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sma\Desktop\Saisie 2018\القصرين\"/>
    </mc:Choice>
  </mc:AlternateContent>
  <xr:revisionPtr revIDLastSave="0" documentId="10_ncr:8100000_{63683FD6-DB7D-4477-8D56-55D0A1AC7A0D}" xr6:coauthVersionLast="32" xr6:coauthVersionMax="32" xr10:uidLastSave="{00000000-0000-0000-0000-000000000000}"/>
  <bookViews>
    <workbookView xWindow="0" yWindow="0" windowWidth="19200" windowHeight="6945" tabRatio="963" firstSheet="2" activeTab="6" xr2:uid="{00000000-000D-0000-FFFF-FFFF00000000}"/>
  </bookViews>
  <sheets>
    <sheet name="ميزانية 2011" sheetId="26" r:id="rId1"/>
    <sheet name="ميزانية 2012 " sheetId="44" r:id="rId2"/>
    <sheet name="ميزانية 2013 " sheetId="51" r:id="rId3"/>
    <sheet name="ميزانية 2014" sheetId="52" r:id="rId4"/>
    <sheet name="ميزانية 2015 " sheetId="47" r:id="rId5"/>
    <sheet name="ميزانية 2016" sheetId="48" r:id="rId6"/>
    <sheet name="ميزانية 2017" sheetId="50" r:id="rId7"/>
    <sheet name="PIA 2016" sheetId="34" r:id="rId8"/>
    <sheet name="PIA 2017" sheetId="35" r:id="rId9"/>
    <sheet name="الجباية المحلية" sheetId="36" r:id="rId10"/>
    <sheet name="الديون البلدية" sheetId="37" r:id="rId11"/>
    <sheet name="التنظيم الهيكلي" sheetId="20" r:id="rId12"/>
    <sheet name="الدوائر" sheetId="25" r:id="rId13"/>
    <sheet name="قائمة في الأعوان " sheetId="53" r:id="rId14"/>
    <sheet name="قائمة في العملة " sheetId="54" r:id="rId15"/>
    <sheet name="مرافق البلدية" sheetId="4" r:id="rId16"/>
    <sheet name="المجلس البلدي" sheetId="5" r:id="rId17"/>
    <sheet name="النشاط البلدي 2014" sheetId="6" r:id="rId18"/>
    <sheet name="النشاط البلدي 2015" sheetId="32" r:id="rId19"/>
    <sheet name="النشاط البلدي 2016" sheetId="40" r:id="rId20"/>
    <sheet name="النشاط البلدي 2017" sheetId="41" r:id="rId21"/>
    <sheet name="الملك البلدي" sheetId="7" r:id="rId22"/>
    <sheet name="المرافق الخدماتية" sheetId="8" r:id="rId23"/>
    <sheet name="الأحياء" sheetId="13" r:id="rId24"/>
    <sheet name="المشاريع" sheetId="12" r:id="rId25"/>
    <sheet name="وسائل النقل" sheetId="15" r:id="rId26"/>
    <sheet name="النفايات" sheetId="23" r:id="rId27"/>
    <sheet name="قانون الإطار" sheetId="16" r:id="rId28"/>
  </sheets>
  <externalReferences>
    <externalReference r:id="rId29"/>
    <externalReference r:id="rId30"/>
  </externalReferences>
  <definedNames>
    <definedName name="a">'ميزانية 2014'!$KQZ$2226</definedName>
    <definedName name="_xlnm.Print_Area" localSheetId="24">المشاريع!$A$1:$AI$22</definedName>
    <definedName name="_xlnm.Print_Area" localSheetId="13">'قائمة في الأعوان '!$A$1:$D$26</definedName>
    <definedName name="_xlnm.Print_Area" localSheetId="14">'قائمة في العملة '!$A$1:$C$26</definedName>
  </definedNames>
  <calcPr calcId="162913"/>
</workbook>
</file>

<file path=xl/calcChain.xml><?xml version="1.0" encoding="utf-8"?>
<calcChain xmlns="http://schemas.openxmlformats.org/spreadsheetml/2006/main">
  <c r="H616" i="52" l="1"/>
  <c r="C616" i="52"/>
  <c r="C602" i="52" s="1"/>
  <c r="H615" i="52"/>
  <c r="C612" i="52"/>
  <c r="C608" i="52"/>
  <c r="H607" i="52"/>
  <c r="H606" i="52"/>
  <c r="C590" i="52"/>
  <c r="C584" i="52"/>
  <c r="C577" i="52"/>
  <c r="C573" i="52"/>
  <c r="C569" i="52"/>
  <c r="C566" i="52"/>
  <c r="C561" i="52"/>
  <c r="C555" i="52"/>
  <c r="C551" i="52"/>
  <c r="C543" i="52"/>
  <c r="C536" i="52"/>
  <c r="H535" i="52"/>
  <c r="H532" i="52"/>
  <c r="C532" i="52"/>
  <c r="H528" i="52"/>
  <c r="C528" i="52"/>
  <c r="C518" i="52"/>
  <c r="C506" i="52"/>
  <c r="C500" i="52"/>
  <c r="C493" i="52"/>
  <c r="C489" i="52"/>
  <c r="C485" i="52"/>
  <c r="C482" i="52"/>
  <c r="C477" i="52"/>
  <c r="C471" i="52"/>
  <c r="C467" i="52"/>
  <c r="C459" i="52"/>
  <c r="C451" i="52" s="1"/>
  <c r="C452" i="52"/>
  <c r="H451" i="52"/>
  <c r="H450" i="52"/>
  <c r="H449" i="52"/>
  <c r="C446" i="52"/>
  <c r="C442" i="52"/>
  <c r="C441" i="52" s="1"/>
  <c r="C440" i="52" s="1"/>
  <c r="H441" i="52"/>
  <c r="H440" i="52"/>
  <c r="H437" i="52"/>
  <c r="C437" i="52"/>
  <c r="C428" i="52"/>
  <c r="C421" i="52"/>
  <c r="C418" i="52" s="1"/>
  <c r="C419" i="52"/>
  <c r="C412" i="52"/>
  <c r="C403" i="52"/>
  <c r="C399" i="52" s="1"/>
  <c r="C394" i="52"/>
  <c r="C387" i="52"/>
  <c r="C384" i="52"/>
  <c r="C381" i="52"/>
  <c r="C376" i="52"/>
  <c r="H373" i="52"/>
  <c r="C367" i="52"/>
  <c r="C364" i="52"/>
  <c r="C358" i="52"/>
  <c r="C353" i="52"/>
  <c r="C349" i="52"/>
  <c r="C345" i="52"/>
  <c r="C340" i="52"/>
  <c r="C335" i="52"/>
  <c r="C334" i="52"/>
  <c r="C319" i="52"/>
  <c r="C312" i="52"/>
  <c r="C306" i="52"/>
  <c r="C302" i="52"/>
  <c r="C299" i="52"/>
  <c r="C294" i="52"/>
  <c r="C289" i="52"/>
  <c r="C285" i="52"/>
  <c r="C282" i="52"/>
  <c r="C278" i="52"/>
  <c r="C272" i="52"/>
  <c r="C268" i="52"/>
  <c r="C263" i="52"/>
  <c r="C258" i="52"/>
  <c r="C252" i="52"/>
  <c r="C247" i="52"/>
  <c r="C243" i="52"/>
  <c r="C238" i="52"/>
  <c r="C234" i="52"/>
  <c r="C230" i="52"/>
  <c r="C229" i="52" s="1"/>
  <c r="H229" i="52"/>
  <c r="C215" i="52"/>
  <c r="C205" i="52"/>
  <c r="C186" i="52"/>
  <c r="C153" i="52" s="1"/>
  <c r="C150" i="52"/>
  <c r="H149" i="52"/>
  <c r="H148" i="52"/>
  <c r="H147" i="52"/>
  <c r="H141" i="52"/>
  <c r="C141" i="52"/>
  <c r="H140" i="52"/>
  <c r="C140" i="52"/>
  <c r="H137" i="52"/>
  <c r="C137" i="52"/>
  <c r="H134" i="52"/>
  <c r="C134" i="52"/>
  <c r="H130" i="52"/>
  <c r="C130" i="52"/>
  <c r="H129" i="52"/>
  <c r="C129" i="52"/>
  <c r="H123" i="52"/>
  <c r="C123" i="52"/>
  <c r="H116" i="52"/>
  <c r="C116" i="52"/>
  <c r="C115" i="52" s="1"/>
  <c r="C114" i="52" s="1"/>
  <c r="H115" i="52"/>
  <c r="H114" i="52"/>
  <c r="H97" i="52"/>
  <c r="C97" i="52"/>
  <c r="H68" i="52"/>
  <c r="C68" i="52"/>
  <c r="C67" i="52" s="1"/>
  <c r="H67" i="52"/>
  <c r="H61" i="52"/>
  <c r="C61" i="52"/>
  <c r="H38" i="52"/>
  <c r="C38" i="52"/>
  <c r="H11" i="52"/>
  <c r="C11" i="52"/>
  <c r="H4" i="52"/>
  <c r="C4" i="52"/>
  <c r="C3" i="52" s="1"/>
  <c r="C2" i="52" s="1"/>
  <c r="F1" i="52" s="1"/>
  <c r="H1" i="52" s="1"/>
  <c r="H3" i="52"/>
  <c r="H2" i="52"/>
  <c r="C204" i="52" l="1"/>
  <c r="C149" i="52" s="1"/>
  <c r="C148" i="52" s="1"/>
  <c r="C147" i="52" s="1"/>
  <c r="C374" i="52"/>
  <c r="C373" i="52" s="1"/>
  <c r="C535" i="52"/>
  <c r="C450" i="52" s="1"/>
  <c r="C449" i="52" s="1"/>
  <c r="F146" i="52" s="1"/>
  <c r="H146" i="52" s="1"/>
  <c r="C607" i="52"/>
  <c r="C606" i="52" s="1"/>
  <c r="C615" i="52"/>
  <c r="H616" i="51"/>
  <c r="C616" i="51"/>
  <c r="C615" i="51" s="1"/>
  <c r="H615" i="51"/>
  <c r="C612" i="51"/>
  <c r="C608" i="51"/>
  <c r="C607" i="51" s="1"/>
  <c r="C606" i="51" s="1"/>
  <c r="H607" i="51"/>
  <c r="H606" i="51"/>
  <c r="C602" i="51"/>
  <c r="C590" i="51"/>
  <c r="C584" i="51"/>
  <c r="C577" i="51"/>
  <c r="C573" i="51"/>
  <c r="C569" i="51"/>
  <c r="C566" i="51"/>
  <c r="C561" i="51"/>
  <c r="C555" i="51"/>
  <c r="C551" i="51"/>
  <c r="C543" i="51"/>
  <c r="C536" i="51"/>
  <c r="H535" i="51"/>
  <c r="H532" i="51"/>
  <c r="C532" i="51"/>
  <c r="H528" i="51"/>
  <c r="C528" i="51"/>
  <c r="C518" i="51"/>
  <c r="C506" i="51"/>
  <c r="C500" i="51"/>
  <c r="C493" i="51"/>
  <c r="C489" i="51"/>
  <c r="C485" i="51"/>
  <c r="C482" i="51"/>
  <c r="C477" i="51"/>
  <c r="C471" i="51"/>
  <c r="C467" i="51"/>
  <c r="C459" i="51"/>
  <c r="C452" i="51"/>
  <c r="H451" i="51"/>
  <c r="H450" i="51"/>
  <c r="H449" i="51"/>
  <c r="C446" i="51"/>
  <c r="C442" i="51"/>
  <c r="H441" i="51"/>
  <c r="H440" i="51"/>
  <c r="H437" i="51"/>
  <c r="C437" i="51"/>
  <c r="C434" i="51"/>
  <c r="C428" i="51" s="1"/>
  <c r="C421" i="51"/>
  <c r="C419" i="51"/>
  <c r="C418" i="51"/>
  <c r="C412" i="51"/>
  <c r="C403" i="51"/>
  <c r="C399" i="51"/>
  <c r="C394" i="51"/>
  <c r="C387" i="51"/>
  <c r="C384" i="51"/>
  <c r="C381" i="51"/>
  <c r="C376" i="51"/>
  <c r="C374" i="51" s="1"/>
  <c r="C373" i="51" s="1"/>
  <c r="H373" i="51"/>
  <c r="C367" i="51"/>
  <c r="C364" i="51"/>
  <c r="C358" i="51"/>
  <c r="C353" i="51"/>
  <c r="C349" i="51"/>
  <c r="C345" i="51"/>
  <c r="C340" i="51"/>
  <c r="C335" i="51"/>
  <c r="C334" i="51" s="1"/>
  <c r="C319" i="51"/>
  <c r="C312" i="51"/>
  <c r="C306" i="51"/>
  <c r="C302" i="51"/>
  <c r="C299" i="51"/>
  <c r="C294" i="51"/>
  <c r="C289" i="51"/>
  <c r="C285" i="51"/>
  <c r="C282" i="51"/>
  <c r="C278" i="51"/>
  <c r="C272" i="51"/>
  <c r="C268" i="51"/>
  <c r="C263" i="51"/>
  <c r="C258" i="51"/>
  <c r="C252" i="51"/>
  <c r="C247" i="51"/>
  <c r="C243" i="51"/>
  <c r="C238" i="51"/>
  <c r="C234" i="51"/>
  <c r="C230" i="51" s="1"/>
  <c r="H229" i="51"/>
  <c r="C215" i="51"/>
  <c r="C204" i="51" s="1"/>
  <c r="C153" i="51"/>
  <c r="C150" i="51"/>
  <c r="H149" i="51"/>
  <c r="H148" i="51"/>
  <c r="H147" i="51"/>
  <c r="H141" i="51"/>
  <c r="C141" i="51"/>
  <c r="C140" i="51" s="1"/>
  <c r="H140" i="51"/>
  <c r="H137" i="51"/>
  <c r="C137" i="51"/>
  <c r="H134" i="51"/>
  <c r="C134" i="51"/>
  <c r="H130" i="51"/>
  <c r="C130" i="51"/>
  <c r="C129" i="51" s="1"/>
  <c r="H129" i="51"/>
  <c r="H123" i="51"/>
  <c r="C123" i="51"/>
  <c r="H116" i="51"/>
  <c r="C116" i="51"/>
  <c r="H115" i="51"/>
  <c r="C115" i="51"/>
  <c r="H114" i="51"/>
  <c r="H97" i="51"/>
  <c r="C97" i="51"/>
  <c r="H68" i="51"/>
  <c r="C68" i="51"/>
  <c r="C67" i="51" s="1"/>
  <c r="H67" i="51"/>
  <c r="H61" i="51"/>
  <c r="C61" i="51"/>
  <c r="H38" i="51"/>
  <c r="C38" i="51"/>
  <c r="H11" i="51"/>
  <c r="C11" i="51"/>
  <c r="H4" i="51"/>
  <c r="C4" i="51"/>
  <c r="H3" i="51"/>
  <c r="H2" i="51"/>
  <c r="C229" i="51" l="1"/>
  <c r="C149" i="51"/>
  <c r="C441" i="51"/>
  <c r="C440" i="51" s="1"/>
  <c r="C451" i="51"/>
  <c r="C450" i="51" s="1"/>
  <c r="C449" i="51" s="1"/>
  <c r="C535" i="51"/>
  <c r="C3" i="51"/>
  <c r="C2" i="51" s="1"/>
  <c r="C148" i="51"/>
  <c r="C147" i="51" s="1"/>
  <c r="C114" i="51"/>
  <c r="F1" i="51" s="1"/>
  <c r="H1" i="51" s="1"/>
  <c r="C570" i="48"/>
  <c r="F146" i="51" l="1"/>
  <c r="H146" i="51" s="1"/>
  <c r="D780" i="50"/>
  <c r="E780" i="50" s="1"/>
  <c r="E779" i="50" s="1"/>
  <c r="C779" i="50"/>
  <c r="D778" i="50"/>
  <c r="E778" i="50" s="1"/>
  <c r="D777" i="50"/>
  <c r="E777" i="50" s="1"/>
  <c r="D776" i="50"/>
  <c r="E776" i="50" s="1"/>
  <c r="D775" i="50"/>
  <c r="E775" i="50" s="1"/>
  <c r="C774" i="50"/>
  <c r="C773" i="50" s="1"/>
  <c r="D772" i="50"/>
  <c r="E772" i="50" s="1"/>
  <c r="D771" i="50"/>
  <c r="C770" i="50"/>
  <c r="C769" i="50" s="1"/>
  <c r="D768" i="50"/>
  <c r="E768" i="50" s="1"/>
  <c r="E767" i="50" s="1"/>
  <c r="C767" i="50"/>
  <c r="D766" i="50"/>
  <c r="E766" i="50" s="1"/>
  <c r="D765" i="50"/>
  <c r="E765" i="50" s="1"/>
  <c r="D764" i="50"/>
  <c r="C763" i="50"/>
  <c r="C762" i="50" s="1"/>
  <c r="D761" i="50"/>
  <c r="E761" i="50" s="1"/>
  <c r="D760" i="50"/>
  <c r="E760" i="50" s="1"/>
  <c r="D759" i="50"/>
  <c r="C758" i="50"/>
  <c r="C757" i="50" s="1"/>
  <c r="D756" i="50"/>
  <c r="D755" i="50"/>
  <c r="E755" i="50" s="1"/>
  <c r="D754" i="50"/>
  <c r="C753" i="50"/>
  <c r="C752" i="50" s="1"/>
  <c r="D751" i="50"/>
  <c r="E751" i="50" s="1"/>
  <c r="D750" i="50"/>
  <c r="E750" i="50" s="1"/>
  <c r="E749" i="50"/>
  <c r="D749" i="50"/>
  <c r="D748" i="50"/>
  <c r="E748" i="50" s="1"/>
  <c r="C747" i="50"/>
  <c r="D746" i="50"/>
  <c r="C745" i="50"/>
  <c r="D743" i="50"/>
  <c r="E743" i="50" s="1"/>
  <c r="E742" i="50" s="1"/>
  <c r="C742" i="50"/>
  <c r="D741" i="50"/>
  <c r="C740" i="50"/>
  <c r="D739" i="50"/>
  <c r="E739" i="50" s="1"/>
  <c r="D738" i="50"/>
  <c r="E738" i="50" s="1"/>
  <c r="D737" i="50"/>
  <c r="E737" i="50" s="1"/>
  <c r="D736" i="50"/>
  <c r="C735" i="50"/>
  <c r="C734" i="50" s="1"/>
  <c r="D733" i="50"/>
  <c r="E733" i="50" s="1"/>
  <c r="E732" i="50" s="1"/>
  <c r="E731" i="50" s="1"/>
  <c r="C732" i="50"/>
  <c r="C731" i="50" s="1"/>
  <c r="D730" i="50"/>
  <c r="E730" i="50" s="1"/>
  <c r="D729" i="50"/>
  <c r="D728" i="50" s="1"/>
  <c r="C728" i="50"/>
  <c r="H725" i="50"/>
  <c r="D725" i="50"/>
  <c r="E725" i="50" s="1"/>
  <c r="H724" i="50"/>
  <c r="D724" i="50"/>
  <c r="E724" i="50" s="1"/>
  <c r="C723" i="50"/>
  <c r="H723" i="50" s="1"/>
  <c r="H722" i="50"/>
  <c r="D722" i="50"/>
  <c r="H721" i="50"/>
  <c r="D721" i="50"/>
  <c r="E721" i="50" s="1"/>
  <c r="H720" i="50"/>
  <c r="D720" i="50"/>
  <c r="E720" i="50" s="1"/>
  <c r="C719" i="50"/>
  <c r="H716" i="50"/>
  <c r="D716" i="50"/>
  <c r="E716" i="50" s="1"/>
  <c r="H715" i="50"/>
  <c r="D715" i="50"/>
  <c r="E715" i="50" s="1"/>
  <c r="H714" i="50"/>
  <c r="D714" i="50"/>
  <c r="E714" i="50" s="1"/>
  <c r="H713" i="50"/>
  <c r="D713" i="50"/>
  <c r="E713" i="50" s="1"/>
  <c r="H712" i="50"/>
  <c r="D712" i="50"/>
  <c r="E712" i="50" s="1"/>
  <c r="H711" i="50"/>
  <c r="D711" i="50"/>
  <c r="E711" i="50" s="1"/>
  <c r="H710" i="50"/>
  <c r="D710" i="50"/>
  <c r="E710" i="50" s="1"/>
  <c r="H709" i="50"/>
  <c r="D709" i="50"/>
  <c r="E709" i="50" s="1"/>
  <c r="H708" i="50"/>
  <c r="D708" i="50"/>
  <c r="E708" i="50" s="1"/>
  <c r="H707" i="50"/>
  <c r="D707" i="50"/>
  <c r="E707" i="50" s="1"/>
  <c r="H706" i="50"/>
  <c r="D706" i="50"/>
  <c r="E706" i="50" s="1"/>
  <c r="H705" i="50"/>
  <c r="D705" i="50"/>
  <c r="E705" i="50" s="1"/>
  <c r="H704" i="50"/>
  <c r="D704" i="50"/>
  <c r="E704" i="50" s="1"/>
  <c r="H703" i="50"/>
  <c r="D703" i="50"/>
  <c r="H702" i="50"/>
  <c r="D702" i="50"/>
  <c r="E702" i="50" s="1"/>
  <c r="C701" i="50"/>
  <c r="H701" i="50" s="1"/>
  <c r="H700" i="50"/>
  <c r="D700" i="50"/>
  <c r="E700" i="50" s="1"/>
  <c r="H699" i="50"/>
  <c r="D699" i="50"/>
  <c r="E699" i="50" s="1"/>
  <c r="H698" i="50"/>
  <c r="D698" i="50"/>
  <c r="E698" i="50" s="1"/>
  <c r="H697" i="50"/>
  <c r="D697" i="50"/>
  <c r="E697" i="50" s="1"/>
  <c r="H696" i="50"/>
  <c r="D696" i="50"/>
  <c r="C695" i="50"/>
  <c r="H695" i="50" s="1"/>
  <c r="H694" i="50"/>
  <c r="D694" i="50"/>
  <c r="E694" i="50" s="1"/>
  <c r="H693" i="50"/>
  <c r="D693" i="50"/>
  <c r="E693" i="50" s="1"/>
  <c r="H692" i="50"/>
  <c r="D692" i="50"/>
  <c r="E692" i="50" s="1"/>
  <c r="H691" i="50"/>
  <c r="D691" i="50"/>
  <c r="E691" i="50" s="1"/>
  <c r="H690" i="50"/>
  <c r="D690" i="50"/>
  <c r="E690" i="50" s="1"/>
  <c r="H689" i="50"/>
  <c r="D689" i="50"/>
  <c r="E689" i="50" s="1"/>
  <c r="C688" i="50"/>
  <c r="H688" i="50" s="1"/>
  <c r="H687" i="50"/>
  <c r="D687" i="50"/>
  <c r="H686" i="50"/>
  <c r="D686" i="50"/>
  <c r="E686" i="50" s="1"/>
  <c r="H685" i="50"/>
  <c r="D685" i="50"/>
  <c r="E685" i="50" s="1"/>
  <c r="C684" i="50"/>
  <c r="H684" i="50" s="1"/>
  <c r="H683" i="50"/>
  <c r="D683" i="50"/>
  <c r="E683" i="50" s="1"/>
  <c r="H682" i="50"/>
  <c r="D682" i="50"/>
  <c r="E682" i="50" s="1"/>
  <c r="H681" i="50"/>
  <c r="D681" i="50"/>
  <c r="C680" i="50"/>
  <c r="H680" i="50" s="1"/>
  <c r="H679" i="50"/>
  <c r="D679" i="50"/>
  <c r="E679" i="50" s="1"/>
  <c r="H678" i="50"/>
  <c r="D678" i="50"/>
  <c r="C677" i="50"/>
  <c r="H677" i="50" s="1"/>
  <c r="H676" i="50"/>
  <c r="D676" i="50"/>
  <c r="E676" i="50" s="1"/>
  <c r="H675" i="50"/>
  <c r="D675" i="50"/>
  <c r="E675" i="50" s="1"/>
  <c r="H674" i="50"/>
  <c r="D674" i="50"/>
  <c r="E674" i="50" s="1"/>
  <c r="H673" i="50"/>
  <c r="D673" i="50"/>
  <c r="C672" i="50"/>
  <c r="H672" i="50" s="1"/>
  <c r="H671" i="50"/>
  <c r="D671" i="50"/>
  <c r="E671" i="50" s="1"/>
  <c r="H670" i="50"/>
  <c r="D670" i="50"/>
  <c r="E670" i="50" s="1"/>
  <c r="H669" i="50"/>
  <c r="D669" i="50"/>
  <c r="E669" i="50" s="1"/>
  <c r="H668" i="50"/>
  <c r="D668" i="50"/>
  <c r="E668" i="50" s="1"/>
  <c r="H667" i="50"/>
  <c r="D667" i="50"/>
  <c r="C666" i="50"/>
  <c r="H666" i="50" s="1"/>
  <c r="H665" i="50"/>
  <c r="D665" i="50"/>
  <c r="E665" i="50" s="1"/>
  <c r="H664" i="50"/>
  <c r="D664" i="50"/>
  <c r="E664" i="50" s="1"/>
  <c r="H663" i="50"/>
  <c r="D663" i="50"/>
  <c r="C662" i="50"/>
  <c r="H661" i="50"/>
  <c r="D661" i="50"/>
  <c r="E661" i="50" s="1"/>
  <c r="H660" i="50"/>
  <c r="D660" i="50"/>
  <c r="E660" i="50" s="1"/>
  <c r="H659" i="50"/>
  <c r="D659" i="50"/>
  <c r="E659" i="50" s="1"/>
  <c r="H658" i="50"/>
  <c r="D658" i="50"/>
  <c r="E658" i="50" s="1"/>
  <c r="H657" i="50"/>
  <c r="D657" i="50"/>
  <c r="E657" i="50" s="1"/>
  <c r="H656" i="50"/>
  <c r="D656" i="50"/>
  <c r="H655" i="50"/>
  <c r="D655" i="50"/>
  <c r="E655" i="50" s="1"/>
  <c r="C654" i="50"/>
  <c r="H654" i="50" s="1"/>
  <c r="H653" i="50"/>
  <c r="D653" i="50"/>
  <c r="E653" i="50" s="1"/>
  <c r="H652" i="50"/>
  <c r="D652" i="50"/>
  <c r="E652" i="50" s="1"/>
  <c r="H651" i="50"/>
  <c r="D651" i="50"/>
  <c r="E651" i="50" s="1"/>
  <c r="H650" i="50"/>
  <c r="D650" i="50"/>
  <c r="E650" i="50" s="1"/>
  <c r="H649" i="50"/>
  <c r="D649" i="50"/>
  <c r="E649" i="50" s="1"/>
  <c r="H648" i="50"/>
  <c r="D648" i="50"/>
  <c r="C647" i="50"/>
  <c r="H647" i="50" s="1"/>
  <c r="H645" i="50"/>
  <c r="D645" i="50"/>
  <c r="E645" i="50" s="1"/>
  <c r="H644" i="50"/>
  <c r="D644" i="50"/>
  <c r="C643" i="50"/>
  <c r="H643" i="50" s="1"/>
  <c r="J643" i="50" s="1"/>
  <c r="H642" i="50"/>
  <c r="D642" i="50"/>
  <c r="E642" i="50" s="1"/>
  <c r="H641" i="50"/>
  <c r="D641" i="50"/>
  <c r="E641" i="50" s="1"/>
  <c r="H640" i="50"/>
  <c r="D640" i="50"/>
  <c r="C639" i="50"/>
  <c r="H639" i="50" s="1"/>
  <c r="J639" i="50" s="1"/>
  <c r="H638" i="50"/>
  <c r="D638" i="50"/>
  <c r="E638" i="50" s="1"/>
  <c r="H637" i="50"/>
  <c r="D637" i="50"/>
  <c r="E637" i="50" s="1"/>
  <c r="H636" i="50"/>
  <c r="D636" i="50"/>
  <c r="E636" i="50" s="1"/>
  <c r="H635" i="50"/>
  <c r="D635" i="50"/>
  <c r="E635" i="50" s="1"/>
  <c r="H634" i="50"/>
  <c r="D634" i="50"/>
  <c r="E634" i="50" s="1"/>
  <c r="H633" i="50"/>
  <c r="D633" i="50"/>
  <c r="E633" i="50" s="1"/>
  <c r="H632" i="50"/>
  <c r="D632" i="50"/>
  <c r="E632" i="50" s="1"/>
  <c r="H631" i="50"/>
  <c r="D631" i="50"/>
  <c r="E631" i="50" s="1"/>
  <c r="H630" i="50"/>
  <c r="D630" i="50"/>
  <c r="C629" i="50"/>
  <c r="H629" i="50" s="1"/>
  <c r="H628" i="50"/>
  <c r="D628" i="50"/>
  <c r="E628" i="50" s="1"/>
  <c r="H627" i="50"/>
  <c r="D627" i="50"/>
  <c r="E627" i="50" s="1"/>
  <c r="H626" i="50"/>
  <c r="D626" i="50"/>
  <c r="E626" i="50" s="1"/>
  <c r="H625" i="50"/>
  <c r="D625" i="50"/>
  <c r="E625" i="50" s="1"/>
  <c r="H624" i="50"/>
  <c r="D624" i="50"/>
  <c r="E624" i="50" s="1"/>
  <c r="H623" i="50"/>
  <c r="D623" i="50"/>
  <c r="E623" i="50" s="1"/>
  <c r="H622" i="50"/>
  <c r="D622" i="50"/>
  <c r="E622" i="50" s="1"/>
  <c r="H621" i="50"/>
  <c r="D621" i="50"/>
  <c r="E621" i="50" s="1"/>
  <c r="H620" i="50"/>
  <c r="D620" i="50"/>
  <c r="E620" i="50" s="1"/>
  <c r="H619" i="50"/>
  <c r="D619" i="50"/>
  <c r="E619" i="50" s="1"/>
  <c r="H618" i="50"/>
  <c r="D618" i="50"/>
  <c r="C617" i="50"/>
  <c r="H617" i="50" s="1"/>
  <c r="H616" i="50"/>
  <c r="D616" i="50"/>
  <c r="E616" i="50" s="1"/>
  <c r="H615" i="50"/>
  <c r="D615" i="50"/>
  <c r="E615" i="50" s="1"/>
  <c r="H614" i="50"/>
  <c r="D614" i="50"/>
  <c r="E614" i="50" s="1"/>
  <c r="H613" i="50"/>
  <c r="D613" i="50"/>
  <c r="E613" i="50" s="1"/>
  <c r="H612" i="50"/>
  <c r="D612" i="50"/>
  <c r="E612" i="50" s="1"/>
  <c r="C611" i="50"/>
  <c r="H611" i="50" s="1"/>
  <c r="H610" i="50"/>
  <c r="D610" i="50"/>
  <c r="E610" i="50" s="1"/>
  <c r="H609" i="50"/>
  <c r="D609" i="50"/>
  <c r="E609" i="50" s="1"/>
  <c r="H608" i="50"/>
  <c r="D608" i="50"/>
  <c r="E608" i="50" s="1"/>
  <c r="H607" i="50"/>
  <c r="D607" i="50"/>
  <c r="E607" i="50" s="1"/>
  <c r="H606" i="50"/>
  <c r="D606" i="50"/>
  <c r="E606" i="50" s="1"/>
  <c r="H605" i="50"/>
  <c r="D605" i="50"/>
  <c r="C604" i="50"/>
  <c r="H604" i="50" s="1"/>
  <c r="H603" i="50"/>
  <c r="D603" i="50"/>
  <c r="E603" i="50" s="1"/>
  <c r="H602" i="50"/>
  <c r="D602" i="50"/>
  <c r="H601" i="50"/>
  <c r="D601" i="50"/>
  <c r="E601" i="50" s="1"/>
  <c r="C600" i="50"/>
  <c r="H600" i="50" s="1"/>
  <c r="H599" i="50"/>
  <c r="D599" i="50"/>
  <c r="E599" i="50" s="1"/>
  <c r="H598" i="50"/>
  <c r="D598" i="50"/>
  <c r="E598" i="50" s="1"/>
  <c r="H597" i="50"/>
  <c r="D597" i="50"/>
  <c r="E597" i="50" s="1"/>
  <c r="C596" i="50"/>
  <c r="H596" i="50" s="1"/>
  <c r="H595" i="50"/>
  <c r="D595" i="50"/>
  <c r="E595" i="50" s="1"/>
  <c r="H594" i="50"/>
  <c r="D594" i="50"/>
  <c r="C593" i="50"/>
  <c r="H593" i="50" s="1"/>
  <c r="H592" i="50"/>
  <c r="D592" i="50"/>
  <c r="E592" i="50" s="1"/>
  <c r="H591" i="50"/>
  <c r="D591" i="50"/>
  <c r="E591" i="50" s="1"/>
  <c r="H590" i="50"/>
  <c r="D590" i="50"/>
  <c r="E590" i="50" s="1"/>
  <c r="H589" i="50"/>
  <c r="D589" i="50"/>
  <c r="C588" i="50"/>
  <c r="H588" i="50" s="1"/>
  <c r="H587" i="50"/>
  <c r="D587" i="50"/>
  <c r="E587" i="50" s="1"/>
  <c r="H586" i="50"/>
  <c r="D586" i="50"/>
  <c r="E586" i="50" s="1"/>
  <c r="H585" i="50"/>
  <c r="D585" i="50"/>
  <c r="E585" i="50" s="1"/>
  <c r="H584" i="50"/>
  <c r="D584" i="50"/>
  <c r="H583" i="50"/>
  <c r="D583" i="50"/>
  <c r="E583" i="50" s="1"/>
  <c r="C582" i="50"/>
  <c r="H582" i="50" s="1"/>
  <c r="H581" i="50"/>
  <c r="D581" i="50"/>
  <c r="E581" i="50" s="1"/>
  <c r="H580" i="50"/>
  <c r="D580" i="50"/>
  <c r="E580" i="50" s="1"/>
  <c r="H579" i="50"/>
  <c r="D579" i="50"/>
  <c r="C578" i="50"/>
  <c r="H577" i="50"/>
  <c r="D577" i="50"/>
  <c r="E577" i="50" s="1"/>
  <c r="H576" i="50"/>
  <c r="D576" i="50"/>
  <c r="E576" i="50" s="1"/>
  <c r="H575" i="50"/>
  <c r="D575" i="50"/>
  <c r="E575" i="50" s="1"/>
  <c r="H574" i="50"/>
  <c r="D574" i="50"/>
  <c r="E574" i="50" s="1"/>
  <c r="H573" i="50"/>
  <c r="D573" i="50"/>
  <c r="E573" i="50" s="1"/>
  <c r="H572" i="50"/>
  <c r="D572" i="50"/>
  <c r="E572" i="50" s="1"/>
  <c r="H571" i="50"/>
  <c r="D571" i="50"/>
  <c r="C570" i="50"/>
  <c r="H570" i="50" s="1"/>
  <c r="H569" i="50"/>
  <c r="D569" i="50"/>
  <c r="E569" i="50" s="1"/>
  <c r="H568" i="50"/>
  <c r="D568" i="50"/>
  <c r="E568" i="50" s="1"/>
  <c r="H567" i="50"/>
  <c r="D567" i="50"/>
  <c r="E567" i="50" s="1"/>
  <c r="H566" i="50"/>
  <c r="D566" i="50"/>
  <c r="E566" i="50" s="1"/>
  <c r="H565" i="50"/>
  <c r="D565" i="50"/>
  <c r="H564" i="50"/>
  <c r="D564" i="50"/>
  <c r="E564" i="50" s="1"/>
  <c r="C563" i="50"/>
  <c r="H563" i="50" s="1"/>
  <c r="H559" i="50"/>
  <c r="D559" i="50"/>
  <c r="H558" i="50"/>
  <c r="D558" i="50"/>
  <c r="E558" i="50" s="1"/>
  <c r="C557" i="50"/>
  <c r="H557" i="50" s="1"/>
  <c r="H556" i="50"/>
  <c r="D556" i="50"/>
  <c r="H555" i="50"/>
  <c r="D555" i="50"/>
  <c r="E555" i="50" s="1"/>
  <c r="H554" i="50"/>
  <c r="D554" i="50"/>
  <c r="E554" i="50" s="1"/>
  <c r="C553" i="50"/>
  <c r="H550" i="50"/>
  <c r="D550" i="50"/>
  <c r="E550" i="50" s="1"/>
  <c r="H549" i="50"/>
  <c r="D549" i="50"/>
  <c r="C548" i="50"/>
  <c r="H548" i="50" s="1"/>
  <c r="J548" i="50" s="1"/>
  <c r="H547" i="50"/>
  <c r="D547" i="50"/>
  <c r="E547" i="50" s="1"/>
  <c r="H546" i="50"/>
  <c r="D546" i="50"/>
  <c r="C545" i="50"/>
  <c r="H545" i="50" s="1"/>
  <c r="H544" i="50"/>
  <c r="D544" i="50"/>
  <c r="E544" i="50" s="1"/>
  <c r="H543" i="50"/>
  <c r="D543" i="50"/>
  <c r="E543" i="50" s="1"/>
  <c r="H542" i="50"/>
  <c r="D542" i="50"/>
  <c r="E542" i="50" s="1"/>
  <c r="H541" i="50"/>
  <c r="D541" i="50"/>
  <c r="E541" i="50" s="1"/>
  <c r="H540" i="50"/>
  <c r="D540" i="50"/>
  <c r="H538" i="50"/>
  <c r="D538" i="50"/>
  <c r="E538" i="50" s="1"/>
  <c r="H537" i="50"/>
  <c r="D537" i="50"/>
  <c r="E537" i="50" s="1"/>
  <c r="H536" i="50"/>
  <c r="D536" i="50"/>
  <c r="E536" i="50" s="1"/>
  <c r="H535" i="50"/>
  <c r="D535" i="50"/>
  <c r="E535" i="50" s="1"/>
  <c r="H534" i="50"/>
  <c r="D534" i="50"/>
  <c r="E534" i="50" s="1"/>
  <c r="H533" i="50"/>
  <c r="D533" i="50"/>
  <c r="E533" i="50" s="1"/>
  <c r="C532" i="50"/>
  <c r="H532" i="50" s="1"/>
  <c r="H531" i="50"/>
  <c r="D531" i="50"/>
  <c r="C530" i="50"/>
  <c r="H528" i="50"/>
  <c r="D528" i="50"/>
  <c r="E528" i="50" s="1"/>
  <c r="H527" i="50"/>
  <c r="D527" i="50"/>
  <c r="E527" i="50" s="1"/>
  <c r="H526" i="50"/>
  <c r="D526" i="50"/>
  <c r="E526" i="50" s="1"/>
  <c r="H525" i="50"/>
  <c r="D525" i="50"/>
  <c r="E525" i="50" s="1"/>
  <c r="H524" i="50"/>
  <c r="D524" i="50"/>
  <c r="C523" i="50"/>
  <c r="H523" i="50" s="1"/>
  <c r="H522" i="50"/>
  <c r="D522" i="50"/>
  <c r="E522" i="50" s="1"/>
  <c r="H521" i="50"/>
  <c r="D521" i="50"/>
  <c r="E521" i="50" s="1"/>
  <c r="H520" i="50"/>
  <c r="D520" i="50"/>
  <c r="E520" i="50" s="1"/>
  <c r="H519" i="50"/>
  <c r="D519" i="50"/>
  <c r="E519" i="50" s="1"/>
  <c r="H518" i="50"/>
  <c r="D518" i="50"/>
  <c r="E518" i="50" s="1"/>
  <c r="H517" i="50"/>
  <c r="D517" i="50"/>
  <c r="E517" i="50" s="1"/>
  <c r="H516" i="50"/>
  <c r="D516" i="50"/>
  <c r="E516" i="50" s="1"/>
  <c r="H515" i="50"/>
  <c r="D515" i="50"/>
  <c r="C514" i="50"/>
  <c r="H514" i="50" s="1"/>
  <c r="H513" i="50"/>
  <c r="D513" i="50"/>
  <c r="E513" i="50" s="1"/>
  <c r="H512" i="50"/>
  <c r="D512" i="50"/>
  <c r="E512" i="50" s="1"/>
  <c r="H511" i="50"/>
  <c r="D511" i="50"/>
  <c r="E511" i="50" s="1"/>
  <c r="E509" i="50"/>
  <c r="D509" i="50"/>
  <c r="H508" i="50"/>
  <c r="D508" i="50"/>
  <c r="E508" i="50" s="1"/>
  <c r="H507" i="50"/>
  <c r="D507" i="50"/>
  <c r="E507" i="50" s="1"/>
  <c r="H506" i="50"/>
  <c r="D506" i="50"/>
  <c r="H505" i="50"/>
  <c r="D505" i="50"/>
  <c r="E505" i="50" s="1"/>
  <c r="C504" i="50"/>
  <c r="H504" i="50" s="1"/>
  <c r="H503" i="50"/>
  <c r="D503" i="50"/>
  <c r="E503" i="50" s="1"/>
  <c r="H502" i="50"/>
  <c r="D502" i="50"/>
  <c r="E502" i="50" s="1"/>
  <c r="H501" i="50"/>
  <c r="D501" i="50"/>
  <c r="E501" i="50" s="1"/>
  <c r="H500" i="50"/>
  <c r="D500" i="50"/>
  <c r="E500" i="50" s="1"/>
  <c r="H499" i="50"/>
  <c r="D499" i="50"/>
  <c r="E499" i="50" s="1"/>
  <c r="H498" i="50"/>
  <c r="D498" i="50"/>
  <c r="C497" i="50"/>
  <c r="H497" i="50" s="1"/>
  <c r="H496" i="50"/>
  <c r="D496" i="50"/>
  <c r="E496" i="50" s="1"/>
  <c r="H495" i="50"/>
  <c r="D495" i="50"/>
  <c r="C494" i="50"/>
  <c r="H494" i="50" s="1"/>
  <c r="H493" i="50"/>
  <c r="D493" i="50"/>
  <c r="E493" i="50" s="1"/>
  <c r="H492" i="50"/>
  <c r="D492" i="50"/>
  <c r="C491" i="50"/>
  <c r="H491" i="50" s="1"/>
  <c r="H490" i="50"/>
  <c r="D490" i="50"/>
  <c r="E490" i="50" s="1"/>
  <c r="H489" i="50"/>
  <c r="D489" i="50"/>
  <c r="E489" i="50" s="1"/>
  <c r="H488" i="50"/>
  <c r="D488" i="50"/>
  <c r="H487" i="50"/>
  <c r="D487" i="50"/>
  <c r="E487" i="50" s="1"/>
  <c r="C486" i="50"/>
  <c r="H486" i="50" s="1"/>
  <c r="H485" i="50"/>
  <c r="D485" i="50"/>
  <c r="H482" i="50"/>
  <c r="H481" i="50"/>
  <c r="D481" i="50"/>
  <c r="E481" i="50" s="1"/>
  <c r="H480" i="50"/>
  <c r="D480" i="50"/>
  <c r="E480" i="50" s="1"/>
  <c r="H479" i="50"/>
  <c r="D479" i="50"/>
  <c r="E479" i="50" s="1"/>
  <c r="H478" i="50"/>
  <c r="D478" i="50"/>
  <c r="C477" i="50"/>
  <c r="H477" i="50" s="1"/>
  <c r="H476" i="50"/>
  <c r="D476" i="50"/>
  <c r="E476" i="50" s="1"/>
  <c r="H475" i="50"/>
  <c r="D475" i="50"/>
  <c r="C474" i="50"/>
  <c r="H474" i="50" s="1"/>
  <c r="H473" i="50"/>
  <c r="D473" i="50"/>
  <c r="E473" i="50" s="1"/>
  <c r="H472" i="50"/>
  <c r="D472" i="50"/>
  <c r="E472" i="50" s="1"/>
  <c r="H471" i="50"/>
  <c r="D471" i="50"/>
  <c r="E471" i="50" s="1"/>
  <c r="H470" i="50"/>
  <c r="D470" i="50"/>
  <c r="H469" i="50"/>
  <c r="D469" i="50"/>
  <c r="E469" i="50" s="1"/>
  <c r="C468" i="50"/>
  <c r="H468" i="50" s="1"/>
  <c r="H467" i="50"/>
  <c r="D467" i="50"/>
  <c r="E467" i="50" s="1"/>
  <c r="H466" i="50"/>
  <c r="D466" i="50"/>
  <c r="E466" i="50" s="1"/>
  <c r="H465" i="50"/>
  <c r="D465" i="50"/>
  <c r="H464" i="50"/>
  <c r="D464" i="50"/>
  <c r="E464" i="50" s="1"/>
  <c r="C463" i="50"/>
  <c r="H463" i="50" s="1"/>
  <c r="H462" i="50"/>
  <c r="D462" i="50"/>
  <c r="E462" i="50" s="1"/>
  <c r="H461" i="50"/>
  <c r="D461" i="50"/>
  <c r="E461" i="50" s="1"/>
  <c r="H460" i="50"/>
  <c r="D460" i="50"/>
  <c r="C459" i="50"/>
  <c r="H459" i="50" s="1"/>
  <c r="H458" i="50"/>
  <c r="D458" i="50"/>
  <c r="E458" i="50" s="1"/>
  <c r="H457" i="50"/>
  <c r="D457" i="50"/>
  <c r="E457" i="50" s="1"/>
  <c r="H456" i="50"/>
  <c r="D456" i="50"/>
  <c r="E456" i="50" s="1"/>
  <c r="C455" i="50"/>
  <c r="H455" i="50" s="1"/>
  <c r="H454" i="50"/>
  <c r="D454" i="50"/>
  <c r="E454" i="50" s="1"/>
  <c r="H453" i="50"/>
  <c r="D453" i="50"/>
  <c r="E453" i="50" s="1"/>
  <c r="H452" i="50"/>
  <c r="D452" i="50"/>
  <c r="E452" i="50" s="1"/>
  <c r="H451" i="50"/>
  <c r="D451" i="50"/>
  <c r="C450" i="50"/>
  <c r="H450" i="50" s="1"/>
  <c r="H449" i="50"/>
  <c r="D449" i="50"/>
  <c r="E449" i="50" s="1"/>
  <c r="H448" i="50"/>
  <c r="D448" i="50"/>
  <c r="E448" i="50" s="1"/>
  <c r="H447" i="50"/>
  <c r="D447" i="50"/>
  <c r="H446" i="50"/>
  <c r="D446" i="50"/>
  <c r="E446" i="50" s="1"/>
  <c r="C445" i="50"/>
  <c r="H443" i="50"/>
  <c r="D443" i="50"/>
  <c r="E443" i="50" s="1"/>
  <c r="H442" i="50"/>
  <c r="D442" i="50"/>
  <c r="E442" i="50" s="1"/>
  <c r="H441" i="50"/>
  <c r="D441" i="50"/>
  <c r="E441" i="50" s="1"/>
  <c r="H440" i="50"/>
  <c r="D440" i="50"/>
  <c r="E440" i="50" s="1"/>
  <c r="H439" i="50"/>
  <c r="D439" i="50"/>
  <c r="E439" i="50" s="1"/>
  <c r="H438" i="50"/>
  <c r="D438" i="50"/>
  <c r="E438" i="50" s="1"/>
  <c r="H437" i="50"/>
  <c r="D437" i="50"/>
  <c r="E437" i="50" s="1"/>
  <c r="H436" i="50"/>
  <c r="D436" i="50"/>
  <c r="E436" i="50" s="1"/>
  <c r="H435" i="50"/>
  <c r="D435" i="50"/>
  <c r="E435" i="50" s="1"/>
  <c r="H434" i="50"/>
  <c r="D434" i="50"/>
  <c r="E434" i="50" s="1"/>
  <c r="H433" i="50"/>
  <c r="D433" i="50"/>
  <c r="E433" i="50" s="1"/>
  <c r="H432" i="50"/>
  <c r="D432" i="50"/>
  <c r="E432" i="50" s="1"/>
  <c r="H431" i="50"/>
  <c r="D431" i="50"/>
  <c r="E431" i="50" s="1"/>
  <c r="H430" i="50"/>
  <c r="D430" i="50"/>
  <c r="C429" i="50"/>
  <c r="H429" i="50" s="1"/>
  <c r="H428" i="50"/>
  <c r="D428" i="50"/>
  <c r="E428" i="50" s="1"/>
  <c r="H427" i="50"/>
  <c r="D427" i="50"/>
  <c r="E427" i="50" s="1"/>
  <c r="H426" i="50"/>
  <c r="D426" i="50"/>
  <c r="E426" i="50" s="1"/>
  <c r="H425" i="50"/>
  <c r="D425" i="50"/>
  <c r="E425" i="50" s="1"/>
  <c r="H424" i="50"/>
  <c r="D424" i="50"/>
  <c r="E424" i="50" s="1"/>
  <c r="H423" i="50"/>
  <c r="D423" i="50"/>
  <c r="C422" i="50"/>
  <c r="H422" i="50" s="1"/>
  <c r="H421" i="50"/>
  <c r="D421" i="50"/>
  <c r="E421" i="50" s="1"/>
  <c r="H420" i="50"/>
  <c r="D420" i="50"/>
  <c r="E420" i="50" s="1"/>
  <c r="H419" i="50"/>
  <c r="D419" i="50"/>
  <c r="E419" i="50" s="1"/>
  <c r="H418" i="50"/>
  <c r="D418" i="50"/>
  <c r="E418" i="50" s="1"/>
  <c r="H417" i="50"/>
  <c r="D417" i="50"/>
  <c r="E417" i="50" s="1"/>
  <c r="C416" i="50"/>
  <c r="H416" i="50" s="1"/>
  <c r="H415" i="50"/>
  <c r="D415" i="50"/>
  <c r="E415" i="50" s="1"/>
  <c r="H414" i="50"/>
  <c r="D414" i="50"/>
  <c r="E414" i="50" s="1"/>
  <c r="H413" i="50"/>
  <c r="D413" i="50"/>
  <c r="C412" i="50"/>
  <c r="H412" i="50" s="1"/>
  <c r="H411" i="50"/>
  <c r="D411" i="50"/>
  <c r="E411" i="50" s="1"/>
  <c r="H410" i="50"/>
  <c r="D410" i="50"/>
  <c r="C409" i="50"/>
  <c r="H409" i="50" s="1"/>
  <c r="H408" i="50"/>
  <c r="D408" i="50"/>
  <c r="E408" i="50" s="1"/>
  <c r="H407" i="50"/>
  <c r="D407" i="50"/>
  <c r="E407" i="50" s="1"/>
  <c r="H406" i="50"/>
  <c r="D406" i="50"/>
  <c r="E406" i="50" s="1"/>
  <c r="H405" i="50"/>
  <c r="D405" i="50"/>
  <c r="C404" i="50"/>
  <c r="H404" i="50" s="1"/>
  <c r="H403" i="50"/>
  <c r="D403" i="50"/>
  <c r="E403" i="50" s="1"/>
  <c r="H402" i="50"/>
  <c r="D402" i="50"/>
  <c r="E402" i="50" s="1"/>
  <c r="H401" i="50"/>
  <c r="D401" i="50"/>
  <c r="E401" i="50" s="1"/>
  <c r="H400" i="50"/>
  <c r="D400" i="50"/>
  <c r="C399" i="50"/>
  <c r="H399" i="50" s="1"/>
  <c r="H398" i="50"/>
  <c r="D398" i="50"/>
  <c r="E398" i="50" s="1"/>
  <c r="H397" i="50"/>
  <c r="D397" i="50"/>
  <c r="E397" i="50" s="1"/>
  <c r="H396" i="50"/>
  <c r="D396" i="50"/>
  <c r="E396" i="50" s="1"/>
  <c r="C395" i="50"/>
  <c r="H395" i="50" s="1"/>
  <c r="H394" i="50"/>
  <c r="D394" i="50"/>
  <c r="E394" i="50" s="1"/>
  <c r="H393" i="50"/>
  <c r="D393" i="50"/>
  <c r="C392" i="50"/>
  <c r="H392" i="50" s="1"/>
  <c r="H391" i="50"/>
  <c r="D391" i="50"/>
  <c r="E391" i="50" s="1"/>
  <c r="H390" i="50"/>
  <c r="D390" i="50"/>
  <c r="E390" i="50" s="1"/>
  <c r="H389" i="50"/>
  <c r="D389" i="50"/>
  <c r="E389" i="50" s="1"/>
  <c r="C388" i="50"/>
  <c r="H388" i="50" s="1"/>
  <c r="H387" i="50"/>
  <c r="D387" i="50"/>
  <c r="E387" i="50" s="1"/>
  <c r="H386" i="50"/>
  <c r="D386" i="50"/>
  <c r="E386" i="50" s="1"/>
  <c r="H385" i="50"/>
  <c r="D385" i="50"/>
  <c r="E385" i="50" s="1"/>
  <c r="H384" i="50"/>
  <c r="D384" i="50"/>
  <c r="E384" i="50" s="1"/>
  <c r="H383" i="50"/>
  <c r="D383" i="50"/>
  <c r="C382" i="50"/>
  <c r="H382" i="50" s="1"/>
  <c r="H381" i="50"/>
  <c r="D381" i="50"/>
  <c r="E381" i="50" s="1"/>
  <c r="H380" i="50"/>
  <c r="D380" i="50"/>
  <c r="E380" i="50" s="1"/>
  <c r="H379" i="50"/>
  <c r="D379" i="50"/>
  <c r="E379" i="50" s="1"/>
  <c r="C378" i="50"/>
  <c r="H378" i="50" s="1"/>
  <c r="H377" i="50"/>
  <c r="D377" i="50"/>
  <c r="E377" i="50" s="1"/>
  <c r="H376" i="50"/>
  <c r="D376" i="50"/>
  <c r="E376" i="50" s="1"/>
  <c r="H375" i="50"/>
  <c r="D375" i="50"/>
  <c r="H374" i="50"/>
  <c r="D374" i="50"/>
  <c r="E374" i="50" s="1"/>
  <c r="C373" i="50"/>
  <c r="H373" i="50" s="1"/>
  <c r="H372" i="50"/>
  <c r="D372" i="50"/>
  <c r="E372" i="50" s="1"/>
  <c r="H371" i="50"/>
  <c r="D371" i="50"/>
  <c r="E371" i="50" s="1"/>
  <c r="H370" i="50"/>
  <c r="D370" i="50"/>
  <c r="E370" i="50" s="1"/>
  <c r="H369" i="50"/>
  <c r="D369" i="50"/>
  <c r="E369" i="50" s="1"/>
  <c r="C368" i="50"/>
  <c r="H368" i="50" s="1"/>
  <c r="H367" i="50"/>
  <c r="D367" i="50"/>
  <c r="E367" i="50" s="1"/>
  <c r="H366" i="50"/>
  <c r="D366" i="50"/>
  <c r="E366" i="50" s="1"/>
  <c r="H365" i="50"/>
  <c r="D365" i="50"/>
  <c r="E365" i="50" s="1"/>
  <c r="H364" i="50"/>
  <c r="D364" i="50"/>
  <c r="E364" i="50" s="1"/>
  <c r="H363" i="50"/>
  <c r="D363" i="50"/>
  <c r="C362" i="50"/>
  <c r="H362" i="50" s="1"/>
  <c r="H361" i="50"/>
  <c r="D361" i="50"/>
  <c r="E361" i="50" s="1"/>
  <c r="H360" i="50"/>
  <c r="D360" i="50"/>
  <c r="E360" i="50" s="1"/>
  <c r="H359" i="50"/>
  <c r="D359" i="50"/>
  <c r="E359" i="50" s="1"/>
  <c r="H358" i="50"/>
  <c r="D358" i="50"/>
  <c r="C357" i="50"/>
  <c r="H357" i="50" s="1"/>
  <c r="H356" i="50"/>
  <c r="D356" i="50"/>
  <c r="E356" i="50" s="1"/>
  <c r="H355" i="50"/>
  <c r="D355" i="50"/>
  <c r="E355" i="50" s="1"/>
  <c r="H354" i="50"/>
  <c r="D354" i="50"/>
  <c r="C353" i="50"/>
  <c r="H353" i="50" s="1"/>
  <c r="H352" i="50"/>
  <c r="D352" i="50"/>
  <c r="H351" i="50"/>
  <c r="D351" i="50"/>
  <c r="E351" i="50" s="1"/>
  <c r="H350" i="50"/>
  <c r="D350" i="50"/>
  <c r="E350" i="50" s="1"/>
  <c r="H349" i="50"/>
  <c r="D349" i="50"/>
  <c r="E349" i="50" s="1"/>
  <c r="C348" i="50"/>
  <c r="H348" i="50" s="1"/>
  <c r="H347" i="50"/>
  <c r="D347" i="50"/>
  <c r="E347" i="50" s="1"/>
  <c r="H346" i="50"/>
  <c r="D346" i="50"/>
  <c r="E346" i="50" s="1"/>
  <c r="H345" i="50"/>
  <c r="D345" i="50"/>
  <c r="C344" i="50"/>
  <c r="H343" i="50"/>
  <c r="D343" i="50"/>
  <c r="E343" i="50" s="1"/>
  <c r="H342" i="50"/>
  <c r="D342" i="50"/>
  <c r="E342" i="50" s="1"/>
  <c r="H341" i="50"/>
  <c r="D341" i="50"/>
  <c r="E341" i="50" s="1"/>
  <c r="H338" i="50"/>
  <c r="D338" i="50"/>
  <c r="E338" i="50" s="1"/>
  <c r="H337" i="50"/>
  <c r="D337" i="50"/>
  <c r="E337" i="50" s="1"/>
  <c r="H336" i="50"/>
  <c r="D336" i="50"/>
  <c r="E336" i="50" s="1"/>
  <c r="H335" i="50"/>
  <c r="D335" i="50"/>
  <c r="E335" i="50" s="1"/>
  <c r="H334" i="50"/>
  <c r="D334" i="50"/>
  <c r="E334" i="50" s="1"/>
  <c r="H333" i="50"/>
  <c r="D333" i="50"/>
  <c r="E333" i="50" s="1"/>
  <c r="H332" i="50"/>
  <c r="D332" i="50"/>
  <c r="E332" i="50" s="1"/>
  <c r="C331" i="50"/>
  <c r="H331" i="50" s="1"/>
  <c r="H330" i="50"/>
  <c r="D330" i="50"/>
  <c r="H329" i="50"/>
  <c r="D329" i="50"/>
  <c r="E329" i="50" s="1"/>
  <c r="C328" i="50"/>
  <c r="H328" i="50" s="1"/>
  <c r="H327" i="50"/>
  <c r="D327" i="50"/>
  <c r="E327" i="50" s="1"/>
  <c r="H326" i="50"/>
  <c r="D326" i="50"/>
  <c r="E326" i="50" s="1"/>
  <c r="C325" i="50"/>
  <c r="H325" i="50" s="1"/>
  <c r="H324" i="50"/>
  <c r="D324" i="50"/>
  <c r="E324" i="50" s="1"/>
  <c r="H323" i="50"/>
  <c r="D323" i="50"/>
  <c r="E323" i="50" s="1"/>
  <c r="H322" i="50"/>
  <c r="D322" i="50"/>
  <c r="E322" i="50" s="1"/>
  <c r="H321" i="50"/>
  <c r="D321" i="50"/>
  <c r="E321" i="50" s="1"/>
  <c r="H320" i="50"/>
  <c r="D320" i="50"/>
  <c r="E320" i="50" s="1"/>
  <c r="H319" i="50"/>
  <c r="D319" i="50"/>
  <c r="E319" i="50" s="1"/>
  <c r="H318" i="50"/>
  <c r="D318" i="50"/>
  <c r="E318" i="50" s="1"/>
  <c r="H317" i="50"/>
  <c r="D317" i="50"/>
  <c r="E317" i="50" s="1"/>
  <c r="H316" i="50"/>
  <c r="D316" i="50"/>
  <c r="C315" i="50"/>
  <c r="H315" i="50" s="1"/>
  <c r="H313" i="50"/>
  <c r="D313" i="50"/>
  <c r="E313" i="50" s="1"/>
  <c r="H312" i="50"/>
  <c r="D312" i="50"/>
  <c r="E312" i="50" s="1"/>
  <c r="H311" i="50"/>
  <c r="D311" i="50"/>
  <c r="E311" i="50" s="1"/>
  <c r="H310" i="50"/>
  <c r="D310" i="50"/>
  <c r="E310" i="50" s="1"/>
  <c r="H309" i="50"/>
  <c r="D309" i="50"/>
  <c r="E309" i="50" s="1"/>
  <c r="C308" i="50"/>
  <c r="H308" i="50" s="1"/>
  <c r="H307" i="50"/>
  <c r="D307" i="50"/>
  <c r="E307" i="50" s="1"/>
  <c r="H306" i="50"/>
  <c r="D306" i="50"/>
  <c r="C305" i="50"/>
  <c r="H305" i="50" s="1"/>
  <c r="H304" i="50"/>
  <c r="D304" i="50"/>
  <c r="H303" i="50"/>
  <c r="D303" i="50"/>
  <c r="E303" i="50" s="1"/>
  <c r="C302" i="50"/>
  <c r="H302" i="50" s="1"/>
  <c r="H301" i="50"/>
  <c r="D301" i="50"/>
  <c r="E301" i="50" s="1"/>
  <c r="H300" i="50"/>
  <c r="D300" i="50"/>
  <c r="E300" i="50" s="1"/>
  <c r="H299" i="50"/>
  <c r="D299" i="50"/>
  <c r="C298" i="50"/>
  <c r="H298" i="50" s="1"/>
  <c r="H297" i="50"/>
  <c r="D297" i="50"/>
  <c r="D296" i="50" s="1"/>
  <c r="C296" i="50"/>
  <c r="H296" i="50" s="1"/>
  <c r="H295" i="50"/>
  <c r="D295" i="50"/>
  <c r="E295" i="50" s="1"/>
  <c r="H294" i="50"/>
  <c r="D294" i="50"/>
  <c r="E294" i="50" s="1"/>
  <c r="H293" i="50"/>
  <c r="D293" i="50"/>
  <c r="E293" i="50" s="1"/>
  <c r="H292" i="50"/>
  <c r="D292" i="50"/>
  <c r="E292" i="50" s="1"/>
  <c r="H291" i="50"/>
  <c r="D291" i="50"/>
  <c r="E291" i="50" s="1"/>
  <c r="H290" i="50"/>
  <c r="D290" i="50"/>
  <c r="E290" i="50" s="1"/>
  <c r="C289" i="50"/>
  <c r="H289" i="50" s="1"/>
  <c r="H288" i="50"/>
  <c r="D288" i="50"/>
  <c r="E288" i="50" s="1"/>
  <c r="H287" i="50"/>
  <c r="D287" i="50"/>
  <c r="E287" i="50" s="1"/>
  <c r="H286" i="50"/>
  <c r="D286" i="50"/>
  <c r="E286" i="50" s="1"/>
  <c r="H285" i="50"/>
  <c r="D285" i="50"/>
  <c r="E285" i="50" s="1"/>
  <c r="H284" i="50"/>
  <c r="D284" i="50"/>
  <c r="E284" i="50" s="1"/>
  <c r="H283" i="50"/>
  <c r="D283" i="50"/>
  <c r="E283" i="50" s="1"/>
  <c r="H282" i="50"/>
  <c r="D282" i="50"/>
  <c r="E282" i="50" s="1"/>
  <c r="H281" i="50"/>
  <c r="D281" i="50"/>
  <c r="E281" i="50" s="1"/>
  <c r="H280" i="50"/>
  <c r="D280" i="50"/>
  <c r="E280" i="50" s="1"/>
  <c r="H279" i="50"/>
  <c r="D279" i="50"/>
  <c r="E279" i="50" s="1"/>
  <c r="H278" i="50"/>
  <c r="D278" i="50"/>
  <c r="E278" i="50" s="1"/>
  <c r="H277" i="50"/>
  <c r="D277" i="50"/>
  <c r="E277" i="50" s="1"/>
  <c r="H276" i="50"/>
  <c r="D276" i="50"/>
  <c r="E276" i="50" s="1"/>
  <c r="H275" i="50"/>
  <c r="D275" i="50"/>
  <c r="E275" i="50" s="1"/>
  <c r="H274" i="50"/>
  <c r="D274" i="50"/>
  <c r="E274" i="50" s="1"/>
  <c r="H273" i="50"/>
  <c r="D273" i="50"/>
  <c r="E273" i="50" s="1"/>
  <c r="H272" i="50"/>
  <c r="D272" i="50"/>
  <c r="E272" i="50" s="1"/>
  <c r="H271" i="50"/>
  <c r="D271" i="50"/>
  <c r="E271" i="50" s="1"/>
  <c r="H270" i="50"/>
  <c r="D270" i="50"/>
  <c r="E270" i="50" s="1"/>
  <c r="H269" i="50"/>
  <c r="D269" i="50"/>
  <c r="E269" i="50" s="1"/>
  <c r="H268" i="50"/>
  <c r="D268" i="50"/>
  <c r="E268" i="50" s="1"/>
  <c r="H267" i="50"/>
  <c r="D267" i="50"/>
  <c r="E267" i="50" s="1"/>
  <c r="H266" i="50"/>
  <c r="D266" i="50"/>
  <c r="E266" i="50" s="1"/>
  <c r="C265" i="50"/>
  <c r="H265" i="50" s="1"/>
  <c r="H264" i="50"/>
  <c r="D264" i="50"/>
  <c r="E264" i="50" s="1"/>
  <c r="H262" i="50"/>
  <c r="D262" i="50"/>
  <c r="E262" i="50" s="1"/>
  <c r="H261" i="50"/>
  <c r="D261" i="50"/>
  <c r="E261" i="50" s="1"/>
  <c r="C260" i="50"/>
  <c r="H260" i="50" s="1"/>
  <c r="D252" i="50"/>
  <c r="E252" i="50" s="1"/>
  <c r="D251" i="50"/>
  <c r="E251" i="50" s="1"/>
  <c r="C250" i="50"/>
  <c r="D249" i="50"/>
  <c r="E249" i="50" s="1"/>
  <c r="D248" i="50"/>
  <c r="E248" i="50" s="1"/>
  <c r="D247" i="50"/>
  <c r="D246" i="50"/>
  <c r="E246" i="50" s="1"/>
  <c r="D245" i="50"/>
  <c r="E245" i="50" s="1"/>
  <c r="C244" i="50"/>
  <c r="C243" i="50" s="1"/>
  <c r="D242" i="50"/>
  <c r="D241" i="50"/>
  <c r="E241" i="50" s="1"/>
  <c r="D240" i="50"/>
  <c r="E240" i="50" s="1"/>
  <c r="C239" i="50"/>
  <c r="C238" i="50" s="1"/>
  <c r="D237" i="50"/>
  <c r="C236" i="50"/>
  <c r="C235" i="50" s="1"/>
  <c r="D234" i="50"/>
  <c r="D233" i="50" s="1"/>
  <c r="C233" i="50"/>
  <c r="D232" i="50"/>
  <c r="E232" i="50" s="1"/>
  <c r="D231" i="50"/>
  <c r="E231" i="50" s="1"/>
  <c r="D230" i="50"/>
  <c r="E230" i="50" s="1"/>
  <c r="C229" i="50"/>
  <c r="D227" i="50"/>
  <c r="E227" i="50" s="1"/>
  <c r="D226" i="50"/>
  <c r="E226" i="50" s="1"/>
  <c r="D225" i="50"/>
  <c r="E225" i="50" s="1"/>
  <c r="D224" i="50"/>
  <c r="E224" i="50" s="1"/>
  <c r="C223" i="50"/>
  <c r="C222" i="50" s="1"/>
  <c r="D221" i="50"/>
  <c r="E221" i="50" s="1"/>
  <c r="E220" i="50" s="1"/>
  <c r="C220" i="50"/>
  <c r="D219" i="50"/>
  <c r="E219" i="50" s="1"/>
  <c r="D218" i="50"/>
  <c r="E218" i="50" s="1"/>
  <c r="D217" i="50"/>
  <c r="E217" i="50" s="1"/>
  <c r="C216" i="50"/>
  <c r="D214" i="50"/>
  <c r="D213" i="50" s="1"/>
  <c r="C213" i="50"/>
  <c r="D212" i="50"/>
  <c r="E212" i="50" s="1"/>
  <c r="E211" i="50" s="1"/>
  <c r="C211" i="50"/>
  <c r="D210" i="50"/>
  <c r="E210" i="50" s="1"/>
  <c r="D209" i="50"/>
  <c r="E209" i="50" s="1"/>
  <c r="D208" i="50"/>
  <c r="C207" i="50"/>
  <c r="D206" i="50"/>
  <c r="E206" i="50" s="1"/>
  <c r="D205" i="50"/>
  <c r="E205" i="50" s="1"/>
  <c r="C204" i="50"/>
  <c r="D202" i="50"/>
  <c r="D201" i="50" s="1"/>
  <c r="D200" i="50" s="1"/>
  <c r="C201" i="50"/>
  <c r="C200" i="50" s="1"/>
  <c r="D199" i="50"/>
  <c r="C198" i="50"/>
  <c r="C197" i="50" s="1"/>
  <c r="D196" i="50"/>
  <c r="D195" i="50" s="1"/>
  <c r="C195" i="50"/>
  <c r="D194" i="50"/>
  <c r="E194" i="50" s="1"/>
  <c r="E193" i="50" s="1"/>
  <c r="C193" i="50"/>
  <c r="D192" i="50"/>
  <c r="E192" i="50" s="1"/>
  <c r="D191" i="50"/>
  <c r="E191" i="50" s="1"/>
  <c r="D190" i="50"/>
  <c r="E190" i="50" s="1"/>
  <c r="C189" i="50"/>
  <c r="D187" i="50"/>
  <c r="E187" i="50" s="1"/>
  <c r="D186" i="50"/>
  <c r="C185" i="50"/>
  <c r="C184" i="50" s="1"/>
  <c r="D183" i="50"/>
  <c r="D182" i="50" s="1"/>
  <c r="C182" i="50"/>
  <c r="D181" i="50"/>
  <c r="D180" i="50" s="1"/>
  <c r="C180" i="50"/>
  <c r="H176" i="50"/>
  <c r="D176" i="50"/>
  <c r="E176" i="50" s="1"/>
  <c r="H175" i="50"/>
  <c r="D175" i="50"/>
  <c r="E175" i="50" s="1"/>
  <c r="C174" i="50"/>
  <c r="H174" i="50" s="1"/>
  <c r="H173" i="50"/>
  <c r="D173" i="50"/>
  <c r="H172" i="50"/>
  <c r="D172" i="50"/>
  <c r="E172" i="50" s="1"/>
  <c r="C171" i="50"/>
  <c r="H171" i="50" s="1"/>
  <c r="H169" i="50"/>
  <c r="D169" i="50"/>
  <c r="E169" i="50" s="1"/>
  <c r="H168" i="50"/>
  <c r="D168" i="50"/>
  <c r="C167" i="50"/>
  <c r="H167" i="50" s="1"/>
  <c r="H166" i="50"/>
  <c r="D166" i="50"/>
  <c r="E166" i="50" s="1"/>
  <c r="H165" i="50"/>
  <c r="D165" i="50"/>
  <c r="C164" i="50"/>
  <c r="H164" i="50" s="1"/>
  <c r="H162" i="50"/>
  <c r="D162" i="50"/>
  <c r="E162" i="50" s="1"/>
  <c r="H161" i="50"/>
  <c r="D161" i="50"/>
  <c r="E161" i="50" s="1"/>
  <c r="C160" i="50"/>
  <c r="H160" i="50" s="1"/>
  <c r="H159" i="50"/>
  <c r="D159" i="50"/>
  <c r="E159" i="50" s="1"/>
  <c r="H158" i="50"/>
  <c r="D158" i="50"/>
  <c r="E158" i="50" s="1"/>
  <c r="C157" i="50"/>
  <c r="H157" i="50" s="1"/>
  <c r="H156" i="50"/>
  <c r="D156" i="50"/>
  <c r="E156" i="50" s="1"/>
  <c r="H155" i="50"/>
  <c r="D155" i="50"/>
  <c r="C154" i="50"/>
  <c r="H154" i="50" s="1"/>
  <c r="H151" i="50"/>
  <c r="D151" i="50"/>
  <c r="E151" i="50" s="1"/>
  <c r="H150" i="50"/>
  <c r="D150" i="50"/>
  <c r="E150" i="50" s="1"/>
  <c r="C149" i="50"/>
  <c r="H149" i="50" s="1"/>
  <c r="H148" i="50"/>
  <c r="D148" i="50"/>
  <c r="E148" i="50" s="1"/>
  <c r="H147" i="50"/>
  <c r="D147" i="50"/>
  <c r="E147" i="50" s="1"/>
  <c r="C146" i="50"/>
  <c r="H146" i="50" s="1"/>
  <c r="H145" i="50"/>
  <c r="D145" i="50"/>
  <c r="H144" i="50"/>
  <c r="D144" i="50"/>
  <c r="E144" i="50" s="1"/>
  <c r="C143" i="50"/>
  <c r="H143" i="50" s="1"/>
  <c r="H142" i="50"/>
  <c r="D142" i="50"/>
  <c r="E142" i="50" s="1"/>
  <c r="H141" i="50"/>
  <c r="D141" i="50"/>
  <c r="C140" i="50"/>
  <c r="H140" i="50" s="1"/>
  <c r="H139" i="50"/>
  <c r="D139" i="50"/>
  <c r="E139" i="50" s="1"/>
  <c r="H138" i="50"/>
  <c r="D138" i="50"/>
  <c r="E138" i="50" s="1"/>
  <c r="H137" i="50"/>
  <c r="D137" i="50"/>
  <c r="C136" i="50"/>
  <c r="H134" i="50"/>
  <c r="D134" i="50"/>
  <c r="E134" i="50" s="1"/>
  <c r="H133" i="50"/>
  <c r="D133" i="50"/>
  <c r="C132" i="50"/>
  <c r="H132" i="50" s="1"/>
  <c r="H131" i="50"/>
  <c r="D131" i="50"/>
  <c r="E131" i="50" s="1"/>
  <c r="H130" i="50"/>
  <c r="D130" i="50"/>
  <c r="E130" i="50" s="1"/>
  <c r="C129" i="50"/>
  <c r="H129" i="50" s="1"/>
  <c r="H128" i="50"/>
  <c r="D128" i="50"/>
  <c r="E128" i="50" s="1"/>
  <c r="H127" i="50"/>
  <c r="D127" i="50"/>
  <c r="E127" i="50" s="1"/>
  <c r="C126" i="50"/>
  <c r="H126" i="50" s="1"/>
  <c r="H125" i="50"/>
  <c r="D125" i="50"/>
  <c r="E125" i="50" s="1"/>
  <c r="H124" i="50"/>
  <c r="D124" i="50"/>
  <c r="C123" i="50"/>
  <c r="H123" i="50" s="1"/>
  <c r="H122" i="50"/>
  <c r="D122" i="50"/>
  <c r="E122" i="50" s="1"/>
  <c r="H121" i="50"/>
  <c r="D121" i="50"/>
  <c r="C120" i="50"/>
  <c r="H120" i="50" s="1"/>
  <c r="H119" i="50"/>
  <c r="D119" i="50"/>
  <c r="E119" i="50" s="1"/>
  <c r="H118" i="50"/>
  <c r="D118" i="50"/>
  <c r="C117" i="50"/>
  <c r="H117" i="50" s="1"/>
  <c r="H113" i="50"/>
  <c r="D113" i="50"/>
  <c r="E113" i="50" s="1"/>
  <c r="H112" i="50"/>
  <c r="D112" i="50"/>
  <c r="E112" i="50" s="1"/>
  <c r="H111" i="50"/>
  <c r="D111" i="50"/>
  <c r="E111" i="50" s="1"/>
  <c r="H110" i="50"/>
  <c r="D110" i="50"/>
  <c r="E110" i="50" s="1"/>
  <c r="H109" i="50"/>
  <c r="D109" i="50"/>
  <c r="E109" i="50" s="1"/>
  <c r="H108" i="50"/>
  <c r="D108" i="50"/>
  <c r="E108" i="50" s="1"/>
  <c r="H107" i="50"/>
  <c r="D107" i="50"/>
  <c r="E107" i="50" s="1"/>
  <c r="H106" i="50"/>
  <c r="D106" i="50"/>
  <c r="E106" i="50" s="1"/>
  <c r="H105" i="50"/>
  <c r="D105" i="50"/>
  <c r="E105" i="50" s="1"/>
  <c r="H104" i="50"/>
  <c r="D104" i="50"/>
  <c r="E104" i="50" s="1"/>
  <c r="H103" i="50"/>
  <c r="D103" i="50"/>
  <c r="E103" i="50" s="1"/>
  <c r="H102" i="50"/>
  <c r="D102" i="50"/>
  <c r="E102" i="50" s="1"/>
  <c r="H101" i="50"/>
  <c r="D101" i="50"/>
  <c r="E101" i="50" s="1"/>
  <c r="H100" i="50"/>
  <c r="D100" i="50"/>
  <c r="E100" i="50" s="1"/>
  <c r="H99" i="50"/>
  <c r="D99" i="50"/>
  <c r="H98" i="50"/>
  <c r="D98" i="50"/>
  <c r="E98" i="50" s="1"/>
  <c r="C97" i="50"/>
  <c r="H97" i="50" s="1"/>
  <c r="J97" i="50" s="1"/>
  <c r="H96" i="50"/>
  <c r="D96" i="50"/>
  <c r="E96" i="50" s="1"/>
  <c r="H95" i="50"/>
  <c r="D95" i="50"/>
  <c r="E95" i="50" s="1"/>
  <c r="H94" i="50"/>
  <c r="D94" i="50"/>
  <c r="E94" i="50" s="1"/>
  <c r="H93" i="50"/>
  <c r="D93" i="50"/>
  <c r="E93" i="50" s="1"/>
  <c r="H92" i="50"/>
  <c r="D92" i="50"/>
  <c r="E92" i="50" s="1"/>
  <c r="H91" i="50"/>
  <c r="D91" i="50"/>
  <c r="E91" i="50" s="1"/>
  <c r="H90" i="50"/>
  <c r="D90" i="50"/>
  <c r="E90" i="50" s="1"/>
  <c r="H89" i="50"/>
  <c r="D89" i="50"/>
  <c r="E89" i="50" s="1"/>
  <c r="H88" i="50"/>
  <c r="D88" i="50"/>
  <c r="E88" i="50" s="1"/>
  <c r="H87" i="50"/>
  <c r="D87" i="50"/>
  <c r="E87" i="50" s="1"/>
  <c r="H86" i="50"/>
  <c r="D86" i="50"/>
  <c r="E86" i="50" s="1"/>
  <c r="H85" i="50"/>
  <c r="D85" i="50"/>
  <c r="E85" i="50" s="1"/>
  <c r="H84" i="50"/>
  <c r="D84" i="50"/>
  <c r="E84" i="50" s="1"/>
  <c r="H83" i="50"/>
  <c r="D83" i="50"/>
  <c r="E83" i="50" s="1"/>
  <c r="H82" i="50"/>
  <c r="D82" i="50"/>
  <c r="E82" i="50" s="1"/>
  <c r="H81" i="50"/>
  <c r="D81" i="50"/>
  <c r="E81" i="50" s="1"/>
  <c r="H80" i="50"/>
  <c r="D80" i="50"/>
  <c r="E80" i="50" s="1"/>
  <c r="H79" i="50"/>
  <c r="D79" i="50"/>
  <c r="E79" i="50" s="1"/>
  <c r="H78" i="50"/>
  <c r="D78" i="50"/>
  <c r="E78" i="50" s="1"/>
  <c r="H77" i="50"/>
  <c r="D77" i="50"/>
  <c r="E77" i="50" s="1"/>
  <c r="H76" i="50"/>
  <c r="D76" i="50"/>
  <c r="E76" i="50" s="1"/>
  <c r="H75" i="50"/>
  <c r="D75" i="50"/>
  <c r="E75" i="50" s="1"/>
  <c r="H74" i="50"/>
  <c r="D74" i="50"/>
  <c r="E74" i="50" s="1"/>
  <c r="H73" i="50"/>
  <c r="D73" i="50"/>
  <c r="E73" i="50" s="1"/>
  <c r="H72" i="50"/>
  <c r="D72" i="50"/>
  <c r="E72" i="50" s="1"/>
  <c r="H71" i="50"/>
  <c r="D71" i="50"/>
  <c r="E71" i="50" s="1"/>
  <c r="H70" i="50"/>
  <c r="D70" i="50"/>
  <c r="E70" i="50" s="1"/>
  <c r="H69" i="50"/>
  <c r="D69" i="50"/>
  <c r="E69" i="50" s="1"/>
  <c r="C68" i="50"/>
  <c r="H68" i="50" s="1"/>
  <c r="J68" i="50" s="1"/>
  <c r="H66" i="50"/>
  <c r="D66" i="50"/>
  <c r="E66" i="50" s="1"/>
  <c r="H65" i="50"/>
  <c r="D65" i="50"/>
  <c r="E65" i="50" s="1"/>
  <c r="H64" i="50"/>
  <c r="D64" i="50"/>
  <c r="H63" i="50"/>
  <c r="D63" i="50"/>
  <c r="E63" i="50" s="1"/>
  <c r="H62" i="50"/>
  <c r="D62" i="50"/>
  <c r="E62" i="50" s="1"/>
  <c r="C61" i="50"/>
  <c r="H61" i="50" s="1"/>
  <c r="J61" i="50" s="1"/>
  <c r="H60" i="50"/>
  <c r="D60" i="50"/>
  <c r="E60" i="50" s="1"/>
  <c r="H59" i="50"/>
  <c r="D59" i="50"/>
  <c r="E59" i="50" s="1"/>
  <c r="H58" i="50"/>
  <c r="D58" i="50"/>
  <c r="E58" i="50" s="1"/>
  <c r="H57" i="50"/>
  <c r="D57" i="50"/>
  <c r="E57" i="50" s="1"/>
  <c r="H56" i="50"/>
  <c r="D56" i="50"/>
  <c r="E56" i="50" s="1"/>
  <c r="H55" i="50"/>
  <c r="D55" i="50"/>
  <c r="E55" i="50" s="1"/>
  <c r="H54" i="50"/>
  <c r="D54" i="50"/>
  <c r="E54" i="50" s="1"/>
  <c r="H53" i="50"/>
  <c r="D53" i="50"/>
  <c r="E53" i="50" s="1"/>
  <c r="H52" i="50"/>
  <c r="D52" i="50"/>
  <c r="E52" i="50" s="1"/>
  <c r="H51" i="50"/>
  <c r="D51" i="50"/>
  <c r="E51" i="50" s="1"/>
  <c r="H50" i="50"/>
  <c r="D50" i="50"/>
  <c r="E50" i="50" s="1"/>
  <c r="H49" i="50"/>
  <c r="D49" i="50"/>
  <c r="E49" i="50" s="1"/>
  <c r="H48" i="50"/>
  <c r="D48" i="50"/>
  <c r="E48" i="50" s="1"/>
  <c r="H47" i="50"/>
  <c r="D47" i="50"/>
  <c r="E47" i="50" s="1"/>
  <c r="H46" i="50"/>
  <c r="D46" i="50"/>
  <c r="E46" i="50" s="1"/>
  <c r="H45" i="50"/>
  <c r="D45" i="50"/>
  <c r="E45" i="50" s="1"/>
  <c r="H44" i="50"/>
  <c r="D44" i="50"/>
  <c r="E44" i="50" s="1"/>
  <c r="H43" i="50"/>
  <c r="D43" i="50"/>
  <c r="E43" i="50" s="1"/>
  <c r="H42" i="50"/>
  <c r="D42" i="50"/>
  <c r="E42" i="50" s="1"/>
  <c r="H41" i="50"/>
  <c r="D41" i="50"/>
  <c r="E41" i="50" s="1"/>
  <c r="H40" i="50"/>
  <c r="D40" i="50"/>
  <c r="E40" i="50" s="1"/>
  <c r="H39" i="50"/>
  <c r="D39" i="50"/>
  <c r="E39" i="50" s="1"/>
  <c r="C38" i="50"/>
  <c r="H38" i="50" s="1"/>
  <c r="J38" i="50" s="1"/>
  <c r="H37" i="50"/>
  <c r="D37" i="50"/>
  <c r="E37" i="50" s="1"/>
  <c r="H36" i="50"/>
  <c r="D36" i="50"/>
  <c r="E36" i="50" s="1"/>
  <c r="H35" i="50"/>
  <c r="D35" i="50"/>
  <c r="E35" i="50" s="1"/>
  <c r="H34" i="50"/>
  <c r="D34" i="50"/>
  <c r="E34" i="50" s="1"/>
  <c r="H33" i="50"/>
  <c r="D33" i="50"/>
  <c r="E33" i="50" s="1"/>
  <c r="H32" i="50"/>
  <c r="D32" i="50"/>
  <c r="E32" i="50" s="1"/>
  <c r="H31" i="50"/>
  <c r="D31" i="50"/>
  <c r="E31" i="50" s="1"/>
  <c r="H30" i="50"/>
  <c r="D30" i="50"/>
  <c r="E30" i="50" s="1"/>
  <c r="H29" i="50"/>
  <c r="D29" i="50"/>
  <c r="E29" i="50" s="1"/>
  <c r="H28" i="50"/>
  <c r="D28" i="50"/>
  <c r="E28" i="50" s="1"/>
  <c r="H27" i="50"/>
  <c r="D27" i="50"/>
  <c r="E27" i="50" s="1"/>
  <c r="H26" i="50"/>
  <c r="D26" i="50"/>
  <c r="E26" i="50" s="1"/>
  <c r="H25" i="50"/>
  <c r="D25" i="50"/>
  <c r="E25" i="50" s="1"/>
  <c r="H24" i="50"/>
  <c r="D24" i="50"/>
  <c r="E24" i="50" s="1"/>
  <c r="H23" i="50"/>
  <c r="D23" i="50"/>
  <c r="E23" i="50" s="1"/>
  <c r="H22" i="50"/>
  <c r="D22" i="50"/>
  <c r="E22" i="50" s="1"/>
  <c r="H21" i="50"/>
  <c r="D21" i="50"/>
  <c r="E21" i="50" s="1"/>
  <c r="H20" i="50"/>
  <c r="D20" i="50"/>
  <c r="E20" i="50" s="1"/>
  <c r="H19" i="50"/>
  <c r="D19" i="50"/>
  <c r="E19" i="50" s="1"/>
  <c r="H18" i="50"/>
  <c r="D18" i="50"/>
  <c r="E18" i="50" s="1"/>
  <c r="H17" i="50"/>
  <c r="D17" i="50"/>
  <c r="E17" i="50" s="1"/>
  <c r="H16" i="50"/>
  <c r="D16" i="50"/>
  <c r="E16" i="50" s="1"/>
  <c r="H15" i="50"/>
  <c r="D15" i="50"/>
  <c r="E15" i="50" s="1"/>
  <c r="H14" i="50"/>
  <c r="D14" i="50"/>
  <c r="E14" i="50" s="1"/>
  <c r="H13" i="50"/>
  <c r="D13" i="50"/>
  <c r="H12" i="50"/>
  <c r="D12" i="50"/>
  <c r="E12" i="50" s="1"/>
  <c r="C11" i="50"/>
  <c r="H10" i="50"/>
  <c r="D10" i="50"/>
  <c r="E10" i="50" s="1"/>
  <c r="H9" i="50"/>
  <c r="D9" i="50"/>
  <c r="E9" i="50" s="1"/>
  <c r="H8" i="50"/>
  <c r="D8" i="50"/>
  <c r="E8" i="50" s="1"/>
  <c r="H7" i="50"/>
  <c r="D7" i="50"/>
  <c r="E7" i="50" s="1"/>
  <c r="H6" i="50"/>
  <c r="D6" i="50"/>
  <c r="E6" i="50" s="1"/>
  <c r="H5" i="50"/>
  <c r="D5" i="50"/>
  <c r="C4" i="50"/>
  <c r="H4" i="50" s="1"/>
  <c r="J4" i="50" s="1"/>
  <c r="D154" i="50" l="1"/>
  <c r="D193" i="50"/>
  <c r="C539" i="50"/>
  <c r="H539" i="50" s="1"/>
  <c r="D120" i="50"/>
  <c r="D344" i="50"/>
  <c r="D548" i="50"/>
  <c r="E183" i="50"/>
  <c r="E182" i="50" s="1"/>
  <c r="E189" i="50"/>
  <c r="D207" i="50"/>
  <c r="D412" i="50"/>
  <c r="E747" i="50"/>
  <c r="E155" i="50"/>
  <c r="E154" i="50" s="1"/>
  <c r="E289" i="50"/>
  <c r="E345" i="50"/>
  <c r="E344" i="50" s="1"/>
  <c r="D497" i="50"/>
  <c r="E774" i="50"/>
  <c r="E773" i="50" s="1"/>
  <c r="D149" i="50"/>
  <c r="C67" i="50"/>
  <c r="H67" i="50" s="1"/>
  <c r="J67" i="50" s="1"/>
  <c r="E149" i="50"/>
  <c r="E250" i="50"/>
  <c r="E395" i="50"/>
  <c r="E498" i="50"/>
  <c r="E497" i="50" s="1"/>
  <c r="D747" i="50"/>
  <c r="D4" i="50"/>
  <c r="D732" i="50"/>
  <c r="D731" i="50" s="1"/>
  <c r="C3" i="50"/>
  <c r="C2" i="50" s="1"/>
  <c r="E181" i="50"/>
  <c r="E180" i="50" s="1"/>
  <c r="E297" i="50"/>
  <c r="E296" i="50" s="1"/>
  <c r="E413" i="50"/>
  <c r="E412" i="50" s="1"/>
  <c r="E416" i="50"/>
  <c r="D494" i="50"/>
  <c r="E549" i="50"/>
  <c r="E548" i="50" s="1"/>
  <c r="D611" i="50"/>
  <c r="D723" i="50"/>
  <c r="E729" i="50"/>
  <c r="E728" i="50" s="1"/>
  <c r="D758" i="50"/>
  <c r="D757" i="50" s="1"/>
  <c r="D779" i="50"/>
  <c r="C188" i="50"/>
  <c r="D61" i="50"/>
  <c r="C116" i="50"/>
  <c r="H116" i="50" s="1"/>
  <c r="J116" i="50" s="1"/>
  <c r="E208" i="50"/>
  <c r="E207" i="50" s="1"/>
  <c r="E260" i="50"/>
  <c r="E495" i="50"/>
  <c r="E494" i="50" s="1"/>
  <c r="D596" i="50"/>
  <c r="D617" i="50"/>
  <c r="C744" i="50"/>
  <c r="C727" i="50" s="1"/>
  <c r="D767" i="50"/>
  <c r="D136" i="50"/>
  <c r="D140" i="50"/>
  <c r="E160" i="50"/>
  <c r="E202" i="50"/>
  <c r="E201" i="50" s="1"/>
  <c r="E200" i="50" s="1"/>
  <c r="C215" i="50"/>
  <c r="D455" i="50"/>
  <c r="D532" i="50"/>
  <c r="E618" i="50"/>
  <c r="E330" i="50"/>
  <c r="E328" i="50" s="1"/>
  <c r="D328" i="50"/>
  <c r="D38" i="50"/>
  <c r="D167" i="50"/>
  <c r="E168" i="50"/>
  <c r="E167" i="50" s="1"/>
  <c r="D677" i="50"/>
  <c r="E678" i="50"/>
  <c r="E677" i="50" s="1"/>
  <c r="E64" i="50"/>
  <c r="E61" i="50" s="1"/>
  <c r="D229" i="50"/>
  <c r="D228" i="50" s="1"/>
  <c r="E375" i="50"/>
  <c r="E373" i="50" s="1"/>
  <c r="D373" i="50"/>
  <c r="E506" i="50"/>
  <c r="E504" i="50" s="1"/>
  <c r="D504" i="50"/>
  <c r="E556" i="50"/>
  <c r="D553" i="50"/>
  <c r="E617" i="50"/>
  <c r="E756" i="50"/>
  <c r="E173" i="50"/>
  <c r="E171" i="50" s="1"/>
  <c r="D171" i="50"/>
  <c r="D198" i="50"/>
  <c r="D197" i="50" s="1"/>
  <c r="E199" i="50"/>
  <c r="E198" i="50" s="1"/>
  <c r="E197" i="50" s="1"/>
  <c r="D325" i="50"/>
  <c r="E354" i="50"/>
  <c r="E353" i="50" s="1"/>
  <c r="D353" i="50"/>
  <c r="D388" i="50"/>
  <c r="D477" i="50"/>
  <c r="E478" i="50"/>
  <c r="E477" i="50" s="1"/>
  <c r="E488" i="50"/>
  <c r="E486" i="50" s="1"/>
  <c r="D486" i="50"/>
  <c r="E584" i="50"/>
  <c r="E582" i="50" s="1"/>
  <c r="D582" i="50"/>
  <c r="E722" i="50"/>
  <c r="E719" i="50" s="1"/>
  <c r="D719" i="50"/>
  <c r="E5" i="50"/>
  <c r="E4" i="50" s="1"/>
  <c r="D179" i="50"/>
  <c r="C203" i="50"/>
  <c r="E216" i="50"/>
  <c r="E215" i="50" s="1"/>
  <c r="D289" i="50"/>
  <c r="E306" i="50"/>
  <c r="E305" i="50" s="1"/>
  <c r="D305" i="50"/>
  <c r="E325" i="50"/>
  <c r="E352" i="50"/>
  <c r="E348" i="50" s="1"/>
  <c r="D348" i="50"/>
  <c r="D392" i="50"/>
  <c r="E393" i="50"/>
  <c r="E392" i="50" s="1"/>
  <c r="E532" i="50"/>
  <c r="D753" i="50"/>
  <c r="D752" i="50" s="1"/>
  <c r="E754" i="50"/>
  <c r="E753" i="50" s="1"/>
  <c r="C179" i="50"/>
  <c r="C228" i="50"/>
  <c r="D368" i="50"/>
  <c r="D666" i="50"/>
  <c r="D132" i="50"/>
  <c r="E204" i="50"/>
  <c r="D211" i="50"/>
  <c r="D220" i="50"/>
  <c r="D450" i="50"/>
  <c r="C510" i="50"/>
  <c r="H510" i="50" s="1"/>
  <c r="C562" i="50"/>
  <c r="H562" i="50" s="1"/>
  <c r="J562" i="50" s="1"/>
  <c r="E667" i="50"/>
  <c r="E666" i="50" s="1"/>
  <c r="E759" i="50"/>
  <c r="E758" i="50" s="1"/>
  <c r="E757" i="50" s="1"/>
  <c r="D763" i="50"/>
  <c r="D762" i="50" s="1"/>
  <c r="D185" i="50"/>
  <c r="D184" i="50" s="1"/>
  <c r="E223" i="50"/>
  <c r="E222" i="50" s="1"/>
  <c r="D742" i="50"/>
  <c r="E764" i="50"/>
  <c r="E763" i="50" s="1"/>
  <c r="E762" i="50" s="1"/>
  <c r="E265" i="50"/>
  <c r="E308" i="50"/>
  <c r="E118" i="50"/>
  <c r="E117" i="50" s="1"/>
  <c r="D117" i="50"/>
  <c r="H136" i="50"/>
  <c r="C135" i="50"/>
  <c r="E145" i="50"/>
  <c r="E143" i="50" s="1"/>
  <c r="D143" i="50"/>
  <c r="E157" i="50"/>
  <c r="E174" i="50"/>
  <c r="E299" i="50"/>
  <c r="E298" i="50" s="1"/>
  <c r="D298" i="50"/>
  <c r="E331" i="50"/>
  <c r="H344" i="50"/>
  <c r="C340" i="50"/>
  <c r="E378" i="50"/>
  <c r="H530" i="50"/>
  <c r="C529" i="50"/>
  <c r="H529" i="50" s="1"/>
  <c r="E546" i="50"/>
  <c r="E545" i="50" s="1"/>
  <c r="D545" i="50"/>
  <c r="D539" i="50" s="1"/>
  <c r="E656" i="50"/>
  <c r="E654" i="50" s="1"/>
  <c r="D654" i="50"/>
  <c r="D672" i="50"/>
  <c r="E673" i="50"/>
  <c r="E672" i="50" s="1"/>
  <c r="E687" i="50"/>
  <c r="E684" i="50" s="1"/>
  <c r="D684" i="50"/>
  <c r="H719" i="50"/>
  <c r="C718" i="50"/>
  <c r="E68" i="50"/>
  <c r="E99" i="50"/>
  <c r="E97" i="50" s="1"/>
  <c r="D97" i="50"/>
  <c r="E121" i="50"/>
  <c r="E120" i="50" s="1"/>
  <c r="E124" i="50"/>
  <c r="E123" i="50" s="1"/>
  <c r="D123" i="50"/>
  <c r="E133" i="50"/>
  <c r="E132" i="50" s="1"/>
  <c r="E141" i="50"/>
  <c r="E140" i="50" s="1"/>
  <c r="E146" i="50"/>
  <c r="E186" i="50"/>
  <c r="E185" i="50" s="1"/>
  <c r="E184" i="50" s="1"/>
  <c r="E196" i="50"/>
  <c r="E195" i="50" s="1"/>
  <c r="D308" i="50"/>
  <c r="E358" i="50"/>
  <c r="E357" i="50" s="1"/>
  <c r="D357" i="50"/>
  <c r="D491" i="50"/>
  <c r="E492" i="50"/>
  <c r="E491" i="50" s="1"/>
  <c r="D530" i="50"/>
  <c r="E531" i="50"/>
  <c r="E530" i="50" s="1"/>
  <c r="E589" i="50"/>
  <c r="E588" i="50" s="1"/>
  <c r="D588" i="50"/>
  <c r="E771" i="50"/>
  <c r="E770" i="50" s="1"/>
  <c r="E769" i="50" s="1"/>
  <c r="D770" i="50"/>
  <c r="D769" i="50" s="1"/>
  <c r="H11" i="50"/>
  <c r="J11" i="50" s="1"/>
  <c r="D68" i="50"/>
  <c r="E126" i="50"/>
  <c r="E129" i="50"/>
  <c r="C153" i="50"/>
  <c r="D160" i="50"/>
  <c r="C163" i="50"/>
  <c r="H163" i="50" s="1"/>
  <c r="J163" i="50" s="1"/>
  <c r="C170" i="50"/>
  <c r="H170" i="50" s="1"/>
  <c r="J170" i="50" s="1"/>
  <c r="E234" i="50"/>
  <c r="E233" i="50" s="1"/>
  <c r="D236" i="50"/>
  <c r="D235" i="50" s="1"/>
  <c r="E237" i="50"/>
  <c r="E236" i="50" s="1"/>
  <c r="E235" i="50" s="1"/>
  <c r="D239" i="50"/>
  <c r="D238" i="50" s="1"/>
  <c r="D244" i="50"/>
  <c r="D243" i="50" s="1"/>
  <c r="E247" i="50"/>
  <c r="E244" i="50" s="1"/>
  <c r="E243" i="50" s="1"/>
  <c r="E304" i="50"/>
  <c r="E302" i="50" s="1"/>
  <c r="D302" i="50"/>
  <c r="C314" i="50"/>
  <c r="H314" i="50" s="1"/>
  <c r="E316" i="50"/>
  <c r="E315" i="50" s="1"/>
  <c r="D315" i="50"/>
  <c r="E363" i="50"/>
  <c r="E362" i="50" s="1"/>
  <c r="D362" i="50"/>
  <c r="E368" i="50"/>
  <c r="D378" i="50"/>
  <c r="E400" i="50"/>
  <c r="E399" i="50" s="1"/>
  <c r="D399" i="50"/>
  <c r="E515" i="50"/>
  <c r="E514" i="50" s="1"/>
  <c r="E510" i="50" s="1"/>
  <c r="D514" i="50"/>
  <c r="D510" i="50" s="1"/>
  <c r="E540" i="50"/>
  <c r="H553" i="50"/>
  <c r="C552" i="50"/>
  <c r="D629" i="50"/>
  <c r="E630" i="50"/>
  <c r="E629" i="50" s="1"/>
  <c r="E13" i="50"/>
  <c r="E11" i="50" s="1"/>
  <c r="D11" i="50"/>
  <c r="E38" i="50"/>
  <c r="D126" i="50"/>
  <c r="D129" i="50"/>
  <c r="E137" i="50"/>
  <c r="E136" i="50" s="1"/>
  <c r="D146" i="50"/>
  <c r="D157" i="50"/>
  <c r="D174" i="50"/>
  <c r="D189" i="50"/>
  <c r="D188" i="50" s="1"/>
  <c r="D204" i="50"/>
  <c r="E214" i="50"/>
  <c r="E213" i="50" s="1"/>
  <c r="D223" i="50"/>
  <c r="D222" i="50" s="1"/>
  <c r="E242" i="50"/>
  <c r="E239" i="50" s="1"/>
  <c r="E238" i="50" s="1"/>
  <c r="D250" i="50"/>
  <c r="D260" i="50"/>
  <c r="C263" i="50"/>
  <c r="D265" i="50"/>
  <c r="D331" i="50"/>
  <c r="E383" i="50"/>
  <c r="E382" i="50" s="1"/>
  <c r="D382" i="50"/>
  <c r="E388" i="50"/>
  <c r="E410" i="50"/>
  <c r="E409" i="50" s="1"/>
  <c r="D409" i="50"/>
  <c r="D416" i="50"/>
  <c r="D422" i="50"/>
  <c r="E423" i="50"/>
  <c r="E422" i="50" s="1"/>
  <c r="E430" i="50"/>
  <c r="E429" i="50" s="1"/>
  <c r="D429" i="50"/>
  <c r="E451" i="50"/>
  <c r="E450" i="50" s="1"/>
  <c r="H578" i="50"/>
  <c r="D740" i="50"/>
  <c r="E741" i="50"/>
  <c r="E740" i="50" s="1"/>
  <c r="C444" i="50"/>
  <c r="H444" i="50" s="1"/>
  <c r="E524" i="50"/>
  <c r="E523" i="50" s="1"/>
  <c r="D523" i="50"/>
  <c r="E553" i="50"/>
  <c r="E559" i="50"/>
  <c r="E557" i="50" s="1"/>
  <c r="D557" i="50"/>
  <c r="E571" i="50"/>
  <c r="E570" i="50" s="1"/>
  <c r="D570" i="50"/>
  <c r="E579" i="50"/>
  <c r="E578" i="50" s="1"/>
  <c r="D578" i="50"/>
  <c r="E602" i="50"/>
  <c r="E600" i="50" s="1"/>
  <c r="D600" i="50"/>
  <c r="E640" i="50"/>
  <c r="E639" i="50" s="1"/>
  <c r="D639" i="50"/>
  <c r="E723" i="50"/>
  <c r="E165" i="50"/>
  <c r="E164" i="50" s="1"/>
  <c r="D164" i="50"/>
  <c r="D216" i="50"/>
  <c r="E229" i="50"/>
  <c r="D395" i="50"/>
  <c r="H445" i="50"/>
  <c r="E447" i="50"/>
  <c r="E445" i="50" s="1"/>
  <c r="D445" i="50"/>
  <c r="E455" i="50"/>
  <c r="E465" i="50"/>
  <c r="E463" i="50" s="1"/>
  <c r="D463" i="50"/>
  <c r="E485" i="50"/>
  <c r="E594" i="50"/>
  <c r="E593" i="50" s="1"/>
  <c r="D593" i="50"/>
  <c r="E644" i="50"/>
  <c r="E643" i="50" s="1"/>
  <c r="D643" i="50"/>
  <c r="E648" i="50"/>
  <c r="E647" i="50" s="1"/>
  <c r="D647" i="50"/>
  <c r="H662" i="50"/>
  <c r="C646" i="50"/>
  <c r="H646" i="50" s="1"/>
  <c r="J646" i="50" s="1"/>
  <c r="E681" i="50"/>
  <c r="E680" i="50" s="1"/>
  <c r="D680" i="50"/>
  <c r="D688" i="50"/>
  <c r="E703" i="50"/>
  <c r="E701" i="50" s="1"/>
  <c r="D701" i="50"/>
  <c r="E405" i="50"/>
  <c r="E404" i="50" s="1"/>
  <c r="D404" i="50"/>
  <c r="E470" i="50"/>
  <c r="E468" i="50" s="1"/>
  <c r="D468" i="50"/>
  <c r="C484" i="50"/>
  <c r="E565" i="50"/>
  <c r="E563" i="50" s="1"/>
  <c r="D563" i="50"/>
  <c r="E596" i="50"/>
  <c r="E611" i="50"/>
  <c r="D662" i="50"/>
  <c r="E663" i="50"/>
  <c r="E662" i="50" s="1"/>
  <c r="E688" i="50"/>
  <c r="E736" i="50"/>
  <c r="E735" i="50" s="1"/>
  <c r="E734" i="50" s="1"/>
  <c r="D735" i="50"/>
  <c r="D734" i="50" s="1"/>
  <c r="E460" i="50"/>
  <c r="E459" i="50" s="1"/>
  <c r="D459" i="50"/>
  <c r="E475" i="50"/>
  <c r="E474" i="50" s="1"/>
  <c r="D474" i="50"/>
  <c r="E746" i="50"/>
  <c r="E745" i="50" s="1"/>
  <c r="D745" i="50"/>
  <c r="D774" i="50"/>
  <c r="D773" i="50" s="1"/>
  <c r="E605" i="50"/>
  <c r="E604" i="50" s="1"/>
  <c r="D604" i="50"/>
  <c r="E696" i="50"/>
  <c r="E695" i="50" s="1"/>
  <c r="D695" i="50"/>
  <c r="C25" i="35"/>
  <c r="C26" i="35"/>
  <c r="C28" i="35"/>
  <c r="C29" i="35"/>
  <c r="C31" i="35"/>
  <c r="C32" i="35"/>
  <c r="C34" i="35"/>
  <c r="C35" i="35"/>
  <c r="C37" i="35"/>
  <c r="C38" i="35"/>
  <c r="C41" i="35"/>
  <c r="C42" i="35"/>
  <c r="C44" i="35"/>
  <c r="C45" i="35"/>
  <c r="C51" i="35"/>
  <c r="C52" i="35"/>
  <c r="C53" i="35"/>
  <c r="C54" i="35"/>
  <c r="C55" i="35"/>
  <c r="C56" i="35"/>
  <c r="C57" i="35"/>
  <c r="C58" i="35"/>
  <c r="C59" i="35"/>
  <c r="C60" i="35"/>
  <c r="C61" i="35"/>
  <c r="C63" i="35"/>
  <c r="C64" i="35"/>
  <c r="C66" i="35"/>
  <c r="C67" i="35"/>
  <c r="C69" i="35"/>
  <c r="C70" i="35"/>
  <c r="C72" i="35"/>
  <c r="C73" i="35"/>
  <c r="C75" i="35"/>
  <c r="C76" i="35"/>
  <c r="C79" i="35"/>
  <c r="C80" i="35"/>
  <c r="C82" i="35"/>
  <c r="C83" i="35"/>
  <c r="C85" i="35"/>
  <c r="C86" i="35"/>
  <c r="C87" i="35"/>
  <c r="C78" i="34"/>
  <c r="C77" i="34" s="1"/>
  <c r="C76" i="34" s="1"/>
  <c r="C75" i="34" s="1"/>
  <c r="C74" i="34" s="1"/>
  <c r="C73" i="34" s="1"/>
  <c r="C72" i="34" s="1"/>
  <c r="C71" i="34" s="1"/>
  <c r="C70" i="34" s="1"/>
  <c r="C69" i="34" s="1"/>
  <c r="C68" i="34" s="1"/>
  <c r="C67" i="34" s="1"/>
  <c r="C66" i="34" s="1"/>
  <c r="C65" i="34" s="1"/>
  <c r="C64" i="34" s="1"/>
  <c r="C63" i="34" s="1"/>
  <c r="C62" i="34" s="1"/>
  <c r="C61" i="34" s="1"/>
  <c r="C60" i="34" s="1"/>
  <c r="C59" i="34" s="1"/>
  <c r="C58" i="34" s="1"/>
  <c r="C57" i="34" s="1"/>
  <c r="C56" i="34" s="1"/>
  <c r="C55" i="34" s="1"/>
  <c r="C54" i="34" s="1"/>
  <c r="C53" i="34" s="1"/>
  <c r="C52" i="34" s="1"/>
  <c r="C40" i="34" s="1"/>
  <c r="C39" i="34" s="1"/>
  <c r="C38" i="34" s="1"/>
  <c r="C37" i="34" s="1"/>
  <c r="C36" i="34" s="1"/>
  <c r="C35" i="34" s="1"/>
  <c r="C34" i="34" s="1"/>
  <c r="C33" i="34" s="1"/>
  <c r="C32" i="34" s="1"/>
  <c r="C31" i="34" s="1"/>
  <c r="C30" i="34" s="1"/>
  <c r="C29" i="34" s="1"/>
  <c r="C28" i="34" s="1"/>
  <c r="C27" i="34" s="1"/>
  <c r="C26" i="34" s="1"/>
  <c r="C16" i="34" s="1"/>
  <c r="C15" i="34" s="1"/>
  <c r="C14" i="34" s="1"/>
  <c r="C13" i="34" s="1"/>
  <c r="C12" i="34" s="1"/>
  <c r="C11" i="34" s="1"/>
  <c r="C10" i="34" s="1"/>
  <c r="D779" i="48"/>
  <c r="D778" i="48" s="1"/>
  <c r="D777" i="48"/>
  <c r="E777" i="48" s="1"/>
  <c r="D776" i="48"/>
  <c r="E776" i="48" s="1"/>
  <c r="D775" i="48"/>
  <c r="E775" i="48" s="1"/>
  <c r="D774" i="48"/>
  <c r="E774" i="48" s="1"/>
  <c r="C773" i="48"/>
  <c r="C772" i="48" s="1"/>
  <c r="D771" i="48"/>
  <c r="E771" i="48" s="1"/>
  <c r="D770" i="48"/>
  <c r="C769" i="48"/>
  <c r="C768" i="48" s="1"/>
  <c r="D767" i="48"/>
  <c r="D766" i="48" s="1"/>
  <c r="C766" i="48"/>
  <c r="D765" i="48"/>
  <c r="E765" i="48" s="1"/>
  <c r="D764" i="48"/>
  <c r="E764" i="48" s="1"/>
  <c r="D763" i="48"/>
  <c r="E763" i="48" s="1"/>
  <c r="C762" i="48"/>
  <c r="D760" i="48"/>
  <c r="E760" i="48" s="1"/>
  <c r="D759" i="48"/>
  <c r="E759" i="48" s="1"/>
  <c r="D758" i="48"/>
  <c r="E758" i="48" s="1"/>
  <c r="C757" i="48"/>
  <c r="C756" i="48" s="1"/>
  <c r="D755" i="48"/>
  <c r="E755" i="48" s="1"/>
  <c r="D754" i="48"/>
  <c r="E754" i="48" s="1"/>
  <c r="D753" i="48"/>
  <c r="E753" i="48" s="1"/>
  <c r="C752" i="48"/>
  <c r="C751" i="48" s="1"/>
  <c r="D750" i="48"/>
  <c r="E750" i="48" s="1"/>
  <c r="D749" i="48"/>
  <c r="E749" i="48" s="1"/>
  <c r="D748" i="48"/>
  <c r="E748" i="48" s="1"/>
  <c r="E747" i="48" s="1"/>
  <c r="C747" i="48"/>
  <c r="D746" i="48"/>
  <c r="D745" i="48" s="1"/>
  <c r="C745" i="48"/>
  <c r="D743" i="48"/>
  <c r="D742" i="48" s="1"/>
  <c r="C742" i="48"/>
  <c r="D741" i="48"/>
  <c r="D740" i="48" s="1"/>
  <c r="C740" i="48"/>
  <c r="D739" i="48"/>
  <c r="E739" i="48" s="1"/>
  <c r="D738" i="48"/>
  <c r="E738" i="48" s="1"/>
  <c r="D737" i="48"/>
  <c r="E737" i="48" s="1"/>
  <c r="D736" i="48"/>
  <c r="C735" i="48"/>
  <c r="C734" i="48" s="1"/>
  <c r="D733" i="48"/>
  <c r="C732" i="48"/>
  <c r="C731" i="48" s="1"/>
  <c r="D730" i="48"/>
  <c r="D729" i="48"/>
  <c r="E729" i="48" s="1"/>
  <c r="C728" i="48"/>
  <c r="J727" i="48"/>
  <c r="J726" i="48"/>
  <c r="D725" i="48"/>
  <c r="E725" i="48" s="1"/>
  <c r="D724" i="48"/>
  <c r="E724" i="48" s="1"/>
  <c r="C723" i="48"/>
  <c r="D722" i="48"/>
  <c r="E722" i="48" s="1"/>
  <c r="D721" i="48"/>
  <c r="E721" i="48" s="1"/>
  <c r="D720" i="48"/>
  <c r="C719" i="48"/>
  <c r="C718" i="48" s="1"/>
  <c r="C717" i="48" s="1"/>
  <c r="J718" i="48"/>
  <c r="J717" i="48"/>
  <c r="D716" i="48"/>
  <c r="E716" i="48" s="1"/>
  <c r="D715" i="48"/>
  <c r="E715" i="48" s="1"/>
  <c r="D714" i="48"/>
  <c r="E714" i="48" s="1"/>
  <c r="D713" i="48"/>
  <c r="E713" i="48" s="1"/>
  <c r="D712" i="48"/>
  <c r="E712" i="48" s="1"/>
  <c r="D711" i="48"/>
  <c r="E711" i="48" s="1"/>
  <c r="D710" i="48"/>
  <c r="E710" i="48" s="1"/>
  <c r="D709" i="48"/>
  <c r="E709" i="48" s="1"/>
  <c r="D708" i="48"/>
  <c r="E708" i="48" s="1"/>
  <c r="D707" i="48"/>
  <c r="E707" i="48" s="1"/>
  <c r="D706" i="48"/>
  <c r="E706" i="48" s="1"/>
  <c r="D705" i="48"/>
  <c r="E705" i="48" s="1"/>
  <c r="D704" i="48"/>
  <c r="D703" i="48"/>
  <c r="E703" i="48" s="1"/>
  <c r="D702" i="48"/>
  <c r="E702" i="48" s="1"/>
  <c r="C701" i="48"/>
  <c r="D700" i="48"/>
  <c r="E700" i="48" s="1"/>
  <c r="D699" i="48"/>
  <c r="D698" i="48"/>
  <c r="E698" i="48" s="1"/>
  <c r="D697" i="48"/>
  <c r="E697" i="48" s="1"/>
  <c r="D696" i="48"/>
  <c r="E696" i="48" s="1"/>
  <c r="C695" i="48"/>
  <c r="D694" i="48"/>
  <c r="E694" i="48" s="1"/>
  <c r="D693" i="48"/>
  <c r="E693" i="48" s="1"/>
  <c r="D692" i="48"/>
  <c r="E692" i="48" s="1"/>
  <c r="D691" i="48"/>
  <c r="E691" i="48" s="1"/>
  <c r="D690" i="48"/>
  <c r="E690" i="48" s="1"/>
  <c r="D689" i="48"/>
  <c r="E689" i="48" s="1"/>
  <c r="C688" i="48"/>
  <c r="D687" i="48"/>
  <c r="E687" i="48" s="1"/>
  <c r="D686" i="48"/>
  <c r="E686" i="48" s="1"/>
  <c r="D685" i="48"/>
  <c r="E685" i="48" s="1"/>
  <c r="C684" i="48"/>
  <c r="D683" i="48"/>
  <c r="E683" i="48" s="1"/>
  <c r="D682" i="48"/>
  <c r="E682" i="48" s="1"/>
  <c r="D681" i="48"/>
  <c r="E681" i="48" s="1"/>
  <c r="C680" i="48"/>
  <c r="D679" i="48"/>
  <c r="D678" i="48"/>
  <c r="E678" i="48" s="1"/>
  <c r="C677" i="48"/>
  <c r="D676" i="48"/>
  <c r="E676" i="48" s="1"/>
  <c r="D675" i="48"/>
  <c r="D674" i="48"/>
  <c r="E674" i="48" s="1"/>
  <c r="D673" i="48"/>
  <c r="E673" i="48" s="1"/>
  <c r="C672" i="48"/>
  <c r="D671" i="48"/>
  <c r="E671" i="48" s="1"/>
  <c r="D670" i="48"/>
  <c r="E670" i="48" s="1"/>
  <c r="D669" i="48"/>
  <c r="E669" i="48" s="1"/>
  <c r="D668" i="48"/>
  <c r="E668" i="48" s="1"/>
  <c r="D667" i="48"/>
  <c r="C666" i="48"/>
  <c r="D665" i="48"/>
  <c r="E665" i="48" s="1"/>
  <c r="D664" i="48"/>
  <c r="E664" i="48" s="1"/>
  <c r="D663" i="48"/>
  <c r="C662" i="48"/>
  <c r="D661" i="48"/>
  <c r="E661" i="48" s="1"/>
  <c r="D660" i="48"/>
  <c r="E660" i="48" s="1"/>
  <c r="D659" i="48"/>
  <c r="D658" i="48"/>
  <c r="E658" i="48" s="1"/>
  <c r="D657" i="48"/>
  <c r="E657" i="48" s="1"/>
  <c r="D656" i="48"/>
  <c r="E656" i="48" s="1"/>
  <c r="D655" i="48"/>
  <c r="E655" i="48" s="1"/>
  <c r="C654" i="48"/>
  <c r="D653" i="48"/>
  <c r="E653" i="48" s="1"/>
  <c r="D652" i="48"/>
  <c r="E652" i="48" s="1"/>
  <c r="D651" i="48"/>
  <c r="E651" i="48" s="1"/>
  <c r="D650" i="48"/>
  <c r="E650" i="48" s="1"/>
  <c r="D649" i="48"/>
  <c r="D648" i="48"/>
  <c r="E648" i="48" s="1"/>
  <c r="C647" i="48"/>
  <c r="J646" i="48"/>
  <c r="D645" i="48"/>
  <c r="E645" i="48" s="1"/>
  <c r="D644" i="48"/>
  <c r="E644" i="48" s="1"/>
  <c r="J643" i="48"/>
  <c r="C643" i="48"/>
  <c r="D642" i="48"/>
  <c r="E642" i="48" s="1"/>
  <c r="D641" i="48"/>
  <c r="E641" i="48" s="1"/>
  <c r="D640" i="48"/>
  <c r="E640" i="48" s="1"/>
  <c r="J639" i="48"/>
  <c r="C639" i="48"/>
  <c r="D638" i="48"/>
  <c r="E638" i="48" s="1"/>
  <c r="D637" i="48"/>
  <c r="E637" i="48" s="1"/>
  <c r="D636" i="48"/>
  <c r="E636" i="48" s="1"/>
  <c r="D635" i="48"/>
  <c r="E635" i="48" s="1"/>
  <c r="D634" i="48"/>
  <c r="D633" i="48"/>
  <c r="E633" i="48" s="1"/>
  <c r="D632" i="48"/>
  <c r="E632" i="48" s="1"/>
  <c r="D631" i="48"/>
  <c r="E631" i="48" s="1"/>
  <c r="D630" i="48"/>
  <c r="E630" i="48" s="1"/>
  <c r="C629" i="48"/>
  <c r="D628" i="48"/>
  <c r="E628" i="48" s="1"/>
  <c r="D627" i="48"/>
  <c r="E627" i="48" s="1"/>
  <c r="D626" i="48"/>
  <c r="E626" i="48" s="1"/>
  <c r="D625" i="48"/>
  <c r="E625" i="48" s="1"/>
  <c r="D624" i="48"/>
  <c r="E624" i="48" s="1"/>
  <c r="D623" i="48"/>
  <c r="E623" i="48" s="1"/>
  <c r="D622" i="48"/>
  <c r="E622" i="48" s="1"/>
  <c r="D621" i="48"/>
  <c r="E621" i="48" s="1"/>
  <c r="D620" i="48"/>
  <c r="E620" i="48" s="1"/>
  <c r="D619" i="48"/>
  <c r="E619" i="48" s="1"/>
  <c r="D618" i="48"/>
  <c r="E618" i="48" s="1"/>
  <c r="C617" i="48"/>
  <c r="D616" i="48"/>
  <c r="E616" i="48" s="1"/>
  <c r="D615" i="48"/>
  <c r="E615" i="48" s="1"/>
  <c r="D614" i="48"/>
  <c r="E614" i="48" s="1"/>
  <c r="D613" i="48"/>
  <c r="E613" i="48" s="1"/>
  <c r="D612" i="48"/>
  <c r="C611" i="48"/>
  <c r="D610" i="48"/>
  <c r="E610" i="48" s="1"/>
  <c r="D609" i="48"/>
  <c r="E609" i="48" s="1"/>
  <c r="D608" i="48"/>
  <c r="E608" i="48" s="1"/>
  <c r="D607" i="48"/>
  <c r="E607" i="48" s="1"/>
  <c r="D606" i="48"/>
  <c r="D605" i="48"/>
  <c r="E605" i="48" s="1"/>
  <c r="C604" i="48"/>
  <c r="D603" i="48"/>
  <c r="E603" i="48" s="1"/>
  <c r="D602" i="48"/>
  <c r="E602" i="48" s="1"/>
  <c r="D601" i="48"/>
  <c r="C600" i="48"/>
  <c r="D599" i="48"/>
  <c r="E599" i="48" s="1"/>
  <c r="D598" i="48"/>
  <c r="D597" i="48"/>
  <c r="E597" i="48" s="1"/>
  <c r="C596" i="48"/>
  <c r="D595" i="48"/>
  <c r="E595" i="48" s="1"/>
  <c r="D594" i="48"/>
  <c r="C593" i="48"/>
  <c r="D592" i="48"/>
  <c r="E592" i="48" s="1"/>
  <c r="D591" i="48"/>
  <c r="E591" i="48" s="1"/>
  <c r="D590" i="48"/>
  <c r="E590" i="48" s="1"/>
  <c r="D589" i="48"/>
  <c r="C588" i="48"/>
  <c r="D587" i="48"/>
  <c r="E587" i="48" s="1"/>
  <c r="D586" i="48"/>
  <c r="E586" i="48" s="1"/>
  <c r="D585" i="48"/>
  <c r="E585" i="48" s="1"/>
  <c r="D584" i="48"/>
  <c r="E584" i="48" s="1"/>
  <c r="D583" i="48"/>
  <c r="C582" i="48"/>
  <c r="D581" i="48"/>
  <c r="E581" i="48" s="1"/>
  <c r="D580" i="48"/>
  <c r="E580" i="48" s="1"/>
  <c r="D579" i="48"/>
  <c r="C578" i="48"/>
  <c r="D577" i="48"/>
  <c r="E577" i="48" s="1"/>
  <c r="D576" i="48"/>
  <c r="E576" i="48" s="1"/>
  <c r="D575" i="48"/>
  <c r="E575" i="48" s="1"/>
  <c r="D574" i="48"/>
  <c r="E574" i="48" s="1"/>
  <c r="D573" i="48"/>
  <c r="E573" i="48" s="1"/>
  <c r="D572" i="48"/>
  <c r="D571" i="48"/>
  <c r="E571" i="48" s="1"/>
  <c r="D569" i="48"/>
  <c r="E569" i="48" s="1"/>
  <c r="D568" i="48"/>
  <c r="E568" i="48" s="1"/>
  <c r="D567" i="48"/>
  <c r="E567" i="48" s="1"/>
  <c r="D566" i="48"/>
  <c r="E566" i="48" s="1"/>
  <c r="D565" i="48"/>
  <c r="D564" i="48"/>
  <c r="E564" i="48" s="1"/>
  <c r="C563" i="48"/>
  <c r="J562" i="48"/>
  <c r="J561" i="48"/>
  <c r="J560" i="48"/>
  <c r="D559" i="48"/>
  <c r="E559" i="48" s="1"/>
  <c r="D558" i="48"/>
  <c r="E558" i="48" s="1"/>
  <c r="C557" i="48"/>
  <c r="D556" i="48"/>
  <c r="E556" i="48" s="1"/>
  <c r="D555" i="48"/>
  <c r="E555" i="48" s="1"/>
  <c r="D554" i="48"/>
  <c r="C553" i="48"/>
  <c r="J552" i="48"/>
  <c r="J551" i="48"/>
  <c r="D550" i="48"/>
  <c r="E550" i="48" s="1"/>
  <c r="D549" i="48"/>
  <c r="E549" i="48" s="1"/>
  <c r="J548" i="48"/>
  <c r="C548" i="48"/>
  <c r="D547" i="48"/>
  <c r="E547" i="48" s="1"/>
  <c r="D546" i="48"/>
  <c r="E546" i="48" s="1"/>
  <c r="C545" i="48"/>
  <c r="C539" i="48" s="1"/>
  <c r="D544" i="48"/>
  <c r="E544" i="48" s="1"/>
  <c r="D543" i="48"/>
  <c r="E543" i="48" s="1"/>
  <c r="D542" i="48"/>
  <c r="E542" i="48" s="1"/>
  <c r="D541" i="48"/>
  <c r="E541" i="48" s="1"/>
  <c r="D540" i="48"/>
  <c r="E540" i="48" s="1"/>
  <c r="D538" i="48"/>
  <c r="E538" i="48" s="1"/>
  <c r="D537" i="48"/>
  <c r="E537" i="48" s="1"/>
  <c r="D536" i="48"/>
  <c r="E536" i="48" s="1"/>
  <c r="D535" i="48"/>
  <c r="E535" i="48" s="1"/>
  <c r="D534" i="48"/>
  <c r="E534" i="48" s="1"/>
  <c r="D533" i="48"/>
  <c r="C532" i="48"/>
  <c r="D531" i="48"/>
  <c r="E531" i="48" s="1"/>
  <c r="E530" i="48" s="1"/>
  <c r="C530" i="48"/>
  <c r="D528" i="48"/>
  <c r="E528" i="48" s="1"/>
  <c r="D527" i="48"/>
  <c r="E527" i="48" s="1"/>
  <c r="D526" i="48"/>
  <c r="E526" i="48" s="1"/>
  <c r="D525" i="48"/>
  <c r="E525" i="48" s="1"/>
  <c r="D524" i="48"/>
  <c r="E524" i="48" s="1"/>
  <c r="C523" i="48"/>
  <c r="D522" i="48"/>
  <c r="E522" i="48" s="1"/>
  <c r="D521" i="48"/>
  <c r="E521" i="48" s="1"/>
  <c r="D520" i="48"/>
  <c r="E520" i="48" s="1"/>
  <c r="D519" i="48"/>
  <c r="E519" i="48" s="1"/>
  <c r="D518" i="48"/>
  <c r="E518" i="48" s="1"/>
  <c r="D517" i="48"/>
  <c r="E517" i="48" s="1"/>
  <c r="D516" i="48"/>
  <c r="E516" i="48" s="1"/>
  <c r="D515" i="48"/>
  <c r="E515" i="48" s="1"/>
  <c r="C514" i="48"/>
  <c r="C510" i="48" s="1"/>
  <c r="D513" i="48"/>
  <c r="E513" i="48" s="1"/>
  <c r="D512" i="48"/>
  <c r="E512" i="48" s="1"/>
  <c r="D511" i="48"/>
  <c r="E511" i="48" s="1"/>
  <c r="D509" i="48"/>
  <c r="E509" i="48" s="1"/>
  <c r="D508" i="48"/>
  <c r="E508" i="48" s="1"/>
  <c r="D507" i="48"/>
  <c r="E507" i="48" s="1"/>
  <c r="D506" i="48"/>
  <c r="D505" i="48"/>
  <c r="E505" i="48" s="1"/>
  <c r="C504" i="48"/>
  <c r="D503" i="48"/>
  <c r="E503" i="48" s="1"/>
  <c r="D502" i="48"/>
  <c r="E502" i="48" s="1"/>
  <c r="D501" i="48"/>
  <c r="E501" i="48" s="1"/>
  <c r="D500" i="48"/>
  <c r="E500" i="48" s="1"/>
  <c r="D499" i="48"/>
  <c r="E499" i="48" s="1"/>
  <c r="D498" i="48"/>
  <c r="C497" i="48"/>
  <c r="D496" i="48"/>
  <c r="E496" i="48" s="1"/>
  <c r="D495" i="48"/>
  <c r="E495" i="48" s="1"/>
  <c r="C494" i="48"/>
  <c r="D493" i="48"/>
  <c r="E493" i="48" s="1"/>
  <c r="D492" i="48"/>
  <c r="E492" i="48" s="1"/>
  <c r="C491" i="48"/>
  <c r="D490" i="48"/>
  <c r="E490" i="48" s="1"/>
  <c r="D489" i="48"/>
  <c r="E489" i="48" s="1"/>
  <c r="D488" i="48"/>
  <c r="E488" i="48" s="1"/>
  <c r="D487" i="48"/>
  <c r="C486" i="48"/>
  <c r="D485" i="48"/>
  <c r="E485" i="48" s="1"/>
  <c r="J483" i="48"/>
  <c r="D481" i="48"/>
  <c r="E481" i="48" s="1"/>
  <c r="D480" i="48"/>
  <c r="E480" i="48" s="1"/>
  <c r="D479" i="48"/>
  <c r="E479" i="48" s="1"/>
  <c r="D478" i="48"/>
  <c r="E478" i="48" s="1"/>
  <c r="C477" i="48"/>
  <c r="D476" i="48"/>
  <c r="E476" i="48" s="1"/>
  <c r="D475" i="48"/>
  <c r="E475" i="48" s="1"/>
  <c r="C474" i="48"/>
  <c r="D473" i="48"/>
  <c r="E473" i="48" s="1"/>
  <c r="D472" i="48"/>
  <c r="E472" i="48" s="1"/>
  <c r="D471" i="48"/>
  <c r="E471" i="48" s="1"/>
  <c r="D470" i="48"/>
  <c r="E470" i="48" s="1"/>
  <c r="D469" i="48"/>
  <c r="E469" i="48" s="1"/>
  <c r="C468" i="48"/>
  <c r="D467" i="48"/>
  <c r="E467" i="48" s="1"/>
  <c r="D466" i="48"/>
  <c r="E466" i="48" s="1"/>
  <c r="D465" i="48"/>
  <c r="E465" i="48" s="1"/>
  <c r="D464" i="48"/>
  <c r="E464" i="48" s="1"/>
  <c r="C463" i="48"/>
  <c r="D462" i="48"/>
  <c r="E462" i="48" s="1"/>
  <c r="D461" i="48"/>
  <c r="E461" i="48" s="1"/>
  <c r="D460" i="48"/>
  <c r="E460" i="48" s="1"/>
  <c r="C459" i="48"/>
  <c r="D458" i="48"/>
  <c r="E458" i="48" s="1"/>
  <c r="D457" i="48"/>
  <c r="D456" i="48"/>
  <c r="E456" i="48" s="1"/>
  <c r="C455" i="48"/>
  <c r="D454" i="48"/>
  <c r="E454" i="48" s="1"/>
  <c r="D453" i="48"/>
  <c r="E453" i="48" s="1"/>
  <c r="D452" i="48"/>
  <c r="D451" i="48"/>
  <c r="E451" i="48" s="1"/>
  <c r="C450" i="48"/>
  <c r="D449" i="48"/>
  <c r="E449" i="48" s="1"/>
  <c r="D448" i="48"/>
  <c r="E448" i="48" s="1"/>
  <c r="D447" i="48"/>
  <c r="E447" i="48" s="1"/>
  <c r="D446" i="48"/>
  <c r="C445" i="48"/>
  <c r="D443" i="48"/>
  <c r="E443" i="48" s="1"/>
  <c r="D442" i="48"/>
  <c r="E442" i="48" s="1"/>
  <c r="D441" i="48"/>
  <c r="E441" i="48" s="1"/>
  <c r="D440" i="48"/>
  <c r="E440" i="48" s="1"/>
  <c r="D439" i="48"/>
  <c r="E439" i="48" s="1"/>
  <c r="D438" i="48"/>
  <c r="E438" i="48" s="1"/>
  <c r="D437" i="48"/>
  <c r="E437" i="48" s="1"/>
  <c r="D436" i="48"/>
  <c r="E436" i="48" s="1"/>
  <c r="D435" i="48"/>
  <c r="E435" i="48" s="1"/>
  <c r="D434" i="48"/>
  <c r="E434" i="48" s="1"/>
  <c r="D433" i="48"/>
  <c r="E433" i="48" s="1"/>
  <c r="D432" i="48"/>
  <c r="E432" i="48" s="1"/>
  <c r="D431" i="48"/>
  <c r="E431" i="48" s="1"/>
  <c r="D430" i="48"/>
  <c r="E430" i="48" s="1"/>
  <c r="C429" i="48"/>
  <c r="D428" i="48"/>
  <c r="E428" i="48" s="1"/>
  <c r="D427" i="48"/>
  <c r="E427" i="48" s="1"/>
  <c r="D426" i="48"/>
  <c r="E426" i="48" s="1"/>
  <c r="D425" i="48"/>
  <c r="E425" i="48" s="1"/>
  <c r="D424" i="48"/>
  <c r="E424" i="48" s="1"/>
  <c r="D423" i="48"/>
  <c r="E423" i="48" s="1"/>
  <c r="C422" i="48"/>
  <c r="D421" i="48"/>
  <c r="E421" i="48" s="1"/>
  <c r="D420" i="48"/>
  <c r="E420" i="48" s="1"/>
  <c r="D419" i="48"/>
  <c r="E419" i="48" s="1"/>
  <c r="D418" i="48"/>
  <c r="E418" i="48" s="1"/>
  <c r="D417" i="48"/>
  <c r="E417" i="48" s="1"/>
  <c r="C416" i="48"/>
  <c r="D415" i="48"/>
  <c r="E415" i="48" s="1"/>
  <c r="D414" i="48"/>
  <c r="E414" i="48" s="1"/>
  <c r="D413" i="48"/>
  <c r="C412" i="48"/>
  <c r="D411" i="48"/>
  <c r="E411" i="48" s="1"/>
  <c r="D410" i="48"/>
  <c r="C409" i="48"/>
  <c r="D408" i="48"/>
  <c r="E408" i="48" s="1"/>
  <c r="D407" i="48"/>
  <c r="E407" i="48" s="1"/>
  <c r="D406" i="48"/>
  <c r="E406" i="48" s="1"/>
  <c r="D405" i="48"/>
  <c r="E405" i="48" s="1"/>
  <c r="C404" i="48"/>
  <c r="D403" i="48"/>
  <c r="E403" i="48" s="1"/>
  <c r="D402" i="48"/>
  <c r="E402" i="48" s="1"/>
  <c r="D401" i="48"/>
  <c r="E401" i="48" s="1"/>
  <c r="D400" i="48"/>
  <c r="E400" i="48" s="1"/>
  <c r="C399" i="48"/>
  <c r="D398" i="48"/>
  <c r="E398" i="48" s="1"/>
  <c r="D397" i="48"/>
  <c r="E397" i="48" s="1"/>
  <c r="D396" i="48"/>
  <c r="E396" i="48" s="1"/>
  <c r="C395" i="48"/>
  <c r="D394" i="48"/>
  <c r="E394" i="48" s="1"/>
  <c r="D393" i="48"/>
  <c r="E393" i="48" s="1"/>
  <c r="C392" i="48"/>
  <c r="D391" i="48"/>
  <c r="E391" i="48" s="1"/>
  <c r="D390" i="48"/>
  <c r="E390" i="48" s="1"/>
  <c r="D389" i="48"/>
  <c r="C388" i="48"/>
  <c r="D387" i="48"/>
  <c r="E387" i="48" s="1"/>
  <c r="D386" i="48"/>
  <c r="E386" i="48" s="1"/>
  <c r="D385" i="48"/>
  <c r="E385" i="48" s="1"/>
  <c r="D384" i="48"/>
  <c r="E384" i="48" s="1"/>
  <c r="D383" i="48"/>
  <c r="E383" i="48" s="1"/>
  <c r="C382" i="48"/>
  <c r="D381" i="48"/>
  <c r="E381" i="48" s="1"/>
  <c r="D380" i="48"/>
  <c r="E380" i="48" s="1"/>
  <c r="D379" i="48"/>
  <c r="E379" i="48" s="1"/>
  <c r="C378" i="48"/>
  <c r="D377" i="48"/>
  <c r="E377" i="48" s="1"/>
  <c r="D376" i="48"/>
  <c r="E376" i="48" s="1"/>
  <c r="D375" i="48"/>
  <c r="D374" i="48"/>
  <c r="E374" i="48" s="1"/>
  <c r="C373" i="48"/>
  <c r="D372" i="48"/>
  <c r="E372" i="48" s="1"/>
  <c r="D371" i="48"/>
  <c r="E371" i="48" s="1"/>
  <c r="D370" i="48"/>
  <c r="E370" i="48" s="1"/>
  <c r="D369" i="48"/>
  <c r="E369" i="48" s="1"/>
  <c r="C368" i="48"/>
  <c r="D367" i="48"/>
  <c r="E367" i="48" s="1"/>
  <c r="D366" i="48"/>
  <c r="E366" i="48" s="1"/>
  <c r="D365" i="48"/>
  <c r="E365" i="48" s="1"/>
  <c r="D364" i="48"/>
  <c r="E364" i="48" s="1"/>
  <c r="D363" i="48"/>
  <c r="E363" i="48" s="1"/>
  <c r="C362" i="48"/>
  <c r="D361" i="48"/>
  <c r="E361" i="48" s="1"/>
  <c r="D360" i="48"/>
  <c r="E360" i="48" s="1"/>
  <c r="D359" i="48"/>
  <c r="E359" i="48" s="1"/>
  <c r="D358" i="48"/>
  <c r="C357" i="48"/>
  <c r="D356" i="48"/>
  <c r="E356" i="48" s="1"/>
  <c r="D355" i="48"/>
  <c r="D354" i="48"/>
  <c r="E354" i="48" s="1"/>
  <c r="C353" i="48"/>
  <c r="D352" i="48"/>
  <c r="E352" i="48" s="1"/>
  <c r="D351" i="48"/>
  <c r="E351" i="48" s="1"/>
  <c r="D350" i="48"/>
  <c r="E350" i="48" s="1"/>
  <c r="D349" i="48"/>
  <c r="C348" i="48"/>
  <c r="D347" i="48"/>
  <c r="E347" i="48" s="1"/>
  <c r="D346" i="48"/>
  <c r="E346" i="48" s="1"/>
  <c r="D345" i="48"/>
  <c r="E345" i="48" s="1"/>
  <c r="C344" i="48"/>
  <c r="D343" i="48"/>
  <c r="E343" i="48" s="1"/>
  <c r="D342" i="48"/>
  <c r="E342" i="48" s="1"/>
  <c r="D341" i="48"/>
  <c r="E341" i="48" s="1"/>
  <c r="J339" i="48"/>
  <c r="D338" i="48"/>
  <c r="E338" i="48" s="1"/>
  <c r="D337" i="48"/>
  <c r="E337" i="48" s="1"/>
  <c r="D336" i="48"/>
  <c r="E336" i="48" s="1"/>
  <c r="D335" i="48"/>
  <c r="E335" i="48" s="1"/>
  <c r="D334" i="48"/>
  <c r="E334" i="48" s="1"/>
  <c r="D333" i="48"/>
  <c r="E333" i="48" s="1"/>
  <c r="D332" i="48"/>
  <c r="C331" i="48"/>
  <c r="D330" i="48"/>
  <c r="E330" i="48" s="1"/>
  <c r="D329" i="48"/>
  <c r="C328" i="48"/>
  <c r="D327" i="48"/>
  <c r="E327" i="48" s="1"/>
  <c r="D326" i="48"/>
  <c r="C325" i="48"/>
  <c r="D324" i="48"/>
  <c r="E324" i="48" s="1"/>
  <c r="D323" i="48"/>
  <c r="E323" i="48" s="1"/>
  <c r="D322" i="48"/>
  <c r="E322" i="48" s="1"/>
  <c r="D321" i="48"/>
  <c r="E321" i="48" s="1"/>
  <c r="D320" i="48"/>
  <c r="E320" i="48" s="1"/>
  <c r="D319" i="48"/>
  <c r="E319" i="48" s="1"/>
  <c r="D318" i="48"/>
  <c r="E318" i="48" s="1"/>
  <c r="D317" i="48"/>
  <c r="D316" i="48"/>
  <c r="E316" i="48" s="1"/>
  <c r="C315" i="48"/>
  <c r="D313" i="48"/>
  <c r="E313" i="48" s="1"/>
  <c r="D312" i="48"/>
  <c r="E312" i="48" s="1"/>
  <c r="D311" i="48"/>
  <c r="E311" i="48" s="1"/>
  <c r="D310" i="48"/>
  <c r="D309" i="48"/>
  <c r="E309" i="48" s="1"/>
  <c r="C308" i="48"/>
  <c r="D307" i="48"/>
  <c r="E307" i="48" s="1"/>
  <c r="D306" i="48"/>
  <c r="C305" i="48"/>
  <c r="D304" i="48"/>
  <c r="E304" i="48" s="1"/>
  <c r="D303" i="48"/>
  <c r="E303" i="48" s="1"/>
  <c r="C302" i="48"/>
  <c r="D301" i="48"/>
  <c r="E301" i="48" s="1"/>
  <c r="D300" i="48"/>
  <c r="E300" i="48" s="1"/>
  <c r="D299" i="48"/>
  <c r="C298" i="48"/>
  <c r="D297" i="48"/>
  <c r="C296" i="48"/>
  <c r="D295" i="48"/>
  <c r="E295" i="48" s="1"/>
  <c r="D294" i="48"/>
  <c r="E294" i="48" s="1"/>
  <c r="D293" i="48"/>
  <c r="E293" i="48" s="1"/>
  <c r="D292" i="48"/>
  <c r="E292" i="48" s="1"/>
  <c r="D291" i="48"/>
  <c r="E291" i="48" s="1"/>
  <c r="D290" i="48"/>
  <c r="C289" i="48"/>
  <c r="D288" i="48"/>
  <c r="E288" i="48" s="1"/>
  <c r="D287" i="48"/>
  <c r="E287" i="48" s="1"/>
  <c r="D286" i="48"/>
  <c r="E286" i="48" s="1"/>
  <c r="D285" i="48"/>
  <c r="E285" i="48" s="1"/>
  <c r="D284" i="48"/>
  <c r="E284" i="48" s="1"/>
  <c r="D283" i="48"/>
  <c r="E283" i="48" s="1"/>
  <c r="D282" i="48"/>
  <c r="E282" i="48" s="1"/>
  <c r="D281" i="48"/>
  <c r="E281" i="48" s="1"/>
  <c r="D280" i="48"/>
  <c r="E280" i="48" s="1"/>
  <c r="D279" i="48"/>
  <c r="E279" i="48" s="1"/>
  <c r="D278" i="48"/>
  <c r="E278" i="48" s="1"/>
  <c r="D277" i="48"/>
  <c r="E277" i="48" s="1"/>
  <c r="D276" i="48"/>
  <c r="E276" i="48" s="1"/>
  <c r="D275" i="48"/>
  <c r="E275" i="48" s="1"/>
  <c r="D274" i="48"/>
  <c r="E274" i="48" s="1"/>
  <c r="D273" i="48"/>
  <c r="E273" i="48" s="1"/>
  <c r="D272" i="48"/>
  <c r="E272" i="48" s="1"/>
  <c r="D271" i="48"/>
  <c r="E271" i="48" s="1"/>
  <c r="D270" i="48"/>
  <c r="E270" i="48" s="1"/>
  <c r="D269" i="48"/>
  <c r="E269" i="48" s="1"/>
  <c r="D268" i="48"/>
  <c r="E268" i="48" s="1"/>
  <c r="D267" i="48"/>
  <c r="E267" i="48" s="1"/>
  <c r="D266" i="48"/>
  <c r="D264" i="48"/>
  <c r="E264" i="48" s="1"/>
  <c r="D262" i="48"/>
  <c r="E262" i="48" s="1"/>
  <c r="D261" i="48"/>
  <c r="E261" i="48" s="1"/>
  <c r="C260" i="48"/>
  <c r="J259" i="48"/>
  <c r="J258" i="48"/>
  <c r="J257" i="48"/>
  <c r="J256" i="48"/>
  <c r="D252" i="48"/>
  <c r="E252" i="48" s="1"/>
  <c r="D251" i="48"/>
  <c r="E251" i="48" s="1"/>
  <c r="D249" i="48"/>
  <c r="E249" i="48" s="1"/>
  <c r="D248" i="48"/>
  <c r="E248" i="48" s="1"/>
  <c r="D247" i="48"/>
  <c r="E247" i="48" s="1"/>
  <c r="D246" i="48"/>
  <c r="D245" i="48"/>
  <c r="E245" i="48" s="1"/>
  <c r="C244" i="48"/>
  <c r="C243" i="48" s="1"/>
  <c r="D242" i="48"/>
  <c r="E242" i="48" s="1"/>
  <c r="D241" i="48"/>
  <c r="D240" i="48"/>
  <c r="E240" i="48" s="1"/>
  <c r="C239" i="48"/>
  <c r="C238" i="48" s="1"/>
  <c r="D237" i="48"/>
  <c r="D236" i="48" s="1"/>
  <c r="D235" i="48" s="1"/>
  <c r="C236" i="48"/>
  <c r="C235" i="48" s="1"/>
  <c r="D234" i="48"/>
  <c r="C233" i="48"/>
  <c r="D232" i="48"/>
  <c r="E232" i="48" s="1"/>
  <c r="D231" i="48"/>
  <c r="D230" i="48"/>
  <c r="E230" i="48" s="1"/>
  <c r="C229" i="48"/>
  <c r="D227" i="48"/>
  <c r="E227" i="48" s="1"/>
  <c r="D226" i="48"/>
  <c r="E226" i="48" s="1"/>
  <c r="D225" i="48"/>
  <c r="E225" i="48" s="1"/>
  <c r="D224" i="48"/>
  <c r="E224" i="48" s="1"/>
  <c r="C223" i="48"/>
  <c r="C222" i="48" s="1"/>
  <c r="D221" i="48"/>
  <c r="C220" i="48"/>
  <c r="D219" i="48"/>
  <c r="E219" i="48" s="1"/>
  <c r="D218" i="48"/>
  <c r="D217" i="48"/>
  <c r="E217" i="48" s="1"/>
  <c r="C216" i="48"/>
  <c r="D214" i="48"/>
  <c r="E214" i="48" s="1"/>
  <c r="E213" i="48" s="1"/>
  <c r="C213" i="48"/>
  <c r="D212" i="48"/>
  <c r="C211" i="48"/>
  <c r="D210" i="48"/>
  <c r="D209" i="48"/>
  <c r="E209" i="48" s="1"/>
  <c r="D208" i="48"/>
  <c r="E208" i="48" s="1"/>
  <c r="C207" i="48"/>
  <c r="D206" i="48"/>
  <c r="E206" i="48" s="1"/>
  <c r="D205" i="48"/>
  <c r="E205" i="48" s="1"/>
  <c r="C204" i="48"/>
  <c r="D202" i="48"/>
  <c r="C201" i="48"/>
  <c r="C200" i="48" s="1"/>
  <c r="D199" i="48"/>
  <c r="C198" i="48"/>
  <c r="C197" i="48" s="1"/>
  <c r="D196" i="48"/>
  <c r="E196" i="48" s="1"/>
  <c r="E195" i="48" s="1"/>
  <c r="C195" i="48"/>
  <c r="D194" i="48"/>
  <c r="C193" i="48"/>
  <c r="D192" i="48"/>
  <c r="E192" i="48" s="1"/>
  <c r="D191" i="48"/>
  <c r="E191" i="48" s="1"/>
  <c r="D190" i="48"/>
  <c r="E190" i="48" s="1"/>
  <c r="C189" i="48"/>
  <c r="D187" i="48"/>
  <c r="E187" i="48" s="1"/>
  <c r="D186" i="48"/>
  <c r="C185" i="48"/>
  <c r="C184" i="48" s="1"/>
  <c r="D183" i="48"/>
  <c r="E183" i="48" s="1"/>
  <c r="E182" i="48" s="1"/>
  <c r="D181" i="48"/>
  <c r="E181" i="48" s="1"/>
  <c r="E180" i="48" s="1"/>
  <c r="C179" i="48"/>
  <c r="J178" i="48"/>
  <c r="J177" i="48"/>
  <c r="D176" i="48"/>
  <c r="E176" i="48" s="1"/>
  <c r="D175" i="48"/>
  <c r="C174" i="48"/>
  <c r="D173" i="48"/>
  <c r="E173" i="48" s="1"/>
  <c r="D172" i="48"/>
  <c r="C171" i="48"/>
  <c r="J170" i="48"/>
  <c r="D169" i="48"/>
  <c r="D168" i="48"/>
  <c r="E168" i="48" s="1"/>
  <c r="C167" i="48"/>
  <c r="D166" i="48"/>
  <c r="D165" i="48"/>
  <c r="E165" i="48" s="1"/>
  <c r="C164" i="48"/>
  <c r="J163" i="48"/>
  <c r="D162" i="48"/>
  <c r="E162" i="48" s="1"/>
  <c r="D161" i="48"/>
  <c r="C160" i="48"/>
  <c r="D159" i="48"/>
  <c r="E159" i="48" s="1"/>
  <c r="D158" i="48"/>
  <c r="E158" i="48" s="1"/>
  <c r="C157" i="48"/>
  <c r="D156" i="48"/>
  <c r="E156" i="48" s="1"/>
  <c r="D155" i="48"/>
  <c r="E155" i="48" s="1"/>
  <c r="C154" i="48"/>
  <c r="J153" i="48"/>
  <c r="J152" i="48"/>
  <c r="D151" i="48"/>
  <c r="E151" i="48" s="1"/>
  <c r="D150" i="48"/>
  <c r="C149" i="48"/>
  <c r="D148" i="48"/>
  <c r="E148" i="48" s="1"/>
  <c r="D147" i="48"/>
  <c r="C146" i="48"/>
  <c r="D145" i="48"/>
  <c r="E145" i="48" s="1"/>
  <c r="D144" i="48"/>
  <c r="E144" i="48" s="1"/>
  <c r="C143" i="48"/>
  <c r="D142" i="48"/>
  <c r="E142" i="48" s="1"/>
  <c r="D141" i="48"/>
  <c r="C140" i="48"/>
  <c r="D139" i="48"/>
  <c r="E139" i="48" s="1"/>
  <c r="D138" i="48"/>
  <c r="E138" i="48" s="1"/>
  <c r="D137" i="48"/>
  <c r="C136" i="48"/>
  <c r="J135" i="48"/>
  <c r="D134" i="48"/>
  <c r="E134" i="48" s="1"/>
  <c r="D133" i="48"/>
  <c r="E133" i="48" s="1"/>
  <c r="C132" i="48"/>
  <c r="D131" i="48"/>
  <c r="E131" i="48" s="1"/>
  <c r="D130" i="48"/>
  <c r="C129" i="48"/>
  <c r="D128" i="48"/>
  <c r="E128" i="48" s="1"/>
  <c r="D127" i="48"/>
  <c r="C126" i="48"/>
  <c r="D125" i="48"/>
  <c r="D124" i="48"/>
  <c r="E124" i="48" s="1"/>
  <c r="C123" i="48"/>
  <c r="D122" i="48"/>
  <c r="D121" i="48"/>
  <c r="E121" i="48" s="1"/>
  <c r="C120" i="48"/>
  <c r="D119" i="48"/>
  <c r="E119" i="48" s="1"/>
  <c r="D118" i="48"/>
  <c r="E118" i="48" s="1"/>
  <c r="C117" i="48"/>
  <c r="J116" i="48"/>
  <c r="J115" i="48"/>
  <c r="J114" i="48"/>
  <c r="D113" i="48"/>
  <c r="E113" i="48" s="1"/>
  <c r="D112" i="48"/>
  <c r="E112" i="48" s="1"/>
  <c r="D111" i="48"/>
  <c r="E111" i="48" s="1"/>
  <c r="D110" i="48"/>
  <c r="E110" i="48" s="1"/>
  <c r="D109" i="48"/>
  <c r="E109" i="48" s="1"/>
  <c r="D108" i="48"/>
  <c r="E108" i="48" s="1"/>
  <c r="D107" i="48"/>
  <c r="E107" i="48" s="1"/>
  <c r="D106" i="48"/>
  <c r="E106" i="48" s="1"/>
  <c r="D105" i="48"/>
  <c r="E105" i="48" s="1"/>
  <c r="D104" i="48"/>
  <c r="E104" i="48" s="1"/>
  <c r="D103" i="48"/>
  <c r="E103" i="48" s="1"/>
  <c r="D102" i="48"/>
  <c r="E102" i="48" s="1"/>
  <c r="D101" i="48"/>
  <c r="E101" i="48" s="1"/>
  <c r="D100" i="48"/>
  <c r="E100" i="48" s="1"/>
  <c r="D99" i="48"/>
  <c r="E99" i="48" s="1"/>
  <c r="D98" i="48"/>
  <c r="J97" i="48"/>
  <c r="C97" i="48"/>
  <c r="D96" i="48"/>
  <c r="E96" i="48" s="1"/>
  <c r="D95" i="48"/>
  <c r="E95" i="48" s="1"/>
  <c r="D94" i="48"/>
  <c r="E94" i="48" s="1"/>
  <c r="D93" i="48"/>
  <c r="E93" i="48" s="1"/>
  <c r="D92" i="48"/>
  <c r="E92" i="48" s="1"/>
  <c r="D91" i="48"/>
  <c r="E91" i="48" s="1"/>
  <c r="D90" i="48"/>
  <c r="E90" i="48" s="1"/>
  <c r="D89" i="48"/>
  <c r="E89" i="48" s="1"/>
  <c r="D88" i="48"/>
  <c r="E88" i="48" s="1"/>
  <c r="D87" i="48"/>
  <c r="E87" i="48" s="1"/>
  <c r="D86" i="48"/>
  <c r="E86" i="48" s="1"/>
  <c r="D85" i="48"/>
  <c r="E85" i="48" s="1"/>
  <c r="D84" i="48"/>
  <c r="E84" i="48" s="1"/>
  <c r="D83" i="48"/>
  <c r="E83" i="48" s="1"/>
  <c r="D82" i="48"/>
  <c r="E82" i="48" s="1"/>
  <c r="D81" i="48"/>
  <c r="E81" i="48" s="1"/>
  <c r="D80" i="48"/>
  <c r="E80" i="48" s="1"/>
  <c r="D79" i="48"/>
  <c r="E79" i="48" s="1"/>
  <c r="D78" i="48"/>
  <c r="E78" i="48" s="1"/>
  <c r="D77" i="48"/>
  <c r="E77" i="48" s="1"/>
  <c r="D76" i="48"/>
  <c r="E76" i="48" s="1"/>
  <c r="D75" i="48"/>
  <c r="E75" i="48" s="1"/>
  <c r="D74" i="48"/>
  <c r="E74" i="48" s="1"/>
  <c r="D73" i="48"/>
  <c r="E73" i="48" s="1"/>
  <c r="D72" i="48"/>
  <c r="E72" i="48" s="1"/>
  <c r="D71" i="48"/>
  <c r="E71" i="48" s="1"/>
  <c r="D70" i="48"/>
  <c r="E70" i="48" s="1"/>
  <c r="D69" i="48"/>
  <c r="E69" i="48" s="1"/>
  <c r="J68" i="48"/>
  <c r="C68" i="48"/>
  <c r="J67" i="48"/>
  <c r="D66" i="48"/>
  <c r="E66" i="48" s="1"/>
  <c r="D65" i="48"/>
  <c r="E65" i="48" s="1"/>
  <c r="D64" i="48"/>
  <c r="E64" i="48" s="1"/>
  <c r="D63" i="48"/>
  <c r="E63" i="48" s="1"/>
  <c r="D62" i="48"/>
  <c r="J61" i="48"/>
  <c r="C61" i="48"/>
  <c r="D60" i="48"/>
  <c r="E60" i="48" s="1"/>
  <c r="D59" i="48"/>
  <c r="E59" i="48" s="1"/>
  <c r="D58" i="48"/>
  <c r="E58" i="48" s="1"/>
  <c r="D57" i="48"/>
  <c r="E57" i="48" s="1"/>
  <c r="D56" i="48"/>
  <c r="E56" i="48" s="1"/>
  <c r="D55" i="48"/>
  <c r="E55" i="48" s="1"/>
  <c r="D54" i="48"/>
  <c r="E54" i="48" s="1"/>
  <c r="D53" i="48"/>
  <c r="E53" i="48" s="1"/>
  <c r="D52" i="48"/>
  <c r="E52" i="48" s="1"/>
  <c r="D51" i="48"/>
  <c r="E51" i="48" s="1"/>
  <c r="D50" i="48"/>
  <c r="E50" i="48" s="1"/>
  <c r="D49" i="48"/>
  <c r="E49" i="48" s="1"/>
  <c r="D48" i="48"/>
  <c r="E48" i="48" s="1"/>
  <c r="D47" i="48"/>
  <c r="E47" i="48" s="1"/>
  <c r="D46" i="48"/>
  <c r="E46" i="48" s="1"/>
  <c r="D45" i="48"/>
  <c r="E45" i="48" s="1"/>
  <c r="D44" i="48"/>
  <c r="E44" i="48" s="1"/>
  <c r="D43" i="48"/>
  <c r="E43" i="48" s="1"/>
  <c r="D42" i="48"/>
  <c r="E42" i="48" s="1"/>
  <c r="D41" i="48"/>
  <c r="E41" i="48" s="1"/>
  <c r="D40" i="48"/>
  <c r="E40" i="48" s="1"/>
  <c r="D39" i="48"/>
  <c r="J38" i="48"/>
  <c r="C38" i="48"/>
  <c r="D37" i="48"/>
  <c r="E37" i="48" s="1"/>
  <c r="D36" i="48"/>
  <c r="E36" i="48" s="1"/>
  <c r="D35" i="48"/>
  <c r="E35" i="48" s="1"/>
  <c r="D34" i="48"/>
  <c r="E34" i="48" s="1"/>
  <c r="D33" i="48"/>
  <c r="E33" i="48" s="1"/>
  <c r="D32" i="48"/>
  <c r="E32" i="48" s="1"/>
  <c r="D31" i="48"/>
  <c r="E31" i="48" s="1"/>
  <c r="D30" i="48"/>
  <c r="E30" i="48" s="1"/>
  <c r="D29" i="48"/>
  <c r="E29" i="48" s="1"/>
  <c r="D28" i="48"/>
  <c r="E28" i="48" s="1"/>
  <c r="D27" i="48"/>
  <c r="E27" i="48" s="1"/>
  <c r="D26" i="48"/>
  <c r="E26" i="48" s="1"/>
  <c r="D25" i="48"/>
  <c r="E25" i="48" s="1"/>
  <c r="D24" i="48"/>
  <c r="E24" i="48" s="1"/>
  <c r="D23" i="48"/>
  <c r="E23" i="48" s="1"/>
  <c r="D22" i="48"/>
  <c r="E22" i="48" s="1"/>
  <c r="D21" i="48"/>
  <c r="E21" i="48" s="1"/>
  <c r="D20" i="48"/>
  <c r="E20" i="48" s="1"/>
  <c r="D19" i="48"/>
  <c r="E19" i="48" s="1"/>
  <c r="D18" i="48"/>
  <c r="E18" i="48" s="1"/>
  <c r="D17" i="48"/>
  <c r="E17" i="48" s="1"/>
  <c r="D16" i="48"/>
  <c r="E16" i="48" s="1"/>
  <c r="D15" i="48"/>
  <c r="E15" i="48" s="1"/>
  <c r="D14" i="48"/>
  <c r="E14" i="48" s="1"/>
  <c r="D13" i="48"/>
  <c r="E13" i="48" s="1"/>
  <c r="D12" i="48"/>
  <c r="J11" i="48"/>
  <c r="C11" i="48"/>
  <c r="D10" i="48"/>
  <c r="E10" i="48" s="1"/>
  <c r="D9" i="48"/>
  <c r="E9" i="48" s="1"/>
  <c r="D8" i="48"/>
  <c r="E8" i="48" s="1"/>
  <c r="D7" i="48"/>
  <c r="E7" i="48" s="1"/>
  <c r="D6" i="48"/>
  <c r="E6" i="48" s="1"/>
  <c r="D5" i="48"/>
  <c r="J4" i="48"/>
  <c r="C4" i="48"/>
  <c r="J3" i="48"/>
  <c r="J2" i="48"/>
  <c r="J1" i="48"/>
  <c r="D779" i="47"/>
  <c r="D778" i="47" s="1"/>
  <c r="C778" i="47"/>
  <c r="D777" i="47"/>
  <c r="E777" i="47" s="1"/>
  <c r="D776" i="47"/>
  <c r="E776" i="47" s="1"/>
  <c r="D775" i="47"/>
  <c r="E775" i="47" s="1"/>
  <c r="D774" i="47"/>
  <c r="C773" i="47"/>
  <c r="C772" i="47" s="1"/>
  <c r="D771" i="47"/>
  <c r="E771" i="47" s="1"/>
  <c r="D770" i="47"/>
  <c r="E770" i="47" s="1"/>
  <c r="C769" i="47"/>
  <c r="C768" i="47" s="1"/>
  <c r="D767" i="47"/>
  <c r="E767" i="47" s="1"/>
  <c r="E766" i="47" s="1"/>
  <c r="D766" i="47"/>
  <c r="C766" i="47"/>
  <c r="D765" i="47"/>
  <c r="E765" i="47" s="1"/>
  <c r="D764" i="47"/>
  <c r="E764" i="47" s="1"/>
  <c r="D763" i="47"/>
  <c r="C762" i="47"/>
  <c r="C761" i="47" s="1"/>
  <c r="D760" i="47"/>
  <c r="E760" i="47" s="1"/>
  <c r="D759" i="47"/>
  <c r="E759" i="47" s="1"/>
  <c r="D758" i="47"/>
  <c r="E758" i="47" s="1"/>
  <c r="C757" i="47"/>
  <c r="C756" i="47" s="1"/>
  <c r="D755" i="47"/>
  <c r="E755" i="47" s="1"/>
  <c r="D754" i="47"/>
  <c r="E753" i="47"/>
  <c r="D753" i="47"/>
  <c r="C752" i="47"/>
  <c r="C751" i="47" s="1"/>
  <c r="D750" i="47"/>
  <c r="E750" i="47" s="1"/>
  <c r="D749" i="47"/>
  <c r="E749" i="47" s="1"/>
  <c r="D748" i="47"/>
  <c r="C747" i="47"/>
  <c r="D746" i="47"/>
  <c r="E746" i="47" s="1"/>
  <c r="E745" i="47" s="1"/>
  <c r="D745" i="47"/>
  <c r="C745" i="47"/>
  <c r="C744" i="47" s="1"/>
  <c r="D743" i="47"/>
  <c r="E743" i="47" s="1"/>
  <c r="E742" i="47" s="1"/>
  <c r="D742" i="47"/>
  <c r="C742" i="47"/>
  <c r="D741" i="47"/>
  <c r="D740" i="47" s="1"/>
  <c r="C740" i="47"/>
  <c r="D739" i="47"/>
  <c r="E739" i="47" s="1"/>
  <c r="D738" i="47"/>
  <c r="E738" i="47" s="1"/>
  <c r="D737" i="47"/>
  <c r="D736" i="47"/>
  <c r="E736" i="47" s="1"/>
  <c r="C735" i="47"/>
  <c r="C734" i="47" s="1"/>
  <c r="D733" i="47"/>
  <c r="D732" i="47" s="1"/>
  <c r="C732" i="47"/>
  <c r="C731" i="47" s="1"/>
  <c r="D731" i="47"/>
  <c r="D730" i="47"/>
  <c r="E730" i="47" s="1"/>
  <c r="D729" i="47"/>
  <c r="E729" i="47" s="1"/>
  <c r="D728" i="47"/>
  <c r="C728" i="47"/>
  <c r="J727" i="47"/>
  <c r="J726" i="47"/>
  <c r="D725" i="47"/>
  <c r="D724" i="47"/>
  <c r="E724" i="47" s="1"/>
  <c r="C723" i="47"/>
  <c r="D722" i="47"/>
  <c r="E722" i="47" s="1"/>
  <c r="D721" i="47"/>
  <c r="E721" i="47" s="1"/>
  <c r="D720" i="47"/>
  <c r="E720" i="47" s="1"/>
  <c r="C719" i="47"/>
  <c r="J718" i="47"/>
  <c r="C718" i="47"/>
  <c r="C717" i="47" s="1"/>
  <c r="J717" i="47"/>
  <c r="D716" i="47"/>
  <c r="E716" i="47" s="1"/>
  <c r="E715" i="47"/>
  <c r="D715" i="47"/>
  <c r="D714" i="47"/>
  <c r="E714" i="47" s="1"/>
  <c r="E713" i="47"/>
  <c r="D713" i="47"/>
  <c r="D712" i="47"/>
  <c r="E712" i="47" s="1"/>
  <c r="E711" i="47"/>
  <c r="D711" i="47"/>
  <c r="D710" i="47"/>
  <c r="E710" i="47" s="1"/>
  <c r="E709" i="47"/>
  <c r="D709" i="47"/>
  <c r="D708" i="47"/>
  <c r="E708" i="47" s="1"/>
  <c r="E707" i="47"/>
  <c r="D707" i="47"/>
  <c r="D706" i="47"/>
  <c r="E706" i="47" s="1"/>
  <c r="E705" i="47"/>
  <c r="D705" i="47"/>
  <c r="D704" i="47"/>
  <c r="E704" i="47" s="1"/>
  <c r="E703" i="47"/>
  <c r="D703" i="47"/>
  <c r="D702" i="47"/>
  <c r="D701" i="47" s="1"/>
  <c r="C701" i="47"/>
  <c r="D700" i="47"/>
  <c r="E700" i="47" s="1"/>
  <c r="D699" i="47"/>
  <c r="E699" i="47" s="1"/>
  <c r="D698" i="47"/>
  <c r="E698" i="47" s="1"/>
  <c r="D697" i="47"/>
  <c r="E697" i="47" s="1"/>
  <c r="D696" i="47"/>
  <c r="E696" i="47" s="1"/>
  <c r="C695" i="47"/>
  <c r="D694" i="47"/>
  <c r="E694" i="47" s="1"/>
  <c r="D693" i="47"/>
  <c r="E693" i="47" s="1"/>
  <c r="D692" i="47"/>
  <c r="E692" i="47" s="1"/>
  <c r="D691" i="47"/>
  <c r="E691" i="47" s="1"/>
  <c r="D690" i="47"/>
  <c r="D689" i="47"/>
  <c r="E689" i="47" s="1"/>
  <c r="C688" i="47"/>
  <c r="D687" i="47"/>
  <c r="D686" i="47"/>
  <c r="E686" i="47" s="1"/>
  <c r="D685" i="47"/>
  <c r="E685" i="47" s="1"/>
  <c r="C684" i="47"/>
  <c r="D683" i="47"/>
  <c r="E683" i="47" s="1"/>
  <c r="D682" i="47"/>
  <c r="E682" i="47" s="1"/>
  <c r="D681" i="47"/>
  <c r="C680" i="47"/>
  <c r="D679" i="47"/>
  <c r="E679" i="47" s="1"/>
  <c r="D678" i="47"/>
  <c r="C677" i="47"/>
  <c r="D676" i="47"/>
  <c r="E676" i="47" s="1"/>
  <c r="D675" i="47"/>
  <c r="D674" i="47"/>
  <c r="E674" i="47" s="1"/>
  <c r="D673" i="47"/>
  <c r="E673" i="47" s="1"/>
  <c r="C672" i="47"/>
  <c r="D671" i="47"/>
  <c r="E671" i="47" s="1"/>
  <c r="D670" i="47"/>
  <c r="E670" i="47" s="1"/>
  <c r="D669" i="47"/>
  <c r="E669" i="47" s="1"/>
  <c r="D668" i="47"/>
  <c r="E668" i="47" s="1"/>
  <c r="D667" i="47"/>
  <c r="E667" i="47" s="1"/>
  <c r="C666" i="47"/>
  <c r="D665" i="47"/>
  <c r="E665" i="47" s="1"/>
  <c r="D664" i="47"/>
  <c r="E664" i="47" s="1"/>
  <c r="D663" i="47"/>
  <c r="C662" i="47"/>
  <c r="D661" i="47"/>
  <c r="E661" i="47" s="1"/>
  <c r="D660" i="47"/>
  <c r="E660" i="47" s="1"/>
  <c r="D659" i="47"/>
  <c r="E659" i="47" s="1"/>
  <c r="D658" i="47"/>
  <c r="E658" i="47" s="1"/>
  <c r="D657" i="47"/>
  <c r="E657" i="47" s="1"/>
  <c r="E656" i="47"/>
  <c r="D656" i="47"/>
  <c r="D655" i="47"/>
  <c r="C654" i="47"/>
  <c r="D653" i="47"/>
  <c r="E653" i="47" s="1"/>
  <c r="D652" i="47"/>
  <c r="E652" i="47" s="1"/>
  <c r="D651" i="47"/>
  <c r="E651" i="47" s="1"/>
  <c r="D650" i="47"/>
  <c r="E650" i="47" s="1"/>
  <c r="D649" i="47"/>
  <c r="E649" i="47" s="1"/>
  <c r="D648" i="47"/>
  <c r="C647" i="47"/>
  <c r="J646" i="47"/>
  <c r="D645" i="47"/>
  <c r="E645" i="47" s="1"/>
  <c r="D644" i="47"/>
  <c r="E644" i="47" s="1"/>
  <c r="J643" i="47"/>
  <c r="C643" i="47"/>
  <c r="D642" i="47"/>
  <c r="E642" i="47" s="1"/>
  <c r="D641" i="47"/>
  <c r="E641" i="47" s="1"/>
  <c r="D640" i="47"/>
  <c r="J639" i="47"/>
  <c r="C639" i="47"/>
  <c r="D638" i="47"/>
  <c r="E638" i="47" s="1"/>
  <c r="D637" i="47"/>
  <c r="E637" i="47" s="1"/>
  <c r="D636" i="47"/>
  <c r="E636" i="47" s="1"/>
  <c r="D635" i="47"/>
  <c r="E635" i="47" s="1"/>
  <c r="D634" i="47"/>
  <c r="E634" i="47" s="1"/>
  <c r="D633" i="47"/>
  <c r="E633" i="47" s="1"/>
  <c r="D632" i="47"/>
  <c r="E632" i="47" s="1"/>
  <c r="D631" i="47"/>
  <c r="E631" i="47" s="1"/>
  <c r="D630" i="47"/>
  <c r="C629" i="47"/>
  <c r="D628" i="47"/>
  <c r="E628" i="47" s="1"/>
  <c r="D627" i="47"/>
  <c r="E627" i="47" s="1"/>
  <c r="D626" i="47"/>
  <c r="E626" i="47" s="1"/>
  <c r="D625" i="47"/>
  <c r="E625" i="47" s="1"/>
  <c r="D624" i="47"/>
  <c r="E624" i="47" s="1"/>
  <c r="D623" i="47"/>
  <c r="E623" i="47" s="1"/>
  <c r="D622" i="47"/>
  <c r="E622" i="47" s="1"/>
  <c r="D621" i="47"/>
  <c r="E621" i="47" s="1"/>
  <c r="D620" i="47"/>
  <c r="E620" i="47" s="1"/>
  <c r="D619" i="47"/>
  <c r="D618" i="47"/>
  <c r="E618" i="47" s="1"/>
  <c r="C617" i="47"/>
  <c r="D616" i="47"/>
  <c r="E616" i="47" s="1"/>
  <c r="D615" i="47"/>
  <c r="E615" i="47" s="1"/>
  <c r="D614" i="47"/>
  <c r="E614" i="47" s="1"/>
  <c r="D613" i="47"/>
  <c r="E613" i="47" s="1"/>
  <c r="D612" i="47"/>
  <c r="E612" i="47" s="1"/>
  <c r="C611" i="47"/>
  <c r="D610" i="47"/>
  <c r="E610" i="47" s="1"/>
  <c r="D609" i="47"/>
  <c r="E609" i="47" s="1"/>
  <c r="E608" i="47"/>
  <c r="D608" i="47"/>
  <c r="D607" i="47"/>
  <c r="E607" i="47" s="1"/>
  <c r="D606" i="47"/>
  <c r="E606" i="47" s="1"/>
  <c r="D605" i="47"/>
  <c r="C604" i="47"/>
  <c r="D603" i="47"/>
  <c r="E603" i="47" s="1"/>
  <c r="D602" i="47"/>
  <c r="E602" i="47" s="1"/>
  <c r="D601" i="47"/>
  <c r="E601" i="47" s="1"/>
  <c r="C600" i="47"/>
  <c r="D599" i="47"/>
  <c r="E599" i="47" s="1"/>
  <c r="E598" i="47"/>
  <c r="D598" i="47"/>
  <c r="D597" i="47"/>
  <c r="C596" i="47"/>
  <c r="D595" i="47"/>
  <c r="E595" i="47" s="1"/>
  <c r="D594" i="47"/>
  <c r="C593" i="47"/>
  <c r="D592" i="47"/>
  <c r="E592" i="47" s="1"/>
  <c r="E591" i="47"/>
  <c r="D591" i="47"/>
  <c r="D590" i="47"/>
  <c r="E590" i="47" s="1"/>
  <c r="E589" i="47"/>
  <c r="D589" i="47"/>
  <c r="C588" i="47"/>
  <c r="D587" i="47"/>
  <c r="E587" i="47" s="1"/>
  <c r="D586" i="47"/>
  <c r="E586" i="47" s="1"/>
  <c r="D585" i="47"/>
  <c r="E585" i="47" s="1"/>
  <c r="D584" i="47"/>
  <c r="E584" i="47" s="1"/>
  <c r="D583" i="47"/>
  <c r="C582" i="47"/>
  <c r="D581" i="47"/>
  <c r="E581" i="47" s="1"/>
  <c r="D580" i="47"/>
  <c r="E580" i="47" s="1"/>
  <c r="D579" i="47"/>
  <c r="C578" i="47"/>
  <c r="D577" i="47"/>
  <c r="E577" i="47" s="1"/>
  <c r="D576" i="47"/>
  <c r="E576" i="47" s="1"/>
  <c r="D575" i="47"/>
  <c r="E575" i="47" s="1"/>
  <c r="D574" i="47"/>
  <c r="E574" i="47" s="1"/>
  <c r="D573" i="47"/>
  <c r="E573" i="47" s="1"/>
  <c r="D572" i="47"/>
  <c r="D571" i="47"/>
  <c r="E571" i="47" s="1"/>
  <c r="C570" i="47"/>
  <c r="D569" i="47"/>
  <c r="E569" i="47" s="1"/>
  <c r="D568" i="47"/>
  <c r="E568" i="47" s="1"/>
  <c r="D567" i="47"/>
  <c r="E567" i="47" s="1"/>
  <c r="D566" i="47"/>
  <c r="E566" i="47" s="1"/>
  <c r="D565" i="47"/>
  <c r="E565" i="47" s="1"/>
  <c r="D564" i="47"/>
  <c r="E564" i="47" s="1"/>
  <c r="C563" i="47"/>
  <c r="J562" i="47"/>
  <c r="J561" i="47"/>
  <c r="J560" i="47"/>
  <c r="D559" i="47"/>
  <c r="E559" i="47" s="1"/>
  <c r="D558" i="47"/>
  <c r="E558" i="47" s="1"/>
  <c r="E557" i="47" s="1"/>
  <c r="C557" i="47"/>
  <c r="D556" i="47"/>
  <c r="E556" i="47" s="1"/>
  <c r="D555" i="47"/>
  <c r="E555" i="47" s="1"/>
  <c r="D554" i="47"/>
  <c r="C553" i="47"/>
  <c r="C552" i="47" s="1"/>
  <c r="C551" i="47" s="1"/>
  <c r="J552" i="47"/>
  <c r="J551" i="47"/>
  <c r="D550" i="47"/>
  <c r="D549" i="47"/>
  <c r="E549" i="47" s="1"/>
  <c r="J548" i="47"/>
  <c r="C548" i="47"/>
  <c r="D547" i="47"/>
  <c r="E547" i="47" s="1"/>
  <c r="D546" i="47"/>
  <c r="E546" i="47" s="1"/>
  <c r="C545" i="47"/>
  <c r="C539" i="47" s="1"/>
  <c r="D544" i="47"/>
  <c r="E544" i="47" s="1"/>
  <c r="D543" i="47"/>
  <c r="E543" i="47" s="1"/>
  <c r="D542" i="47"/>
  <c r="E542" i="47" s="1"/>
  <c r="D541" i="47"/>
  <c r="E541" i="47" s="1"/>
  <c r="D540" i="47"/>
  <c r="E540" i="47" s="1"/>
  <c r="D538" i="47"/>
  <c r="E538" i="47" s="1"/>
  <c r="D537" i="47"/>
  <c r="E537" i="47" s="1"/>
  <c r="D536" i="47"/>
  <c r="E536" i="47" s="1"/>
  <c r="D535" i="47"/>
  <c r="E535" i="47" s="1"/>
  <c r="D534" i="47"/>
  <c r="E534" i="47" s="1"/>
  <c r="E533" i="47"/>
  <c r="D533" i="47"/>
  <c r="C532" i="47"/>
  <c r="D531" i="47"/>
  <c r="E531" i="47" s="1"/>
  <c r="E530" i="47" s="1"/>
  <c r="D530" i="47"/>
  <c r="C530" i="47"/>
  <c r="C529" i="47"/>
  <c r="D528" i="47"/>
  <c r="E528" i="47" s="1"/>
  <c r="D527" i="47"/>
  <c r="E527" i="47" s="1"/>
  <c r="D526" i="47"/>
  <c r="E526" i="47" s="1"/>
  <c r="D525" i="47"/>
  <c r="E525" i="47" s="1"/>
  <c r="D524" i="47"/>
  <c r="E524" i="47" s="1"/>
  <c r="C523" i="47"/>
  <c r="D522" i="47"/>
  <c r="E522" i="47" s="1"/>
  <c r="D521" i="47"/>
  <c r="E521" i="47" s="1"/>
  <c r="D520" i="47"/>
  <c r="E520" i="47" s="1"/>
  <c r="D519" i="47"/>
  <c r="E519" i="47" s="1"/>
  <c r="D518" i="47"/>
  <c r="E518" i="47" s="1"/>
  <c r="D517" i="47"/>
  <c r="E517" i="47" s="1"/>
  <c r="D516" i="47"/>
  <c r="E516" i="47" s="1"/>
  <c r="D515" i="47"/>
  <c r="E515" i="47" s="1"/>
  <c r="C514" i="47"/>
  <c r="D513" i="47"/>
  <c r="E513" i="47" s="1"/>
  <c r="D512" i="47"/>
  <c r="E512" i="47" s="1"/>
  <c r="D511" i="47"/>
  <c r="E511" i="47" s="1"/>
  <c r="C510" i="47"/>
  <c r="D509" i="47"/>
  <c r="E509" i="47" s="1"/>
  <c r="D508" i="47"/>
  <c r="E508" i="47" s="1"/>
  <c r="D507" i="47"/>
  <c r="D506" i="47"/>
  <c r="E506" i="47" s="1"/>
  <c r="D505" i="47"/>
  <c r="E505" i="47" s="1"/>
  <c r="C504" i="47"/>
  <c r="D503" i="47"/>
  <c r="E503" i="47" s="1"/>
  <c r="D502" i="47"/>
  <c r="E502" i="47" s="1"/>
  <c r="D501" i="47"/>
  <c r="E501" i="47" s="1"/>
  <c r="D500" i="47"/>
  <c r="E500" i="47" s="1"/>
  <c r="D499" i="47"/>
  <c r="E499" i="47" s="1"/>
  <c r="D498" i="47"/>
  <c r="E498" i="47" s="1"/>
  <c r="D497" i="47"/>
  <c r="C497" i="47"/>
  <c r="D496" i="47"/>
  <c r="E496" i="47" s="1"/>
  <c r="D495" i="47"/>
  <c r="E495" i="47" s="1"/>
  <c r="D494" i="47"/>
  <c r="C494" i="47"/>
  <c r="D493" i="47"/>
  <c r="E493" i="47" s="1"/>
  <c r="D492" i="47"/>
  <c r="D491" i="47" s="1"/>
  <c r="C491" i="47"/>
  <c r="D490" i="47"/>
  <c r="E490" i="47" s="1"/>
  <c r="D489" i="47"/>
  <c r="E489" i="47" s="1"/>
  <c r="D488" i="47"/>
  <c r="D487" i="47"/>
  <c r="E487" i="47" s="1"/>
  <c r="C486" i="47"/>
  <c r="C484" i="47" s="1"/>
  <c r="D485" i="47"/>
  <c r="E485" i="47" s="1"/>
  <c r="J483" i="47"/>
  <c r="D481" i="47"/>
  <c r="E481" i="47" s="1"/>
  <c r="D480" i="47"/>
  <c r="E480" i="47" s="1"/>
  <c r="D479" i="47"/>
  <c r="E479" i="47" s="1"/>
  <c r="D478" i="47"/>
  <c r="E478" i="47" s="1"/>
  <c r="C477" i="47"/>
  <c r="D476" i="47"/>
  <c r="E476" i="47" s="1"/>
  <c r="D475" i="47"/>
  <c r="E475" i="47" s="1"/>
  <c r="C474" i="47"/>
  <c r="D473" i="47"/>
  <c r="E473" i="47" s="1"/>
  <c r="D472" i="47"/>
  <c r="E472" i="47" s="1"/>
  <c r="D471" i="47"/>
  <c r="E471" i="47" s="1"/>
  <c r="D470" i="47"/>
  <c r="E470" i="47" s="1"/>
  <c r="D469" i="47"/>
  <c r="E469" i="47" s="1"/>
  <c r="C468" i="47"/>
  <c r="D467" i="47"/>
  <c r="E467" i="47" s="1"/>
  <c r="D466" i="47"/>
  <c r="D465" i="47"/>
  <c r="E465" i="47" s="1"/>
  <c r="D464" i="47"/>
  <c r="E464" i="47" s="1"/>
  <c r="C463" i="47"/>
  <c r="D462" i="47"/>
  <c r="E462" i="47" s="1"/>
  <c r="D461" i="47"/>
  <c r="E461" i="47" s="1"/>
  <c r="D460" i="47"/>
  <c r="C459" i="47"/>
  <c r="D458" i="47"/>
  <c r="E458" i="47" s="1"/>
  <c r="D457" i="47"/>
  <c r="E457" i="47" s="1"/>
  <c r="D456" i="47"/>
  <c r="E456" i="47" s="1"/>
  <c r="D455" i="47"/>
  <c r="C455" i="47"/>
  <c r="D454" i="47"/>
  <c r="E454" i="47" s="1"/>
  <c r="D453" i="47"/>
  <c r="E453" i="47" s="1"/>
  <c r="D452" i="47"/>
  <c r="D451" i="47"/>
  <c r="E451" i="47" s="1"/>
  <c r="C450" i="47"/>
  <c r="D449" i="47"/>
  <c r="E449" i="47" s="1"/>
  <c r="D448" i="47"/>
  <c r="E448" i="47" s="1"/>
  <c r="D447" i="47"/>
  <c r="E447" i="47" s="1"/>
  <c r="D446" i="47"/>
  <c r="E446" i="47" s="1"/>
  <c r="C445" i="47"/>
  <c r="D443" i="47"/>
  <c r="E443" i="47" s="1"/>
  <c r="D442" i="47"/>
  <c r="E442" i="47" s="1"/>
  <c r="D441" i="47"/>
  <c r="E441" i="47" s="1"/>
  <c r="D440" i="47"/>
  <c r="E440" i="47" s="1"/>
  <c r="D439" i="47"/>
  <c r="E439" i="47" s="1"/>
  <c r="D438" i="47"/>
  <c r="E438" i="47" s="1"/>
  <c r="D437" i="47"/>
  <c r="E437" i="47" s="1"/>
  <c r="D436" i="47"/>
  <c r="E436" i="47" s="1"/>
  <c r="D435" i="47"/>
  <c r="E435" i="47" s="1"/>
  <c r="D434" i="47"/>
  <c r="E434" i="47" s="1"/>
  <c r="D433" i="47"/>
  <c r="E433" i="47" s="1"/>
  <c r="D432" i="47"/>
  <c r="E432" i="47" s="1"/>
  <c r="D431" i="47"/>
  <c r="E431" i="47" s="1"/>
  <c r="E430" i="47"/>
  <c r="D430" i="47"/>
  <c r="C429" i="47"/>
  <c r="D428" i="47"/>
  <c r="E428" i="47" s="1"/>
  <c r="D427" i="47"/>
  <c r="E427" i="47" s="1"/>
  <c r="D426" i="47"/>
  <c r="E426" i="47" s="1"/>
  <c r="D425" i="47"/>
  <c r="E425" i="47" s="1"/>
  <c r="D424" i="47"/>
  <c r="E424" i="47" s="1"/>
  <c r="D423" i="47"/>
  <c r="E423" i="47" s="1"/>
  <c r="C422" i="47"/>
  <c r="D421" i="47"/>
  <c r="E421" i="47" s="1"/>
  <c r="E420" i="47"/>
  <c r="D420" i="47"/>
  <c r="D419" i="47"/>
  <c r="E419" i="47" s="1"/>
  <c r="E418" i="47"/>
  <c r="D418" i="47"/>
  <c r="D417" i="47"/>
  <c r="E417" i="47" s="1"/>
  <c r="E416" i="47" s="1"/>
  <c r="D416" i="47"/>
  <c r="C416" i="47"/>
  <c r="D415" i="47"/>
  <c r="E415" i="47" s="1"/>
  <c r="D414" i="47"/>
  <c r="E414" i="47" s="1"/>
  <c r="D413" i="47"/>
  <c r="E413" i="47" s="1"/>
  <c r="C412" i="47"/>
  <c r="D411" i="47"/>
  <c r="E411" i="47" s="1"/>
  <c r="D410" i="47"/>
  <c r="E410" i="47" s="1"/>
  <c r="C409" i="47"/>
  <c r="D408" i="47"/>
  <c r="E408" i="47" s="1"/>
  <c r="D407" i="47"/>
  <c r="E407" i="47" s="1"/>
  <c r="D406" i="47"/>
  <c r="E406" i="47" s="1"/>
  <c r="D405" i="47"/>
  <c r="C404" i="47"/>
  <c r="D403" i="47"/>
  <c r="E403" i="47" s="1"/>
  <c r="E402" i="47"/>
  <c r="D402" i="47"/>
  <c r="D401" i="47"/>
  <c r="E401" i="47" s="1"/>
  <c r="D400" i="47"/>
  <c r="E400" i="47" s="1"/>
  <c r="C399" i="47"/>
  <c r="D398" i="47"/>
  <c r="E398" i="47" s="1"/>
  <c r="D397" i="47"/>
  <c r="E397" i="47" s="1"/>
  <c r="D396" i="47"/>
  <c r="C395" i="47"/>
  <c r="D394" i="47"/>
  <c r="E394" i="47" s="1"/>
  <c r="D393" i="47"/>
  <c r="E393" i="47" s="1"/>
  <c r="C392" i="47"/>
  <c r="D391" i="47"/>
  <c r="E391" i="47" s="1"/>
  <c r="D390" i="47"/>
  <c r="D389" i="47"/>
  <c r="E389" i="47" s="1"/>
  <c r="C388" i="47"/>
  <c r="D387" i="47"/>
  <c r="E387" i="47" s="1"/>
  <c r="D386" i="47"/>
  <c r="E386" i="47" s="1"/>
  <c r="D385" i="47"/>
  <c r="D384" i="47"/>
  <c r="E384" i="47" s="1"/>
  <c r="D383" i="47"/>
  <c r="E383" i="47" s="1"/>
  <c r="C382" i="47"/>
  <c r="D381" i="47"/>
  <c r="E381" i="47" s="1"/>
  <c r="D380" i="47"/>
  <c r="E380" i="47" s="1"/>
  <c r="D379" i="47"/>
  <c r="E379" i="47" s="1"/>
  <c r="C378" i="47"/>
  <c r="D377" i="47"/>
  <c r="E377" i="47" s="1"/>
  <c r="D376" i="47"/>
  <c r="E376" i="47" s="1"/>
  <c r="D375" i="47"/>
  <c r="E374" i="47"/>
  <c r="D374" i="47"/>
  <c r="C373" i="47"/>
  <c r="D372" i="47"/>
  <c r="E372" i="47" s="1"/>
  <c r="D371" i="47"/>
  <c r="E371" i="47" s="1"/>
  <c r="D370" i="47"/>
  <c r="E370" i="47" s="1"/>
  <c r="D369" i="47"/>
  <c r="E369" i="47" s="1"/>
  <c r="C368" i="47"/>
  <c r="D367" i="47"/>
  <c r="E367" i="47" s="1"/>
  <c r="D366" i="47"/>
  <c r="E366" i="47" s="1"/>
  <c r="D365" i="47"/>
  <c r="E365" i="47" s="1"/>
  <c r="D364" i="47"/>
  <c r="E364" i="47" s="1"/>
  <c r="D363" i="47"/>
  <c r="C362" i="47"/>
  <c r="D361" i="47"/>
  <c r="E361" i="47" s="1"/>
  <c r="D360" i="47"/>
  <c r="E360" i="47" s="1"/>
  <c r="D359" i="47"/>
  <c r="E359" i="47" s="1"/>
  <c r="D358" i="47"/>
  <c r="E358" i="47" s="1"/>
  <c r="C357" i="47"/>
  <c r="D356" i="47"/>
  <c r="E356" i="47" s="1"/>
  <c r="D355" i="47"/>
  <c r="E355" i="47" s="1"/>
  <c r="D354" i="47"/>
  <c r="C353" i="47"/>
  <c r="D352" i="47"/>
  <c r="E352" i="47" s="1"/>
  <c r="D351" i="47"/>
  <c r="E351" i="47" s="1"/>
  <c r="D350" i="47"/>
  <c r="E350" i="47" s="1"/>
  <c r="D349" i="47"/>
  <c r="E349" i="47" s="1"/>
  <c r="C348" i="47"/>
  <c r="D347" i="47"/>
  <c r="E347" i="47" s="1"/>
  <c r="D346" i="47"/>
  <c r="E346" i="47" s="1"/>
  <c r="D345" i="47"/>
  <c r="C344" i="47"/>
  <c r="D343" i="47"/>
  <c r="E343" i="47" s="1"/>
  <c r="D342" i="47"/>
  <c r="E342" i="47" s="1"/>
  <c r="D341" i="47"/>
  <c r="E341" i="47" s="1"/>
  <c r="J339" i="47"/>
  <c r="D338" i="47"/>
  <c r="E338" i="47" s="1"/>
  <c r="D337" i="47"/>
  <c r="E337" i="47" s="1"/>
  <c r="D336" i="47"/>
  <c r="E336" i="47" s="1"/>
  <c r="D335" i="47"/>
  <c r="E335" i="47" s="1"/>
  <c r="D334" i="47"/>
  <c r="E334" i="47" s="1"/>
  <c r="D333" i="47"/>
  <c r="E333" i="47" s="1"/>
  <c r="D332" i="47"/>
  <c r="C331" i="47"/>
  <c r="D330" i="47"/>
  <c r="E330" i="47" s="1"/>
  <c r="D329" i="47"/>
  <c r="E329" i="47" s="1"/>
  <c r="C328" i="47"/>
  <c r="D327" i="47"/>
  <c r="E327" i="47" s="1"/>
  <c r="D326" i="47"/>
  <c r="C325" i="47"/>
  <c r="D324" i="47"/>
  <c r="E324" i="47" s="1"/>
  <c r="D323" i="47"/>
  <c r="E323" i="47" s="1"/>
  <c r="D322" i="47"/>
  <c r="E322" i="47" s="1"/>
  <c r="E321" i="47"/>
  <c r="D321" i="47"/>
  <c r="D320" i="47"/>
  <c r="E320" i="47" s="1"/>
  <c r="D319" i="47"/>
  <c r="E319" i="47" s="1"/>
  <c r="D318" i="47"/>
  <c r="E318" i="47" s="1"/>
  <c r="D317" i="47"/>
  <c r="E317" i="47" s="1"/>
  <c r="D316" i="47"/>
  <c r="C315" i="47"/>
  <c r="D313" i="47"/>
  <c r="E313" i="47" s="1"/>
  <c r="D312" i="47"/>
  <c r="D311" i="47"/>
  <c r="E311" i="47" s="1"/>
  <c r="D310" i="47"/>
  <c r="E310" i="47" s="1"/>
  <c r="D309" i="47"/>
  <c r="E309" i="47" s="1"/>
  <c r="C308" i="47"/>
  <c r="D307" i="47"/>
  <c r="D306" i="47"/>
  <c r="E306" i="47" s="1"/>
  <c r="C305" i="47"/>
  <c r="D304" i="47"/>
  <c r="D303" i="47"/>
  <c r="E303" i="47" s="1"/>
  <c r="C302" i="47"/>
  <c r="D301" i="47"/>
  <c r="E301" i="47" s="1"/>
  <c r="D300" i="47"/>
  <c r="E300" i="47" s="1"/>
  <c r="D299" i="47"/>
  <c r="C298" i="47"/>
  <c r="D297" i="47"/>
  <c r="E297" i="47" s="1"/>
  <c r="E296" i="47" s="1"/>
  <c r="C296" i="47"/>
  <c r="D295" i="47"/>
  <c r="E295" i="47" s="1"/>
  <c r="D294" i="47"/>
  <c r="E294" i="47" s="1"/>
  <c r="D293" i="47"/>
  <c r="E293" i="47" s="1"/>
  <c r="D292" i="47"/>
  <c r="E292" i="47" s="1"/>
  <c r="D291" i="47"/>
  <c r="E290" i="47"/>
  <c r="D290" i="47"/>
  <c r="C289" i="47"/>
  <c r="D288" i="47"/>
  <c r="E288" i="47" s="1"/>
  <c r="D287" i="47"/>
  <c r="E287" i="47" s="1"/>
  <c r="D286" i="47"/>
  <c r="E286" i="47" s="1"/>
  <c r="D285" i="47"/>
  <c r="E285" i="47" s="1"/>
  <c r="D284" i="47"/>
  <c r="E284" i="47" s="1"/>
  <c r="D283" i="47"/>
  <c r="E283" i="47" s="1"/>
  <c r="D282" i="47"/>
  <c r="E282" i="47" s="1"/>
  <c r="D281" i="47"/>
  <c r="E281" i="47" s="1"/>
  <c r="D280" i="47"/>
  <c r="E280" i="47" s="1"/>
  <c r="D279" i="47"/>
  <c r="E279" i="47" s="1"/>
  <c r="D278" i="47"/>
  <c r="E278" i="47" s="1"/>
  <c r="D277" i="47"/>
  <c r="E277" i="47" s="1"/>
  <c r="D276" i="47"/>
  <c r="E276" i="47" s="1"/>
  <c r="D275" i="47"/>
  <c r="E275" i="47" s="1"/>
  <c r="D274" i="47"/>
  <c r="E274" i="47" s="1"/>
  <c r="D273" i="47"/>
  <c r="E273" i="47" s="1"/>
  <c r="D272" i="47"/>
  <c r="E272" i="47" s="1"/>
  <c r="D271" i="47"/>
  <c r="E271" i="47" s="1"/>
  <c r="D270" i="47"/>
  <c r="E270" i="47" s="1"/>
  <c r="D269" i="47"/>
  <c r="E269" i="47" s="1"/>
  <c r="D268" i="47"/>
  <c r="E268" i="47" s="1"/>
  <c r="D267" i="47"/>
  <c r="E267" i="47" s="1"/>
  <c r="D266" i="47"/>
  <c r="E266" i="47" s="1"/>
  <c r="C265" i="47"/>
  <c r="D264" i="47"/>
  <c r="E264" i="47" s="1"/>
  <c r="D262" i="47"/>
  <c r="E262" i="47" s="1"/>
  <c r="D261" i="47"/>
  <c r="E261" i="47" s="1"/>
  <c r="D260" i="47"/>
  <c r="C260" i="47"/>
  <c r="J259" i="47"/>
  <c r="J258" i="47"/>
  <c r="J257" i="47"/>
  <c r="J256" i="47"/>
  <c r="D252" i="47"/>
  <c r="E252" i="47" s="1"/>
  <c r="D251" i="47"/>
  <c r="E251" i="47" s="1"/>
  <c r="E250" i="47" s="1"/>
  <c r="C250" i="47"/>
  <c r="D249" i="47"/>
  <c r="E249" i="47" s="1"/>
  <c r="D248" i="47"/>
  <c r="E248" i="47" s="1"/>
  <c r="D247" i="47"/>
  <c r="E247" i="47" s="1"/>
  <c r="D246" i="47"/>
  <c r="D245" i="47"/>
  <c r="E245" i="47" s="1"/>
  <c r="C244" i="47"/>
  <c r="C243" i="47" s="1"/>
  <c r="D242" i="47"/>
  <c r="E242" i="47" s="1"/>
  <c r="D241" i="47"/>
  <c r="D240" i="47"/>
  <c r="E240" i="47" s="1"/>
  <c r="C239" i="47"/>
  <c r="C238" i="47" s="1"/>
  <c r="D237" i="47"/>
  <c r="C236" i="47"/>
  <c r="C235" i="47"/>
  <c r="D234" i="47"/>
  <c r="E234" i="47" s="1"/>
  <c r="E233" i="47" s="1"/>
  <c r="C233" i="47"/>
  <c r="D232" i="47"/>
  <c r="E232" i="47" s="1"/>
  <c r="D231" i="47"/>
  <c r="D230" i="47"/>
  <c r="E230" i="47" s="1"/>
  <c r="C229" i="47"/>
  <c r="C228" i="47" s="1"/>
  <c r="D227" i="47"/>
  <c r="E227" i="47" s="1"/>
  <c r="D226" i="47"/>
  <c r="E226" i="47" s="1"/>
  <c r="E225" i="47"/>
  <c r="D225" i="47"/>
  <c r="D224" i="47"/>
  <c r="E224" i="47" s="1"/>
  <c r="D223" i="47"/>
  <c r="D222" i="47" s="1"/>
  <c r="C223" i="47"/>
  <c r="C222" i="47" s="1"/>
  <c r="D221" i="47"/>
  <c r="E221" i="47" s="1"/>
  <c r="E220" i="47" s="1"/>
  <c r="C220" i="47"/>
  <c r="D219" i="47"/>
  <c r="D218" i="47"/>
  <c r="E218" i="47" s="1"/>
  <c r="D217" i="47"/>
  <c r="E217" i="47" s="1"/>
  <c r="C216" i="47"/>
  <c r="D214" i="47"/>
  <c r="E214" i="47" s="1"/>
  <c r="E213" i="47" s="1"/>
  <c r="D213" i="47"/>
  <c r="C213" i="47"/>
  <c r="D212" i="47"/>
  <c r="E212" i="47" s="1"/>
  <c r="E211" i="47" s="1"/>
  <c r="D211" i="47"/>
  <c r="C211" i="47"/>
  <c r="D210" i="47"/>
  <c r="E210" i="47" s="1"/>
  <c r="D209" i="47"/>
  <c r="D208" i="47"/>
  <c r="E208" i="47" s="1"/>
  <c r="C207" i="47"/>
  <c r="D206" i="47"/>
  <c r="E206" i="47" s="1"/>
  <c r="D205" i="47"/>
  <c r="E205" i="47" s="1"/>
  <c r="C204" i="47"/>
  <c r="C203" i="47" s="1"/>
  <c r="D202" i="47"/>
  <c r="E202" i="47" s="1"/>
  <c r="E201" i="47" s="1"/>
  <c r="E200" i="47" s="1"/>
  <c r="C201" i="47"/>
  <c r="C200" i="47"/>
  <c r="D199" i="47"/>
  <c r="E199" i="47" s="1"/>
  <c r="E198" i="47" s="1"/>
  <c r="E197" i="47" s="1"/>
  <c r="C198" i="47"/>
  <c r="C197" i="47"/>
  <c r="D196" i="47"/>
  <c r="E196" i="47" s="1"/>
  <c r="E195" i="47" s="1"/>
  <c r="C195" i="47"/>
  <c r="D194" i="47"/>
  <c r="D193" i="47" s="1"/>
  <c r="C193" i="47"/>
  <c r="D192" i="47"/>
  <c r="E192" i="47" s="1"/>
  <c r="D191" i="47"/>
  <c r="E191" i="47" s="1"/>
  <c r="D190" i="47"/>
  <c r="E190" i="47" s="1"/>
  <c r="C189" i="47"/>
  <c r="D187" i="47"/>
  <c r="E187" i="47" s="1"/>
  <c r="D186" i="47"/>
  <c r="C185" i="47"/>
  <c r="C184" i="47" s="1"/>
  <c r="D183" i="47"/>
  <c r="E183" i="47" s="1"/>
  <c r="E182" i="47" s="1"/>
  <c r="D181" i="47"/>
  <c r="E181" i="47" s="1"/>
  <c r="E180" i="47" s="1"/>
  <c r="C179" i="47"/>
  <c r="J178" i="47"/>
  <c r="J177" i="47"/>
  <c r="D176" i="47"/>
  <c r="E176" i="47" s="1"/>
  <c r="D175" i="47"/>
  <c r="E175" i="47" s="1"/>
  <c r="E174" i="47" s="1"/>
  <c r="D174" i="47"/>
  <c r="C174" i="47"/>
  <c r="D173" i="47"/>
  <c r="E173" i="47" s="1"/>
  <c r="D172" i="47"/>
  <c r="E172" i="47" s="1"/>
  <c r="E171" i="47" s="1"/>
  <c r="E170" i="47" s="1"/>
  <c r="D171" i="47"/>
  <c r="D170" i="47" s="1"/>
  <c r="C171" i="47"/>
  <c r="C170" i="47" s="1"/>
  <c r="J170" i="47"/>
  <c r="D169" i="47"/>
  <c r="E169" i="47" s="1"/>
  <c r="D168" i="47"/>
  <c r="E168" i="47" s="1"/>
  <c r="C167" i="47"/>
  <c r="D166" i="47"/>
  <c r="D165" i="47"/>
  <c r="E165" i="47" s="1"/>
  <c r="C164" i="47"/>
  <c r="J163" i="47"/>
  <c r="D162" i="47"/>
  <c r="D161" i="47"/>
  <c r="E161" i="47" s="1"/>
  <c r="C160" i="47"/>
  <c r="D159" i="47"/>
  <c r="E159" i="47" s="1"/>
  <c r="D158" i="47"/>
  <c r="E158" i="47" s="1"/>
  <c r="C157" i="47"/>
  <c r="D156" i="47"/>
  <c r="E156" i="47" s="1"/>
  <c r="D155" i="47"/>
  <c r="C154" i="47"/>
  <c r="J153" i="47"/>
  <c r="C153" i="47"/>
  <c r="J152" i="47"/>
  <c r="D151" i="47"/>
  <c r="E151" i="47" s="1"/>
  <c r="D150" i="47"/>
  <c r="E150" i="47" s="1"/>
  <c r="C149" i="47"/>
  <c r="D148" i="47"/>
  <c r="E148" i="47" s="1"/>
  <c r="D147" i="47"/>
  <c r="E147" i="47" s="1"/>
  <c r="D146" i="47"/>
  <c r="C146" i="47"/>
  <c r="D145" i="47"/>
  <c r="E145" i="47" s="1"/>
  <c r="D144" i="47"/>
  <c r="C143" i="47"/>
  <c r="D142" i="47"/>
  <c r="E142" i="47" s="1"/>
  <c r="D141" i="47"/>
  <c r="E141" i="47" s="1"/>
  <c r="C140" i="47"/>
  <c r="D139" i="47"/>
  <c r="E139" i="47" s="1"/>
  <c r="D138" i="47"/>
  <c r="E138" i="47" s="1"/>
  <c r="D137" i="47"/>
  <c r="E137" i="47" s="1"/>
  <c r="C136" i="47"/>
  <c r="C135" i="47" s="1"/>
  <c r="J135" i="47"/>
  <c r="D134" i="47"/>
  <c r="E134" i="47" s="1"/>
  <c r="D133" i="47"/>
  <c r="E133" i="47" s="1"/>
  <c r="C132" i="47"/>
  <c r="D131" i="47"/>
  <c r="E131" i="47" s="1"/>
  <c r="D130" i="47"/>
  <c r="E130" i="47" s="1"/>
  <c r="C129" i="47"/>
  <c r="D128" i="47"/>
  <c r="D127" i="47"/>
  <c r="E127" i="47" s="1"/>
  <c r="C126" i="47"/>
  <c r="D125" i="47"/>
  <c r="D124" i="47"/>
  <c r="E124" i="47" s="1"/>
  <c r="C123" i="47"/>
  <c r="D122" i="47"/>
  <c r="E122" i="47" s="1"/>
  <c r="D121" i="47"/>
  <c r="E121" i="47" s="1"/>
  <c r="C120" i="47"/>
  <c r="D119" i="47"/>
  <c r="E119" i="47" s="1"/>
  <c r="D118" i="47"/>
  <c r="E118" i="47" s="1"/>
  <c r="E117" i="47" s="1"/>
  <c r="C117" i="47"/>
  <c r="J116" i="47"/>
  <c r="J115" i="47"/>
  <c r="J114" i="47"/>
  <c r="D113" i="47"/>
  <c r="E113" i="47" s="1"/>
  <c r="D112" i="47"/>
  <c r="E112" i="47" s="1"/>
  <c r="D111" i="47"/>
  <c r="E111" i="47" s="1"/>
  <c r="D110" i="47"/>
  <c r="E110" i="47" s="1"/>
  <c r="D109" i="47"/>
  <c r="E109" i="47" s="1"/>
  <c r="D108" i="47"/>
  <c r="E108" i="47" s="1"/>
  <c r="D107" i="47"/>
  <c r="E107" i="47" s="1"/>
  <c r="D106" i="47"/>
  <c r="E106" i="47" s="1"/>
  <c r="D105" i="47"/>
  <c r="E105" i="47" s="1"/>
  <c r="D104" i="47"/>
  <c r="E104" i="47" s="1"/>
  <c r="D103" i="47"/>
  <c r="E103" i="47" s="1"/>
  <c r="D102" i="47"/>
  <c r="D101" i="47"/>
  <c r="E101" i="47" s="1"/>
  <c r="D100" i="47"/>
  <c r="E100" i="47" s="1"/>
  <c r="E99" i="47"/>
  <c r="D99" i="47"/>
  <c r="D98" i="47"/>
  <c r="E98" i="47" s="1"/>
  <c r="J97" i="47"/>
  <c r="C97" i="47"/>
  <c r="C67" i="47" s="1"/>
  <c r="D96" i="47"/>
  <c r="E96" i="47" s="1"/>
  <c r="D95" i="47"/>
  <c r="E95" i="47" s="1"/>
  <c r="D94" i="47"/>
  <c r="E94" i="47" s="1"/>
  <c r="D93" i="47"/>
  <c r="E93" i="47" s="1"/>
  <c r="D92" i="47"/>
  <c r="E92" i="47" s="1"/>
  <c r="E91" i="47"/>
  <c r="D91" i="47"/>
  <c r="D90" i="47"/>
  <c r="E90" i="47" s="1"/>
  <c r="D89" i="47"/>
  <c r="E89" i="47" s="1"/>
  <c r="D88" i="47"/>
  <c r="E88" i="47" s="1"/>
  <c r="D87" i="47"/>
  <c r="E87" i="47" s="1"/>
  <c r="D86" i="47"/>
  <c r="E86" i="47" s="1"/>
  <c r="D85" i="47"/>
  <c r="E85" i="47" s="1"/>
  <c r="D84" i="47"/>
  <c r="E84" i="47" s="1"/>
  <c r="D83" i="47"/>
  <c r="E83" i="47" s="1"/>
  <c r="D82" i="47"/>
  <c r="E82" i="47" s="1"/>
  <c r="D81" i="47"/>
  <c r="E81" i="47" s="1"/>
  <c r="D80" i="47"/>
  <c r="E80" i="47" s="1"/>
  <c r="D79" i="47"/>
  <c r="E79" i="47" s="1"/>
  <c r="E78" i="47"/>
  <c r="D78" i="47"/>
  <c r="D77" i="47"/>
  <c r="E77" i="47" s="1"/>
  <c r="D76" i="47"/>
  <c r="E76" i="47" s="1"/>
  <c r="E75" i="47"/>
  <c r="D75" i="47"/>
  <c r="D74" i="47"/>
  <c r="E74" i="47" s="1"/>
  <c r="D73" i="47"/>
  <c r="E73" i="47" s="1"/>
  <c r="D72" i="47"/>
  <c r="E72" i="47" s="1"/>
  <c r="D71" i="47"/>
  <c r="E71" i="47" s="1"/>
  <c r="D70" i="47"/>
  <c r="E70" i="47" s="1"/>
  <c r="D69" i="47"/>
  <c r="J68" i="47"/>
  <c r="C68" i="47"/>
  <c r="J67" i="47"/>
  <c r="D66" i="47"/>
  <c r="E66" i="47" s="1"/>
  <c r="D65" i="47"/>
  <c r="E65" i="47" s="1"/>
  <c r="E64" i="47"/>
  <c r="D64" i="47"/>
  <c r="D63" i="47"/>
  <c r="E63" i="47" s="1"/>
  <c r="D62" i="47"/>
  <c r="E62" i="47" s="1"/>
  <c r="J61" i="47"/>
  <c r="C61" i="47"/>
  <c r="D60" i="47"/>
  <c r="E60" i="47" s="1"/>
  <c r="E59" i="47"/>
  <c r="D59" i="47"/>
  <c r="D58" i="47"/>
  <c r="E58" i="47" s="1"/>
  <c r="E57" i="47"/>
  <c r="D57" i="47"/>
  <c r="D56" i="47"/>
  <c r="E56" i="47" s="1"/>
  <c r="E55" i="47"/>
  <c r="D55" i="47"/>
  <c r="D54" i="47"/>
  <c r="E54" i="47" s="1"/>
  <c r="E53" i="47"/>
  <c r="D53" i="47"/>
  <c r="D52" i="47"/>
  <c r="E52" i="47" s="1"/>
  <c r="E51" i="47"/>
  <c r="D51" i="47"/>
  <c r="D50" i="47"/>
  <c r="E50" i="47" s="1"/>
  <c r="E49" i="47"/>
  <c r="D49" i="47"/>
  <c r="D48" i="47"/>
  <c r="E48" i="47" s="1"/>
  <c r="E47" i="47"/>
  <c r="D47" i="47"/>
  <c r="D46" i="47"/>
  <c r="E46" i="47" s="1"/>
  <c r="D45" i="47"/>
  <c r="E45" i="47" s="1"/>
  <c r="D44" i="47"/>
  <c r="E44" i="47" s="1"/>
  <c r="D43" i="47"/>
  <c r="E43" i="47" s="1"/>
  <c r="D42" i="47"/>
  <c r="E42" i="47" s="1"/>
  <c r="E41" i="47"/>
  <c r="D41" i="47"/>
  <c r="D40" i="47"/>
  <c r="E40" i="47" s="1"/>
  <c r="D39" i="47"/>
  <c r="J38" i="47"/>
  <c r="C38" i="47"/>
  <c r="D37" i="47"/>
  <c r="E37" i="47" s="1"/>
  <c r="D36" i="47"/>
  <c r="E36" i="47" s="1"/>
  <c r="D35" i="47"/>
  <c r="E35" i="47" s="1"/>
  <c r="D34" i="47"/>
  <c r="E34" i="47" s="1"/>
  <c r="E33" i="47"/>
  <c r="D33" i="47"/>
  <c r="D32" i="47"/>
  <c r="E32" i="47" s="1"/>
  <c r="D31" i="47"/>
  <c r="E31" i="47" s="1"/>
  <c r="D30" i="47"/>
  <c r="E30" i="47" s="1"/>
  <c r="D29" i="47"/>
  <c r="E29" i="47" s="1"/>
  <c r="D28" i="47"/>
  <c r="E28" i="47" s="1"/>
  <c r="D27" i="47"/>
  <c r="E27" i="47" s="1"/>
  <c r="D26" i="47"/>
  <c r="E26" i="47" s="1"/>
  <c r="E25" i="47"/>
  <c r="D25" i="47"/>
  <c r="D24" i="47"/>
  <c r="E24" i="47" s="1"/>
  <c r="D23" i="47"/>
  <c r="E23" i="47" s="1"/>
  <c r="D22" i="47"/>
  <c r="E22" i="47" s="1"/>
  <c r="D21" i="47"/>
  <c r="E21" i="47" s="1"/>
  <c r="D20" i="47"/>
  <c r="E20" i="47" s="1"/>
  <c r="D19" i="47"/>
  <c r="E19" i="47" s="1"/>
  <c r="D18" i="47"/>
  <c r="E17" i="47"/>
  <c r="D17" i="47"/>
  <c r="D16" i="47"/>
  <c r="E16" i="47" s="1"/>
  <c r="D15" i="47"/>
  <c r="E15" i="47" s="1"/>
  <c r="D14" i="47"/>
  <c r="E14" i="47" s="1"/>
  <c r="D13" i="47"/>
  <c r="E13" i="47" s="1"/>
  <c r="D12" i="47"/>
  <c r="E12" i="47" s="1"/>
  <c r="J11" i="47"/>
  <c r="C11" i="47"/>
  <c r="D10" i="47"/>
  <c r="E10" i="47" s="1"/>
  <c r="D9" i="47"/>
  <c r="E9" i="47" s="1"/>
  <c r="D8" i="47"/>
  <c r="E8" i="47" s="1"/>
  <c r="D7" i="47"/>
  <c r="D6" i="47"/>
  <c r="E6" i="47" s="1"/>
  <c r="E5" i="47"/>
  <c r="D5" i="47"/>
  <c r="J4" i="47"/>
  <c r="C4" i="47"/>
  <c r="C3" i="47" s="1"/>
  <c r="J3" i="47"/>
  <c r="J2" i="47"/>
  <c r="J1" i="47"/>
  <c r="D779" i="44"/>
  <c r="C778" i="44"/>
  <c r="D777" i="44"/>
  <c r="E777" i="44" s="1"/>
  <c r="D776" i="44"/>
  <c r="E776" i="44" s="1"/>
  <c r="D775" i="44"/>
  <c r="D774" i="44"/>
  <c r="E774" i="44" s="1"/>
  <c r="C773" i="44"/>
  <c r="C772" i="44" s="1"/>
  <c r="D771" i="44"/>
  <c r="E771" i="44" s="1"/>
  <c r="E770" i="44"/>
  <c r="D770" i="44"/>
  <c r="C769" i="44"/>
  <c r="C768" i="44" s="1"/>
  <c r="D767" i="44"/>
  <c r="C766" i="44"/>
  <c r="D765" i="44"/>
  <c r="E765" i="44" s="1"/>
  <c r="D764" i="44"/>
  <c r="D763" i="44"/>
  <c r="E763" i="44" s="1"/>
  <c r="C762" i="44"/>
  <c r="C761" i="44" s="1"/>
  <c r="D760" i="44"/>
  <c r="E760" i="44" s="1"/>
  <c r="D759" i="44"/>
  <c r="E759" i="44" s="1"/>
  <c r="D758" i="44"/>
  <c r="E758" i="44" s="1"/>
  <c r="C757" i="44"/>
  <c r="C756" i="44" s="1"/>
  <c r="D755" i="44"/>
  <c r="E755" i="44" s="1"/>
  <c r="D754" i="44"/>
  <c r="E754" i="44" s="1"/>
  <c r="D753" i="44"/>
  <c r="E753" i="44" s="1"/>
  <c r="C752" i="44"/>
  <c r="C751" i="44"/>
  <c r="D750" i="44"/>
  <c r="E750" i="44" s="1"/>
  <c r="D749" i="44"/>
  <c r="E749" i="44" s="1"/>
  <c r="D748" i="44"/>
  <c r="E748" i="44" s="1"/>
  <c r="E747" i="44" s="1"/>
  <c r="C747" i="44"/>
  <c r="D746" i="44"/>
  <c r="D745" i="44" s="1"/>
  <c r="C745" i="44"/>
  <c r="D743" i="44"/>
  <c r="C742" i="44"/>
  <c r="D741" i="44"/>
  <c r="D740" i="44" s="1"/>
  <c r="C740" i="44"/>
  <c r="D739" i="44"/>
  <c r="E739" i="44" s="1"/>
  <c r="D738" i="44"/>
  <c r="E738" i="44" s="1"/>
  <c r="D737" i="44"/>
  <c r="E737" i="44" s="1"/>
  <c r="D736" i="44"/>
  <c r="C735" i="44"/>
  <c r="C734" i="44" s="1"/>
  <c r="D733" i="44"/>
  <c r="C732" i="44"/>
  <c r="C731" i="44" s="1"/>
  <c r="D730" i="44"/>
  <c r="E730" i="44" s="1"/>
  <c r="D729" i="44"/>
  <c r="D728" i="44" s="1"/>
  <c r="C728" i="44"/>
  <c r="J727" i="44"/>
  <c r="J726" i="44"/>
  <c r="D725" i="44"/>
  <c r="E725" i="44" s="1"/>
  <c r="D724" i="44"/>
  <c r="C723" i="44"/>
  <c r="D722" i="44"/>
  <c r="E722" i="44" s="1"/>
  <c r="D721" i="44"/>
  <c r="E721" i="44" s="1"/>
  <c r="D720" i="44"/>
  <c r="C719" i="44"/>
  <c r="J718" i="44"/>
  <c r="C718" i="44"/>
  <c r="C717" i="44" s="1"/>
  <c r="J717" i="44"/>
  <c r="D716" i="44"/>
  <c r="E716" i="44" s="1"/>
  <c r="D715" i="44"/>
  <c r="E715" i="44" s="1"/>
  <c r="D714" i="44"/>
  <c r="E714" i="44" s="1"/>
  <c r="D713" i="44"/>
  <c r="E713" i="44" s="1"/>
  <c r="D712" i="44"/>
  <c r="E712" i="44" s="1"/>
  <c r="D711" i="44"/>
  <c r="E711" i="44" s="1"/>
  <c r="D710" i="44"/>
  <c r="E710" i="44" s="1"/>
  <c r="D709" i="44"/>
  <c r="E709" i="44" s="1"/>
  <c r="D708" i="44"/>
  <c r="E708" i="44" s="1"/>
  <c r="D707" i="44"/>
  <c r="E707" i="44" s="1"/>
  <c r="D706" i="44"/>
  <c r="E706" i="44" s="1"/>
  <c r="D705" i="44"/>
  <c r="E705" i="44" s="1"/>
  <c r="D704" i="44"/>
  <c r="E704" i="44" s="1"/>
  <c r="D703" i="44"/>
  <c r="E703" i="44" s="1"/>
  <c r="D702" i="44"/>
  <c r="C701" i="44"/>
  <c r="D700" i="44"/>
  <c r="E700" i="44" s="1"/>
  <c r="D699" i="44"/>
  <c r="E699" i="44" s="1"/>
  <c r="E698" i="44"/>
  <c r="D698" i="44"/>
  <c r="D697" i="44"/>
  <c r="E697" i="44" s="1"/>
  <c r="D696" i="44"/>
  <c r="D695" i="44" s="1"/>
  <c r="C695" i="44"/>
  <c r="D694" i="44"/>
  <c r="E694" i="44" s="1"/>
  <c r="D693" i="44"/>
  <c r="E693" i="44" s="1"/>
  <c r="D692" i="44"/>
  <c r="E692" i="44" s="1"/>
  <c r="D691" i="44"/>
  <c r="E691" i="44" s="1"/>
  <c r="D690" i="44"/>
  <c r="D689" i="44"/>
  <c r="E689" i="44" s="1"/>
  <c r="C688" i="44"/>
  <c r="D687" i="44"/>
  <c r="E687" i="44" s="1"/>
  <c r="D686" i="44"/>
  <c r="E685" i="44"/>
  <c r="D685" i="44"/>
  <c r="C684" i="44"/>
  <c r="D683" i="44"/>
  <c r="E683" i="44" s="1"/>
  <c r="D682" i="44"/>
  <c r="D681" i="44"/>
  <c r="E681" i="44" s="1"/>
  <c r="C680" i="44"/>
  <c r="D679" i="44"/>
  <c r="E679" i="44" s="1"/>
  <c r="D678" i="44"/>
  <c r="E678" i="44" s="1"/>
  <c r="C677" i="44"/>
  <c r="D676" i="44"/>
  <c r="E676" i="44" s="1"/>
  <c r="D675" i="44"/>
  <c r="E675" i="44" s="1"/>
  <c r="D674" i="44"/>
  <c r="E674" i="44" s="1"/>
  <c r="D673" i="44"/>
  <c r="C672" i="44"/>
  <c r="D671" i="44"/>
  <c r="E671" i="44" s="1"/>
  <c r="D670" i="44"/>
  <c r="E670" i="44" s="1"/>
  <c r="D669" i="44"/>
  <c r="E669" i="44" s="1"/>
  <c r="D668" i="44"/>
  <c r="E668" i="44" s="1"/>
  <c r="D667" i="44"/>
  <c r="C666" i="44"/>
  <c r="D665" i="44"/>
  <c r="E665" i="44" s="1"/>
  <c r="D664" i="44"/>
  <c r="E664" i="44" s="1"/>
  <c r="D663" i="44"/>
  <c r="E663" i="44" s="1"/>
  <c r="C662" i="44"/>
  <c r="D661" i="44"/>
  <c r="E661" i="44" s="1"/>
  <c r="D660" i="44"/>
  <c r="E660" i="44" s="1"/>
  <c r="D659" i="44"/>
  <c r="E659" i="44" s="1"/>
  <c r="D658" i="44"/>
  <c r="E658" i="44" s="1"/>
  <c r="D657" i="44"/>
  <c r="E657" i="44" s="1"/>
  <c r="D656" i="44"/>
  <c r="E656" i="44" s="1"/>
  <c r="D655" i="44"/>
  <c r="E655" i="44" s="1"/>
  <c r="C654" i="44"/>
  <c r="D653" i="44"/>
  <c r="E653" i="44" s="1"/>
  <c r="D652" i="44"/>
  <c r="E652" i="44" s="1"/>
  <c r="D651" i="44"/>
  <c r="E651" i="44" s="1"/>
  <c r="D650" i="44"/>
  <c r="E650" i="44" s="1"/>
  <c r="D649" i="44"/>
  <c r="E649" i="44" s="1"/>
  <c r="D648" i="44"/>
  <c r="E648" i="44" s="1"/>
  <c r="C647" i="44"/>
  <c r="J646" i="44"/>
  <c r="D645" i="44"/>
  <c r="E645" i="44" s="1"/>
  <c r="D644" i="44"/>
  <c r="J643" i="44"/>
  <c r="C643" i="44"/>
  <c r="D642" i="44"/>
  <c r="E642" i="44" s="1"/>
  <c r="D641" i="44"/>
  <c r="E641" i="44" s="1"/>
  <c r="D640" i="44"/>
  <c r="J639" i="44"/>
  <c r="C639" i="44"/>
  <c r="E638" i="44"/>
  <c r="D638" i="44"/>
  <c r="D637" i="44"/>
  <c r="E637" i="44" s="1"/>
  <c r="D636" i="44"/>
  <c r="E636" i="44" s="1"/>
  <c r="D635" i="44"/>
  <c r="E635" i="44" s="1"/>
  <c r="D634" i="44"/>
  <c r="E634" i="44" s="1"/>
  <c r="D633" i="44"/>
  <c r="E633" i="44" s="1"/>
  <c r="D632" i="44"/>
  <c r="E632" i="44" s="1"/>
  <c r="D631" i="44"/>
  <c r="E630" i="44"/>
  <c r="D630" i="44"/>
  <c r="C629" i="44"/>
  <c r="D628" i="44"/>
  <c r="E628" i="44" s="1"/>
  <c r="D627" i="44"/>
  <c r="E627" i="44" s="1"/>
  <c r="D626" i="44"/>
  <c r="E626" i="44" s="1"/>
  <c r="D625" i="44"/>
  <c r="E625" i="44" s="1"/>
  <c r="D624" i="44"/>
  <c r="E624" i="44" s="1"/>
  <c r="D623" i="44"/>
  <c r="E623" i="44" s="1"/>
  <c r="D622" i="44"/>
  <c r="E622" i="44" s="1"/>
  <c r="D621" i="44"/>
  <c r="E621" i="44" s="1"/>
  <c r="D620" i="44"/>
  <c r="D619" i="44"/>
  <c r="E619" i="44" s="1"/>
  <c r="D618" i="44"/>
  <c r="E618" i="44" s="1"/>
  <c r="C617" i="44"/>
  <c r="D616" i="44"/>
  <c r="E616" i="44" s="1"/>
  <c r="E615" i="44"/>
  <c r="D615" i="44"/>
  <c r="D614" i="44"/>
  <c r="E614" i="44" s="1"/>
  <c r="D613" i="44"/>
  <c r="D612" i="44"/>
  <c r="E612" i="44" s="1"/>
  <c r="C611" i="44"/>
  <c r="D610" i="44"/>
  <c r="E610" i="44" s="1"/>
  <c r="D609" i="44"/>
  <c r="E609" i="44" s="1"/>
  <c r="D608" i="44"/>
  <c r="E608" i="44" s="1"/>
  <c r="D607" i="44"/>
  <c r="E607" i="44" s="1"/>
  <c r="D606" i="44"/>
  <c r="D605" i="44"/>
  <c r="E605" i="44" s="1"/>
  <c r="C604" i="44"/>
  <c r="D603" i="44"/>
  <c r="E603" i="44" s="1"/>
  <c r="D602" i="44"/>
  <c r="E602" i="44" s="1"/>
  <c r="D601" i="44"/>
  <c r="C600" i="44"/>
  <c r="D599" i="44"/>
  <c r="E599" i="44" s="1"/>
  <c r="D598" i="44"/>
  <c r="E598" i="44" s="1"/>
  <c r="D597" i="44"/>
  <c r="E597" i="44" s="1"/>
  <c r="C596" i="44"/>
  <c r="D595" i="44"/>
  <c r="E595" i="44" s="1"/>
  <c r="E593" i="44" s="1"/>
  <c r="D594" i="44"/>
  <c r="E594" i="44" s="1"/>
  <c r="C593" i="44"/>
  <c r="D592" i="44"/>
  <c r="E592" i="44" s="1"/>
  <c r="D591" i="44"/>
  <c r="E591" i="44" s="1"/>
  <c r="D590" i="44"/>
  <c r="D589" i="44"/>
  <c r="E589" i="44" s="1"/>
  <c r="C588" i="44"/>
  <c r="D587" i="44"/>
  <c r="E587" i="44" s="1"/>
  <c r="D586" i="44"/>
  <c r="E586" i="44" s="1"/>
  <c r="E585" i="44"/>
  <c r="D585" i="44"/>
  <c r="D584" i="44"/>
  <c r="E584" i="44" s="1"/>
  <c r="D583" i="44"/>
  <c r="E583" i="44" s="1"/>
  <c r="E582" i="44" s="1"/>
  <c r="C582" i="44"/>
  <c r="D581" i="44"/>
  <c r="E581" i="44" s="1"/>
  <c r="D580" i="44"/>
  <c r="E580" i="44" s="1"/>
  <c r="D579" i="44"/>
  <c r="E579" i="44" s="1"/>
  <c r="E578" i="44" s="1"/>
  <c r="C578" i="44"/>
  <c r="D577" i="44"/>
  <c r="E577" i="44" s="1"/>
  <c r="D576" i="44"/>
  <c r="E576" i="44" s="1"/>
  <c r="D575" i="44"/>
  <c r="E575" i="44" s="1"/>
  <c r="D574" i="44"/>
  <c r="E574" i="44" s="1"/>
  <c r="D573" i="44"/>
  <c r="E573" i="44" s="1"/>
  <c r="D572" i="44"/>
  <c r="E572" i="44" s="1"/>
  <c r="D571" i="44"/>
  <c r="C570" i="44"/>
  <c r="D569" i="44"/>
  <c r="E569" i="44" s="1"/>
  <c r="D568" i="44"/>
  <c r="E568" i="44" s="1"/>
  <c r="D567" i="44"/>
  <c r="E567" i="44" s="1"/>
  <c r="D566" i="44"/>
  <c r="E566" i="44" s="1"/>
  <c r="D565" i="44"/>
  <c r="E565" i="44" s="1"/>
  <c r="D564" i="44"/>
  <c r="E564" i="44" s="1"/>
  <c r="C563" i="44"/>
  <c r="J562" i="44"/>
  <c r="J561" i="44"/>
  <c r="J560" i="44"/>
  <c r="D559" i="44"/>
  <c r="E559" i="44" s="1"/>
  <c r="D558" i="44"/>
  <c r="C557" i="44"/>
  <c r="D556" i="44"/>
  <c r="E556" i="44" s="1"/>
  <c r="D555" i="44"/>
  <c r="D554" i="44"/>
  <c r="E554" i="44" s="1"/>
  <c r="C553" i="44"/>
  <c r="J552" i="44"/>
  <c r="J551" i="44"/>
  <c r="D550" i="44"/>
  <c r="E550" i="44" s="1"/>
  <c r="D549" i="44"/>
  <c r="J548" i="44"/>
  <c r="C548" i="44"/>
  <c r="E547" i="44"/>
  <c r="E545" i="44" s="1"/>
  <c r="D547" i="44"/>
  <c r="D546" i="44"/>
  <c r="E546" i="44" s="1"/>
  <c r="D545" i="44"/>
  <c r="C545" i="44"/>
  <c r="C539" i="44" s="1"/>
  <c r="D544" i="44"/>
  <c r="E544" i="44" s="1"/>
  <c r="D543" i="44"/>
  <c r="E543" i="44" s="1"/>
  <c r="D542" i="44"/>
  <c r="E542" i="44" s="1"/>
  <c r="D541" i="44"/>
  <c r="E541" i="44" s="1"/>
  <c r="D540" i="44"/>
  <c r="E540" i="44" s="1"/>
  <c r="D538" i="44"/>
  <c r="E538" i="44" s="1"/>
  <c r="D537" i="44"/>
  <c r="E537" i="44" s="1"/>
  <c r="D536" i="44"/>
  <c r="E536" i="44" s="1"/>
  <c r="D535" i="44"/>
  <c r="E535" i="44" s="1"/>
  <c r="D534" i="44"/>
  <c r="D533" i="44"/>
  <c r="E533" i="44" s="1"/>
  <c r="C532" i="44"/>
  <c r="D531" i="44"/>
  <c r="E531" i="44" s="1"/>
  <c r="E530" i="44" s="1"/>
  <c r="D530" i="44"/>
  <c r="C530" i="44"/>
  <c r="C529" i="44"/>
  <c r="D528" i="44"/>
  <c r="E528" i="44" s="1"/>
  <c r="D527" i="44"/>
  <c r="E527" i="44" s="1"/>
  <c r="D526" i="44"/>
  <c r="E526" i="44" s="1"/>
  <c r="D525" i="44"/>
  <c r="E525" i="44" s="1"/>
  <c r="D524" i="44"/>
  <c r="E524" i="44" s="1"/>
  <c r="C523" i="44"/>
  <c r="D522" i="44"/>
  <c r="E522" i="44" s="1"/>
  <c r="D521" i="44"/>
  <c r="E521" i="44" s="1"/>
  <c r="D520" i="44"/>
  <c r="E520" i="44" s="1"/>
  <c r="D519" i="44"/>
  <c r="E519" i="44" s="1"/>
  <c r="D518" i="44"/>
  <c r="E518" i="44" s="1"/>
  <c r="D517" i="44"/>
  <c r="E517" i="44" s="1"/>
  <c r="D516" i="44"/>
  <c r="E516" i="44" s="1"/>
  <c r="D515" i="44"/>
  <c r="E515" i="44" s="1"/>
  <c r="C514" i="44"/>
  <c r="D513" i="44"/>
  <c r="E513" i="44" s="1"/>
  <c r="D512" i="44"/>
  <c r="E512" i="44" s="1"/>
  <c r="D511" i="44"/>
  <c r="E511" i="44" s="1"/>
  <c r="C510" i="44"/>
  <c r="D509" i="44"/>
  <c r="E509" i="44" s="1"/>
  <c r="D508" i="44"/>
  <c r="E508" i="44" s="1"/>
  <c r="D507" i="44"/>
  <c r="E507" i="44" s="1"/>
  <c r="D506" i="44"/>
  <c r="E506" i="44" s="1"/>
  <c r="D505" i="44"/>
  <c r="C504" i="44"/>
  <c r="D503" i="44"/>
  <c r="E503" i="44" s="1"/>
  <c r="D502" i="44"/>
  <c r="E502" i="44" s="1"/>
  <c r="D501" i="44"/>
  <c r="E501" i="44" s="1"/>
  <c r="D500" i="44"/>
  <c r="E500" i="44" s="1"/>
  <c r="D499" i="44"/>
  <c r="E499" i="44" s="1"/>
  <c r="D498" i="44"/>
  <c r="E498" i="44" s="1"/>
  <c r="C497" i="44"/>
  <c r="D496" i="44"/>
  <c r="E496" i="44" s="1"/>
  <c r="D495" i="44"/>
  <c r="C494" i="44"/>
  <c r="D493" i="44"/>
  <c r="E493" i="44" s="1"/>
  <c r="D492" i="44"/>
  <c r="C491" i="44"/>
  <c r="D490" i="44"/>
  <c r="E490" i="44" s="1"/>
  <c r="D489" i="44"/>
  <c r="E489" i="44" s="1"/>
  <c r="D488" i="44"/>
  <c r="E488" i="44" s="1"/>
  <c r="D487" i="44"/>
  <c r="C486" i="44"/>
  <c r="C484" i="44" s="1"/>
  <c r="D485" i="44"/>
  <c r="E485" i="44" s="1"/>
  <c r="J483" i="44"/>
  <c r="D481" i="44"/>
  <c r="E481" i="44" s="1"/>
  <c r="D480" i="44"/>
  <c r="E480" i="44" s="1"/>
  <c r="D479" i="44"/>
  <c r="E479" i="44" s="1"/>
  <c r="D478" i="44"/>
  <c r="E478" i="44" s="1"/>
  <c r="C477" i="44"/>
  <c r="D476" i="44"/>
  <c r="E476" i="44" s="1"/>
  <c r="D475" i="44"/>
  <c r="E475" i="44" s="1"/>
  <c r="C474" i="44"/>
  <c r="D473" i="44"/>
  <c r="E473" i="44" s="1"/>
  <c r="D472" i="44"/>
  <c r="E472" i="44" s="1"/>
  <c r="D471" i="44"/>
  <c r="E471" i="44" s="1"/>
  <c r="D470" i="44"/>
  <c r="E470" i="44" s="1"/>
  <c r="D469" i="44"/>
  <c r="E469" i="44" s="1"/>
  <c r="C468" i="44"/>
  <c r="D467" i="44"/>
  <c r="E467" i="44" s="1"/>
  <c r="D466" i="44"/>
  <c r="E466" i="44" s="1"/>
  <c r="D465" i="44"/>
  <c r="E465" i="44" s="1"/>
  <c r="D464" i="44"/>
  <c r="E464" i="44" s="1"/>
  <c r="C463" i="44"/>
  <c r="D462" i="44"/>
  <c r="E462" i="44" s="1"/>
  <c r="D461" i="44"/>
  <c r="E461" i="44" s="1"/>
  <c r="D460" i="44"/>
  <c r="E460" i="44" s="1"/>
  <c r="C459" i="44"/>
  <c r="D458" i="44"/>
  <c r="E458" i="44" s="1"/>
  <c r="D457" i="44"/>
  <c r="E457" i="44" s="1"/>
  <c r="D456" i="44"/>
  <c r="C455" i="44"/>
  <c r="D454" i="44"/>
  <c r="E454" i="44" s="1"/>
  <c r="D453" i="44"/>
  <c r="E453" i="44" s="1"/>
  <c r="D452" i="44"/>
  <c r="E452" i="44" s="1"/>
  <c r="D451" i="44"/>
  <c r="E451" i="44" s="1"/>
  <c r="C450" i="44"/>
  <c r="D449" i="44"/>
  <c r="E449" i="44" s="1"/>
  <c r="D448" i="44"/>
  <c r="E448" i="44" s="1"/>
  <c r="D447" i="44"/>
  <c r="D446" i="44"/>
  <c r="E446" i="44" s="1"/>
  <c r="C445" i="44"/>
  <c r="D443" i="44"/>
  <c r="E443" i="44" s="1"/>
  <c r="D442" i="44"/>
  <c r="E442" i="44" s="1"/>
  <c r="D441" i="44"/>
  <c r="E441" i="44" s="1"/>
  <c r="D440" i="44"/>
  <c r="E440" i="44" s="1"/>
  <c r="D439" i="44"/>
  <c r="E439" i="44" s="1"/>
  <c r="D438" i="44"/>
  <c r="E438" i="44" s="1"/>
  <c r="E437" i="44"/>
  <c r="D437" i="44"/>
  <c r="D436" i="44"/>
  <c r="E436" i="44" s="1"/>
  <c r="D435" i="44"/>
  <c r="E435" i="44" s="1"/>
  <c r="D434" i="44"/>
  <c r="E434" i="44" s="1"/>
  <c r="D433" i="44"/>
  <c r="E433" i="44" s="1"/>
  <c r="D432" i="44"/>
  <c r="E432" i="44" s="1"/>
  <c r="E431" i="44"/>
  <c r="D431" i="44"/>
  <c r="D430" i="44"/>
  <c r="C429" i="44"/>
  <c r="D428" i="44"/>
  <c r="E428" i="44" s="1"/>
  <c r="D427" i="44"/>
  <c r="E427" i="44" s="1"/>
  <c r="D426" i="44"/>
  <c r="E426" i="44" s="1"/>
  <c r="D425" i="44"/>
  <c r="E425" i="44" s="1"/>
  <c r="D424" i="44"/>
  <c r="D423" i="44"/>
  <c r="E423" i="44" s="1"/>
  <c r="C422" i="44"/>
  <c r="D421" i="44"/>
  <c r="E421" i="44" s="1"/>
  <c r="D420" i="44"/>
  <c r="E420" i="44" s="1"/>
  <c r="D419" i="44"/>
  <c r="E419" i="44" s="1"/>
  <c r="D418" i="44"/>
  <c r="E418" i="44" s="1"/>
  <c r="D417" i="44"/>
  <c r="C416" i="44"/>
  <c r="D415" i="44"/>
  <c r="E415" i="44" s="1"/>
  <c r="D414" i="44"/>
  <c r="E414" i="44" s="1"/>
  <c r="D413" i="44"/>
  <c r="E413" i="44" s="1"/>
  <c r="C412" i="44"/>
  <c r="D411" i="44"/>
  <c r="E411" i="44" s="1"/>
  <c r="D410" i="44"/>
  <c r="C409" i="44"/>
  <c r="D408" i="44"/>
  <c r="E408" i="44" s="1"/>
  <c r="D407" i="44"/>
  <c r="E407" i="44" s="1"/>
  <c r="D406" i="44"/>
  <c r="E406" i="44" s="1"/>
  <c r="D405" i="44"/>
  <c r="E405" i="44" s="1"/>
  <c r="D404" i="44"/>
  <c r="C404" i="44"/>
  <c r="D403" i="44"/>
  <c r="E403" i="44" s="1"/>
  <c r="D402" i="44"/>
  <c r="E402" i="44" s="1"/>
  <c r="D401" i="44"/>
  <c r="E401" i="44" s="1"/>
  <c r="D400" i="44"/>
  <c r="C399" i="44"/>
  <c r="D398" i="44"/>
  <c r="E398" i="44" s="1"/>
  <c r="D397" i="44"/>
  <c r="D396" i="44"/>
  <c r="E396" i="44" s="1"/>
  <c r="C395" i="44"/>
  <c r="D394" i="44"/>
  <c r="E394" i="44" s="1"/>
  <c r="D393" i="44"/>
  <c r="E393" i="44" s="1"/>
  <c r="C392" i="44"/>
  <c r="D391" i="44"/>
  <c r="E391" i="44" s="1"/>
  <c r="D390" i="44"/>
  <c r="E390" i="44" s="1"/>
  <c r="D389" i="44"/>
  <c r="D388" i="44" s="1"/>
  <c r="C388" i="44"/>
  <c r="D387" i="44"/>
  <c r="E387" i="44" s="1"/>
  <c r="D386" i="44"/>
  <c r="E386" i="44" s="1"/>
  <c r="D385" i="44"/>
  <c r="E385" i="44" s="1"/>
  <c r="D384" i="44"/>
  <c r="E384" i="44" s="1"/>
  <c r="D383" i="44"/>
  <c r="E383" i="44" s="1"/>
  <c r="C382" i="44"/>
  <c r="D381" i="44"/>
  <c r="E381" i="44" s="1"/>
  <c r="D380" i="44"/>
  <c r="E380" i="44" s="1"/>
  <c r="D379" i="44"/>
  <c r="C378" i="44"/>
  <c r="D377" i="44"/>
  <c r="E377" i="44" s="1"/>
  <c r="D376" i="44"/>
  <c r="E376" i="44" s="1"/>
  <c r="D375" i="44"/>
  <c r="E375" i="44" s="1"/>
  <c r="D374" i="44"/>
  <c r="E374" i="44" s="1"/>
  <c r="D373" i="44"/>
  <c r="C373" i="44"/>
  <c r="D372" i="44"/>
  <c r="E372" i="44" s="1"/>
  <c r="D371" i="44"/>
  <c r="E371" i="44" s="1"/>
  <c r="D370" i="44"/>
  <c r="E370" i="44" s="1"/>
  <c r="D369" i="44"/>
  <c r="E369" i="44" s="1"/>
  <c r="C368" i="44"/>
  <c r="D367" i="44"/>
  <c r="E367" i="44" s="1"/>
  <c r="D366" i="44"/>
  <c r="E366" i="44" s="1"/>
  <c r="D365" i="44"/>
  <c r="E365" i="44" s="1"/>
  <c r="D364" i="44"/>
  <c r="E364" i="44" s="1"/>
  <c r="D363" i="44"/>
  <c r="C362" i="44"/>
  <c r="D361" i="44"/>
  <c r="E361" i="44" s="1"/>
  <c r="D360" i="44"/>
  <c r="E360" i="44" s="1"/>
  <c r="D359" i="44"/>
  <c r="E359" i="44" s="1"/>
  <c r="D358" i="44"/>
  <c r="E358" i="44" s="1"/>
  <c r="C357" i="44"/>
  <c r="D356" i="44"/>
  <c r="E356" i="44" s="1"/>
  <c r="D355" i="44"/>
  <c r="E355" i="44" s="1"/>
  <c r="D354" i="44"/>
  <c r="C353" i="44"/>
  <c r="D352" i="44"/>
  <c r="E352" i="44" s="1"/>
  <c r="D351" i="44"/>
  <c r="E351" i="44" s="1"/>
  <c r="D350" i="44"/>
  <c r="E350" i="44" s="1"/>
  <c r="D349" i="44"/>
  <c r="C348" i="44"/>
  <c r="D347" i="44"/>
  <c r="E347" i="44" s="1"/>
  <c r="D346" i="44"/>
  <c r="E346" i="44" s="1"/>
  <c r="D345" i="44"/>
  <c r="C344" i="44"/>
  <c r="D343" i="44"/>
  <c r="E343" i="44" s="1"/>
  <c r="D342" i="44"/>
  <c r="E342" i="44" s="1"/>
  <c r="D341" i="44"/>
  <c r="E341" i="44" s="1"/>
  <c r="J339" i="44"/>
  <c r="D338" i="44"/>
  <c r="E338" i="44" s="1"/>
  <c r="D337" i="44"/>
  <c r="E337" i="44" s="1"/>
  <c r="D336" i="44"/>
  <c r="E336" i="44" s="1"/>
  <c r="D335" i="44"/>
  <c r="E335" i="44" s="1"/>
  <c r="E334" i="44"/>
  <c r="D334" i="44"/>
  <c r="D333" i="44"/>
  <c r="E333" i="44" s="1"/>
  <c r="D332" i="44"/>
  <c r="C331" i="44"/>
  <c r="D330" i="44"/>
  <c r="E330" i="44" s="1"/>
  <c r="D329" i="44"/>
  <c r="C328" i="44"/>
  <c r="D327" i="44"/>
  <c r="E327" i="44" s="1"/>
  <c r="D326" i="44"/>
  <c r="D325" i="44" s="1"/>
  <c r="C325" i="44"/>
  <c r="D324" i="44"/>
  <c r="E324" i="44" s="1"/>
  <c r="D323" i="44"/>
  <c r="E323" i="44" s="1"/>
  <c r="D322" i="44"/>
  <c r="E322" i="44" s="1"/>
  <c r="D321" i="44"/>
  <c r="E321" i="44" s="1"/>
  <c r="D320" i="44"/>
  <c r="E320" i="44" s="1"/>
  <c r="D319" i="44"/>
  <c r="E319" i="44" s="1"/>
  <c r="D318" i="44"/>
  <c r="E318" i="44" s="1"/>
  <c r="D317" i="44"/>
  <c r="E317" i="44" s="1"/>
  <c r="D316" i="44"/>
  <c r="C315" i="44"/>
  <c r="C314" i="44" s="1"/>
  <c r="D313" i="44"/>
  <c r="E313" i="44" s="1"/>
  <c r="D312" i="44"/>
  <c r="E312" i="44" s="1"/>
  <c r="E311" i="44"/>
  <c r="D311" i="44"/>
  <c r="D310" i="44"/>
  <c r="E310" i="44" s="1"/>
  <c r="D309" i="44"/>
  <c r="E309" i="44" s="1"/>
  <c r="C308" i="44"/>
  <c r="D307" i="44"/>
  <c r="E307" i="44" s="1"/>
  <c r="D306" i="44"/>
  <c r="E306" i="44" s="1"/>
  <c r="D305" i="44"/>
  <c r="C305" i="44"/>
  <c r="D304" i="44"/>
  <c r="E304" i="44" s="1"/>
  <c r="D303" i="44"/>
  <c r="C302" i="44"/>
  <c r="D301" i="44"/>
  <c r="E301" i="44" s="1"/>
  <c r="D300" i="44"/>
  <c r="E300" i="44" s="1"/>
  <c r="D299" i="44"/>
  <c r="C298" i="44"/>
  <c r="D297" i="44"/>
  <c r="E297" i="44" s="1"/>
  <c r="E296" i="44" s="1"/>
  <c r="C296" i="44"/>
  <c r="D295" i="44"/>
  <c r="E295" i="44" s="1"/>
  <c r="D294" i="44"/>
  <c r="E294" i="44" s="1"/>
  <c r="D293" i="44"/>
  <c r="E293" i="44" s="1"/>
  <c r="D292" i="44"/>
  <c r="E292" i="44" s="1"/>
  <c r="D291" i="44"/>
  <c r="E291" i="44" s="1"/>
  <c r="D290" i="44"/>
  <c r="C289" i="44"/>
  <c r="D288" i="44"/>
  <c r="E288" i="44" s="1"/>
  <c r="D287" i="44"/>
  <c r="E287" i="44" s="1"/>
  <c r="D286" i="44"/>
  <c r="E286" i="44" s="1"/>
  <c r="D285" i="44"/>
  <c r="E285" i="44" s="1"/>
  <c r="D284" i="44"/>
  <c r="E284" i="44" s="1"/>
  <c r="D283" i="44"/>
  <c r="E283" i="44" s="1"/>
  <c r="D282" i="44"/>
  <c r="E282" i="44" s="1"/>
  <c r="D281" i="44"/>
  <c r="E281" i="44" s="1"/>
  <c r="D280" i="44"/>
  <c r="E280" i="44" s="1"/>
  <c r="D279" i="44"/>
  <c r="E279" i="44" s="1"/>
  <c r="D278" i="44"/>
  <c r="E278" i="44" s="1"/>
  <c r="E277" i="44"/>
  <c r="D277" i="44"/>
  <c r="D276" i="44"/>
  <c r="E276" i="44" s="1"/>
  <c r="D275" i="44"/>
  <c r="E275" i="44" s="1"/>
  <c r="D274" i="44"/>
  <c r="E274" i="44" s="1"/>
  <c r="D273" i="44"/>
  <c r="E273" i="44" s="1"/>
  <c r="D272" i="44"/>
  <c r="E272" i="44" s="1"/>
  <c r="D271" i="44"/>
  <c r="E271" i="44" s="1"/>
  <c r="D270" i="44"/>
  <c r="E270" i="44" s="1"/>
  <c r="E269" i="44"/>
  <c r="D269" i="44"/>
  <c r="D268" i="44"/>
  <c r="E268" i="44" s="1"/>
  <c r="D267" i="44"/>
  <c r="D266" i="44"/>
  <c r="E266" i="44" s="1"/>
  <c r="C265" i="44"/>
  <c r="D264" i="44"/>
  <c r="E264" i="44" s="1"/>
  <c r="D262" i="44"/>
  <c r="E262" i="44" s="1"/>
  <c r="D261" i="44"/>
  <c r="C260" i="44"/>
  <c r="J259" i="44"/>
  <c r="J258" i="44"/>
  <c r="J257" i="44"/>
  <c r="J256" i="44"/>
  <c r="D252" i="44"/>
  <c r="E252" i="44" s="1"/>
  <c r="D251" i="44"/>
  <c r="E251" i="44" s="1"/>
  <c r="C250" i="44"/>
  <c r="D249" i="44"/>
  <c r="E249" i="44" s="1"/>
  <c r="D248" i="44"/>
  <c r="E248" i="44" s="1"/>
  <c r="D247" i="44"/>
  <c r="E247" i="44" s="1"/>
  <c r="D246" i="44"/>
  <c r="E246" i="44" s="1"/>
  <c r="D245" i="44"/>
  <c r="E245" i="44" s="1"/>
  <c r="C244" i="44"/>
  <c r="C243" i="44" s="1"/>
  <c r="D242" i="44"/>
  <c r="E242" i="44" s="1"/>
  <c r="D241" i="44"/>
  <c r="D240" i="44"/>
  <c r="E240" i="44" s="1"/>
  <c r="C239" i="44"/>
  <c r="C238" i="44" s="1"/>
  <c r="D237" i="44"/>
  <c r="D236" i="44" s="1"/>
  <c r="D235" i="44" s="1"/>
  <c r="C236" i="44"/>
  <c r="C235" i="44" s="1"/>
  <c r="D234" i="44"/>
  <c r="E234" i="44" s="1"/>
  <c r="E233" i="44" s="1"/>
  <c r="C233" i="44"/>
  <c r="D232" i="44"/>
  <c r="E232" i="44" s="1"/>
  <c r="D231" i="44"/>
  <c r="D230" i="44"/>
  <c r="E230" i="44" s="1"/>
  <c r="C229" i="44"/>
  <c r="C228" i="44"/>
  <c r="D227" i="44"/>
  <c r="E227" i="44" s="1"/>
  <c r="D226" i="44"/>
  <c r="E226" i="44" s="1"/>
  <c r="D225" i="44"/>
  <c r="E225" i="44" s="1"/>
  <c r="D224" i="44"/>
  <c r="E224" i="44" s="1"/>
  <c r="C223" i="44"/>
  <c r="C222" i="44" s="1"/>
  <c r="D221" i="44"/>
  <c r="D220" i="44" s="1"/>
  <c r="C220" i="44"/>
  <c r="D219" i="44"/>
  <c r="E219" i="44" s="1"/>
  <c r="D218" i="44"/>
  <c r="E218" i="44" s="1"/>
  <c r="D217" i="44"/>
  <c r="E217" i="44" s="1"/>
  <c r="C216" i="44"/>
  <c r="D214" i="44"/>
  <c r="C213" i="44"/>
  <c r="D212" i="44"/>
  <c r="E212" i="44" s="1"/>
  <c r="E211" i="44" s="1"/>
  <c r="D211" i="44"/>
  <c r="C211" i="44"/>
  <c r="D210" i="44"/>
  <c r="E210" i="44" s="1"/>
  <c r="D209" i="44"/>
  <c r="E209" i="44" s="1"/>
  <c r="D208" i="44"/>
  <c r="C207" i="44"/>
  <c r="D206" i="44"/>
  <c r="E206" i="44" s="1"/>
  <c r="D205" i="44"/>
  <c r="E205" i="44" s="1"/>
  <c r="C204" i="44"/>
  <c r="D202" i="44"/>
  <c r="C201" i="44"/>
  <c r="C200" i="44"/>
  <c r="D199" i="44"/>
  <c r="C198" i="44"/>
  <c r="C197" i="44" s="1"/>
  <c r="D196" i="44"/>
  <c r="C195" i="44"/>
  <c r="D194" i="44"/>
  <c r="D193" i="44" s="1"/>
  <c r="C193" i="44"/>
  <c r="D192" i="44"/>
  <c r="D191" i="44"/>
  <c r="E191" i="44" s="1"/>
  <c r="D190" i="44"/>
  <c r="E190" i="44" s="1"/>
  <c r="C189" i="44"/>
  <c r="D187" i="44"/>
  <c r="E187" i="44" s="1"/>
  <c r="D186" i="44"/>
  <c r="E186" i="44" s="1"/>
  <c r="E185" i="44" s="1"/>
  <c r="E184" i="44" s="1"/>
  <c r="C185" i="44"/>
  <c r="C184" i="44" s="1"/>
  <c r="D183" i="44"/>
  <c r="E183" i="44" s="1"/>
  <c r="E182" i="44" s="1"/>
  <c r="D182" i="44"/>
  <c r="D181" i="44"/>
  <c r="E181" i="44" s="1"/>
  <c r="E180" i="44" s="1"/>
  <c r="E179" i="44" s="1"/>
  <c r="C179" i="44"/>
  <c r="J178" i="44"/>
  <c r="J177" i="44"/>
  <c r="D176" i="44"/>
  <c r="E176" i="44" s="1"/>
  <c r="D175" i="44"/>
  <c r="C174" i="44"/>
  <c r="D173" i="44"/>
  <c r="E173" i="44" s="1"/>
  <c r="D172" i="44"/>
  <c r="C171" i="44"/>
  <c r="J170" i="44"/>
  <c r="C170" i="44"/>
  <c r="D169" i="44"/>
  <c r="D168" i="44"/>
  <c r="E168" i="44" s="1"/>
  <c r="C167" i="44"/>
  <c r="D166" i="44"/>
  <c r="D165" i="44"/>
  <c r="E165" i="44" s="1"/>
  <c r="C164" i="44"/>
  <c r="C163" i="44" s="1"/>
  <c r="J163" i="44"/>
  <c r="D162" i="44"/>
  <c r="E162" i="44" s="1"/>
  <c r="D161" i="44"/>
  <c r="C160" i="44"/>
  <c r="D159" i="44"/>
  <c r="D158" i="44"/>
  <c r="E158" i="44" s="1"/>
  <c r="C157" i="44"/>
  <c r="D156" i="44"/>
  <c r="E156" i="44" s="1"/>
  <c r="D155" i="44"/>
  <c r="E155" i="44" s="1"/>
  <c r="C154" i="44"/>
  <c r="C153" i="44" s="1"/>
  <c r="J153" i="44"/>
  <c r="J152" i="44"/>
  <c r="D151" i="44"/>
  <c r="E151" i="44" s="1"/>
  <c r="D150" i="44"/>
  <c r="C149" i="44"/>
  <c r="D148" i="44"/>
  <c r="E148" i="44" s="1"/>
  <c r="D147" i="44"/>
  <c r="C146" i="44"/>
  <c r="D145" i="44"/>
  <c r="E145" i="44" s="1"/>
  <c r="D144" i="44"/>
  <c r="C143" i="44"/>
  <c r="D142" i="44"/>
  <c r="E142" i="44" s="1"/>
  <c r="D141" i="44"/>
  <c r="E141" i="44" s="1"/>
  <c r="C140" i="44"/>
  <c r="D139" i="44"/>
  <c r="E139" i="44" s="1"/>
  <c r="D138" i="44"/>
  <c r="E138" i="44" s="1"/>
  <c r="D137" i="44"/>
  <c r="C136" i="44"/>
  <c r="J135" i="44"/>
  <c r="E134" i="44"/>
  <c r="D134" i="44"/>
  <c r="D133" i="44"/>
  <c r="E133" i="44" s="1"/>
  <c r="C132" i="44"/>
  <c r="D131" i="44"/>
  <c r="D130" i="44"/>
  <c r="E130" i="44" s="1"/>
  <c r="C129" i="44"/>
  <c r="D128" i="44"/>
  <c r="E128" i="44" s="1"/>
  <c r="D127" i="44"/>
  <c r="C126" i="44"/>
  <c r="D125" i="44"/>
  <c r="E125" i="44" s="1"/>
  <c r="D124" i="44"/>
  <c r="C123" i="44"/>
  <c r="D122" i="44"/>
  <c r="E122" i="44" s="1"/>
  <c r="D121" i="44"/>
  <c r="C120" i="44"/>
  <c r="D119" i="44"/>
  <c r="E119" i="44" s="1"/>
  <c r="D118" i="44"/>
  <c r="C117" i="44"/>
  <c r="J116" i="44"/>
  <c r="C116" i="44"/>
  <c r="J115" i="44"/>
  <c r="J114" i="44"/>
  <c r="D113" i="44"/>
  <c r="E113" i="44" s="1"/>
  <c r="D112" i="44"/>
  <c r="E112" i="44" s="1"/>
  <c r="D111" i="44"/>
  <c r="E111" i="44" s="1"/>
  <c r="D110" i="44"/>
  <c r="E110" i="44" s="1"/>
  <c r="D109" i="44"/>
  <c r="E109" i="44" s="1"/>
  <c r="D108" i="44"/>
  <c r="E108" i="44" s="1"/>
  <c r="D107" i="44"/>
  <c r="E107" i="44" s="1"/>
  <c r="D106" i="44"/>
  <c r="E106" i="44" s="1"/>
  <c r="D105" i="44"/>
  <c r="E105" i="44" s="1"/>
  <c r="E104" i="44"/>
  <c r="D104" i="44"/>
  <c r="D103" i="44"/>
  <c r="E103" i="44" s="1"/>
  <c r="D102" i="44"/>
  <c r="E102" i="44" s="1"/>
  <c r="D101" i="44"/>
  <c r="E101" i="44" s="1"/>
  <c r="D100" i="44"/>
  <c r="E100" i="44" s="1"/>
  <c r="D99" i="44"/>
  <c r="E99" i="44" s="1"/>
  <c r="D98" i="44"/>
  <c r="E98" i="44" s="1"/>
  <c r="J97" i="44"/>
  <c r="C97" i="44"/>
  <c r="D96" i="44"/>
  <c r="E96" i="44" s="1"/>
  <c r="D95" i="44"/>
  <c r="E95" i="44" s="1"/>
  <c r="D94" i="44"/>
  <c r="E94" i="44" s="1"/>
  <c r="D93" i="44"/>
  <c r="E93" i="44" s="1"/>
  <c r="D92" i="44"/>
  <c r="E92" i="44" s="1"/>
  <c r="D91" i="44"/>
  <c r="E91" i="44" s="1"/>
  <c r="D90" i="44"/>
  <c r="E90" i="44" s="1"/>
  <c r="E89" i="44"/>
  <c r="D89" i="44"/>
  <c r="D88" i="44"/>
  <c r="E88" i="44" s="1"/>
  <c r="D87" i="44"/>
  <c r="E87" i="44" s="1"/>
  <c r="D86" i="44"/>
  <c r="E86" i="44" s="1"/>
  <c r="D85" i="44"/>
  <c r="E85" i="44" s="1"/>
  <c r="D84" i="44"/>
  <c r="E84" i="44" s="1"/>
  <c r="D83" i="44"/>
  <c r="E83" i="44" s="1"/>
  <c r="D82" i="44"/>
  <c r="E82" i="44" s="1"/>
  <c r="D81" i="44"/>
  <c r="E81" i="44" s="1"/>
  <c r="D80" i="44"/>
  <c r="E80" i="44" s="1"/>
  <c r="E79" i="44"/>
  <c r="D79" i="44"/>
  <c r="D78" i="44"/>
  <c r="E78" i="44" s="1"/>
  <c r="E77" i="44"/>
  <c r="D77" i="44"/>
  <c r="D76" i="44"/>
  <c r="E76" i="44" s="1"/>
  <c r="D75" i="44"/>
  <c r="E75" i="44" s="1"/>
  <c r="D74" i="44"/>
  <c r="E74" i="44" s="1"/>
  <c r="D73" i="44"/>
  <c r="E73" i="44" s="1"/>
  <c r="D72" i="44"/>
  <c r="E72" i="44" s="1"/>
  <c r="D71" i="44"/>
  <c r="E71" i="44" s="1"/>
  <c r="D70" i="44"/>
  <c r="E70" i="44" s="1"/>
  <c r="E69" i="44"/>
  <c r="D69" i="44"/>
  <c r="J68" i="44"/>
  <c r="C68" i="44"/>
  <c r="J67" i="44"/>
  <c r="D66" i="44"/>
  <c r="E66" i="44" s="1"/>
  <c r="D65" i="44"/>
  <c r="E65" i="44" s="1"/>
  <c r="E64" i="44"/>
  <c r="D64" i="44"/>
  <c r="D63" i="44"/>
  <c r="E63" i="44" s="1"/>
  <c r="D62" i="44"/>
  <c r="J61" i="44"/>
  <c r="C61" i="44"/>
  <c r="D60" i="44"/>
  <c r="E60" i="44" s="1"/>
  <c r="D59" i="44"/>
  <c r="E59" i="44" s="1"/>
  <c r="E58" i="44"/>
  <c r="D58" i="44"/>
  <c r="D57" i="44"/>
  <c r="E57" i="44" s="1"/>
  <c r="D56" i="44"/>
  <c r="E56" i="44" s="1"/>
  <c r="D55" i="44"/>
  <c r="E55" i="44" s="1"/>
  <c r="D54" i="44"/>
  <c r="E54" i="44" s="1"/>
  <c r="D53" i="44"/>
  <c r="E53" i="44" s="1"/>
  <c r="E52" i="44"/>
  <c r="D52" i="44"/>
  <c r="D51" i="44"/>
  <c r="E51" i="44" s="1"/>
  <c r="E50" i="44"/>
  <c r="D50" i="44"/>
  <c r="D49" i="44"/>
  <c r="E49" i="44" s="1"/>
  <c r="E48" i="44"/>
  <c r="D48" i="44"/>
  <c r="D47" i="44"/>
  <c r="E47" i="44" s="1"/>
  <c r="D46" i="44"/>
  <c r="E46" i="44" s="1"/>
  <c r="D45" i="44"/>
  <c r="E45" i="44" s="1"/>
  <c r="D44" i="44"/>
  <c r="E44" i="44" s="1"/>
  <c r="D43" i="44"/>
  <c r="E43" i="44" s="1"/>
  <c r="D42" i="44"/>
  <c r="E42" i="44" s="1"/>
  <c r="E41" i="44"/>
  <c r="D41" i="44"/>
  <c r="D40" i="44"/>
  <c r="E40" i="44" s="1"/>
  <c r="D39" i="44"/>
  <c r="J38" i="44"/>
  <c r="C38" i="44"/>
  <c r="D37" i="44"/>
  <c r="E37" i="44" s="1"/>
  <c r="D36" i="44"/>
  <c r="E36" i="44" s="1"/>
  <c r="D35" i="44"/>
  <c r="E35" i="44" s="1"/>
  <c r="D34" i="44"/>
  <c r="E34" i="44" s="1"/>
  <c r="E33" i="44"/>
  <c r="D33" i="44"/>
  <c r="D32" i="44"/>
  <c r="E32" i="44" s="1"/>
  <c r="D31" i="44"/>
  <c r="E31" i="44" s="1"/>
  <c r="D30" i="44"/>
  <c r="E30" i="44" s="1"/>
  <c r="D29" i="44"/>
  <c r="E29" i="44" s="1"/>
  <c r="D28" i="44"/>
  <c r="E28" i="44" s="1"/>
  <c r="D27" i="44"/>
  <c r="E27" i="44" s="1"/>
  <c r="D26" i="44"/>
  <c r="E26" i="44" s="1"/>
  <c r="E25" i="44"/>
  <c r="D25" i="44"/>
  <c r="D24" i="44"/>
  <c r="E24" i="44" s="1"/>
  <c r="D23" i="44"/>
  <c r="E23" i="44" s="1"/>
  <c r="D22" i="44"/>
  <c r="E22" i="44" s="1"/>
  <c r="D21" i="44"/>
  <c r="E21" i="44" s="1"/>
  <c r="D20" i="44"/>
  <c r="E20" i="44" s="1"/>
  <c r="D19" i="44"/>
  <c r="E19" i="44" s="1"/>
  <c r="D18" i="44"/>
  <c r="E18" i="44" s="1"/>
  <c r="D17" i="44"/>
  <c r="E17" i="44" s="1"/>
  <c r="D16" i="44"/>
  <c r="E16" i="44" s="1"/>
  <c r="D15" i="44"/>
  <c r="E15" i="44" s="1"/>
  <c r="D14" i="44"/>
  <c r="E14" i="44" s="1"/>
  <c r="D13" i="44"/>
  <c r="E13" i="44" s="1"/>
  <c r="D12" i="44"/>
  <c r="J11" i="44"/>
  <c r="C11" i="44"/>
  <c r="D10" i="44"/>
  <c r="E10" i="44" s="1"/>
  <c r="E9" i="44"/>
  <c r="D9" i="44"/>
  <c r="D8" i="44"/>
  <c r="E8" i="44" s="1"/>
  <c r="E7" i="44"/>
  <c r="D7" i="44"/>
  <c r="D6" i="44"/>
  <c r="E6" i="44" s="1"/>
  <c r="D5" i="44"/>
  <c r="J4" i="44"/>
  <c r="C4" i="44"/>
  <c r="J3" i="44"/>
  <c r="J2" i="44"/>
  <c r="J1" i="44"/>
  <c r="D509" i="26"/>
  <c r="E509" i="26" s="1"/>
  <c r="D9" i="37"/>
  <c r="D11" i="37" s="1"/>
  <c r="C9" i="37"/>
  <c r="C11" i="37" s="1"/>
  <c r="B9" i="37"/>
  <c r="B11" i="37" s="1"/>
  <c r="D7" i="37"/>
  <c r="C7" i="37"/>
  <c r="B7" i="37"/>
  <c r="D5" i="37"/>
  <c r="C5" i="37"/>
  <c r="B5" i="37"/>
  <c r="E31" i="36"/>
  <c r="D31" i="36"/>
  <c r="C31" i="36"/>
  <c r="E30" i="36"/>
  <c r="D30" i="36"/>
  <c r="C30" i="36"/>
  <c r="E29" i="36"/>
  <c r="D29" i="36"/>
  <c r="C29" i="36"/>
  <c r="E28" i="36"/>
  <c r="D28" i="36"/>
  <c r="C28" i="36"/>
  <c r="E27" i="36"/>
  <c r="D27" i="36"/>
  <c r="E26" i="36"/>
  <c r="D26" i="36"/>
  <c r="C26" i="36"/>
  <c r="C27" i="36" s="1"/>
  <c r="I84" i="35"/>
  <c r="H84" i="35"/>
  <c r="G84" i="35"/>
  <c r="F84" i="35"/>
  <c r="E84" i="35"/>
  <c r="D84" i="35"/>
  <c r="I81" i="35"/>
  <c r="H81" i="35"/>
  <c r="G81" i="35"/>
  <c r="F81" i="35"/>
  <c r="E81" i="35"/>
  <c r="D81" i="35"/>
  <c r="I78" i="35"/>
  <c r="H78" i="35"/>
  <c r="G78" i="35"/>
  <c r="F78" i="35"/>
  <c r="E78" i="35"/>
  <c r="D78" i="35"/>
  <c r="H74" i="35"/>
  <c r="G74" i="35"/>
  <c r="F74" i="35"/>
  <c r="E74" i="35"/>
  <c r="D74" i="35"/>
  <c r="I71" i="35"/>
  <c r="H71" i="35"/>
  <c r="G71" i="35"/>
  <c r="F71" i="35"/>
  <c r="E71" i="35"/>
  <c r="D71" i="35"/>
  <c r="I68" i="35"/>
  <c r="H68" i="35"/>
  <c r="G68" i="35"/>
  <c r="F68" i="35"/>
  <c r="E68" i="35"/>
  <c r="D68" i="35"/>
  <c r="I65" i="35"/>
  <c r="H65" i="35"/>
  <c r="G65" i="35"/>
  <c r="F65" i="35"/>
  <c r="E65" i="35"/>
  <c r="D65" i="35"/>
  <c r="I62" i="35"/>
  <c r="H62" i="35"/>
  <c r="G62" i="35"/>
  <c r="F62" i="35"/>
  <c r="E62" i="35"/>
  <c r="D62" i="35"/>
  <c r="I47" i="35"/>
  <c r="H47" i="35"/>
  <c r="G47" i="35"/>
  <c r="F47" i="35"/>
  <c r="E47" i="35"/>
  <c r="D47" i="35"/>
  <c r="I43" i="35"/>
  <c r="H43" i="35"/>
  <c r="G43" i="35"/>
  <c r="F43" i="35"/>
  <c r="E43" i="35"/>
  <c r="D43" i="35"/>
  <c r="I40" i="35"/>
  <c r="H40" i="35"/>
  <c r="G40" i="35"/>
  <c r="F40" i="35"/>
  <c r="E40" i="35"/>
  <c r="D40" i="35"/>
  <c r="I36" i="35"/>
  <c r="H36" i="35"/>
  <c r="G36" i="35"/>
  <c r="F36" i="35"/>
  <c r="E36" i="35"/>
  <c r="D36" i="35"/>
  <c r="I33" i="35"/>
  <c r="H33" i="35"/>
  <c r="G33" i="35"/>
  <c r="F33" i="35"/>
  <c r="E33" i="35"/>
  <c r="D33" i="35"/>
  <c r="I30" i="35"/>
  <c r="H30" i="35"/>
  <c r="G30" i="35"/>
  <c r="F30" i="35"/>
  <c r="E30" i="35"/>
  <c r="D30" i="35"/>
  <c r="I27" i="35"/>
  <c r="H27" i="35"/>
  <c r="G27" i="35"/>
  <c r="F27" i="35"/>
  <c r="E27" i="35"/>
  <c r="D27" i="35"/>
  <c r="I24" i="35"/>
  <c r="H24" i="35"/>
  <c r="G24" i="35"/>
  <c r="F24" i="35"/>
  <c r="D24" i="35"/>
  <c r="I5" i="35"/>
  <c r="H5" i="35"/>
  <c r="G5" i="35"/>
  <c r="F5" i="35"/>
  <c r="E5" i="35"/>
  <c r="D5" i="35"/>
  <c r="C5" i="35"/>
  <c r="I74" i="34"/>
  <c r="H74" i="34"/>
  <c r="G74" i="34"/>
  <c r="F74" i="34"/>
  <c r="E74" i="34"/>
  <c r="D74" i="34"/>
  <c r="I71" i="34"/>
  <c r="H71" i="34"/>
  <c r="G71" i="34"/>
  <c r="F71" i="34"/>
  <c r="E71" i="34"/>
  <c r="D71" i="34"/>
  <c r="I68" i="34"/>
  <c r="H68" i="34"/>
  <c r="G68" i="34"/>
  <c r="F68" i="34"/>
  <c r="E68" i="34"/>
  <c r="D68" i="34"/>
  <c r="H64" i="34"/>
  <c r="G64" i="34"/>
  <c r="F64" i="34"/>
  <c r="E64" i="34"/>
  <c r="D64" i="34"/>
  <c r="I61" i="34"/>
  <c r="H61" i="34"/>
  <c r="G61" i="34"/>
  <c r="F61" i="34"/>
  <c r="E61" i="34"/>
  <c r="D61" i="34"/>
  <c r="I58" i="34"/>
  <c r="H58" i="34"/>
  <c r="G58" i="34"/>
  <c r="F58" i="34"/>
  <c r="E58" i="34"/>
  <c r="D58" i="34"/>
  <c r="I55" i="34"/>
  <c r="H55" i="34"/>
  <c r="G55" i="34"/>
  <c r="F55" i="34"/>
  <c r="E55" i="34"/>
  <c r="D55" i="34"/>
  <c r="I52" i="34"/>
  <c r="H52" i="34"/>
  <c r="G52" i="34"/>
  <c r="F52" i="34"/>
  <c r="E52" i="34"/>
  <c r="D52" i="34"/>
  <c r="I40" i="34"/>
  <c r="H40" i="34"/>
  <c r="G40" i="34"/>
  <c r="F40" i="34"/>
  <c r="E40" i="34"/>
  <c r="D40" i="34"/>
  <c r="I36" i="34"/>
  <c r="H36" i="34"/>
  <c r="G36" i="34"/>
  <c r="F36" i="34"/>
  <c r="E36" i="34"/>
  <c r="I33" i="34"/>
  <c r="H33" i="34"/>
  <c r="G33" i="34"/>
  <c r="F33" i="34"/>
  <c r="E33" i="34"/>
  <c r="D33" i="34"/>
  <c r="I29" i="34"/>
  <c r="H29" i="34"/>
  <c r="G29" i="34"/>
  <c r="F29" i="34"/>
  <c r="E29" i="34"/>
  <c r="D29" i="34"/>
  <c r="H26" i="34"/>
  <c r="G26" i="34"/>
  <c r="F26" i="34"/>
  <c r="E26" i="34"/>
  <c r="D26" i="34"/>
  <c r="I16" i="34"/>
  <c r="H16" i="34"/>
  <c r="G16" i="34"/>
  <c r="F16" i="34"/>
  <c r="E16" i="34"/>
  <c r="D16" i="34"/>
  <c r="I13" i="34"/>
  <c r="H13" i="34"/>
  <c r="G13" i="34"/>
  <c r="F13" i="34"/>
  <c r="E13" i="34"/>
  <c r="D13" i="34"/>
  <c r="I10" i="34"/>
  <c r="H10" i="34"/>
  <c r="G10" i="34"/>
  <c r="F10" i="34"/>
  <c r="E10" i="34"/>
  <c r="D10" i="34"/>
  <c r="H5" i="34"/>
  <c r="F5" i="34"/>
  <c r="E5" i="34"/>
  <c r="D5" i="34"/>
  <c r="C5" i="34"/>
  <c r="E179" i="50" l="1"/>
  <c r="D744" i="50"/>
  <c r="E744" i="50"/>
  <c r="E188" i="50"/>
  <c r="D552" i="50"/>
  <c r="D551" i="50" s="1"/>
  <c r="D203" i="50"/>
  <c r="D529" i="50"/>
  <c r="E153" i="50"/>
  <c r="H3" i="50"/>
  <c r="J3" i="50" s="1"/>
  <c r="D718" i="50"/>
  <c r="D717" i="50" s="1"/>
  <c r="D484" i="50"/>
  <c r="D483" i="50" s="1"/>
  <c r="E263" i="50"/>
  <c r="E539" i="50"/>
  <c r="E163" i="50"/>
  <c r="D3" i="50"/>
  <c r="E170" i="50"/>
  <c r="D215" i="50"/>
  <c r="E203" i="50"/>
  <c r="D153" i="50"/>
  <c r="E529" i="50"/>
  <c r="D263" i="50"/>
  <c r="D135" i="50"/>
  <c r="E340" i="50"/>
  <c r="C152" i="44"/>
  <c r="E606" i="44"/>
  <c r="D604" i="44"/>
  <c r="E390" i="47"/>
  <c r="D388" i="47"/>
  <c r="E445" i="47"/>
  <c r="C67" i="44"/>
  <c r="E150" i="44"/>
  <c r="E149" i="44" s="1"/>
  <c r="D149" i="44"/>
  <c r="E166" i="44"/>
  <c r="D164" i="44"/>
  <c r="E241" i="44"/>
  <c r="D239" i="44"/>
  <c r="D238" i="44" s="1"/>
  <c r="C483" i="44"/>
  <c r="D617" i="47"/>
  <c r="E619" i="47"/>
  <c r="E147" i="44"/>
  <c r="E146" i="44" s="1"/>
  <c r="D146" i="44"/>
  <c r="E214" i="44"/>
  <c r="E213" i="44" s="1"/>
  <c r="D213" i="44"/>
  <c r="E332" i="44"/>
  <c r="D331" i="44"/>
  <c r="E682" i="44"/>
  <c r="D680" i="44"/>
  <c r="E219" i="47"/>
  <c r="D216" i="47"/>
  <c r="E466" i="47"/>
  <c r="D463" i="47"/>
  <c r="E737" i="47"/>
  <c r="E735" i="47" s="1"/>
  <c r="E734" i="47" s="1"/>
  <c r="D735" i="47"/>
  <c r="D734" i="47" s="1"/>
  <c r="D747" i="47"/>
  <c r="E748" i="47"/>
  <c r="E747" i="47" s="1"/>
  <c r="E144" i="44"/>
  <c r="E143" i="44" s="1"/>
  <c r="D143" i="44"/>
  <c r="E241" i="47"/>
  <c r="E239" i="47" s="1"/>
  <c r="E238" i="47" s="1"/>
  <c r="D239" i="47"/>
  <c r="D238" i="47" s="1"/>
  <c r="E396" i="47"/>
  <c r="D395" i="47"/>
  <c r="D677" i="47"/>
  <c r="E678" i="47"/>
  <c r="E677" i="47" s="1"/>
  <c r="D163" i="50"/>
  <c r="E329" i="44"/>
  <c r="D328" i="44"/>
  <c r="E162" i="47"/>
  <c r="E160" i="47" s="1"/>
  <c r="D160" i="47"/>
  <c r="E137" i="44"/>
  <c r="E136" i="44" s="1"/>
  <c r="D136" i="44"/>
  <c r="E140" i="44"/>
  <c r="D160" i="44"/>
  <c r="E161" i="44"/>
  <c r="E169" i="44"/>
  <c r="D167" i="44"/>
  <c r="D302" i="44"/>
  <c r="E303" i="44"/>
  <c r="E302" i="44" s="1"/>
  <c r="D611" i="44"/>
  <c r="E613" i="44"/>
  <c r="E611" i="44" s="1"/>
  <c r="C116" i="47"/>
  <c r="C115" i="47" s="1"/>
  <c r="E550" i="47"/>
  <c r="D548" i="47"/>
  <c r="D629" i="47"/>
  <c r="E675" i="47"/>
  <c r="D672" i="47"/>
  <c r="E687" i="47"/>
  <c r="D684" i="47"/>
  <c r="E754" i="47"/>
  <c r="D752" i="47"/>
  <c r="D751" i="47" s="1"/>
  <c r="E545" i="47"/>
  <c r="D727" i="50"/>
  <c r="D726" i="50" s="1"/>
  <c r="D170" i="50"/>
  <c r="C178" i="50"/>
  <c r="C188" i="44"/>
  <c r="C203" i="44"/>
  <c r="D368" i="44"/>
  <c r="D378" i="44"/>
  <c r="D455" i="44"/>
  <c r="D459" i="44"/>
  <c r="E654" i="44"/>
  <c r="D666" i="44"/>
  <c r="E729" i="44"/>
  <c r="E728" i="44" s="1"/>
  <c r="D140" i="47"/>
  <c r="D198" i="47"/>
  <c r="D197" i="47" s="1"/>
  <c r="D201" i="47"/>
  <c r="D200" i="47" s="1"/>
  <c r="D588" i="47"/>
  <c r="D695" i="47"/>
  <c r="E702" i="47"/>
  <c r="E701" i="47" s="1"/>
  <c r="E228" i="50"/>
  <c r="D314" i="50"/>
  <c r="E752" i="50"/>
  <c r="E727" i="50" s="1"/>
  <c r="E726" i="50" s="1"/>
  <c r="C444" i="44"/>
  <c r="C135" i="44"/>
  <c r="E164" i="44"/>
  <c r="D353" i="44"/>
  <c r="E368" i="44"/>
  <c r="D639" i="44"/>
  <c r="E667" i="44"/>
  <c r="E666" i="44" s="1"/>
  <c r="E680" i="44"/>
  <c r="D735" i="44"/>
  <c r="D773" i="44"/>
  <c r="D772" i="44" s="1"/>
  <c r="C314" i="47"/>
  <c r="C340" i="47"/>
  <c r="E388" i="47"/>
  <c r="E392" i="47"/>
  <c r="E643" i="47"/>
  <c r="E666" i="47"/>
  <c r="D688" i="47"/>
  <c r="E719" i="47"/>
  <c r="E733" i="47"/>
  <c r="E732" i="47" s="1"/>
  <c r="E731" i="47" s="1"/>
  <c r="E444" i="50"/>
  <c r="E718" i="50"/>
  <c r="E717" i="50" s="1"/>
  <c r="D340" i="50"/>
  <c r="E368" i="48"/>
  <c r="E416" i="48"/>
  <c r="D677" i="48"/>
  <c r="C188" i="48"/>
  <c r="E643" i="48"/>
  <c r="C170" i="48"/>
  <c r="D762" i="48"/>
  <c r="D761" i="48" s="1"/>
  <c r="E679" i="48"/>
  <c r="E677" i="48" s="1"/>
  <c r="D149" i="48"/>
  <c r="C529" i="48"/>
  <c r="E723" i="48"/>
  <c r="C163" i="48"/>
  <c r="D223" i="48"/>
  <c r="D222" i="48" s="1"/>
  <c r="D666" i="48"/>
  <c r="E767" i="48"/>
  <c r="E766" i="48" s="1"/>
  <c r="C203" i="48"/>
  <c r="D530" i="48"/>
  <c r="D582" i="48"/>
  <c r="D769" i="48"/>
  <c r="D768" i="48" s="1"/>
  <c r="C646" i="48"/>
  <c r="D388" i="48"/>
  <c r="E389" i="48"/>
  <c r="E388" i="48" s="1"/>
  <c r="E302" i="48"/>
  <c r="D260" i="48"/>
  <c r="C153" i="48"/>
  <c r="D382" i="48"/>
  <c r="D553" i="48"/>
  <c r="D719" i="48"/>
  <c r="D182" i="48"/>
  <c r="C263" i="48"/>
  <c r="D404" i="48"/>
  <c r="C562" i="48"/>
  <c r="C561" i="48" s="1"/>
  <c r="D643" i="48"/>
  <c r="E743" i="48"/>
  <c r="E742" i="48" s="1"/>
  <c r="D160" i="48"/>
  <c r="D328" i="48"/>
  <c r="D395" i="48"/>
  <c r="D409" i="48"/>
  <c r="C484" i="48"/>
  <c r="E583" i="48"/>
  <c r="E582" i="48" s="1"/>
  <c r="E617" i="48"/>
  <c r="E770" i="48"/>
  <c r="E769" i="48" s="1"/>
  <c r="E768" i="48" s="1"/>
  <c r="D773" i="48"/>
  <c r="D772" i="48" s="1"/>
  <c r="E773" i="48"/>
  <c r="E772" i="48" s="1"/>
  <c r="E684" i="48"/>
  <c r="D157" i="48"/>
  <c r="D362" i="48"/>
  <c r="D429" i="48"/>
  <c r="D523" i="48"/>
  <c r="C552" i="48"/>
  <c r="C551" i="48" s="1"/>
  <c r="D639" i="48"/>
  <c r="D680" i="48"/>
  <c r="E154" i="48"/>
  <c r="E157" i="48"/>
  <c r="D180" i="48"/>
  <c r="D195" i="48"/>
  <c r="C215" i="48"/>
  <c r="E237" i="48"/>
  <c r="E236" i="48" s="1"/>
  <c r="E235" i="48" s="1"/>
  <c r="D302" i="48"/>
  <c r="C314" i="48"/>
  <c r="E329" i="48"/>
  <c r="E328" i="48" s="1"/>
  <c r="D344" i="48"/>
  <c r="E410" i="48"/>
  <c r="E409" i="48" s="1"/>
  <c r="D491" i="48"/>
  <c r="D494" i="48"/>
  <c r="E554" i="48"/>
  <c r="E553" i="48" s="1"/>
  <c r="D617" i="48"/>
  <c r="E667" i="48"/>
  <c r="E666" i="48" s="1"/>
  <c r="D684" i="48"/>
  <c r="D688" i="48"/>
  <c r="D723" i="48"/>
  <c r="D747" i="48"/>
  <c r="D744" i="48" s="1"/>
  <c r="D136" i="48"/>
  <c r="E150" i="48"/>
  <c r="E149" i="48" s="1"/>
  <c r="D325" i="48"/>
  <c r="C340" i="48"/>
  <c r="E392" i="48"/>
  <c r="E395" i="48"/>
  <c r="D468" i="48"/>
  <c r="E477" i="48"/>
  <c r="E545" i="48"/>
  <c r="D548" i="48"/>
  <c r="E720" i="48"/>
  <c r="E719" i="48" s="1"/>
  <c r="E746" i="48"/>
  <c r="E745" i="48" s="1"/>
  <c r="E744" i="48" s="1"/>
  <c r="D752" i="48"/>
  <c r="D751" i="48" s="1"/>
  <c r="E762" i="48"/>
  <c r="E761" i="48" s="1"/>
  <c r="C135" i="48"/>
  <c r="C116" i="48"/>
  <c r="C67" i="48"/>
  <c r="F39" i="35"/>
  <c r="F4" i="35" s="1"/>
  <c r="D77" i="35"/>
  <c r="D46" i="35" s="1"/>
  <c r="E39" i="35"/>
  <c r="E4" i="35" s="1"/>
  <c r="I39" i="35"/>
  <c r="I4" i="35" s="1"/>
  <c r="C78" i="35"/>
  <c r="H77" i="35"/>
  <c r="H46" i="35" s="1"/>
  <c r="C84" i="35"/>
  <c r="C24" i="35"/>
  <c r="C30" i="35"/>
  <c r="C36" i="35"/>
  <c r="E77" i="35"/>
  <c r="E46" i="35" s="1"/>
  <c r="I77" i="35"/>
  <c r="I46" i="35" s="1"/>
  <c r="E3" i="50"/>
  <c r="E484" i="50"/>
  <c r="H727" i="50"/>
  <c r="J727" i="50" s="1"/>
  <c r="C726" i="50"/>
  <c r="H726" i="50" s="1"/>
  <c r="J726" i="50" s="1"/>
  <c r="E135" i="50"/>
  <c r="C483" i="50"/>
  <c r="H483" i="50" s="1"/>
  <c r="J483" i="50" s="1"/>
  <c r="H484" i="50"/>
  <c r="D646" i="50"/>
  <c r="C259" i="50"/>
  <c r="H263" i="50"/>
  <c r="C561" i="50"/>
  <c r="E314" i="50"/>
  <c r="D67" i="50"/>
  <c r="E562" i="50"/>
  <c r="E116" i="50"/>
  <c r="H2" i="50"/>
  <c r="J2" i="50" s="1"/>
  <c r="D444" i="50"/>
  <c r="H718" i="50"/>
  <c r="J718" i="50" s="1"/>
  <c r="C717" i="50"/>
  <c r="H717" i="50" s="1"/>
  <c r="J717" i="50" s="1"/>
  <c r="H135" i="50"/>
  <c r="J135" i="50" s="1"/>
  <c r="C115" i="50"/>
  <c r="D562" i="50"/>
  <c r="E646" i="50"/>
  <c r="E552" i="50"/>
  <c r="E551" i="50" s="1"/>
  <c r="H552" i="50"/>
  <c r="J552" i="50" s="1"/>
  <c r="C551" i="50"/>
  <c r="H551" i="50" s="1"/>
  <c r="J551" i="50" s="1"/>
  <c r="H153" i="50"/>
  <c r="J153" i="50" s="1"/>
  <c r="C152" i="50"/>
  <c r="H152" i="50" s="1"/>
  <c r="J152" i="50" s="1"/>
  <c r="E67" i="50"/>
  <c r="H340" i="50"/>
  <c r="C339" i="50"/>
  <c r="H339" i="50" s="1"/>
  <c r="J339" i="50" s="1"/>
  <c r="D116" i="50"/>
  <c r="D115" i="50" s="1"/>
  <c r="E67" i="34"/>
  <c r="I67" i="34"/>
  <c r="I39" i="34" s="1"/>
  <c r="G67" i="34"/>
  <c r="G32" i="34"/>
  <c r="D4" i="34"/>
  <c r="C115" i="44"/>
  <c r="E131" i="44"/>
  <c r="E129" i="44" s="1"/>
  <c r="D129" i="44"/>
  <c r="E159" i="44"/>
  <c r="D157" i="44"/>
  <c r="E267" i="44"/>
  <c r="E265" i="44" s="1"/>
  <c r="D265" i="44"/>
  <c r="E417" i="44"/>
  <c r="E416" i="44" s="1"/>
  <c r="D416" i="44"/>
  <c r="E492" i="44"/>
  <c r="D491" i="44"/>
  <c r="E620" i="44"/>
  <c r="E617" i="44" s="1"/>
  <c r="D617" i="44"/>
  <c r="E631" i="44"/>
  <c r="D629" i="44"/>
  <c r="E673" i="44"/>
  <c r="D672" i="44"/>
  <c r="D732" i="44"/>
  <c r="D731" i="44" s="1"/>
  <c r="E733" i="44"/>
  <c r="E732" i="44" s="1"/>
  <c r="E731" i="44" s="1"/>
  <c r="D143" i="47"/>
  <c r="E144" i="47"/>
  <c r="E143" i="47" s="1"/>
  <c r="E209" i="47"/>
  <c r="E207" i="47" s="1"/>
  <c r="D207" i="47"/>
  <c r="E246" i="47"/>
  <c r="E244" i="47" s="1"/>
  <c r="E243" i="47" s="1"/>
  <c r="D244" i="47"/>
  <c r="D243" i="47" s="1"/>
  <c r="E312" i="47"/>
  <c r="D308" i="47"/>
  <c r="E363" i="47"/>
  <c r="E362" i="47" s="1"/>
  <c r="D362" i="47"/>
  <c r="E405" i="47"/>
  <c r="D404" i="47"/>
  <c r="D723" i="47"/>
  <c r="E725" i="47"/>
  <c r="E723" i="47" s="1"/>
  <c r="E718" i="47" s="1"/>
  <c r="E717" i="47" s="1"/>
  <c r="E358" i="48"/>
  <c r="E357" i="48" s="1"/>
  <c r="D357" i="48"/>
  <c r="E533" i="48"/>
  <c r="E532" i="48" s="1"/>
  <c r="E529" i="48" s="1"/>
  <c r="D532" i="48"/>
  <c r="C27" i="35"/>
  <c r="E5" i="44"/>
  <c r="E4" i="44" s="1"/>
  <c r="D4" i="44"/>
  <c r="D38" i="44"/>
  <c r="E39" i="44"/>
  <c r="E124" i="44"/>
  <c r="D123" i="44"/>
  <c r="E154" i="44"/>
  <c r="D244" i="44"/>
  <c r="D243" i="44" s="1"/>
  <c r="E349" i="44"/>
  <c r="E348" i="44" s="1"/>
  <c r="D348" i="44"/>
  <c r="C340" i="44"/>
  <c r="C339" i="44" s="1"/>
  <c r="E410" i="44"/>
  <c r="D409" i="44"/>
  <c r="E447" i="44"/>
  <c r="D445" i="44"/>
  <c r="E590" i="44"/>
  <c r="D588" i="44"/>
  <c r="D593" i="44"/>
  <c r="E604" i="44"/>
  <c r="D677" i="44"/>
  <c r="E686" i="44"/>
  <c r="E684" i="44" s="1"/>
  <c r="D684" i="44"/>
  <c r="E696" i="44"/>
  <c r="E695" i="44" s="1"/>
  <c r="E702" i="44"/>
  <c r="D701" i="44"/>
  <c r="D719" i="44"/>
  <c r="E720" i="44"/>
  <c r="E719" i="44" s="1"/>
  <c r="D61" i="47"/>
  <c r="D68" i="47"/>
  <c r="E69" i="47"/>
  <c r="E68" i="47" s="1"/>
  <c r="E102" i="47"/>
  <c r="D97" i="47"/>
  <c r="E128" i="47"/>
  <c r="E126" i="47" s="1"/>
  <c r="D126" i="47"/>
  <c r="E186" i="47"/>
  <c r="E185" i="47" s="1"/>
  <c r="E184" i="47" s="1"/>
  <c r="D185" i="47"/>
  <c r="D184" i="47" s="1"/>
  <c r="E231" i="47"/>
  <c r="E229" i="47" s="1"/>
  <c r="E228" i="47" s="1"/>
  <c r="D229" i="47"/>
  <c r="E291" i="47"/>
  <c r="D289" i="47"/>
  <c r="D315" i="47"/>
  <c r="E316" i="47"/>
  <c r="E315" i="47" s="1"/>
  <c r="D409" i="47"/>
  <c r="E507" i="47"/>
  <c r="D504" i="47"/>
  <c r="D578" i="47"/>
  <c r="E579" i="47"/>
  <c r="E578" i="47" s="1"/>
  <c r="E122" i="48"/>
  <c r="E120" i="48" s="1"/>
  <c r="D120" i="48"/>
  <c r="E125" i="48"/>
  <c r="E123" i="48" s="1"/>
  <c r="D123" i="48"/>
  <c r="E179" i="48"/>
  <c r="E218" i="48"/>
  <c r="E216" i="48" s="1"/>
  <c r="D216" i="48"/>
  <c r="D220" i="48"/>
  <c r="E221" i="48"/>
  <c r="E220" i="48" s="1"/>
  <c r="E299" i="48"/>
  <c r="E298" i="48" s="1"/>
  <c r="D298" i="48"/>
  <c r="E355" i="48"/>
  <c r="E353" i="48" s="1"/>
  <c r="D353" i="48"/>
  <c r="E413" i="48"/>
  <c r="E412" i="48" s="1"/>
  <c r="D412" i="48"/>
  <c r="D61" i="44"/>
  <c r="E172" i="44"/>
  <c r="E171" i="44" s="1"/>
  <c r="D171" i="44"/>
  <c r="E194" i="44"/>
  <c r="E193" i="44" s="1"/>
  <c r="E202" i="44"/>
  <c r="E201" i="44" s="1"/>
  <c r="E200" i="44" s="1"/>
  <c r="D201" i="44"/>
  <c r="D200" i="44" s="1"/>
  <c r="D216" i="44"/>
  <c r="C215" i="44"/>
  <c r="C178" i="44" s="1"/>
  <c r="C177" i="44" s="1"/>
  <c r="C114" i="44" s="1"/>
  <c r="E237" i="44"/>
  <c r="E236" i="44" s="1"/>
  <c r="E235" i="44" s="1"/>
  <c r="C263" i="44"/>
  <c r="C259" i="44" s="1"/>
  <c r="C258" i="44" s="1"/>
  <c r="E379" i="44"/>
  <c r="D382" i="44"/>
  <c r="E389" i="44"/>
  <c r="E388" i="44" s="1"/>
  <c r="E400" i="44"/>
  <c r="D399" i="44"/>
  <c r="E505" i="44"/>
  <c r="E504" i="44" s="1"/>
  <c r="D504" i="44"/>
  <c r="D523" i="44"/>
  <c r="D532" i="44"/>
  <c r="C562" i="44"/>
  <c r="D582" i="44"/>
  <c r="E724" i="44"/>
  <c r="E723" i="44" s="1"/>
  <c r="E718" i="44" s="1"/>
  <c r="E717" i="44" s="1"/>
  <c r="D723" i="44"/>
  <c r="D734" i="44"/>
  <c r="D769" i="44"/>
  <c r="D768" i="44" s="1"/>
  <c r="E775" i="44"/>
  <c r="E773" i="44" s="1"/>
  <c r="E772" i="44" s="1"/>
  <c r="E18" i="47"/>
  <c r="E11" i="47" s="1"/>
  <c r="D11" i="47"/>
  <c r="D38" i="47"/>
  <c r="E39" i="47"/>
  <c r="E605" i="47"/>
  <c r="E604" i="47" s="1"/>
  <c r="D604" i="47"/>
  <c r="E640" i="47"/>
  <c r="E639" i="47" s="1"/>
  <c r="D639" i="47"/>
  <c r="C646" i="47"/>
  <c r="E655" i="47"/>
  <c r="E654" i="47" s="1"/>
  <c r="D654" i="47"/>
  <c r="D97" i="48"/>
  <c r="E98" i="48"/>
  <c r="E97" i="48" s="1"/>
  <c r="E141" i="48"/>
  <c r="E140" i="48" s="1"/>
  <c r="D140" i="48"/>
  <c r="D611" i="48"/>
  <c r="E612" i="48"/>
  <c r="E611" i="48" s="1"/>
  <c r="D735" i="48"/>
  <c r="D734" i="48" s="1"/>
  <c r="E736" i="48"/>
  <c r="E735" i="48" s="1"/>
  <c r="E734" i="48" s="1"/>
  <c r="C40" i="35"/>
  <c r="C62" i="35"/>
  <c r="C68" i="35"/>
  <c r="C74" i="35"/>
  <c r="C3" i="44"/>
  <c r="C2" i="44" s="1"/>
  <c r="D11" i="44"/>
  <c r="E12" i="44"/>
  <c r="E11" i="44" s="1"/>
  <c r="E62" i="44"/>
  <c r="E61" i="44" s="1"/>
  <c r="E118" i="44"/>
  <c r="D117" i="44"/>
  <c r="D154" i="44"/>
  <c r="D153" i="44" s="1"/>
  <c r="E160" i="44"/>
  <c r="E192" i="44"/>
  <c r="D189" i="44"/>
  <c r="E199" i="44"/>
  <c r="E198" i="44" s="1"/>
  <c r="E197" i="44" s="1"/>
  <c r="D198" i="44"/>
  <c r="D197" i="44" s="1"/>
  <c r="E299" i="44"/>
  <c r="D298" i="44"/>
  <c r="D308" i="44"/>
  <c r="E487" i="44"/>
  <c r="D486" i="44"/>
  <c r="E495" i="44"/>
  <c r="E494" i="44" s="1"/>
  <c r="D494" i="44"/>
  <c r="E497" i="44"/>
  <c r="E523" i="44"/>
  <c r="E534" i="44"/>
  <c r="E532" i="44" s="1"/>
  <c r="E529" i="44" s="1"/>
  <c r="D563" i="44"/>
  <c r="D600" i="44"/>
  <c r="E601" i="44"/>
  <c r="E600" i="44" s="1"/>
  <c r="E629" i="44"/>
  <c r="E640" i="44"/>
  <c r="E639" i="44" s="1"/>
  <c r="D647" i="44"/>
  <c r="D654" i="44"/>
  <c r="D662" i="44"/>
  <c r="E736" i="44"/>
  <c r="E735" i="44" s="1"/>
  <c r="E734" i="44" s="1"/>
  <c r="E746" i="44"/>
  <c r="E745" i="44" s="1"/>
  <c r="E744" i="44" s="1"/>
  <c r="E752" i="44"/>
  <c r="E779" i="44"/>
  <c r="E778" i="44" s="1"/>
  <c r="D778" i="44"/>
  <c r="E7" i="47"/>
  <c r="E4" i="47" s="1"/>
  <c r="D4" i="47"/>
  <c r="D3" i="47" s="1"/>
  <c r="E385" i="47"/>
  <c r="D382" i="47"/>
  <c r="D611" i="47"/>
  <c r="D265" i="48"/>
  <c r="E266" i="48"/>
  <c r="E265" i="48" s="1"/>
  <c r="D593" i="48"/>
  <c r="E594" i="48"/>
  <c r="E593" i="48" s="1"/>
  <c r="E598" i="48"/>
  <c r="E596" i="48" s="1"/>
  <c r="D596" i="48"/>
  <c r="E649" i="48"/>
  <c r="E647" i="48" s="1"/>
  <c r="D647" i="48"/>
  <c r="E659" i="48"/>
  <c r="E654" i="48" s="1"/>
  <c r="D654" i="48"/>
  <c r="E699" i="48"/>
  <c r="E695" i="48" s="1"/>
  <c r="D695" i="48"/>
  <c r="C2" i="47"/>
  <c r="E125" i="47"/>
  <c r="D123" i="47"/>
  <c r="E155" i="47"/>
  <c r="E154" i="47" s="1"/>
  <c r="D154" i="47"/>
  <c r="C163" i="47"/>
  <c r="C152" i="47" s="1"/>
  <c r="E307" i="47"/>
  <c r="E305" i="47" s="1"/>
  <c r="D305" i="47"/>
  <c r="E375" i="47"/>
  <c r="E373" i="47" s="1"/>
  <c r="D373" i="47"/>
  <c r="E452" i="47"/>
  <c r="E450" i="47" s="1"/>
  <c r="D450" i="47"/>
  <c r="C483" i="47"/>
  <c r="E572" i="47"/>
  <c r="D570" i="47"/>
  <c r="E594" i="47"/>
  <c r="E593" i="47" s="1"/>
  <c r="D593" i="47"/>
  <c r="D596" i="47"/>
  <c r="E597" i="47"/>
  <c r="E596" i="47" s="1"/>
  <c r="E763" i="47"/>
  <c r="E762" i="47" s="1"/>
  <c r="E761" i="47" s="1"/>
  <c r="D762" i="47"/>
  <c r="D761" i="47" s="1"/>
  <c r="E169" i="48"/>
  <c r="E167" i="48" s="1"/>
  <c r="D167" i="48"/>
  <c r="E172" i="48"/>
  <c r="E171" i="48" s="1"/>
  <c r="D171" i="48"/>
  <c r="E210" i="48"/>
  <c r="E207" i="48" s="1"/>
  <c r="D207" i="48"/>
  <c r="E231" i="48"/>
  <c r="E229" i="48" s="1"/>
  <c r="D229" i="48"/>
  <c r="E246" i="48"/>
  <c r="E244" i="48" s="1"/>
  <c r="E243" i="48" s="1"/>
  <c r="D244" i="48"/>
  <c r="D243" i="48" s="1"/>
  <c r="E565" i="48"/>
  <c r="E563" i="48" s="1"/>
  <c r="D563" i="48"/>
  <c r="E572" i="48"/>
  <c r="E570" i="48" s="1"/>
  <c r="D570" i="48"/>
  <c r="D68" i="44"/>
  <c r="D97" i="44"/>
  <c r="D67" i="44" s="1"/>
  <c r="E121" i="44"/>
  <c r="D120" i="44"/>
  <c r="E167" i="44"/>
  <c r="E163" i="44" s="1"/>
  <c r="E196" i="44"/>
  <c r="E195" i="44" s="1"/>
  <c r="D195" i="44"/>
  <c r="E231" i="44"/>
  <c r="E229" i="44" s="1"/>
  <c r="E228" i="44" s="1"/>
  <c r="D229" i="44"/>
  <c r="E261" i="44"/>
  <c r="E260" i="44" s="1"/>
  <c r="D260" i="44"/>
  <c r="E308" i="44"/>
  <c r="E397" i="44"/>
  <c r="D395" i="44"/>
  <c r="E424" i="44"/>
  <c r="D422" i="44"/>
  <c r="D548" i="44"/>
  <c r="E549" i="44"/>
  <c r="E548" i="44" s="1"/>
  <c r="E555" i="44"/>
  <c r="D553" i="44"/>
  <c r="D557" i="44"/>
  <c r="E558" i="44"/>
  <c r="E557" i="44" s="1"/>
  <c r="D643" i="44"/>
  <c r="E644" i="44"/>
  <c r="E643" i="44" s="1"/>
  <c r="E677" i="44"/>
  <c r="E690" i="44"/>
  <c r="D688" i="44"/>
  <c r="D742" i="44"/>
  <c r="E743" i="44"/>
  <c r="E742" i="44" s="1"/>
  <c r="E764" i="44"/>
  <c r="D762" i="44"/>
  <c r="D761" i="44" s="1"/>
  <c r="D766" i="44"/>
  <c r="E767" i="44"/>
  <c r="E766" i="44" s="1"/>
  <c r="E769" i="44"/>
  <c r="E768" i="44" s="1"/>
  <c r="E61" i="47"/>
  <c r="E149" i="47"/>
  <c r="E304" i="47"/>
  <c r="D302" i="47"/>
  <c r="E460" i="47"/>
  <c r="E459" i="47" s="1"/>
  <c r="D459" i="47"/>
  <c r="E600" i="47"/>
  <c r="E630" i="47"/>
  <c r="D680" i="47"/>
  <c r="E681" i="47"/>
  <c r="E680" i="47" s="1"/>
  <c r="E690" i="47"/>
  <c r="E688" i="47" s="1"/>
  <c r="E12" i="48"/>
  <c r="E11" i="48" s="1"/>
  <c r="D11" i="48"/>
  <c r="E68" i="48"/>
  <c r="E166" i="48"/>
  <c r="E164" i="48" s="1"/>
  <c r="D164" i="48"/>
  <c r="E199" i="48"/>
  <c r="E198" i="48" s="1"/>
  <c r="E197" i="48" s="1"/>
  <c r="D198" i="48"/>
  <c r="D197" i="48" s="1"/>
  <c r="E457" i="48"/>
  <c r="E455" i="48" s="1"/>
  <c r="D455" i="48"/>
  <c r="D497" i="48"/>
  <c r="E498" i="48"/>
  <c r="E497" i="48" s="1"/>
  <c r="E601" i="48"/>
  <c r="E600" i="48" s="1"/>
  <c r="D600" i="48"/>
  <c r="E634" i="48"/>
  <c r="D629" i="48"/>
  <c r="G4" i="34"/>
  <c r="E39" i="34"/>
  <c r="C33" i="35"/>
  <c r="D39" i="35"/>
  <c r="C47" i="35"/>
  <c r="C65" i="35"/>
  <c r="C71" i="35"/>
  <c r="F77" i="35"/>
  <c r="C81" i="35"/>
  <c r="E132" i="44"/>
  <c r="D207" i="44"/>
  <c r="D215" i="44"/>
  <c r="D289" i="44"/>
  <c r="D315" i="44"/>
  <c r="D429" i="44"/>
  <c r="D529" i="44"/>
  <c r="C552" i="44"/>
  <c r="C551" i="44" s="1"/>
  <c r="D570" i="44"/>
  <c r="E129" i="47"/>
  <c r="D236" i="47"/>
  <c r="D235" i="47" s="1"/>
  <c r="E237" i="47"/>
  <c r="E236" i="47" s="1"/>
  <c r="E235" i="47" s="1"/>
  <c r="D331" i="47"/>
  <c r="C444" i="47"/>
  <c r="C339" i="47" s="1"/>
  <c r="E488" i="47"/>
  <c r="D486" i="47"/>
  <c r="D484" i="47"/>
  <c r="E583" i="47"/>
  <c r="E582" i="47" s="1"/>
  <c r="D582" i="47"/>
  <c r="E663" i="47"/>
  <c r="E662" i="47" s="1"/>
  <c r="D662" i="47"/>
  <c r="E728" i="47"/>
  <c r="E39" i="48"/>
  <c r="E38" i="48" s="1"/>
  <c r="D38" i="48"/>
  <c r="E297" i="48"/>
  <c r="E296" i="48" s="1"/>
  <c r="D296" i="48"/>
  <c r="E310" i="48"/>
  <c r="E308" i="48" s="1"/>
  <c r="D308" i="48"/>
  <c r="C444" i="48"/>
  <c r="E452" i="48"/>
  <c r="E450" i="48" s="1"/>
  <c r="D450" i="48"/>
  <c r="E506" i="48"/>
  <c r="E504" i="48" s="1"/>
  <c r="D504" i="48"/>
  <c r="E663" i="48"/>
  <c r="E662" i="48" s="1"/>
  <c r="D662" i="48"/>
  <c r="E675" i="48"/>
  <c r="E672" i="48" s="1"/>
  <c r="D672" i="48"/>
  <c r="E704" i="48"/>
  <c r="E701" i="48" s="1"/>
  <c r="D701" i="48"/>
  <c r="D732" i="48"/>
  <c r="D731" i="48" s="1"/>
  <c r="E733" i="48"/>
  <c r="E732" i="48" s="1"/>
  <c r="E731" i="48" s="1"/>
  <c r="C43" i="35"/>
  <c r="H32" i="34"/>
  <c r="H4" i="34" s="1"/>
  <c r="F32" i="34"/>
  <c r="F4" i="34" s="1"/>
  <c r="D67" i="34"/>
  <c r="D39" i="34" s="1"/>
  <c r="H67" i="34"/>
  <c r="H39" i="34" s="1"/>
  <c r="F67" i="34"/>
  <c r="F39" i="34" s="1"/>
  <c r="G39" i="35"/>
  <c r="G4" i="35" s="1"/>
  <c r="D126" i="44"/>
  <c r="E157" i="44"/>
  <c r="D174" i="44"/>
  <c r="D170" i="44" s="1"/>
  <c r="E204" i="44"/>
  <c r="E221" i="44"/>
  <c r="E220" i="44" s="1"/>
  <c r="E244" i="44"/>
  <c r="E243" i="44" s="1"/>
  <c r="E316" i="44"/>
  <c r="E315" i="44" s="1"/>
  <c r="D344" i="44"/>
  <c r="D362" i="44"/>
  <c r="E392" i="44"/>
  <c r="E395" i="44"/>
  <c r="E412" i="44"/>
  <c r="E422" i="44"/>
  <c r="E445" i="44"/>
  <c r="D468" i="44"/>
  <c r="E474" i="44"/>
  <c r="E477" i="44"/>
  <c r="D497" i="44"/>
  <c r="E510" i="44"/>
  <c r="E514" i="44"/>
  <c r="E553" i="44"/>
  <c r="E571" i="44"/>
  <c r="E570" i="44" s="1"/>
  <c r="E588" i="44"/>
  <c r="C646" i="44"/>
  <c r="C744" i="44"/>
  <c r="C727" i="44" s="1"/>
  <c r="C726" i="44" s="1"/>
  <c r="E762" i="44"/>
  <c r="E761" i="44" s="1"/>
  <c r="D129" i="47"/>
  <c r="E166" i="47"/>
  <c r="E164" i="47" s="1"/>
  <c r="D164" i="47"/>
  <c r="C188" i="47"/>
  <c r="C263" i="47"/>
  <c r="C259" i="47" s="1"/>
  <c r="E299" i="47"/>
  <c r="E298" i="47" s="1"/>
  <c r="D298" i="47"/>
  <c r="D325" i="47"/>
  <c r="E328" i="47"/>
  <c r="E332" i="47"/>
  <c r="D353" i="47"/>
  <c r="E354" i="47"/>
  <c r="E353" i="47" s="1"/>
  <c r="E357" i="47"/>
  <c r="E399" i="47"/>
  <c r="E409" i="47"/>
  <c r="E422" i="47"/>
  <c r="E468" i="47"/>
  <c r="E492" i="47"/>
  <c r="E491" i="47" s="1"/>
  <c r="E532" i="47"/>
  <c r="E529" i="47" s="1"/>
  <c r="E548" i="47"/>
  <c r="C562" i="47"/>
  <c r="E752" i="47"/>
  <c r="E751" i="47" s="1"/>
  <c r="E774" i="47"/>
  <c r="E773" i="47" s="1"/>
  <c r="E772" i="47" s="1"/>
  <c r="D773" i="47"/>
  <c r="D772" i="47" s="1"/>
  <c r="E5" i="48"/>
  <c r="E4" i="48" s="1"/>
  <c r="D4" i="48"/>
  <c r="E127" i="48"/>
  <c r="E126" i="48" s="1"/>
  <c r="D126" i="48"/>
  <c r="E137" i="48"/>
  <c r="E136" i="48" s="1"/>
  <c r="E147" i="48"/>
  <c r="E146" i="48" s="1"/>
  <c r="D146" i="48"/>
  <c r="E194" i="48"/>
  <c r="E193" i="48" s="1"/>
  <c r="D193" i="48"/>
  <c r="E234" i="48"/>
  <c r="E233" i="48" s="1"/>
  <c r="D233" i="48"/>
  <c r="E241" i="48"/>
  <c r="E239" i="48" s="1"/>
  <c r="E238" i="48" s="1"/>
  <c r="D239" i="48"/>
  <c r="D238" i="48" s="1"/>
  <c r="E317" i="48"/>
  <c r="E315" i="48" s="1"/>
  <c r="D315" i="48"/>
  <c r="D331" i="48"/>
  <c r="E332" i="48"/>
  <c r="E331" i="48" s="1"/>
  <c r="E375" i="48"/>
  <c r="E373" i="48" s="1"/>
  <c r="D373" i="48"/>
  <c r="E378" i="48"/>
  <c r="D445" i="48"/>
  <c r="E446" i="48"/>
  <c r="E445" i="48" s="1"/>
  <c r="E589" i="48"/>
  <c r="E588" i="48" s="1"/>
  <c r="D588" i="48"/>
  <c r="E38" i="47"/>
  <c r="E97" i="47"/>
  <c r="E167" i="47"/>
  <c r="C215" i="47"/>
  <c r="D265" i="47"/>
  <c r="E345" i="47"/>
  <c r="E344" i="47" s="1"/>
  <c r="D344" i="47"/>
  <c r="E348" i="47"/>
  <c r="D429" i="47"/>
  <c r="E504" i="47"/>
  <c r="D532" i="47"/>
  <c r="D529" i="47" s="1"/>
  <c r="D553" i="47"/>
  <c r="E554" i="47"/>
  <c r="E553" i="47" s="1"/>
  <c r="E552" i="47" s="1"/>
  <c r="E551" i="47" s="1"/>
  <c r="E563" i="47"/>
  <c r="E588" i="47"/>
  <c r="E648" i="47"/>
  <c r="E647" i="47" s="1"/>
  <c r="D647" i="47"/>
  <c r="D744" i="47"/>
  <c r="E757" i="47"/>
  <c r="E756" i="47" s="1"/>
  <c r="C3" i="48"/>
  <c r="C2" i="48" s="1"/>
  <c r="E62" i="48"/>
  <c r="E61" i="48" s="1"/>
  <c r="D61" i="48"/>
  <c r="E130" i="48"/>
  <c r="E129" i="48" s="1"/>
  <c r="D129" i="48"/>
  <c r="E143" i="48"/>
  <c r="E202" i="48"/>
  <c r="E201" i="48" s="1"/>
  <c r="E200" i="48" s="1"/>
  <c r="D201" i="48"/>
  <c r="D200" i="48" s="1"/>
  <c r="E223" i="48"/>
  <c r="E222" i="48" s="1"/>
  <c r="E290" i="48"/>
  <c r="E289" i="48" s="1"/>
  <c r="D289" i="48"/>
  <c r="D348" i="48"/>
  <c r="E349" i="48"/>
  <c r="E348" i="48" s="1"/>
  <c r="E487" i="48"/>
  <c r="E486" i="48" s="1"/>
  <c r="D486" i="48"/>
  <c r="E514" i="48"/>
  <c r="E510" i="48" s="1"/>
  <c r="E606" i="48"/>
  <c r="E604" i="48" s="1"/>
  <c r="D604" i="48"/>
  <c r="E629" i="48"/>
  <c r="E730" i="48"/>
  <c r="E728" i="48" s="1"/>
  <c r="D728" i="48"/>
  <c r="D117" i="47"/>
  <c r="E223" i="47"/>
  <c r="E222" i="47" s="1"/>
  <c r="D328" i="47"/>
  <c r="D399" i="47"/>
  <c r="D445" i="47"/>
  <c r="E474" i="47"/>
  <c r="E477" i="47"/>
  <c r="E497" i="47"/>
  <c r="D523" i="47"/>
  <c r="D143" i="48"/>
  <c r="E186" i="48"/>
  <c r="E185" i="48" s="1"/>
  <c r="E184" i="48" s="1"/>
  <c r="D185" i="48"/>
  <c r="D184" i="48" s="1"/>
  <c r="E212" i="48"/>
  <c r="E211" i="48" s="1"/>
  <c r="D211" i="48"/>
  <c r="E250" i="48"/>
  <c r="D416" i="48"/>
  <c r="E422" i="48"/>
  <c r="E539" i="48"/>
  <c r="E548" i="48"/>
  <c r="E579" i="48"/>
  <c r="E578" i="48" s="1"/>
  <c r="D578" i="48"/>
  <c r="E639" i="48"/>
  <c r="E680" i="48"/>
  <c r="C727" i="48"/>
  <c r="C726" i="48" s="1"/>
  <c r="D174" i="48"/>
  <c r="C228" i="48"/>
  <c r="D305" i="48"/>
  <c r="D459" i="48"/>
  <c r="E557" i="48"/>
  <c r="C4" i="34"/>
  <c r="E117" i="48"/>
  <c r="E132" i="48"/>
  <c r="E189" i="48"/>
  <c r="E204" i="48"/>
  <c r="E344" i="48"/>
  <c r="E468" i="48"/>
  <c r="E474" i="48"/>
  <c r="E523" i="48"/>
  <c r="E688" i="48"/>
  <c r="E260" i="48"/>
  <c r="E362" i="48"/>
  <c r="E382" i="48"/>
  <c r="E399" i="48"/>
  <c r="E404" i="48"/>
  <c r="E429" i="48"/>
  <c r="E491" i="48"/>
  <c r="E494" i="48"/>
  <c r="E752" i="48"/>
  <c r="E751" i="48" s="1"/>
  <c r="E757" i="48"/>
  <c r="E756" i="48" s="1"/>
  <c r="E459" i="48"/>
  <c r="E463" i="48"/>
  <c r="D68" i="48"/>
  <c r="D117" i="48"/>
  <c r="E161" i="48"/>
  <c r="E160" i="48" s="1"/>
  <c r="E175" i="48"/>
  <c r="E174" i="48" s="1"/>
  <c r="D189" i="48"/>
  <c r="D250" i="48"/>
  <c r="E306" i="48"/>
  <c r="E305" i="48" s="1"/>
  <c r="E326" i="48"/>
  <c r="E325" i="48" s="1"/>
  <c r="D378" i="48"/>
  <c r="D514" i="48"/>
  <c r="D510" i="48" s="1"/>
  <c r="D545" i="48"/>
  <c r="D539" i="48" s="1"/>
  <c r="D557" i="48"/>
  <c r="D552" i="48" s="1"/>
  <c r="D551" i="48" s="1"/>
  <c r="E741" i="48"/>
  <c r="E740" i="48" s="1"/>
  <c r="E779" i="48"/>
  <c r="E778" i="48" s="1"/>
  <c r="D132" i="48"/>
  <c r="D154" i="48"/>
  <c r="D213" i="48"/>
  <c r="D392" i="48"/>
  <c r="D399" i="48"/>
  <c r="D463" i="48"/>
  <c r="D474" i="48"/>
  <c r="D757" i="48"/>
  <c r="D756" i="48" s="1"/>
  <c r="D204" i="48"/>
  <c r="D368" i="48"/>
  <c r="D422" i="48"/>
  <c r="D477" i="48"/>
  <c r="E120" i="47"/>
  <c r="E123" i="47"/>
  <c r="E132" i="47"/>
  <c r="E157" i="47"/>
  <c r="E179" i="47"/>
  <c r="E189" i="47"/>
  <c r="E308" i="47"/>
  <c r="E382" i="47"/>
  <c r="E395" i="47"/>
  <c r="E463" i="47"/>
  <c r="E486" i="47"/>
  <c r="E570" i="47"/>
  <c r="E562" i="47" s="1"/>
  <c r="E617" i="47"/>
  <c r="E695" i="47"/>
  <c r="E744" i="47"/>
  <c r="E67" i="47"/>
  <c r="E429" i="47"/>
  <c r="E539" i="47"/>
  <c r="E611" i="47"/>
  <c r="C727" i="47"/>
  <c r="C726" i="47" s="1"/>
  <c r="E140" i="47"/>
  <c r="E146" i="47"/>
  <c r="E204" i="47"/>
  <c r="E203" i="47" s="1"/>
  <c r="E216" i="47"/>
  <c r="E215" i="47" s="1"/>
  <c r="E260" i="47"/>
  <c r="E265" i="47"/>
  <c r="E289" i="47"/>
  <c r="E302" i="47"/>
  <c r="E331" i="47"/>
  <c r="E368" i="47"/>
  <c r="E378" i="47"/>
  <c r="E404" i="47"/>
  <c r="E412" i="47"/>
  <c r="E455" i="47"/>
  <c r="E494" i="47"/>
  <c r="E510" i="47"/>
  <c r="E514" i="47"/>
  <c r="E523" i="47"/>
  <c r="E629" i="47"/>
  <c r="E672" i="47"/>
  <c r="E684" i="47"/>
  <c r="E769" i="47"/>
  <c r="E768" i="47" s="1"/>
  <c r="E136" i="47"/>
  <c r="D149" i="47"/>
  <c r="D189" i="47"/>
  <c r="E194" i="47"/>
  <c r="E193" i="47" s="1"/>
  <c r="D220" i="47"/>
  <c r="D215" i="47" s="1"/>
  <c r="D250" i="47"/>
  <c r="D296" i="47"/>
  <c r="E326" i="47"/>
  <c r="E325" i="47" s="1"/>
  <c r="D378" i="47"/>
  <c r="D412" i="47"/>
  <c r="D514" i="47"/>
  <c r="D510" i="47" s="1"/>
  <c r="D545" i="47"/>
  <c r="D539" i="47" s="1"/>
  <c r="D557" i="47"/>
  <c r="D600" i="47"/>
  <c r="D719" i="47"/>
  <c r="D718" i="47" s="1"/>
  <c r="D717" i="47" s="1"/>
  <c r="E741" i="47"/>
  <c r="E740" i="47" s="1"/>
  <c r="D769" i="47"/>
  <c r="D768" i="47" s="1"/>
  <c r="E779" i="47"/>
  <c r="E778" i="47" s="1"/>
  <c r="D120" i="47"/>
  <c r="D132" i="47"/>
  <c r="D167" i="47"/>
  <c r="D233" i="47"/>
  <c r="D228" i="47" s="1"/>
  <c r="D392" i="47"/>
  <c r="D474" i="47"/>
  <c r="D563" i="47"/>
  <c r="D757" i="47"/>
  <c r="D756" i="47" s="1"/>
  <c r="D136" i="47"/>
  <c r="D157" i="47"/>
  <c r="D153" i="47" s="1"/>
  <c r="D180" i="47"/>
  <c r="D182" i="47"/>
  <c r="D195" i="47"/>
  <c r="D204" i="47"/>
  <c r="D203" i="47" s="1"/>
  <c r="D348" i="47"/>
  <c r="D357" i="47"/>
  <c r="D368" i="47"/>
  <c r="D422" i="47"/>
  <c r="D468" i="47"/>
  <c r="D477" i="47"/>
  <c r="D666" i="47"/>
  <c r="D643" i="47"/>
  <c r="E117" i="44"/>
  <c r="E120" i="44"/>
  <c r="E123" i="44"/>
  <c r="E216" i="44"/>
  <c r="E215" i="44" s="1"/>
  <c r="E250" i="44"/>
  <c r="E298" i="44"/>
  <c r="E399" i="44"/>
  <c r="E409" i="44"/>
  <c r="E450" i="44"/>
  <c r="E468" i="44"/>
  <c r="E491" i="44"/>
  <c r="E672" i="44"/>
  <c r="E701" i="44"/>
  <c r="E596" i="44"/>
  <c r="E688" i="44"/>
  <c r="E38" i="44"/>
  <c r="E68" i="44"/>
  <c r="E97" i="44"/>
  <c r="E189" i="44"/>
  <c r="E223" i="44"/>
  <c r="E222" i="44" s="1"/>
  <c r="E239" i="44"/>
  <c r="E238" i="44" s="1"/>
  <c r="E305" i="44"/>
  <c r="D314" i="44"/>
  <c r="E328" i="44"/>
  <c r="E331" i="44"/>
  <c r="E357" i="44"/>
  <c r="E373" i="44"/>
  <c r="E378" i="44"/>
  <c r="E382" i="44"/>
  <c r="E404" i="44"/>
  <c r="E459" i="44"/>
  <c r="E463" i="44"/>
  <c r="E486" i="44"/>
  <c r="E484" i="44" s="1"/>
  <c r="E539" i="44"/>
  <c r="E563" i="44"/>
  <c r="E662" i="44"/>
  <c r="E751" i="44"/>
  <c r="E647" i="44"/>
  <c r="E757" i="44"/>
  <c r="E756" i="44" s="1"/>
  <c r="E127" i="44"/>
  <c r="E126" i="44" s="1"/>
  <c r="E175" i="44"/>
  <c r="E174" i="44" s="1"/>
  <c r="E208" i="44"/>
  <c r="E207" i="44" s="1"/>
  <c r="E203" i="44" s="1"/>
  <c r="D223" i="44"/>
  <c r="D222" i="44" s="1"/>
  <c r="D250" i="44"/>
  <c r="E290" i="44"/>
  <c r="E289" i="44" s="1"/>
  <c r="D296" i="44"/>
  <c r="D263" i="44" s="1"/>
  <c r="D259" i="44" s="1"/>
  <c r="E326" i="44"/>
  <c r="E325" i="44" s="1"/>
  <c r="E345" i="44"/>
  <c r="E344" i="44" s="1"/>
  <c r="E354" i="44"/>
  <c r="E353" i="44" s="1"/>
  <c r="E363" i="44"/>
  <c r="E362" i="44" s="1"/>
  <c r="D412" i="44"/>
  <c r="E430" i="44"/>
  <c r="E429" i="44" s="1"/>
  <c r="E456" i="44"/>
  <c r="E455" i="44" s="1"/>
  <c r="D514" i="44"/>
  <c r="D510" i="44" s="1"/>
  <c r="E741" i="44"/>
  <c r="E740" i="44" s="1"/>
  <c r="D132" i="44"/>
  <c r="D140" i="44"/>
  <c r="D135" i="44" s="1"/>
  <c r="D233" i="44"/>
  <c r="D228" i="44" s="1"/>
  <c r="D392" i="44"/>
  <c r="D463" i="44"/>
  <c r="D444" i="44" s="1"/>
  <c r="D474" i="44"/>
  <c r="D539" i="44"/>
  <c r="D578" i="44"/>
  <c r="D596" i="44"/>
  <c r="D747" i="44"/>
  <c r="D744" i="44" s="1"/>
  <c r="D752" i="44"/>
  <c r="D751" i="44" s="1"/>
  <c r="D757" i="44"/>
  <c r="D756" i="44" s="1"/>
  <c r="D180" i="44"/>
  <c r="D179" i="44" s="1"/>
  <c r="D185" i="44"/>
  <c r="D184" i="44" s="1"/>
  <c r="D204" i="44"/>
  <c r="D203" i="44" s="1"/>
  <c r="D357" i="44"/>
  <c r="D450" i="44"/>
  <c r="D477" i="44"/>
  <c r="H39" i="35"/>
  <c r="H4" i="35" s="1"/>
  <c r="I88" i="35"/>
  <c r="G77" i="35"/>
  <c r="G46" i="35" s="1"/>
  <c r="E88" i="35"/>
  <c r="E32" i="34"/>
  <c r="E4" i="34" s="1"/>
  <c r="I32" i="34"/>
  <c r="I4" i="34" s="1"/>
  <c r="E178" i="50" l="1"/>
  <c r="E177" i="50" s="1"/>
  <c r="D178" i="50"/>
  <c r="D177" i="50" s="1"/>
  <c r="E152" i="50"/>
  <c r="D2" i="50"/>
  <c r="E259" i="50"/>
  <c r="D259" i="50"/>
  <c r="D152" i="50"/>
  <c r="E483" i="50"/>
  <c r="D339" i="50"/>
  <c r="E339" i="50"/>
  <c r="E115" i="50"/>
  <c r="E114" i="50" s="1"/>
  <c r="D188" i="44"/>
  <c r="D116" i="44"/>
  <c r="D115" i="44" s="1"/>
  <c r="C561" i="44"/>
  <c r="C560" i="44" s="1"/>
  <c r="D718" i="44"/>
  <c r="D717" i="44" s="1"/>
  <c r="D163" i="44"/>
  <c r="D152" i="44" s="1"/>
  <c r="D114" i="44" s="1"/>
  <c r="D340" i="44"/>
  <c r="D339" i="44" s="1"/>
  <c r="D562" i="44"/>
  <c r="E483" i="44"/>
  <c r="D314" i="47"/>
  <c r="C178" i="47"/>
  <c r="C177" i="47" s="1"/>
  <c r="C114" i="47" s="1"/>
  <c r="C257" i="44"/>
  <c r="D561" i="50"/>
  <c r="D560" i="50" s="1"/>
  <c r="H178" i="50"/>
  <c r="J178" i="50" s="1"/>
  <c r="C177" i="50"/>
  <c r="H177" i="50" s="1"/>
  <c r="J177" i="50" s="1"/>
  <c r="E340" i="47"/>
  <c r="E263" i="44"/>
  <c r="E2" i="50"/>
  <c r="E135" i="44"/>
  <c r="C152" i="48"/>
  <c r="D163" i="48"/>
  <c r="D179" i="48"/>
  <c r="E188" i="48"/>
  <c r="C483" i="48"/>
  <c r="D529" i="48"/>
  <c r="E718" i="48"/>
  <c r="E717" i="48" s="1"/>
  <c r="D153" i="48"/>
  <c r="D718" i="48"/>
  <c r="D717" i="48" s="1"/>
  <c r="C178" i="48"/>
  <c r="C177" i="48" s="1"/>
  <c r="C339" i="48"/>
  <c r="C259" i="48"/>
  <c r="C560" i="48"/>
  <c r="E228" i="48"/>
  <c r="C115" i="48"/>
  <c r="E153" i="48"/>
  <c r="E170" i="48"/>
  <c r="E444" i="48"/>
  <c r="D135" i="48"/>
  <c r="D314" i="48"/>
  <c r="E215" i="48"/>
  <c r="E3" i="48"/>
  <c r="G88" i="35"/>
  <c r="C77" i="35"/>
  <c r="F46" i="35"/>
  <c r="C560" i="50"/>
  <c r="H560" i="50" s="1"/>
  <c r="J560" i="50" s="1"/>
  <c r="H561" i="50"/>
  <c r="J561" i="50" s="1"/>
  <c r="H115" i="50"/>
  <c r="J115" i="50" s="1"/>
  <c r="E561" i="50"/>
  <c r="E560" i="50" s="1"/>
  <c r="C258" i="50"/>
  <c r="H259" i="50"/>
  <c r="J259" i="50" s="1"/>
  <c r="G39" i="34"/>
  <c r="E340" i="44"/>
  <c r="E135" i="48"/>
  <c r="C39" i="35"/>
  <c r="C4" i="35" s="1"/>
  <c r="D4" i="35"/>
  <c r="D646" i="48"/>
  <c r="E340" i="48"/>
  <c r="D88" i="35"/>
  <c r="C46" i="35"/>
  <c r="E727" i="44"/>
  <c r="E726" i="44" s="1"/>
  <c r="E314" i="44"/>
  <c r="E259" i="44" s="1"/>
  <c r="E484" i="47"/>
  <c r="E483" i="47" s="1"/>
  <c r="E153" i="47"/>
  <c r="D203" i="48"/>
  <c r="E314" i="48"/>
  <c r="D263" i="48"/>
  <c r="D484" i="44"/>
  <c r="D483" i="44" s="1"/>
  <c r="D258" i="44" s="1"/>
  <c r="E3" i="47"/>
  <c r="E2" i="47" s="1"/>
  <c r="F78" i="34"/>
  <c r="F88" i="35"/>
  <c r="D727" i="44"/>
  <c r="D726" i="44" s="1"/>
  <c r="E188" i="44"/>
  <c r="E314" i="47"/>
  <c r="E727" i="47"/>
  <c r="E726" i="47" s="1"/>
  <c r="E646" i="47"/>
  <c r="D727" i="48"/>
  <c r="D726" i="48" s="1"/>
  <c r="E263" i="48"/>
  <c r="E646" i="48"/>
  <c r="E203" i="48"/>
  <c r="D3" i="48"/>
  <c r="E163" i="47"/>
  <c r="E552" i="44"/>
  <c r="E551" i="44" s="1"/>
  <c r="D228" i="48"/>
  <c r="E153" i="44"/>
  <c r="D178" i="44"/>
  <c r="D177" i="44" s="1"/>
  <c r="E444" i="44"/>
  <c r="E67" i="44"/>
  <c r="D646" i="47"/>
  <c r="D116" i="47"/>
  <c r="D483" i="47"/>
  <c r="D263" i="47"/>
  <c r="D259" i="47" s="1"/>
  <c r="E484" i="48"/>
  <c r="E483" i="48" s="1"/>
  <c r="D170" i="48"/>
  <c r="E444" i="47"/>
  <c r="E339" i="47" s="1"/>
  <c r="E163" i="48"/>
  <c r="D484" i="48"/>
  <c r="D552" i="44"/>
  <c r="D551" i="44" s="1"/>
  <c r="D646" i="44"/>
  <c r="D561" i="44" s="1"/>
  <c r="D560" i="44" s="1"/>
  <c r="D67" i="47"/>
  <c r="D2" i="47" s="1"/>
  <c r="D3" i="44"/>
  <c r="D2" i="44" s="1"/>
  <c r="D444" i="47"/>
  <c r="D340" i="47"/>
  <c r="D339" i="47" s="1"/>
  <c r="D258" i="47" s="1"/>
  <c r="D257" i="47" s="1"/>
  <c r="D179" i="47"/>
  <c r="D562" i="47"/>
  <c r="D163" i="47"/>
  <c r="D727" i="47"/>
  <c r="D726" i="47" s="1"/>
  <c r="D552" i="47"/>
  <c r="D551" i="47" s="1"/>
  <c r="E116" i="47"/>
  <c r="D444" i="48"/>
  <c r="E727" i="48"/>
  <c r="E726" i="48" s="1"/>
  <c r="D340" i="48"/>
  <c r="D188" i="48"/>
  <c r="D67" i="48"/>
  <c r="E552" i="48"/>
  <c r="E551" i="48" s="1"/>
  <c r="E67" i="48"/>
  <c r="C561" i="47"/>
  <c r="C560" i="47" s="1"/>
  <c r="C258" i="47"/>
  <c r="C257" i="47" s="1"/>
  <c r="D562" i="48"/>
  <c r="D215" i="48"/>
  <c r="D116" i="48"/>
  <c r="E562" i="48"/>
  <c r="E116" i="48"/>
  <c r="E561" i="47"/>
  <c r="E263" i="47"/>
  <c r="D135" i="47"/>
  <c r="D188" i="47"/>
  <c r="D178" i="47" s="1"/>
  <c r="D177" i="47" s="1"/>
  <c r="E135" i="47"/>
  <c r="E115" i="47" s="1"/>
  <c r="E188" i="47"/>
  <c r="E178" i="47" s="1"/>
  <c r="E177" i="47" s="1"/>
  <c r="D152" i="47"/>
  <c r="E152" i="47"/>
  <c r="E178" i="44"/>
  <c r="E177" i="44" s="1"/>
  <c r="E646" i="44"/>
  <c r="E3" i="44"/>
  <c r="E562" i="44"/>
  <c r="E170" i="44"/>
  <c r="E152" i="44" s="1"/>
  <c r="E116" i="44"/>
  <c r="E115" i="44" s="1"/>
  <c r="H88" i="35"/>
  <c r="BA358" i="12"/>
  <c r="S358" i="12"/>
  <c r="M358" i="12"/>
  <c r="BA357" i="12"/>
  <c r="S357" i="12"/>
  <c r="M357" i="12"/>
  <c r="BA356" i="12"/>
  <c r="S356" i="12"/>
  <c r="M356" i="12"/>
  <c r="BA355" i="12"/>
  <c r="S355" i="12"/>
  <c r="M355" i="12"/>
  <c r="BA354" i="12"/>
  <c r="S354" i="12"/>
  <c r="M354" i="12"/>
  <c r="BA353" i="12"/>
  <c r="S353" i="12"/>
  <c r="M353" i="12"/>
  <c r="BA352" i="12"/>
  <c r="S352" i="12"/>
  <c r="M352" i="12"/>
  <c r="BA351" i="12"/>
  <c r="S351" i="12"/>
  <c r="M351" i="12"/>
  <c r="BA350" i="12"/>
  <c r="S350" i="12"/>
  <c r="M350" i="12"/>
  <c r="BA349" i="12"/>
  <c r="S349" i="12"/>
  <c r="M349" i="12"/>
  <c r="BA348" i="12"/>
  <c r="S348" i="12"/>
  <c r="M348" i="12"/>
  <c r="BA347" i="12"/>
  <c r="S347" i="12"/>
  <c r="M347" i="12"/>
  <c r="BA346" i="12"/>
  <c r="S346" i="12"/>
  <c r="M346" i="12"/>
  <c r="BA345" i="12"/>
  <c r="S345" i="12"/>
  <c r="M345" i="12"/>
  <c r="BA344" i="12"/>
  <c r="S344" i="12"/>
  <c r="M344" i="12"/>
  <c r="BA343" i="12"/>
  <c r="S343" i="12"/>
  <c r="M343" i="12"/>
  <c r="BA342" i="12"/>
  <c r="S342" i="12"/>
  <c r="M342" i="12"/>
  <c r="BA341" i="12"/>
  <c r="S341" i="12"/>
  <c r="M341" i="12"/>
  <c r="BA340" i="12"/>
  <c r="S340" i="12"/>
  <c r="M340" i="12"/>
  <c r="BA339" i="12"/>
  <c r="S339" i="12"/>
  <c r="M339" i="12"/>
  <c r="BA338" i="12"/>
  <c r="S338" i="12"/>
  <c r="M338" i="12"/>
  <c r="BA337" i="12"/>
  <c r="S337" i="12"/>
  <c r="M337" i="12"/>
  <c r="BA336" i="12"/>
  <c r="S336" i="12"/>
  <c r="M336" i="12"/>
  <c r="BA335" i="12"/>
  <c r="S335" i="12"/>
  <c r="M335" i="12"/>
  <c r="BA334" i="12"/>
  <c r="S334" i="12"/>
  <c r="M334" i="12"/>
  <c r="BA333" i="12"/>
  <c r="S333" i="12"/>
  <c r="M333" i="12"/>
  <c r="BA332" i="12"/>
  <c r="S332" i="12"/>
  <c r="M332" i="12"/>
  <c r="BA331" i="12"/>
  <c r="S331" i="12"/>
  <c r="M331" i="12"/>
  <c r="BA330" i="12"/>
  <c r="S330" i="12"/>
  <c r="M330" i="12"/>
  <c r="BA329" i="12"/>
  <c r="S329" i="12"/>
  <c r="M329" i="12"/>
  <c r="BA328" i="12"/>
  <c r="S328" i="12"/>
  <c r="M328" i="12"/>
  <c r="BA327" i="12"/>
  <c r="S327" i="12"/>
  <c r="M327" i="12"/>
  <c r="BA326" i="12"/>
  <c r="S326" i="12"/>
  <c r="M326" i="12"/>
  <c r="BA325" i="12"/>
  <c r="S325" i="12"/>
  <c r="M325" i="12"/>
  <c r="BA324" i="12"/>
  <c r="S324" i="12"/>
  <c r="M324" i="12"/>
  <c r="BA323" i="12"/>
  <c r="S323" i="12"/>
  <c r="M323" i="12"/>
  <c r="BA322" i="12"/>
  <c r="S322" i="12"/>
  <c r="M322" i="12"/>
  <c r="BA321" i="12"/>
  <c r="S321" i="12"/>
  <c r="M321" i="12"/>
  <c r="BA320" i="12"/>
  <c r="S320" i="12"/>
  <c r="M320" i="12"/>
  <c r="BA319" i="12"/>
  <c r="S319" i="12"/>
  <c r="M319" i="12"/>
  <c r="BA318" i="12"/>
  <c r="S318" i="12"/>
  <c r="M318" i="12"/>
  <c r="BA317" i="12"/>
  <c r="S317" i="12"/>
  <c r="M317" i="12"/>
  <c r="BA316" i="12"/>
  <c r="S316" i="12"/>
  <c r="M316" i="12"/>
  <c r="BA315" i="12"/>
  <c r="S315" i="12"/>
  <c r="M315" i="12"/>
  <c r="BA314" i="12"/>
  <c r="S314" i="12"/>
  <c r="M314" i="12"/>
  <c r="BA313" i="12"/>
  <c r="S313" i="12"/>
  <c r="M313" i="12"/>
  <c r="BA312" i="12"/>
  <c r="S312" i="12"/>
  <c r="M312" i="12"/>
  <c r="BA311" i="12"/>
  <c r="S311" i="12"/>
  <c r="M311" i="12"/>
  <c r="BA310" i="12"/>
  <c r="S310" i="12"/>
  <c r="M310" i="12"/>
  <c r="BA309" i="12"/>
  <c r="S309" i="12"/>
  <c r="M309" i="12"/>
  <c r="BA308" i="12"/>
  <c r="S308" i="12"/>
  <c r="M308" i="12"/>
  <c r="BA307" i="12"/>
  <c r="S307" i="12"/>
  <c r="M307" i="12"/>
  <c r="BA306" i="12"/>
  <c r="S306" i="12"/>
  <c r="M306" i="12"/>
  <c r="BA305" i="12"/>
  <c r="S305" i="12"/>
  <c r="M305" i="12"/>
  <c r="BA304" i="12"/>
  <c r="S304" i="12"/>
  <c r="M304" i="12"/>
  <c r="BA303" i="12"/>
  <c r="S303" i="12"/>
  <c r="M303" i="12"/>
  <c r="BA302" i="12"/>
  <c r="S302" i="12"/>
  <c r="M302" i="12"/>
  <c r="BA301" i="12"/>
  <c r="S301" i="12"/>
  <c r="M301" i="12"/>
  <c r="BA300" i="12"/>
  <c r="S300" i="12"/>
  <c r="M300" i="12"/>
  <c r="BA299" i="12"/>
  <c r="S299" i="12"/>
  <c r="M299" i="12"/>
  <c r="BA298" i="12"/>
  <c r="S298" i="12"/>
  <c r="M298" i="12"/>
  <c r="BA297" i="12"/>
  <c r="S297" i="12"/>
  <c r="M297" i="12"/>
  <c r="BA296" i="12"/>
  <c r="S296" i="12"/>
  <c r="M296" i="12"/>
  <c r="BA295" i="12"/>
  <c r="S295" i="12"/>
  <c r="M295" i="12"/>
  <c r="BA294" i="12"/>
  <c r="S294" i="12"/>
  <c r="M294" i="12"/>
  <c r="BA293" i="12"/>
  <c r="S293" i="12"/>
  <c r="M293" i="12"/>
  <c r="BA292" i="12"/>
  <c r="S292" i="12"/>
  <c r="M292" i="12"/>
  <c r="BA291" i="12"/>
  <c r="S291" i="12"/>
  <c r="M291" i="12"/>
  <c r="BA290" i="12"/>
  <c r="S290" i="12"/>
  <c r="M290" i="12"/>
  <c r="BA289" i="12"/>
  <c r="S289" i="12"/>
  <c r="M289" i="12"/>
  <c r="BA288" i="12"/>
  <c r="S288" i="12"/>
  <c r="M288" i="12"/>
  <c r="BA287" i="12"/>
  <c r="S287" i="12"/>
  <c r="M287" i="12"/>
  <c r="BA286" i="12"/>
  <c r="S286" i="12"/>
  <c r="M286" i="12"/>
  <c r="BA285" i="12"/>
  <c r="S285" i="12"/>
  <c r="M285" i="12"/>
  <c r="BA284" i="12"/>
  <c r="S284" i="12"/>
  <c r="M284" i="12"/>
  <c r="BA283" i="12"/>
  <c r="S283" i="12"/>
  <c r="M283" i="12"/>
  <c r="BA282" i="12"/>
  <c r="S282" i="12"/>
  <c r="M282" i="12"/>
  <c r="BA281" i="12"/>
  <c r="S281" i="12"/>
  <c r="M281" i="12"/>
  <c r="BA280" i="12"/>
  <c r="S280" i="12"/>
  <c r="M280" i="12"/>
  <c r="BA279" i="12"/>
  <c r="S279" i="12"/>
  <c r="M279" i="12"/>
  <c r="BA278" i="12"/>
  <c r="S278" i="12"/>
  <c r="M278" i="12"/>
  <c r="BA277" i="12"/>
  <c r="S277" i="12"/>
  <c r="M277" i="12"/>
  <c r="BA276" i="12"/>
  <c r="S276" i="12"/>
  <c r="M276" i="12"/>
  <c r="BA275" i="12"/>
  <c r="S275" i="12"/>
  <c r="M275" i="12"/>
  <c r="BA274" i="12"/>
  <c r="S274" i="12"/>
  <c r="M274" i="12"/>
  <c r="BA273" i="12"/>
  <c r="S273" i="12"/>
  <c r="M273" i="12"/>
  <c r="BA272" i="12"/>
  <c r="S272" i="12"/>
  <c r="M272" i="12"/>
  <c r="BA271" i="12"/>
  <c r="S271" i="12"/>
  <c r="M271" i="12"/>
  <c r="BA270" i="12"/>
  <c r="S270" i="12"/>
  <c r="M270" i="12"/>
  <c r="BA269" i="12"/>
  <c r="S269" i="12"/>
  <c r="M269" i="12"/>
  <c r="BA268" i="12"/>
  <c r="S268" i="12"/>
  <c r="M268" i="12"/>
  <c r="BA267" i="12"/>
  <c r="S267" i="12"/>
  <c r="M267" i="12"/>
  <c r="BA266" i="12"/>
  <c r="S266" i="12"/>
  <c r="M266" i="12"/>
  <c r="BA265" i="12"/>
  <c r="S265" i="12"/>
  <c r="M265" i="12"/>
  <c r="BA264" i="12"/>
  <c r="S264" i="12"/>
  <c r="M264" i="12"/>
  <c r="BA263" i="12"/>
  <c r="S263" i="12"/>
  <c r="M263" i="12"/>
  <c r="BA262" i="12"/>
  <c r="S262" i="12"/>
  <c r="M262" i="12"/>
  <c r="BA261" i="12"/>
  <c r="S261" i="12"/>
  <c r="M261" i="12"/>
  <c r="BA260" i="12"/>
  <c r="S260" i="12"/>
  <c r="M260" i="12"/>
  <c r="BA259" i="12"/>
  <c r="S259" i="12"/>
  <c r="M259" i="12"/>
  <c r="BA258" i="12"/>
  <c r="S258" i="12"/>
  <c r="M258" i="12"/>
  <c r="BA257" i="12"/>
  <c r="S257" i="12"/>
  <c r="M257" i="12"/>
  <c r="BA256" i="12"/>
  <c r="S256" i="12"/>
  <c r="M256" i="12"/>
  <c r="BA255" i="12"/>
  <c r="S255" i="12"/>
  <c r="M255" i="12"/>
  <c r="BA254" i="12"/>
  <c r="S254" i="12"/>
  <c r="M254" i="12"/>
  <c r="BA253" i="12"/>
  <c r="S253" i="12"/>
  <c r="M253" i="12"/>
  <c r="BA252" i="12"/>
  <c r="S252" i="12"/>
  <c r="M252" i="12"/>
  <c r="BA251" i="12"/>
  <c r="S251" i="12"/>
  <c r="M251" i="12"/>
  <c r="BA250" i="12"/>
  <c r="S250" i="12"/>
  <c r="M250" i="12"/>
  <c r="BA249" i="12"/>
  <c r="S249" i="12"/>
  <c r="M249" i="12"/>
  <c r="BA248" i="12"/>
  <c r="S248" i="12"/>
  <c r="M248" i="12"/>
  <c r="BA247" i="12"/>
  <c r="S247" i="12"/>
  <c r="M247" i="12"/>
  <c r="BA246" i="12"/>
  <c r="S246" i="12"/>
  <c r="M246" i="12"/>
  <c r="BA245" i="12"/>
  <c r="S245" i="12"/>
  <c r="M245" i="12"/>
  <c r="BA244" i="12"/>
  <c r="S244" i="12"/>
  <c r="M244" i="12"/>
  <c r="BA243" i="12"/>
  <c r="S243" i="12"/>
  <c r="M243" i="12"/>
  <c r="BA242" i="12"/>
  <c r="S242" i="12"/>
  <c r="M242" i="12"/>
  <c r="BA241" i="12"/>
  <c r="S241" i="12"/>
  <c r="M241" i="12"/>
  <c r="BA240" i="12"/>
  <c r="S240" i="12"/>
  <c r="M240" i="12"/>
  <c r="BA239" i="12"/>
  <c r="S239" i="12"/>
  <c r="M239" i="12"/>
  <c r="BA238" i="12"/>
  <c r="S238" i="12"/>
  <c r="M238" i="12"/>
  <c r="BA237" i="12"/>
  <c r="S237" i="12"/>
  <c r="M237" i="12"/>
  <c r="BA236" i="12"/>
  <c r="S236" i="12"/>
  <c r="M236" i="12"/>
  <c r="BA235" i="12"/>
  <c r="S235" i="12"/>
  <c r="M235" i="12"/>
  <c r="BA234" i="12"/>
  <c r="S234" i="12"/>
  <c r="M234" i="12"/>
  <c r="BA233" i="12"/>
  <c r="S233" i="12"/>
  <c r="M233" i="12"/>
  <c r="BA232" i="12"/>
  <c r="S232" i="12"/>
  <c r="M232" i="12"/>
  <c r="BA231" i="12"/>
  <c r="S231" i="12"/>
  <c r="M231" i="12"/>
  <c r="BA230" i="12"/>
  <c r="S230" i="12"/>
  <c r="M230" i="12"/>
  <c r="BA229" i="12"/>
  <c r="S229" i="12"/>
  <c r="M229" i="12"/>
  <c r="BA228" i="12"/>
  <c r="S228" i="12"/>
  <c r="M228" i="12"/>
  <c r="BA227" i="12"/>
  <c r="S227" i="12"/>
  <c r="M227" i="12"/>
  <c r="BA226" i="12"/>
  <c r="S226" i="12"/>
  <c r="M226" i="12"/>
  <c r="BA225" i="12"/>
  <c r="S225" i="12"/>
  <c r="M225" i="12"/>
  <c r="BA224" i="12"/>
  <c r="S224" i="12"/>
  <c r="M224" i="12"/>
  <c r="BA223" i="12"/>
  <c r="S223" i="12"/>
  <c r="M223" i="12"/>
  <c r="BA222" i="12"/>
  <c r="S222" i="12"/>
  <c r="M222" i="12"/>
  <c r="BA221" i="12"/>
  <c r="S221" i="12"/>
  <c r="M221" i="12"/>
  <c r="BA220" i="12"/>
  <c r="S220" i="12"/>
  <c r="M220" i="12"/>
  <c r="BA219" i="12"/>
  <c r="S219" i="12"/>
  <c r="M219" i="12"/>
  <c r="BA218" i="12"/>
  <c r="S218" i="12"/>
  <c r="M218" i="12"/>
  <c r="BA217" i="12"/>
  <c r="S217" i="12"/>
  <c r="M217" i="12"/>
  <c r="BA216" i="12"/>
  <c r="S216" i="12"/>
  <c r="M216" i="12"/>
  <c r="BA215" i="12"/>
  <c r="S215" i="12"/>
  <c r="M215" i="12"/>
  <c r="BA214" i="12"/>
  <c r="S214" i="12"/>
  <c r="M214" i="12"/>
  <c r="BA213" i="12"/>
  <c r="S213" i="12"/>
  <c r="M213" i="12"/>
  <c r="BA212" i="12"/>
  <c r="S212" i="12"/>
  <c r="M212" i="12"/>
  <c r="BA211" i="12"/>
  <c r="S211" i="12"/>
  <c r="M211" i="12"/>
  <c r="BA210" i="12"/>
  <c r="S210" i="12"/>
  <c r="M210" i="12"/>
  <c r="BA209" i="12"/>
  <c r="S209" i="12"/>
  <c r="M209" i="12"/>
  <c r="BA208" i="12"/>
  <c r="S208" i="12"/>
  <c r="M208" i="12"/>
  <c r="BA207" i="12"/>
  <c r="S207" i="12"/>
  <c r="M207" i="12"/>
  <c r="BA206" i="12"/>
  <c r="S206" i="12"/>
  <c r="M206" i="12"/>
  <c r="BA205" i="12"/>
  <c r="S205" i="12"/>
  <c r="M205" i="12"/>
  <c r="BA204" i="12"/>
  <c r="S204" i="12"/>
  <c r="M204" i="12"/>
  <c r="BA203" i="12"/>
  <c r="S203" i="12"/>
  <c r="M203" i="12"/>
  <c r="BA202" i="12"/>
  <c r="S202" i="12"/>
  <c r="M202" i="12"/>
  <c r="BA201" i="12"/>
  <c r="S201" i="12"/>
  <c r="M201" i="12"/>
  <c r="BA200" i="12"/>
  <c r="S200" i="12"/>
  <c r="M200" i="12"/>
  <c r="BA199" i="12"/>
  <c r="S199" i="12"/>
  <c r="M199" i="12"/>
  <c r="BA198" i="12"/>
  <c r="S198" i="12"/>
  <c r="M198" i="12"/>
  <c r="BA197" i="12"/>
  <c r="S197" i="12"/>
  <c r="M197" i="12"/>
  <c r="BA196" i="12"/>
  <c r="S196" i="12"/>
  <c r="M196" i="12"/>
  <c r="BA195" i="12"/>
  <c r="S195" i="12"/>
  <c r="M195" i="12"/>
  <c r="BA194" i="12"/>
  <c r="S194" i="12"/>
  <c r="M194" i="12"/>
  <c r="BA193" i="12"/>
  <c r="S193" i="12"/>
  <c r="M193" i="12"/>
  <c r="BA192" i="12"/>
  <c r="S192" i="12"/>
  <c r="M192" i="12"/>
  <c r="BA191" i="12"/>
  <c r="S191" i="12"/>
  <c r="M191" i="12"/>
  <c r="BA190" i="12"/>
  <c r="S190" i="12"/>
  <c r="M190" i="12"/>
  <c r="BA189" i="12"/>
  <c r="S189" i="12"/>
  <c r="M189" i="12"/>
  <c r="BA188" i="12"/>
  <c r="S188" i="12"/>
  <c r="M188" i="12"/>
  <c r="BA187" i="12"/>
  <c r="S187" i="12"/>
  <c r="M187" i="12"/>
  <c r="BA186" i="12"/>
  <c r="S186" i="12"/>
  <c r="M186" i="12"/>
  <c r="BA185" i="12"/>
  <c r="S185" i="12"/>
  <c r="M185" i="12"/>
  <c r="BA184" i="12"/>
  <c r="S184" i="12"/>
  <c r="M184" i="12"/>
  <c r="BA183" i="12"/>
  <c r="S183" i="12"/>
  <c r="M183" i="12"/>
  <c r="BA182" i="12"/>
  <c r="S182" i="12"/>
  <c r="M182" i="12"/>
  <c r="BA181" i="12"/>
  <c r="S181" i="12"/>
  <c r="M181" i="12"/>
  <c r="BA180" i="12"/>
  <c r="S180" i="12"/>
  <c r="M180" i="12"/>
  <c r="BA179" i="12"/>
  <c r="S179" i="12"/>
  <c r="M179" i="12"/>
  <c r="BA178" i="12"/>
  <c r="S178" i="12"/>
  <c r="M178" i="12"/>
  <c r="BA177" i="12"/>
  <c r="S177" i="12"/>
  <c r="M177" i="12"/>
  <c r="BA176" i="12"/>
  <c r="S176" i="12"/>
  <c r="M176" i="12"/>
  <c r="BA175" i="12"/>
  <c r="S175" i="12"/>
  <c r="M175" i="12"/>
  <c r="BA174" i="12"/>
  <c r="S174" i="12"/>
  <c r="M174" i="12"/>
  <c r="BA173" i="12"/>
  <c r="S173" i="12"/>
  <c r="M173" i="12"/>
  <c r="BA172" i="12"/>
  <c r="S172" i="12"/>
  <c r="M172" i="12"/>
  <c r="BA171" i="12"/>
  <c r="S171" i="12"/>
  <c r="M171" i="12"/>
  <c r="BA170" i="12"/>
  <c r="S170" i="12"/>
  <c r="M170" i="12"/>
  <c r="BA169" i="12"/>
  <c r="S169" i="12"/>
  <c r="M169" i="12"/>
  <c r="BA168" i="12"/>
  <c r="S168" i="12"/>
  <c r="M168" i="12"/>
  <c r="BA167" i="12"/>
  <c r="S167" i="12"/>
  <c r="M167" i="12"/>
  <c r="BA166" i="12"/>
  <c r="S166" i="12"/>
  <c r="M166" i="12"/>
  <c r="BA165" i="12"/>
  <c r="S165" i="12"/>
  <c r="M165" i="12"/>
  <c r="BA164" i="12"/>
  <c r="S164" i="12"/>
  <c r="M164" i="12"/>
  <c r="BA163" i="12"/>
  <c r="S163" i="12"/>
  <c r="M163" i="12"/>
  <c r="BA162" i="12"/>
  <c r="S162" i="12"/>
  <c r="M162" i="12"/>
  <c r="BA161" i="12"/>
  <c r="S161" i="12"/>
  <c r="M161" i="12"/>
  <c r="BA160" i="12"/>
  <c r="S160" i="12"/>
  <c r="M160" i="12"/>
  <c r="BA159" i="12"/>
  <c r="S159" i="12"/>
  <c r="M159" i="12"/>
  <c r="BA158" i="12"/>
  <c r="S158" i="12"/>
  <c r="M158" i="12"/>
  <c r="BA157" i="12"/>
  <c r="S157" i="12"/>
  <c r="M157" i="12"/>
  <c r="BA156" i="12"/>
  <c r="S156" i="12"/>
  <c r="M156" i="12"/>
  <c r="BA155" i="12"/>
  <c r="S155" i="12"/>
  <c r="M155" i="12"/>
  <c r="BA154" i="12"/>
  <c r="S154" i="12"/>
  <c r="M154" i="12"/>
  <c r="BA153" i="12"/>
  <c r="S153" i="12"/>
  <c r="M153" i="12"/>
  <c r="BA152" i="12"/>
  <c r="S152" i="12"/>
  <c r="M152" i="12"/>
  <c r="BA151" i="12"/>
  <c r="S151" i="12"/>
  <c r="M151" i="12"/>
  <c r="BA150" i="12"/>
  <c r="S150" i="12"/>
  <c r="M150" i="12"/>
  <c r="BA149" i="12"/>
  <c r="S149" i="12"/>
  <c r="M149" i="12"/>
  <c r="BA148" i="12"/>
  <c r="S148" i="12"/>
  <c r="M148" i="12"/>
  <c r="BA147" i="12"/>
  <c r="S147" i="12"/>
  <c r="M147" i="12"/>
  <c r="BA146" i="12"/>
  <c r="S146" i="12"/>
  <c r="M146" i="12"/>
  <c r="BA145" i="12"/>
  <c r="S145" i="12"/>
  <c r="M145" i="12"/>
  <c r="BA144" i="12"/>
  <c r="S144" i="12"/>
  <c r="M144" i="12"/>
  <c r="BA143" i="12"/>
  <c r="S143" i="12"/>
  <c r="M143" i="12"/>
  <c r="BA142" i="12"/>
  <c r="S142" i="12"/>
  <c r="M142" i="12"/>
  <c r="BA141" i="12"/>
  <c r="S141" i="12"/>
  <c r="M141" i="12"/>
  <c r="BA140" i="12"/>
  <c r="S140" i="12"/>
  <c r="M140" i="12"/>
  <c r="BA139" i="12"/>
  <c r="S139" i="12"/>
  <c r="M139" i="12"/>
  <c r="BA138" i="12"/>
  <c r="S138" i="12"/>
  <c r="M138" i="12"/>
  <c r="BA137" i="12"/>
  <c r="S137" i="12"/>
  <c r="M137" i="12"/>
  <c r="BA136" i="12"/>
  <c r="S136" i="12"/>
  <c r="M136" i="12"/>
  <c r="BA135" i="12"/>
  <c r="S135" i="12"/>
  <c r="M135" i="12"/>
  <c r="BA134" i="12"/>
  <c r="S134" i="12"/>
  <c r="M134" i="12"/>
  <c r="BA133" i="12"/>
  <c r="S133" i="12"/>
  <c r="M133" i="12"/>
  <c r="BA132" i="12"/>
  <c r="S132" i="12"/>
  <c r="M132" i="12"/>
  <c r="BA131" i="12"/>
  <c r="S131" i="12"/>
  <c r="M131" i="12"/>
  <c r="BA130" i="12"/>
  <c r="S130" i="12"/>
  <c r="M130" i="12"/>
  <c r="BA129" i="12"/>
  <c r="S129" i="12"/>
  <c r="M129" i="12"/>
  <c r="BA128" i="12"/>
  <c r="S128" i="12"/>
  <c r="M128" i="12"/>
  <c r="BA127" i="12"/>
  <c r="S127" i="12"/>
  <c r="M127" i="12"/>
  <c r="BA126" i="12"/>
  <c r="S126" i="12"/>
  <c r="M126" i="12"/>
  <c r="BA125" i="12"/>
  <c r="S125" i="12"/>
  <c r="M125" i="12"/>
  <c r="BA124" i="12"/>
  <c r="S124" i="12"/>
  <c r="M124" i="12"/>
  <c r="BA123" i="12"/>
  <c r="S123" i="12"/>
  <c r="M123" i="12"/>
  <c r="BA122" i="12"/>
  <c r="S122" i="12"/>
  <c r="M122" i="12"/>
  <c r="BA121" i="12"/>
  <c r="S121" i="12"/>
  <c r="M121" i="12"/>
  <c r="BA120" i="12"/>
  <c r="S120" i="12"/>
  <c r="M120" i="12"/>
  <c r="BA119" i="12"/>
  <c r="S119" i="12"/>
  <c r="M119" i="12"/>
  <c r="BA118" i="12"/>
  <c r="S118" i="12"/>
  <c r="M118" i="12"/>
  <c r="BA117" i="12"/>
  <c r="S117" i="12"/>
  <c r="M117" i="12"/>
  <c r="BA116" i="12"/>
  <c r="S116" i="12"/>
  <c r="M116" i="12"/>
  <c r="BA115" i="12"/>
  <c r="S115" i="12"/>
  <c r="M115" i="12"/>
  <c r="BA114" i="12"/>
  <c r="S114" i="12"/>
  <c r="M114" i="12"/>
  <c r="BA113" i="12"/>
  <c r="S113" i="12"/>
  <c r="M113" i="12"/>
  <c r="BA112" i="12"/>
  <c r="S112" i="12"/>
  <c r="M112" i="12"/>
  <c r="BA111" i="12"/>
  <c r="S111" i="12"/>
  <c r="M111" i="12"/>
  <c r="BA110" i="12"/>
  <c r="S110" i="12"/>
  <c r="M110" i="12"/>
  <c r="BA109" i="12"/>
  <c r="S109" i="12"/>
  <c r="M109" i="12"/>
  <c r="BA108" i="12"/>
  <c r="S108" i="12"/>
  <c r="M108" i="12"/>
  <c r="BA107" i="12"/>
  <c r="S107" i="12"/>
  <c r="M107" i="12"/>
  <c r="BA106" i="12"/>
  <c r="S106" i="12"/>
  <c r="M106" i="12"/>
  <c r="BA105" i="12"/>
  <c r="S105" i="12"/>
  <c r="M105" i="12"/>
  <c r="BA104" i="12"/>
  <c r="S104" i="12"/>
  <c r="M104" i="12"/>
  <c r="BA103" i="12"/>
  <c r="S103" i="12"/>
  <c r="M103" i="12"/>
  <c r="BA102" i="12"/>
  <c r="S102" i="12"/>
  <c r="M102" i="12"/>
  <c r="BA101" i="12"/>
  <c r="S101" i="12"/>
  <c r="M101" i="12"/>
  <c r="BA100" i="12"/>
  <c r="S100" i="12"/>
  <c r="M100" i="12"/>
  <c r="BA99" i="12"/>
  <c r="S99" i="12"/>
  <c r="M99" i="12"/>
  <c r="BA98" i="12"/>
  <c r="S98" i="12"/>
  <c r="M98" i="12"/>
  <c r="BA97" i="12"/>
  <c r="S97" i="12"/>
  <c r="M97" i="12"/>
  <c r="BA96" i="12"/>
  <c r="S96" i="12"/>
  <c r="M96" i="12"/>
  <c r="BA95" i="12"/>
  <c r="S95" i="12"/>
  <c r="M95" i="12"/>
  <c r="BA94" i="12"/>
  <c r="S94" i="12"/>
  <c r="M94" i="12"/>
  <c r="BA93" i="12"/>
  <c r="S93" i="12"/>
  <c r="M93" i="12"/>
  <c r="BA92" i="12"/>
  <c r="S92" i="12"/>
  <c r="M92" i="12"/>
  <c r="BA91" i="12"/>
  <c r="S91" i="12"/>
  <c r="M91" i="12"/>
  <c r="BA90" i="12"/>
  <c r="S90" i="12"/>
  <c r="M90" i="12"/>
  <c r="BA89" i="12"/>
  <c r="S89" i="12"/>
  <c r="M89" i="12"/>
  <c r="BA88" i="12"/>
  <c r="S88" i="12"/>
  <c r="M88" i="12"/>
  <c r="BA87" i="12"/>
  <c r="S87" i="12"/>
  <c r="M87" i="12"/>
  <c r="BA86" i="12"/>
  <c r="S86" i="12"/>
  <c r="M86" i="12"/>
  <c r="BA85" i="12"/>
  <c r="S85" i="12"/>
  <c r="M85" i="12"/>
  <c r="BA84" i="12"/>
  <c r="S84" i="12"/>
  <c r="M84" i="12"/>
  <c r="BA83" i="12"/>
  <c r="S83" i="12"/>
  <c r="M83" i="12"/>
  <c r="BA82" i="12"/>
  <c r="S82" i="12"/>
  <c r="M82" i="12"/>
  <c r="BA81" i="12"/>
  <c r="S81" i="12"/>
  <c r="M81" i="12"/>
  <c r="BA80" i="12"/>
  <c r="S80" i="12"/>
  <c r="M80" i="12"/>
  <c r="BA79" i="12"/>
  <c r="S79" i="12"/>
  <c r="M79" i="12"/>
  <c r="BA78" i="12"/>
  <c r="S78" i="12"/>
  <c r="M78" i="12"/>
  <c r="BA77" i="12"/>
  <c r="S77" i="12"/>
  <c r="M77" i="12"/>
  <c r="BA76" i="12"/>
  <c r="S76" i="12"/>
  <c r="M76" i="12"/>
  <c r="BA75" i="12"/>
  <c r="S75" i="12"/>
  <c r="M75" i="12"/>
  <c r="BA74" i="12"/>
  <c r="S74" i="12"/>
  <c r="M74" i="12"/>
  <c r="BA73" i="12"/>
  <c r="S73" i="12"/>
  <c r="M73" i="12"/>
  <c r="BA72" i="12"/>
  <c r="S72" i="12"/>
  <c r="M72" i="12"/>
  <c r="BA71" i="12"/>
  <c r="S71" i="12"/>
  <c r="M71" i="12"/>
  <c r="BA70" i="12"/>
  <c r="S70" i="12"/>
  <c r="M70" i="12"/>
  <c r="BA69" i="12"/>
  <c r="S69" i="12"/>
  <c r="M69" i="12"/>
  <c r="BA68" i="12"/>
  <c r="S68" i="12"/>
  <c r="M68" i="12"/>
  <c r="BA67" i="12"/>
  <c r="S67" i="12"/>
  <c r="M67" i="12"/>
  <c r="BA66" i="12"/>
  <c r="S66" i="12"/>
  <c r="M66" i="12"/>
  <c r="BA65" i="12"/>
  <c r="S65" i="12"/>
  <c r="M65" i="12"/>
  <c r="BA64" i="12"/>
  <c r="S64" i="12"/>
  <c r="M64" i="12"/>
  <c r="BA63" i="12"/>
  <c r="S63" i="12"/>
  <c r="M63" i="12"/>
  <c r="BA62" i="12"/>
  <c r="S62" i="12"/>
  <c r="M62" i="12"/>
  <c r="BA61" i="12"/>
  <c r="S61" i="12"/>
  <c r="M61" i="12"/>
  <c r="BA60" i="12"/>
  <c r="S60" i="12"/>
  <c r="M60" i="12"/>
  <c r="BA59" i="12"/>
  <c r="S59" i="12"/>
  <c r="M59" i="12"/>
  <c r="BA58" i="12"/>
  <c r="S58" i="12"/>
  <c r="M58" i="12"/>
  <c r="BA57" i="12"/>
  <c r="S57" i="12"/>
  <c r="M57" i="12"/>
  <c r="BA56" i="12"/>
  <c r="S56" i="12"/>
  <c r="M56" i="12"/>
  <c r="BA55" i="12"/>
  <c r="S55" i="12"/>
  <c r="M55" i="12"/>
  <c r="BA54" i="12"/>
  <c r="S54" i="12"/>
  <c r="M54" i="12"/>
  <c r="BA53" i="12"/>
  <c r="S53" i="12"/>
  <c r="M53" i="12"/>
  <c r="BA52" i="12"/>
  <c r="S52" i="12"/>
  <c r="M52" i="12"/>
  <c r="BA51" i="12"/>
  <c r="S51" i="12"/>
  <c r="M51" i="12"/>
  <c r="BA50" i="12"/>
  <c r="S50" i="12"/>
  <c r="M50" i="12"/>
  <c r="BA49" i="12"/>
  <c r="S49" i="12"/>
  <c r="M49" i="12"/>
  <c r="BA48" i="12"/>
  <c r="S48" i="12"/>
  <c r="M48" i="12"/>
  <c r="BA47" i="12"/>
  <c r="S47" i="12"/>
  <c r="M47" i="12"/>
  <c r="BA46" i="12"/>
  <c r="S46" i="12"/>
  <c r="M46" i="12"/>
  <c r="BA45" i="12"/>
  <c r="S45" i="12"/>
  <c r="M45" i="12"/>
  <c r="BA44" i="12"/>
  <c r="S44" i="12"/>
  <c r="M44" i="12"/>
  <c r="BA43" i="12"/>
  <c r="S43" i="12"/>
  <c r="M43" i="12"/>
  <c r="BA42" i="12"/>
  <c r="S42" i="12"/>
  <c r="M42" i="12"/>
  <c r="BA41" i="12"/>
  <c r="S41" i="12"/>
  <c r="M41" i="12"/>
  <c r="BA40" i="12"/>
  <c r="S40" i="12"/>
  <c r="M40" i="12"/>
  <c r="BA39" i="12"/>
  <c r="S39" i="12"/>
  <c r="M39" i="12"/>
  <c r="BA38" i="12"/>
  <c r="S38" i="12"/>
  <c r="M38" i="12"/>
  <c r="BA37" i="12"/>
  <c r="S37" i="12"/>
  <c r="M37" i="12"/>
  <c r="BA36" i="12"/>
  <c r="S36" i="12"/>
  <c r="M36" i="12"/>
  <c r="BA35" i="12"/>
  <c r="S35" i="12"/>
  <c r="M35" i="12"/>
  <c r="BA34" i="12"/>
  <c r="S34" i="12"/>
  <c r="M34" i="12"/>
  <c r="BA33" i="12"/>
  <c r="S33" i="12"/>
  <c r="M33" i="12"/>
  <c r="BA32" i="12"/>
  <c r="S32" i="12"/>
  <c r="M32" i="12"/>
  <c r="BA31" i="12"/>
  <c r="S31" i="12"/>
  <c r="M31" i="12"/>
  <c r="BA30" i="12"/>
  <c r="S30" i="12"/>
  <c r="M30" i="12"/>
  <c r="BA29" i="12"/>
  <c r="S29" i="12"/>
  <c r="M29" i="12"/>
  <c r="BA28" i="12"/>
  <c r="S28" i="12"/>
  <c r="M28" i="12"/>
  <c r="BA27" i="12"/>
  <c r="S27" i="12"/>
  <c r="M27" i="12"/>
  <c r="BA26" i="12"/>
  <c r="S26" i="12"/>
  <c r="M26" i="12"/>
  <c r="BA25" i="12"/>
  <c r="S25" i="12"/>
  <c r="M25" i="12"/>
  <c r="BA24" i="12"/>
  <c r="S24" i="12"/>
  <c r="M24" i="12"/>
  <c r="BA23" i="12"/>
  <c r="S23" i="12"/>
  <c r="M23" i="12"/>
  <c r="BA22" i="12"/>
  <c r="S22" i="12"/>
  <c r="M22" i="12"/>
  <c r="BA21" i="12"/>
  <c r="S21" i="12"/>
  <c r="M21" i="12"/>
  <c r="BA20" i="12"/>
  <c r="S20" i="12"/>
  <c r="M20" i="12"/>
  <c r="BA19" i="12"/>
  <c r="S19" i="12"/>
  <c r="M19" i="12"/>
  <c r="BA18" i="12"/>
  <c r="M18" i="12"/>
  <c r="BA17" i="12"/>
  <c r="M17" i="12"/>
  <c r="BA16" i="12"/>
  <c r="M16" i="12"/>
  <c r="BA15" i="12"/>
  <c r="M15" i="12"/>
  <c r="BA14" i="12"/>
  <c r="M14" i="12"/>
  <c r="BA13" i="12"/>
  <c r="M13" i="12"/>
  <c r="BA12" i="12"/>
  <c r="M12" i="12"/>
  <c r="BA11" i="12"/>
  <c r="M11" i="12"/>
  <c r="BA10" i="12"/>
  <c r="M10" i="12"/>
  <c r="BA9" i="12"/>
  <c r="M9" i="12"/>
  <c r="BA8" i="12"/>
  <c r="M8" i="12"/>
  <c r="BA7" i="12"/>
  <c r="M7" i="12"/>
  <c r="BA6" i="12"/>
  <c r="M6" i="12"/>
  <c r="BA5" i="12"/>
  <c r="M5" i="12"/>
  <c r="BA4" i="12"/>
  <c r="M4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BA3" i="12"/>
  <c r="M3" i="12"/>
  <c r="BA2" i="12"/>
  <c r="BA1" i="12"/>
  <c r="D779" i="26"/>
  <c r="E779" i="26" s="1"/>
  <c r="E778" i="26" s="1"/>
  <c r="D777" i="26"/>
  <c r="E777" i="26" s="1"/>
  <c r="D776" i="26"/>
  <c r="E776" i="26" s="1"/>
  <c r="D775" i="26"/>
  <c r="E775" i="26" s="1"/>
  <c r="D774" i="26"/>
  <c r="D771" i="26"/>
  <c r="E771" i="26" s="1"/>
  <c r="D770" i="26"/>
  <c r="D767" i="26"/>
  <c r="E767" i="26" s="1"/>
  <c r="E766" i="26" s="1"/>
  <c r="D765" i="26"/>
  <c r="E765" i="26" s="1"/>
  <c r="D764" i="26"/>
  <c r="E764" i="26" s="1"/>
  <c r="D763" i="26"/>
  <c r="E763" i="26" s="1"/>
  <c r="D760" i="26"/>
  <c r="E760" i="26" s="1"/>
  <c r="D759" i="26"/>
  <c r="E759" i="26" s="1"/>
  <c r="D758" i="26"/>
  <c r="D755" i="26"/>
  <c r="E755" i="26" s="1"/>
  <c r="D754" i="26"/>
  <c r="E754" i="26" s="1"/>
  <c r="D753" i="26"/>
  <c r="E753" i="26" s="1"/>
  <c r="D750" i="26"/>
  <c r="E750" i="26" s="1"/>
  <c r="D749" i="26"/>
  <c r="E749" i="26" s="1"/>
  <c r="D748" i="26"/>
  <c r="D747" i="26" s="1"/>
  <c r="D746" i="26"/>
  <c r="D743" i="26"/>
  <c r="D742" i="26" s="1"/>
  <c r="D741" i="26"/>
  <c r="D740" i="26" s="1"/>
  <c r="D739" i="26"/>
  <c r="E739" i="26" s="1"/>
  <c r="D738" i="26"/>
  <c r="E738" i="26" s="1"/>
  <c r="D737" i="26"/>
  <c r="E737" i="26" s="1"/>
  <c r="D736" i="26"/>
  <c r="E736" i="26" s="1"/>
  <c r="D733" i="26"/>
  <c r="E733" i="26" s="1"/>
  <c r="E732" i="26" s="1"/>
  <c r="E731" i="26" s="1"/>
  <c r="D730" i="26"/>
  <c r="E730" i="26" s="1"/>
  <c r="D729" i="26"/>
  <c r="D725" i="26"/>
  <c r="E725" i="26" s="1"/>
  <c r="D724" i="26"/>
  <c r="D722" i="26"/>
  <c r="E722" i="26" s="1"/>
  <c r="D721" i="26"/>
  <c r="E721" i="26" s="1"/>
  <c r="D720" i="26"/>
  <c r="D716" i="26"/>
  <c r="E716" i="26" s="1"/>
  <c r="D715" i="26"/>
  <c r="E715" i="26" s="1"/>
  <c r="D714" i="26"/>
  <c r="E714" i="26" s="1"/>
  <c r="D713" i="26"/>
  <c r="E713" i="26" s="1"/>
  <c r="D712" i="26"/>
  <c r="E712" i="26" s="1"/>
  <c r="D711" i="26"/>
  <c r="E711" i="26" s="1"/>
  <c r="D710" i="26"/>
  <c r="E710" i="26" s="1"/>
  <c r="D709" i="26"/>
  <c r="E709" i="26" s="1"/>
  <c r="D708" i="26"/>
  <c r="E708" i="26" s="1"/>
  <c r="D707" i="26"/>
  <c r="E707" i="26" s="1"/>
  <c r="D706" i="26"/>
  <c r="E706" i="26" s="1"/>
  <c r="D705" i="26"/>
  <c r="E705" i="26" s="1"/>
  <c r="D704" i="26"/>
  <c r="E704" i="26" s="1"/>
  <c r="D703" i="26"/>
  <c r="E703" i="26" s="1"/>
  <c r="D702" i="26"/>
  <c r="E702" i="26" s="1"/>
  <c r="D700" i="26"/>
  <c r="E700" i="26" s="1"/>
  <c r="D699" i="26"/>
  <c r="E699" i="26" s="1"/>
  <c r="D698" i="26"/>
  <c r="E698" i="26" s="1"/>
  <c r="D697" i="26"/>
  <c r="E697" i="26" s="1"/>
  <c r="D696" i="26"/>
  <c r="D694" i="26"/>
  <c r="E694" i="26" s="1"/>
  <c r="D693" i="26"/>
  <c r="E693" i="26" s="1"/>
  <c r="D692" i="26"/>
  <c r="E692" i="26" s="1"/>
  <c r="D691" i="26"/>
  <c r="E691" i="26" s="1"/>
  <c r="D690" i="26"/>
  <c r="E690" i="26" s="1"/>
  <c r="D689" i="26"/>
  <c r="D687" i="26"/>
  <c r="E687" i="26" s="1"/>
  <c r="D686" i="26"/>
  <c r="E686" i="26" s="1"/>
  <c r="D685" i="26"/>
  <c r="D683" i="26"/>
  <c r="E683" i="26" s="1"/>
  <c r="D682" i="26"/>
  <c r="E682" i="26" s="1"/>
  <c r="D681" i="26"/>
  <c r="E681" i="26" s="1"/>
  <c r="D679" i="26"/>
  <c r="E679" i="26" s="1"/>
  <c r="D678" i="26"/>
  <c r="E678" i="26" s="1"/>
  <c r="D676" i="26"/>
  <c r="E676" i="26" s="1"/>
  <c r="D675" i="26"/>
  <c r="E675" i="26" s="1"/>
  <c r="D674" i="26"/>
  <c r="E674" i="26" s="1"/>
  <c r="D673" i="26"/>
  <c r="E673" i="26" s="1"/>
  <c r="D671" i="26"/>
  <c r="E671" i="26" s="1"/>
  <c r="D670" i="26"/>
  <c r="E670" i="26" s="1"/>
  <c r="D669" i="26"/>
  <c r="E669" i="26" s="1"/>
  <c r="D668" i="26"/>
  <c r="E668" i="26" s="1"/>
  <c r="D667" i="26"/>
  <c r="E667" i="26" s="1"/>
  <c r="D665" i="26"/>
  <c r="E665" i="26" s="1"/>
  <c r="D664" i="26"/>
  <c r="E664" i="26" s="1"/>
  <c r="D663" i="26"/>
  <c r="E663" i="26" s="1"/>
  <c r="D661" i="26"/>
  <c r="E661" i="26" s="1"/>
  <c r="D660" i="26"/>
  <c r="E660" i="26" s="1"/>
  <c r="D659" i="26"/>
  <c r="E659" i="26" s="1"/>
  <c r="D658" i="26"/>
  <c r="E658" i="26" s="1"/>
  <c r="D657" i="26"/>
  <c r="E657" i="26" s="1"/>
  <c r="D656" i="26"/>
  <c r="E656" i="26" s="1"/>
  <c r="D655" i="26"/>
  <c r="E655" i="26" s="1"/>
  <c r="D653" i="26"/>
  <c r="E653" i="26" s="1"/>
  <c r="D652" i="26"/>
  <c r="E652" i="26" s="1"/>
  <c r="D651" i="26"/>
  <c r="E651" i="26" s="1"/>
  <c r="D650" i="26"/>
  <c r="E650" i="26" s="1"/>
  <c r="D649" i="26"/>
  <c r="E649" i="26" s="1"/>
  <c r="D648" i="26"/>
  <c r="D645" i="26"/>
  <c r="E645" i="26" s="1"/>
  <c r="D644" i="26"/>
  <c r="D642" i="26"/>
  <c r="E642" i="26" s="1"/>
  <c r="D641" i="26"/>
  <c r="E641" i="26" s="1"/>
  <c r="D640" i="26"/>
  <c r="D638" i="26"/>
  <c r="E638" i="26" s="1"/>
  <c r="D637" i="26"/>
  <c r="E637" i="26" s="1"/>
  <c r="D636" i="26"/>
  <c r="E636" i="26" s="1"/>
  <c r="D635" i="26"/>
  <c r="E635" i="26" s="1"/>
  <c r="D634" i="26"/>
  <c r="E634" i="26" s="1"/>
  <c r="D633" i="26"/>
  <c r="E633" i="26" s="1"/>
  <c r="D632" i="26"/>
  <c r="E632" i="26" s="1"/>
  <c r="D631" i="26"/>
  <c r="E631" i="26" s="1"/>
  <c r="D630" i="26"/>
  <c r="E630" i="26" s="1"/>
  <c r="D628" i="26"/>
  <c r="E628" i="26" s="1"/>
  <c r="D627" i="26"/>
  <c r="E627" i="26" s="1"/>
  <c r="D626" i="26"/>
  <c r="E626" i="26" s="1"/>
  <c r="D625" i="26"/>
  <c r="E625" i="26" s="1"/>
  <c r="D624" i="26"/>
  <c r="E624" i="26" s="1"/>
  <c r="D623" i="26"/>
  <c r="E623" i="26" s="1"/>
  <c r="D622" i="26"/>
  <c r="E622" i="26" s="1"/>
  <c r="D621" i="26"/>
  <c r="E621" i="26" s="1"/>
  <c r="D620" i="26"/>
  <c r="E620" i="26" s="1"/>
  <c r="D619" i="26"/>
  <c r="E619" i="26" s="1"/>
  <c r="D618" i="26"/>
  <c r="D616" i="26"/>
  <c r="E616" i="26" s="1"/>
  <c r="D615" i="26"/>
  <c r="E615" i="26" s="1"/>
  <c r="D614" i="26"/>
  <c r="E614" i="26" s="1"/>
  <c r="D613" i="26"/>
  <c r="E613" i="26" s="1"/>
  <c r="D612" i="26"/>
  <c r="D610" i="26"/>
  <c r="E610" i="26" s="1"/>
  <c r="D609" i="26"/>
  <c r="E609" i="26" s="1"/>
  <c r="D608" i="26"/>
  <c r="E608" i="26" s="1"/>
  <c r="D607" i="26"/>
  <c r="E607" i="26" s="1"/>
  <c r="D606" i="26"/>
  <c r="E606" i="26" s="1"/>
  <c r="D605" i="26"/>
  <c r="E605" i="26" s="1"/>
  <c r="D603" i="26"/>
  <c r="E603" i="26" s="1"/>
  <c r="D602" i="26"/>
  <c r="E602" i="26" s="1"/>
  <c r="D601" i="26"/>
  <c r="E601" i="26" s="1"/>
  <c r="D599" i="26"/>
  <c r="E599" i="26" s="1"/>
  <c r="D598" i="26"/>
  <c r="E598" i="26" s="1"/>
  <c r="D597" i="26"/>
  <c r="E597" i="26" s="1"/>
  <c r="D595" i="26"/>
  <c r="E595" i="26" s="1"/>
  <c r="D594" i="26"/>
  <c r="D592" i="26"/>
  <c r="E592" i="26" s="1"/>
  <c r="D591" i="26"/>
  <c r="E591" i="26" s="1"/>
  <c r="D590" i="26"/>
  <c r="E590" i="26" s="1"/>
  <c r="D589" i="26"/>
  <c r="D587" i="26"/>
  <c r="E587" i="26" s="1"/>
  <c r="D586" i="26"/>
  <c r="E586" i="26" s="1"/>
  <c r="D585" i="26"/>
  <c r="E585" i="26" s="1"/>
  <c r="D584" i="26"/>
  <c r="E584" i="26" s="1"/>
  <c r="D583" i="26"/>
  <c r="E583" i="26" s="1"/>
  <c r="D581" i="26"/>
  <c r="E581" i="26" s="1"/>
  <c r="D580" i="26"/>
  <c r="E580" i="26" s="1"/>
  <c r="D579" i="26"/>
  <c r="D577" i="26"/>
  <c r="E577" i="26" s="1"/>
  <c r="D576" i="26"/>
  <c r="E576" i="26" s="1"/>
  <c r="D575" i="26"/>
  <c r="E575" i="26" s="1"/>
  <c r="D574" i="26"/>
  <c r="E574" i="26" s="1"/>
  <c r="D573" i="26"/>
  <c r="E573" i="26" s="1"/>
  <c r="D572" i="26"/>
  <c r="E572" i="26" s="1"/>
  <c r="D571" i="26"/>
  <c r="D569" i="26"/>
  <c r="E569" i="26" s="1"/>
  <c r="D568" i="26"/>
  <c r="E568" i="26" s="1"/>
  <c r="D567" i="26"/>
  <c r="E567" i="26" s="1"/>
  <c r="D566" i="26"/>
  <c r="E566" i="26" s="1"/>
  <c r="D565" i="26"/>
  <c r="E565" i="26" s="1"/>
  <c r="D564" i="26"/>
  <c r="D559" i="26"/>
  <c r="E559" i="26" s="1"/>
  <c r="D558" i="26"/>
  <c r="D556" i="26"/>
  <c r="E556" i="26" s="1"/>
  <c r="D555" i="26"/>
  <c r="E555" i="26" s="1"/>
  <c r="D554" i="26"/>
  <c r="D550" i="26"/>
  <c r="E550" i="26" s="1"/>
  <c r="D549" i="26"/>
  <c r="E549" i="26" s="1"/>
  <c r="D547" i="26"/>
  <c r="E547" i="26" s="1"/>
  <c r="D546" i="26"/>
  <c r="D544" i="26"/>
  <c r="E544" i="26" s="1"/>
  <c r="D543" i="26"/>
  <c r="E543" i="26" s="1"/>
  <c r="D542" i="26"/>
  <c r="E542" i="26" s="1"/>
  <c r="D541" i="26"/>
  <c r="E541" i="26" s="1"/>
  <c r="D540" i="26"/>
  <c r="E540" i="26" s="1"/>
  <c r="D538" i="26"/>
  <c r="E538" i="26" s="1"/>
  <c r="D537" i="26"/>
  <c r="E537" i="26" s="1"/>
  <c r="D536" i="26"/>
  <c r="E536" i="26" s="1"/>
  <c r="D535" i="26"/>
  <c r="E535" i="26" s="1"/>
  <c r="D534" i="26"/>
  <c r="E534" i="26" s="1"/>
  <c r="D533" i="26"/>
  <c r="E533" i="26" s="1"/>
  <c r="D531" i="26"/>
  <c r="E531" i="26" s="1"/>
  <c r="E530" i="26" s="1"/>
  <c r="D528" i="26"/>
  <c r="E528" i="26" s="1"/>
  <c r="D527" i="26"/>
  <c r="E527" i="26" s="1"/>
  <c r="D526" i="26"/>
  <c r="E526" i="26" s="1"/>
  <c r="D525" i="26"/>
  <c r="E525" i="26" s="1"/>
  <c r="D524" i="26"/>
  <c r="D522" i="26"/>
  <c r="E522" i="26" s="1"/>
  <c r="D521" i="26"/>
  <c r="E521" i="26" s="1"/>
  <c r="D520" i="26"/>
  <c r="E520" i="26" s="1"/>
  <c r="D519" i="26"/>
  <c r="E519" i="26" s="1"/>
  <c r="D518" i="26"/>
  <c r="E518" i="26" s="1"/>
  <c r="D517" i="26"/>
  <c r="E517" i="26" s="1"/>
  <c r="D516" i="26"/>
  <c r="E516" i="26" s="1"/>
  <c r="D515" i="26"/>
  <c r="E515" i="26" s="1"/>
  <c r="D513" i="26"/>
  <c r="E513" i="26" s="1"/>
  <c r="D512" i="26"/>
  <c r="E512" i="26" s="1"/>
  <c r="D511" i="26"/>
  <c r="E511" i="26" s="1"/>
  <c r="D508" i="26"/>
  <c r="E508" i="26" s="1"/>
  <c r="D507" i="26"/>
  <c r="E507" i="26" s="1"/>
  <c r="D506" i="26"/>
  <c r="E506" i="26" s="1"/>
  <c r="D505" i="26"/>
  <c r="D503" i="26"/>
  <c r="E503" i="26" s="1"/>
  <c r="D502" i="26"/>
  <c r="E502" i="26" s="1"/>
  <c r="D501" i="26"/>
  <c r="E501" i="26" s="1"/>
  <c r="D500" i="26"/>
  <c r="E500" i="26" s="1"/>
  <c r="D499" i="26"/>
  <c r="E499" i="26" s="1"/>
  <c r="D498" i="26"/>
  <c r="D496" i="26"/>
  <c r="E496" i="26" s="1"/>
  <c r="D495" i="26"/>
  <c r="D493" i="26"/>
  <c r="E493" i="26" s="1"/>
  <c r="D492" i="26"/>
  <c r="E492" i="26" s="1"/>
  <c r="D490" i="26"/>
  <c r="E490" i="26" s="1"/>
  <c r="D489" i="26"/>
  <c r="E489" i="26" s="1"/>
  <c r="D488" i="26"/>
  <c r="E488" i="26" s="1"/>
  <c r="D487" i="26"/>
  <c r="D485" i="26"/>
  <c r="E485" i="26" s="1"/>
  <c r="D481" i="26"/>
  <c r="E481" i="26" s="1"/>
  <c r="D480" i="26"/>
  <c r="E480" i="26" s="1"/>
  <c r="D479" i="26"/>
  <c r="E479" i="26" s="1"/>
  <c r="D478" i="26"/>
  <c r="D476" i="26"/>
  <c r="E476" i="26" s="1"/>
  <c r="D475" i="26"/>
  <c r="D473" i="26"/>
  <c r="E473" i="26" s="1"/>
  <c r="D472" i="26"/>
  <c r="E472" i="26" s="1"/>
  <c r="D471" i="26"/>
  <c r="E471" i="26" s="1"/>
  <c r="D470" i="26"/>
  <c r="E470" i="26" s="1"/>
  <c r="D469" i="26"/>
  <c r="D467" i="26"/>
  <c r="E467" i="26" s="1"/>
  <c r="D466" i="26"/>
  <c r="E466" i="26" s="1"/>
  <c r="D465" i="26"/>
  <c r="E465" i="26" s="1"/>
  <c r="D464" i="26"/>
  <c r="D462" i="26"/>
  <c r="E462" i="26" s="1"/>
  <c r="D461" i="26"/>
  <c r="E461" i="26" s="1"/>
  <c r="D460" i="26"/>
  <c r="D458" i="26"/>
  <c r="E458" i="26" s="1"/>
  <c r="D457" i="26"/>
  <c r="E457" i="26" s="1"/>
  <c r="D456" i="26"/>
  <c r="E456" i="26" s="1"/>
  <c r="D454" i="26"/>
  <c r="E454" i="26" s="1"/>
  <c r="D453" i="26"/>
  <c r="E453" i="26" s="1"/>
  <c r="D452" i="26"/>
  <c r="E452" i="26" s="1"/>
  <c r="D451" i="26"/>
  <c r="E451" i="26" s="1"/>
  <c r="D449" i="26"/>
  <c r="E449" i="26" s="1"/>
  <c r="D448" i="26"/>
  <c r="E448" i="26" s="1"/>
  <c r="D447" i="26"/>
  <c r="E447" i="26" s="1"/>
  <c r="D446" i="26"/>
  <c r="D443" i="26"/>
  <c r="E443" i="26" s="1"/>
  <c r="D442" i="26"/>
  <c r="E442" i="26" s="1"/>
  <c r="D441" i="26"/>
  <c r="E441" i="26" s="1"/>
  <c r="D440" i="26"/>
  <c r="E440" i="26" s="1"/>
  <c r="D439" i="26"/>
  <c r="E439" i="26" s="1"/>
  <c r="D438" i="26"/>
  <c r="E438" i="26" s="1"/>
  <c r="D437" i="26"/>
  <c r="E437" i="26" s="1"/>
  <c r="D436" i="26"/>
  <c r="E436" i="26" s="1"/>
  <c r="D435" i="26"/>
  <c r="E435" i="26" s="1"/>
  <c r="D434" i="26"/>
  <c r="E434" i="26" s="1"/>
  <c r="D433" i="26"/>
  <c r="E433" i="26" s="1"/>
  <c r="D432" i="26"/>
  <c r="E432" i="26" s="1"/>
  <c r="D431" i="26"/>
  <c r="E431" i="26" s="1"/>
  <c r="D430" i="26"/>
  <c r="E430" i="26" s="1"/>
  <c r="D428" i="26"/>
  <c r="E428" i="26" s="1"/>
  <c r="D427" i="26"/>
  <c r="E427" i="26" s="1"/>
  <c r="D426" i="26"/>
  <c r="E426" i="26" s="1"/>
  <c r="D425" i="26"/>
  <c r="E425" i="26" s="1"/>
  <c r="D424" i="26"/>
  <c r="E424" i="26" s="1"/>
  <c r="D423" i="26"/>
  <c r="E423" i="26" s="1"/>
  <c r="D421" i="26"/>
  <c r="E421" i="26" s="1"/>
  <c r="D420" i="26"/>
  <c r="E420" i="26" s="1"/>
  <c r="D419" i="26"/>
  <c r="E419" i="26" s="1"/>
  <c r="D418" i="26"/>
  <c r="E418" i="26" s="1"/>
  <c r="D417" i="26"/>
  <c r="E417" i="26" s="1"/>
  <c r="D415" i="26"/>
  <c r="E415" i="26" s="1"/>
  <c r="D414" i="26"/>
  <c r="E414" i="26" s="1"/>
  <c r="D413" i="26"/>
  <c r="E413" i="26" s="1"/>
  <c r="D411" i="26"/>
  <c r="E411" i="26" s="1"/>
  <c r="D410" i="26"/>
  <c r="D408" i="26"/>
  <c r="E408" i="26" s="1"/>
  <c r="D407" i="26"/>
  <c r="E407" i="26" s="1"/>
  <c r="D406" i="26"/>
  <c r="E406" i="26" s="1"/>
  <c r="D405" i="26"/>
  <c r="D403" i="26"/>
  <c r="E403" i="26" s="1"/>
  <c r="D402" i="26"/>
  <c r="E402" i="26" s="1"/>
  <c r="D401" i="26"/>
  <c r="E401" i="26" s="1"/>
  <c r="D400" i="26"/>
  <c r="E400" i="26" s="1"/>
  <c r="D398" i="26"/>
  <c r="E398" i="26" s="1"/>
  <c r="D397" i="26"/>
  <c r="E397" i="26" s="1"/>
  <c r="D396" i="26"/>
  <c r="D394" i="26"/>
  <c r="E394" i="26" s="1"/>
  <c r="D393" i="26"/>
  <c r="E393" i="26" s="1"/>
  <c r="D391" i="26"/>
  <c r="E391" i="26" s="1"/>
  <c r="D390" i="26"/>
  <c r="E390" i="26" s="1"/>
  <c r="D389" i="26"/>
  <c r="E389" i="26" s="1"/>
  <c r="D387" i="26"/>
  <c r="E387" i="26" s="1"/>
  <c r="D386" i="26"/>
  <c r="E386" i="26" s="1"/>
  <c r="D385" i="26"/>
  <c r="E385" i="26" s="1"/>
  <c r="D384" i="26"/>
  <c r="E384" i="26" s="1"/>
  <c r="D383" i="26"/>
  <c r="E383" i="26" s="1"/>
  <c r="D381" i="26"/>
  <c r="E381" i="26" s="1"/>
  <c r="D380" i="26"/>
  <c r="E380" i="26" s="1"/>
  <c r="D379" i="26"/>
  <c r="E379" i="26" s="1"/>
  <c r="D377" i="26"/>
  <c r="E377" i="26" s="1"/>
  <c r="D376" i="26"/>
  <c r="E376" i="26" s="1"/>
  <c r="D375" i="26"/>
  <c r="E375" i="26" s="1"/>
  <c r="D374" i="26"/>
  <c r="D372" i="26"/>
  <c r="E372" i="26" s="1"/>
  <c r="D371" i="26"/>
  <c r="E371" i="26" s="1"/>
  <c r="D370" i="26"/>
  <c r="E370" i="26" s="1"/>
  <c r="D369" i="26"/>
  <c r="E369" i="26" s="1"/>
  <c r="D367" i="26"/>
  <c r="E367" i="26" s="1"/>
  <c r="D366" i="26"/>
  <c r="E366" i="26" s="1"/>
  <c r="D365" i="26"/>
  <c r="E365" i="26" s="1"/>
  <c r="D364" i="26"/>
  <c r="E364" i="26" s="1"/>
  <c r="D363" i="26"/>
  <c r="E363" i="26" s="1"/>
  <c r="D361" i="26"/>
  <c r="E361" i="26" s="1"/>
  <c r="D360" i="26"/>
  <c r="E360" i="26" s="1"/>
  <c r="D359" i="26"/>
  <c r="E359" i="26" s="1"/>
  <c r="D358" i="26"/>
  <c r="D356" i="26"/>
  <c r="E356" i="26" s="1"/>
  <c r="D355" i="26"/>
  <c r="E355" i="26" s="1"/>
  <c r="D354" i="26"/>
  <c r="D352" i="26"/>
  <c r="E352" i="26" s="1"/>
  <c r="E351" i="26"/>
  <c r="D351" i="26"/>
  <c r="D350" i="26"/>
  <c r="E350" i="26" s="1"/>
  <c r="D349" i="26"/>
  <c r="E347" i="26"/>
  <c r="D347" i="26"/>
  <c r="D346" i="26"/>
  <c r="E346" i="26" s="1"/>
  <c r="D345" i="26"/>
  <c r="E345" i="26" s="1"/>
  <c r="D343" i="26"/>
  <c r="E343" i="26" s="1"/>
  <c r="D342" i="26"/>
  <c r="E342" i="26" s="1"/>
  <c r="D341" i="26"/>
  <c r="E341" i="26" s="1"/>
  <c r="D338" i="26"/>
  <c r="E338" i="26" s="1"/>
  <c r="D337" i="26"/>
  <c r="E337" i="26" s="1"/>
  <c r="D336" i="26"/>
  <c r="E336" i="26" s="1"/>
  <c r="D335" i="26"/>
  <c r="E335" i="26" s="1"/>
  <c r="D334" i="26"/>
  <c r="E334" i="26" s="1"/>
  <c r="D333" i="26"/>
  <c r="E333" i="26" s="1"/>
  <c r="D332" i="26"/>
  <c r="E332" i="26" s="1"/>
  <c r="D330" i="26"/>
  <c r="E330" i="26" s="1"/>
  <c r="D329" i="26"/>
  <c r="E329" i="26" s="1"/>
  <c r="D327" i="26"/>
  <c r="E327" i="26" s="1"/>
  <c r="D326" i="26"/>
  <c r="D324" i="26"/>
  <c r="E324" i="26" s="1"/>
  <c r="D323" i="26"/>
  <c r="E323" i="26" s="1"/>
  <c r="D322" i="26"/>
  <c r="E322" i="26" s="1"/>
  <c r="D321" i="26"/>
  <c r="E321" i="26" s="1"/>
  <c r="D320" i="26"/>
  <c r="E320" i="26" s="1"/>
  <c r="D319" i="26"/>
  <c r="E319" i="26" s="1"/>
  <c r="D318" i="26"/>
  <c r="E318" i="26" s="1"/>
  <c r="D317" i="26"/>
  <c r="E317" i="26" s="1"/>
  <c r="D316" i="26"/>
  <c r="D313" i="26"/>
  <c r="E313" i="26" s="1"/>
  <c r="D312" i="26"/>
  <c r="E312" i="26" s="1"/>
  <c r="D311" i="26"/>
  <c r="E311" i="26" s="1"/>
  <c r="D310" i="26"/>
  <c r="E310" i="26" s="1"/>
  <c r="D309" i="26"/>
  <c r="E309" i="26" s="1"/>
  <c r="D307" i="26"/>
  <c r="E307" i="26" s="1"/>
  <c r="D306" i="26"/>
  <c r="D304" i="26"/>
  <c r="E304" i="26" s="1"/>
  <c r="D303" i="26"/>
  <c r="E303" i="26" s="1"/>
  <c r="D301" i="26"/>
  <c r="E301" i="26" s="1"/>
  <c r="D300" i="26"/>
  <c r="E300" i="26" s="1"/>
  <c r="D299" i="26"/>
  <c r="E299" i="26" s="1"/>
  <c r="D297" i="26"/>
  <c r="E297" i="26" s="1"/>
  <c r="E296" i="26" s="1"/>
  <c r="D295" i="26"/>
  <c r="E295" i="26" s="1"/>
  <c r="D294" i="26"/>
  <c r="E294" i="26" s="1"/>
  <c r="D293" i="26"/>
  <c r="E293" i="26" s="1"/>
  <c r="D292" i="26"/>
  <c r="E292" i="26" s="1"/>
  <c r="D291" i="26"/>
  <c r="E291" i="26" s="1"/>
  <c r="D290" i="26"/>
  <c r="D288" i="26"/>
  <c r="E288" i="26" s="1"/>
  <c r="D287" i="26"/>
  <c r="E287" i="26" s="1"/>
  <c r="D286" i="26"/>
  <c r="E286" i="26" s="1"/>
  <c r="D285" i="26"/>
  <c r="E285" i="26" s="1"/>
  <c r="D284" i="26"/>
  <c r="E284" i="26" s="1"/>
  <c r="D283" i="26"/>
  <c r="E283" i="26" s="1"/>
  <c r="D282" i="26"/>
  <c r="E282" i="26" s="1"/>
  <c r="D281" i="26"/>
  <c r="E281" i="26" s="1"/>
  <c r="D280" i="26"/>
  <c r="E280" i="26" s="1"/>
  <c r="D279" i="26"/>
  <c r="E279" i="26" s="1"/>
  <c r="D278" i="26"/>
  <c r="E278" i="26" s="1"/>
  <c r="D277" i="26"/>
  <c r="E277" i="26" s="1"/>
  <c r="D276" i="26"/>
  <c r="E276" i="26" s="1"/>
  <c r="D275" i="26"/>
  <c r="E275" i="26" s="1"/>
  <c r="D274" i="26"/>
  <c r="E274" i="26" s="1"/>
  <c r="D273" i="26"/>
  <c r="E273" i="26" s="1"/>
  <c r="D272" i="26"/>
  <c r="E272" i="26" s="1"/>
  <c r="D271" i="26"/>
  <c r="E271" i="26" s="1"/>
  <c r="D270" i="26"/>
  <c r="E270" i="26" s="1"/>
  <c r="D269" i="26"/>
  <c r="E269" i="26" s="1"/>
  <c r="D268" i="26"/>
  <c r="E268" i="26" s="1"/>
  <c r="D267" i="26"/>
  <c r="E267" i="26" s="1"/>
  <c r="D266" i="26"/>
  <c r="D264" i="26"/>
  <c r="E264" i="26" s="1"/>
  <c r="D262" i="26"/>
  <c r="E262" i="26" s="1"/>
  <c r="D261" i="26"/>
  <c r="E261" i="26" s="1"/>
  <c r="D252" i="26"/>
  <c r="E252" i="26" s="1"/>
  <c r="D251" i="26"/>
  <c r="E251" i="26" s="1"/>
  <c r="D249" i="26"/>
  <c r="E249" i="26" s="1"/>
  <c r="D248" i="26"/>
  <c r="E248" i="26" s="1"/>
  <c r="D247" i="26"/>
  <c r="E247" i="26" s="1"/>
  <c r="D246" i="26"/>
  <c r="E246" i="26" s="1"/>
  <c r="D245" i="26"/>
  <c r="E245" i="26" s="1"/>
  <c r="D242" i="26"/>
  <c r="E242" i="26" s="1"/>
  <c r="D241" i="26"/>
  <c r="E241" i="26" s="1"/>
  <c r="D240" i="26"/>
  <c r="E240" i="26" s="1"/>
  <c r="D237" i="26"/>
  <c r="E237" i="26" s="1"/>
  <c r="E236" i="26" s="1"/>
  <c r="E235" i="26" s="1"/>
  <c r="D234" i="26"/>
  <c r="D233" i="26" s="1"/>
  <c r="D232" i="26"/>
  <c r="D231" i="26"/>
  <c r="E231" i="26" s="1"/>
  <c r="D230" i="26"/>
  <c r="E230" i="26" s="1"/>
  <c r="D227" i="26"/>
  <c r="E227" i="26" s="1"/>
  <c r="D226" i="26"/>
  <c r="E226" i="26" s="1"/>
  <c r="D225" i="26"/>
  <c r="E225" i="26" s="1"/>
  <c r="D224" i="26"/>
  <c r="E224" i="26" s="1"/>
  <c r="D221" i="26"/>
  <c r="D220" i="26" s="1"/>
  <c r="D219" i="26"/>
  <c r="E219" i="26" s="1"/>
  <c r="D218" i="26"/>
  <c r="E218" i="26" s="1"/>
  <c r="D217" i="26"/>
  <c r="E217" i="26" s="1"/>
  <c r="D214" i="26"/>
  <c r="D213" i="26" s="1"/>
  <c r="D212" i="26"/>
  <c r="D210" i="26"/>
  <c r="E210" i="26" s="1"/>
  <c r="D209" i="26"/>
  <c r="E209" i="26" s="1"/>
  <c r="D208" i="26"/>
  <c r="D206" i="26"/>
  <c r="E206" i="26" s="1"/>
  <c r="D205" i="26"/>
  <c r="E205" i="26" s="1"/>
  <c r="D202" i="26"/>
  <c r="D201" i="26" s="1"/>
  <c r="D200" i="26" s="1"/>
  <c r="D199" i="26"/>
  <c r="E199" i="26" s="1"/>
  <c r="E198" i="26" s="1"/>
  <c r="E197" i="26" s="1"/>
  <c r="D196" i="26"/>
  <c r="D194" i="26"/>
  <c r="D193" i="26" s="1"/>
  <c r="D192" i="26"/>
  <c r="E192" i="26" s="1"/>
  <c r="D191" i="26"/>
  <c r="E191" i="26" s="1"/>
  <c r="E190" i="26"/>
  <c r="D190" i="26"/>
  <c r="D187" i="26"/>
  <c r="E187" i="26" s="1"/>
  <c r="D186" i="26"/>
  <c r="E186" i="26" s="1"/>
  <c r="E183" i="26"/>
  <c r="E182" i="26" s="1"/>
  <c r="D183" i="26"/>
  <c r="D182" i="26" s="1"/>
  <c r="D181" i="26"/>
  <c r="D180" i="26" s="1"/>
  <c r="D176" i="26"/>
  <c r="E176" i="26" s="1"/>
  <c r="D175" i="26"/>
  <c r="E175" i="26" s="1"/>
  <c r="D173" i="26"/>
  <c r="E173" i="26" s="1"/>
  <c r="D172" i="26"/>
  <c r="D169" i="26"/>
  <c r="E169" i="26" s="1"/>
  <c r="D168" i="26"/>
  <c r="D166" i="26"/>
  <c r="E166" i="26" s="1"/>
  <c r="D165" i="26"/>
  <c r="E165" i="26" s="1"/>
  <c r="D162" i="26"/>
  <c r="E161" i="26"/>
  <c r="D161" i="26"/>
  <c r="D159" i="26"/>
  <c r="E159" i="26" s="1"/>
  <c r="D158" i="26"/>
  <c r="D156" i="26"/>
  <c r="E156" i="26" s="1"/>
  <c r="D155" i="26"/>
  <c r="E155" i="26" s="1"/>
  <c r="D151" i="26"/>
  <c r="E151" i="26" s="1"/>
  <c r="D150" i="26"/>
  <c r="D148" i="26"/>
  <c r="E148" i="26" s="1"/>
  <c r="D147" i="26"/>
  <c r="E147" i="26" s="1"/>
  <c r="D145" i="26"/>
  <c r="E145" i="26" s="1"/>
  <c r="D144" i="26"/>
  <c r="D142" i="26"/>
  <c r="E142" i="26" s="1"/>
  <c r="D141" i="26"/>
  <c r="E141" i="26" s="1"/>
  <c r="D139" i="26"/>
  <c r="E139" i="26" s="1"/>
  <c r="D138" i="26"/>
  <c r="E138" i="26" s="1"/>
  <c r="D137" i="26"/>
  <c r="E137" i="26" s="1"/>
  <c r="D134" i="26"/>
  <c r="E134" i="26" s="1"/>
  <c r="D133" i="26"/>
  <c r="D131" i="26"/>
  <c r="E131" i="26" s="1"/>
  <c r="D130" i="26"/>
  <c r="E130" i="26" s="1"/>
  <c r="D128" i="26"/>
  <c r="E128" i="26" s="1"/>
  <c r="D127" i="26"/>
  <c r="D125" i="26"/>
  <c r="E125" i="26" s="1"/>
  <c r="D124" i="26"/>
  <c r="E124" i="26" s="1"/>
  <c r="D122" i="26"/>
  <c r="E122" i="26" s="1"/>
  <c r="D121" i="26"/>
  <c r="D119" i="26"/>
  <c r="E119" i="26" s="1"/>
  <c r="D118" i="26"/>
  <c r="E118" i="26" s="1"/>
  <c r="D113" i="26"/>
  <c r="E113" i="26" s="1"/>
  <c r="D112" i="26"/>
  <c r="E112" i="26" s="1"/>
  <c r="D111" i="26"/>
  <c r="E111" i="26" s="1"/>
  <c r="D110" i="26"/>
  <c r="E110" i="26" s="1"/>
  <c r="D109" i="26"/>
  <c r="E109" i="26" s="1"/>
  <c r="D108" i="26"/>
  <c r="E108" i="26" s="1"/>
  <c r="D107" i="26"/>
  <c r="E107" i="26" s="1"/>
  <c r="D106" i="26"/>
  <c r="E106" i="26" s="1"/>
  <c r="D105" i="26"/>
  <c r="E105" i="26" s="1"/>
  <c r="D104" i="26"/>
  <c r="E104" i="26" s="1"/>
  <c r="D103" i="26"/>
  <c r="E103" i="26" s="1"/>
  <c r="D102" i="26"/>
  <c r="E102" i="26" s="1"/>
  <c r="D101" i="26"/>
  <c r="E101" i="26" s="1"/>
  <c r="D100" i="26"/>
  <c r="E100" i="26" s="1"/>
  <c r="D99" i="26"/>
  <c r="E99" i="26" s="1"/>
  <c r="D98" i="26"/>
  <c r="D96" i="26"/>
  <c r="E96" i="26" s="1"/>
  <c r="D95" i="26"/>
  <c r="E95" i="26" s="1"/>
  <c r="D94" i="26"/>
  <c r="E94" i="26" s="1"/>
  <c r="D93" i="26"/>
  <c r="E93" i="26" s="1"/>
  <c r="D92" i="26"/>
  <c r="E92" i="26" s="1"/>
  <c r="D91" i="26"/>
  <c r="E91" i="26" s="1"/>
  <c r="D90" i="26"/>
  <c r="E90" i="26" s="1"/>
  <c r="D89" i="26"/>
  <c r="E89" i="26" s="1"/>
  <c r="D88" i="26"/>
  <c r="E88" i="26" s="1"/>
  <c r="D87" i="26"/>
  <c r="E87" i="26" s="1"/>
  <c r="D86" i="26"/>
  <c r="E86" i="26" s="1"/>
  <c r="D85" i="26"/>
  <c r="E85" i="26" s="1"/>
  <c r="D84" i="26"/>
  <c r="E84" i="26" s="1"/>
  <c r="D83" i="26"/>
  <c r="E83" i="26" s="1"/>
  <c r="D82" i="26"/>
  <c r="E82" i="26" s="1"/>
  <c r="D81" i="26"/>
  <c r="E81" i="26" s="1"/>
  <c r="D80" i="26"/>
  <c r="E80" i="26" s="1"/>
  <c r="D79" i="26"/>
  <c r="E79" i="26" s="1"/>
  <c r="D78" i="26"/>
  <c r="E78" i="26" s="1"/>
  <c r="D77" i="26"/>
  <c r="E77" i="26" s="1"/>
  <c r="D76" i="26"/>
  <c r="E76" i="26" s="1"/>
  <c r="D75" i="26"/>
  <c r="E75" i="26" s="1"/>
  <c r="D74" i="26"/>
  <c r="E74" i="26" s="1"/>
  <c r="D73" i="26"/>
  <c r="E73" i="26" s="1"/>
  <c r="D72" i="26"/>
  <c r="E72" i="26" s="1"/>
  <c r="D71" i="26"/>
  <c r="E71" i="26" s="1"/>
  <c r="D70" i="26"/>
  <c r="E70" i="26" s="1"/>
  <c r="D69" i="26"/>
  <c r="D66" i="26"/>
  <c r="E66" i="26" s="1"/>
  <c r="D65" i="26"/>
  <c r="E65" i="26" s="1"/>
  <c r="D64" i="26"/>
  <c r="E64" i="26" s="1"/>
  <c r="D63" i="26"/>
  <c r="E63" i="26" s="1"/>
  <c r="D62" i="26"/>
  <c r="D60" i="26"/>
  <c r="E60" i="26" s="1"/>
  <c r="D59" i="26"/>
  <c r="E59" i="26" s="1"/>
  <c r="D58" i="26"/>
  <c r="E58" i="26" s="1"/>
  <c r="D57" i="26"/>
  <c r="E57" i="26" s="1"/>
  <c r="D56" i="26"/>
  <c r="E56" i="26" s="1"/>
  <c r="D55" i="26"/>
  <c r="E55" i="26" s="1"/>
  <c r="D54" i="26"/>
  <c r="E54" i="26" s="1"/>
  <c r="D53" i="26"/>
  <c r="E53" i="26" s="1"/>
  <c r="D52" i="26"/>
  <c r="E52" i="26" s="1"/>
  <c r="D51" i="26"/>
  <c r="E51" i="26" s="1"/>
  <c r="D50" i="26"/>
  <c r="E50" i="26" s="1"/>
  <c r="D49" i="26"/>
  <c r="E49" i="26" s="1"/>
  <c r="D48" i="26"/>
  <c r="E48" i="26" s="1"/>
  <c r="D47" i="26"/>
  <c r="E47" i="26" s="1"/>
  <c r="D46" i="26"/>
  <c r="E46" i="26" s="1"/>
  <c r="D45" i="26"/>
  <c r="E45" i="26" s="1"/>
  <c r="D44" i="26"/>
  <c r="E44" i="26" s="1"/>
  <c r="D43" i="26"/>
  <c r="E43" i="26" s="1"/>
  <c r="D42" i="26"/>
  <c r="E42" i="26" s="1"/>
  <c r="D41" i="26"/>
  <c r="E41" i="26" s="1"/>
  <c r="D40" i="26"/>
  <c r="E40" i="26" s="1"/>
  <c r="D39" i="26"/>
  <c r="E39" i="26" s="1"/>
  <c r="D37" i="26"/>
  <c r="E37" i="26" s="1"/>
  <c r="D36" i="26"/>
  <c r="E36" i="26" s="1"/>
  <c r="D35" i="26"/>
  <c r="E35" i="26" s="1"/>
  <c r="D34" i="26"/>
  <c r="E34" i="26" s="1"/>
  <c r="D33" i="26"/>
  <c r="E33" i="26" s="1"/>
  <c r="D32" i="26"/>
  <c r="E32" i="26" s="1"/>
  <c r="D31" i="26"/>
  <c r="E31" i="26" s="1"/>
  <c r="D30" i="26"/>
  <c r="E30" i="26" s="1"/>
  <c r="D29" i="26"/>
  <c r="E29" i="26" s="1"/>
  <c r="D28" i="26"/>
  <c r="E28" i="26" s="1"/>
  <c r="D27" i="26"/>
  <c r="E27" i="26" s="1"/>
  <c r="D26" i="26"/>
  <c r="E26" i="26" s="1"/>
  <c r="D25" i="26"/>
  <c r="E25" i="26" s="1"/>
  <c r="D24" i="26"/>
  <c r="E24" i="26" s="1"/>
  <c r="D23" i="26"/>
  <c r="E23" i="26" s="1"/>
  <c r="D22" i="26"/>
  <c r="E22" i="26" s="1"/>
  <c r="D21" i="26"/>
  <c r="E21" i="26" s="1"/>
  <c r="D20" i="26"/>
  <c r="E20" i="26" s="1"/>
  <c r="D19" i="26"/>
  <c r="E19" i="26" s="1"/>
  <c r="D18" i="26"/>
  <c r="E18" i="26" s="1"/>
  <c r="D17" i="26"/>
  <c r="E17" i="26" s="1"/>
  <c r="D16" i="26"/>
  <c r="E16" i="26" s="1"/>
  <c r="D15" i="26"/>
  <c r="E15" i="26" s="1"/>
  <c r="D14" i="26"/>
  <c r="E14" i="26" s="1"/>
  <c r="D13" i="26"/>
  <c r="E13" i="26" s="1"/>
  <c r="D12" i="26"/>
  <c r="D10" i="26"/>
  <c r="E10" i="26" s="1"/>
  <c r="D9" i="26"/>
  <c r="E9" i="26" s="1"/>
  <c r="D8" i="26"/>
  <c r="E8" i="26" s="1"/>
  <c r="D7" i="26"/>
  <c r="E7" i="26" s="1"/>
  <c r="D6" i="26"/>
  <c r="E6" i="26" s="1"/>
  <c r="D5" i="26"/>
  <c r="D114" i="50" l="1"/>
  <c r="D258" i="50"/>
  <c r="D257" i="50" s="1"/>
  <c r="E258" i="50"/>
  <c r="E257" i="50" s="1"/>
  <c r="C114" i="50"/>
  <c r="C254" i="50" s="1"/>
  <c r="D257" i="44"/>
  <c r="E339" i="44"/>
  <c r="E561" i="48"/>
  <c r="E560" i="48" s="1"/>
  <c r="E258" i="44"/>
  <c r="E257" i="44" s="1"/>
  <c r="D353" i="26"/>
  <c r="D561" i="48"/>
  <c r="D483" i="48"/>
  <c r="E178" i="48"/>
  <c r="E177" i="48" s="1"/>
  <c r="D152" i="48"/>
  <c r="C114" i="48"/>
  <c r="E152" i="48"/>
  <c r="E339" i="48"/>
  <c r="C258" i="48"/>
  <c r="C257" i="48" s="1"/>
  <c r="D259" i="48"/>
  <c r="D339" i="48"/>
  <c r="D115" i="48"/>
  <c r="E115" i="48"/>
  <c r="E259" i="48"/>
  <c r="E2" i="48"/>
  <c r="D2" i="48"/>
  <c r="C257" i="50"/>
  <c r="C255" i="50" s="1"/>
  <c r="H258" i="50"/>
  <c r="J258" i="50" s="1"/>
  <c r="E560" i="47"/>
  <c r="D115" i="47"/>
  <c r="D114" i="47" s="1"/>
  <c r="D561" i="47"/>
  <c r="D560" i="47" s="1"/>
  <c r="D560" i="48"/>
  <c r="E114" i="47"/>
  <c r="E561" i="44"/>
  <c r="E560" i="44" s="1"/>
  <c r="D178" i="48"/>
  <c r="D177" i="48" s="1"/>
  <c r="E2" i="44"/>
  <c r="E259" i="47"/>
  <c r="E258" i="47" s="1"/>
  <c r="E257" i="47" s="1"/>
  <c r="C88" i="35"/>
  <c r="E114" i="44"/>
  <c r="D588" i="26"/>
  <c r="D171" i="26"/>
  <c r="D404" i="26"/>
  <c r="E140" i="26"/>
  <c r="D179" i="26"/>
  <c r="D296" i="26"/>
  <c r="E378" i="26"/>
  <c r="D494" i="26"/>
  <c r="D315" i="26"/>
  <c r="E382" i="26"/>
  <c r="E405" i="26"/>
  <c r="E589" i="26"/>
  <c r="E680" i="26"/>
  <c r="D236" i="26"/>
  <c r="D235" i="26" s="1"/>
  <c r="D149" i="26"/>
  <c r="D157" i="26"/>
  <c r="D174" i="26"/>
  <c r="E189" i="26"/>
  <c r="D204" i="26"/>
  <c r="D207" i="26"/>
  <c r="D373" i="26"/>
  <c r="D378" i="26"/>
  <c r="D382" i="26"/>
  <c r="D497" i="26"/>
  <c r="D578" i="26"/>
  <c r="D684" i="26"/>
  <c r="D728" i="26"/>
  <c r="D189" i="26"/>
  <c r="D198" i="26"/>
  <c r="D197" i="26" s="1"/>
  <c r="E388" i="26"/>
  <c r="E392" i="26"/>
  <c r="D468" i="26"/>
  <c r="E582" i="26"/>
  <c r="D688" i="26"/>
  <c r="D732" i="26"/>
  <c r="D731" i="26" s="1"/>
  <c r="D757" i="26"/>
  <c r="D756" i="26" s="1"/>
  <c r="D11" i="26"/>
  <c r="E181" i="26"/>
  <c r="E180" i="26" s="1"/>
  <c r="E316" i="26"/>
  <c r="D368" i="26"/>
  <c r="D388" i="26"/>
  <c r="D392" i="26"/>
  <c r="D97" i="26"/>
  <c r="D117" i="26"/>
  <c r="D126" i="26"/>
  <c r="E150" i="26"/>
  <c r="E149" i="26" s="1"/>
  <c r="E185" i="26"/>
  <c r="E184" i="26" s="1"/>
  <c r="E214" i="26"/>
  <c r="E213" i="26" s="1"/>
  <c r="E374" i="26"/>
  <c r="E373" i="26" s="1"/>
  <c r="E469" i="26"/>
  <c r="E468" i="26" s="1"/>
  <c r="D61" i="26"/>
  <c r="D167" i="26"/>
  <c r="D289" i="26"/>
  <c r="D298" i="26"/>
  <c r="D302" i="26"/>
  <c r="E404" i="26"/>
  <c r="D160" i="26"/>
  <c r="E168" i="26"/>
  <c r="D348" i="26"/>
  <c r="D474" i="26"/>
  <c r="E498" i="26"/>
  <c r="E497" i="26" s="1"/>
  <c r="E741" i="26"/>
  <c r="E740" i="26" s="1"/>
  <c r="E748" i="26"/>
  <c r="E747" i="26" s="1"/>
  <c r="E689" i="26"/>
  <c r="E688" i="26" s="1"/>
  <c r="D530" i="26"/>
  <c r="D570" i="26"/>
  <c r="D680" i="26"/>
  <c r="E548" i="26"/>
  <c r="E596" i="26"/>
  <c r="E758" i="26"/>
  <c r="E757" i="26" s="1"/>
  <c r="E756" i="26" s="1"/>
  <c r="E179" i="26"/>
  <c r="E123" i="26"/>
  <c r="E298" i="26"/>
  <c r="E302" i="26"/>
  <c r="E154" i="26"/>
  <c r="E629" i="26"/>
  <c r="E244" i="26"/>
  <c r="E243" i="26" s="1"/>
  <c r="E328" i="26"/>
  <c r="D523" i="26"/>
  <c r="E524" i="26"/>
  <c r="E523" i="26" s="1"/>
  <c r="D563" i="26"/>
  <c r="E564" i="26"/>
  <c r="E563" i="26" s="1"/>
  <c r="D611" i="26"/>
  <c r="E612" i="26"/>
  <c r="E611" i="26" s="1"/>
  <c r="D719" i="26"/>
  <c r="E720" i="26"/>
  <c r="E719" i="26" s="1"/>
  <c r="E12" i="26"/>
  <c r="E11" i="26" s="1"/>
  <c r="D4" i="26"/>
  <c r="E62" i="26"/>
  <c r="E61" i="26" s="1"/>
  <c r="D120" i="26"/>
  <c r="D123" i="26"/>
  <c r="D38" i="26"/>
  <c r="D68" i="26"/>
  <c r="E98" i="26"/>
  <c r="E97" i="26" s="1"/>
  <c r="E121" i="26"/>
  <c r="E120" i="26" s="1"/>
  <c r="D154" i="26"/>
  <c r="D153" i="26" s="1"/>
  <c r="E202" i="26"/>
  <c r="E201" i="26" s="1"/>
  <c r="E200" i="26" s="1"/>
  <c r="E204" i="26"/>
  <c r="E216" i="26"/>
  <c r="E234" i="26"/>
  <c r="E233" i="26" s="1"/>
  <c r="E260" i="26"/>
  <c r="E349" i="26"/>
  <c r="E348" i="26" s="1"/>
  <c r="E368" i="26"/>
  <c r="D416" i="26"/>
  <c r="E475" i="26"/>
  <c r="E474" i="26" s="1"/>
  <c r="E491" i="26"/>
  <c r="E571" i="26"/>
  <c r="E570" i="26" s="1"/>
  <c r="E579" i="26"/>
  <c r="E578" i="26" s="1"/>
  <c r="D582" i="26"/>
  <c r="D654" i="26"/>
  <c r="E662" i="26"/>
  <c r="E735" i="26"/>
  <c r="E734" i="26" s="1"/>
  <c r="E743" i="26"/>
  <c r="E742" i="26" s="1"/>
  <c r="E752" i="26"/>
  <c r="E751" i="26" s="1"/>
  <c r="E762" i="26"/>
  <c r="E761" i="26" s="1"/>
  <c r="E38" i="26"/>
  <c r="E164" i="26"/>
  <c r="E250" i="26"/>
  <c r="E412" i="26"/>
  <c r="E600" i="26"/>
  <c r="D643" i="26"/>
  <c r="E644" i="26"/>
  <c r="E643" i="26" s="1"/>
  <c r="E117" i="26"/>
  <c r="E129" i="26"/>
  <c r="E172" i="26"/>
  <c r="E171" i="26" s="1"/>
  <c r="E208" i="26"/>
  <c r="E207" i="26" s="1"/>
  <c r="E221" i="26"/>
  <c r="E220" i="26" s="1"/>
  <c r="E290" i="26"/>
  <c r="E289" i="26" s="1"/>
  <c r="D331" i="26"/>
  <c r="E354" i="26"/>
  <c r="E353" i="26" s="1"/>
  <c r="D399" i="26"/>
  <c r="D429" i="26"/>
  <c r="E450" i="26"/>
  <c r="D455" i="26"/>
  <c r="E495" i="26"/>
  <c r="E494" i="26" s="1"/>
  <c r="D557" i="26"/>
  <c r="E558" i="26"/>
  <c r="E557" i="26" s="1"/>
  <c r="D662" i="26"/>
  <c r="E677" i="26"/>
  <c r="E685" i="26"/>
  <c r="E684" i="26" s="1"/>
  <c r="D701" i="26"/>
  <c r="E729" i="26"/>
  <c r="E728" i="26" s="1"/>
  <c r="D766" i="26"/>
  <c r="E146" i="26"/>
  <c r="E167" i="26"/>
  <c r="E174" i="26"/>
  <c r="D185" i="26"/>
  <c r="D184" i="26" s="1"/>
  <c r="E315" i="26"/>
  <c r="E331" i="26"/>
  <c r="E344" i="26"/>
  <c r="E399" i="26"/>
  <c r="E416" i="26"/>
  <c r="E422" i="26"/>
  <c r="E429" i="26"/>
  <c r="E455" i="26"/>
  <c r="D463" i="26"/>
  <c r="E464" i="26"/>
  <c r="E463" i="26" s="1"/>
  <c r="E514" i="26"/>
  <c r="E510" i="26" s="1"/>
  <c r="D532" i="26"/>
  <c r="E588" i="26"/>
  <c r="D629" i="26"/>
  <c r="E701" i="26"/>
  <c r="D769" i="26"/>
  <c r="D768" i="26" s="1"/>
  <c r="E770" i="26"/>
  <c r="E769" i="26" s="1"/>
  <c r="E768" i="26" s="1"/>
  <c r="D778" i="26"/>
  <c r="E604" i="26"/>
  <c r="E666" i="26"/>
  <c r="D677" i="26"/>
  <c r="D735" i="26"/>
  <c r="D734" i="26" s="1"/>
  <c r="D305" i="26"/>
  <c r="E306" i="26"/>
  <c r="E305" i="26" s="1"/>
  <c r="D545" i="26"/>
  <c r="D539" i="26" s="1"/>
  <c r="E546" i="26"/>
  <c r="E545" i="26" s="1"/>
  <c r="E539" i="26" s="1"/>
  <c r="D723" i="26"/>
  <c r="D718" i="26" s="1"/>
  <c r="D717" i="26" s="1"/>
  <c r="E724" i="26"/>
  <c r="E723" i="26" s="1"/>
  <c r="D745" i="26"/>
  <c r="D744" i="26" s="1"/>
  <c r="E746" i="26"/>
  <c r="E745" i="26" s="1"/>
  <c r="D129" i="26"/>
  <c r="D146" i="26"/>
  <c r="D216" i="26"/>
  <c r="D215" i="26" s="1"/>
  <c r="D244" i="26"/>
  <c r="D243" i="26" s="1"/>
  <c r="D357" i="26"/>
  <c r="E358" i="26"/>
  <c r="E357" i="26" s="1"/>
  <c r="D395" i="26"/>
  <c r="E396" i="26"/>
  <c r="E395" i="26" s="1"/>
  <c r="D422" i="26"/>
  <c r="D450" i="26"/>
  <c r="D514" i="26"/>
  <c r="D510" i="26" s="1"/>
  <c r="E5" i="26"/>
  <c r="E4" i="26" s="1"/>
  <c r="E136" i="26"/>
  <c r="D229" i="26"/>
  <c r="D228" i="26" s="1"/>
  <c r="E232" i="26"/>
  <c r="E229" i="26" s="1"/>
  <c r="D308" i="26"/>
  <c r="D325" i="26"/>
  <c r="E326" i="26"/>
  <c r="E325" i="26" s="1"/>
  <c r="D362" i="26"/>
  <c r="D409" i="26"/>
  <c r="E410" i="26"/>
  <c r="E409" i="26" s="1"/>
  <c r="D445" i="26"/>
  <c r="E446" i="26"/>
  <c r="E445" i="26" s="1"/>
  <c r="D491" i="26"/>
  <c r="E532" i="26"/>
  <c r="E529" i="26" s="1"/>
  <c r="D548" i="26"/>
  <c r="D553" i="26"/>
  <c r="E554" i="26"/>
  <c r="E553" i="26" s="1"/>
  <c r="D600" i="26"/>
  <c r="D639" i="26"/>
  <c r="E640" i="26"/>
  <c r="E639" i="26" s="1"/>
  <c r="D647" i="26"/>
  <c r="E648" i="26"/>
  <c r="E647" i="26" s="1"/>
  <c r="E654" i="26"/>
  <c r="D672" i="26"/>
  <c r="D752" i="26"/>
  <c r="D751" i="26" s="1"/>
  <c r="D265" i="26"/>
  <c r="E266" i="26"/>
  <c r="E265" i="26" s="1"/>
  <c r="D477" i="26"/>
  <c r="E478" i="26"/>
  <c r="E477" i="26" s="1"/>
  <c r="D695" i="26"/>
  <c r="E696" i="26"/>
  <c r="E695" i="26" s="1"/>
  <c r="D486" i="26"/>
  <c r="E487" i="26"/>
  <c r="E486" i="26" s="1"/>
  <c r="D504" i="26"/>
  <c r="E505" i="26"/>
  <c r="E504" i="26" s="1"/>
  <c r="D596" i="26"/>
  <c r="D604" i="26"/>
  <c r="D617" i="26"/>
  <c r="E618" i="26"/>
  <c r="E617" i="26" s="1"/>
  <c r="D762" i="26"/>
  <c r="D761" i="26" s="1"/>
  <c r="D773" i="26"/>
  <c r="D772" i="26" s="1"/>
  <c r="E774" i="26"/>
  <c r="E773" i="26" s="1"/>
  <c r="E772" i="26" s="1"/>
  <c r="E69" i="26"/>
  <c r="E68" i="26" s="1"/>
  <c r="E127" i="26"/>
  <c r="E126" i="26" s="1"/>
  <c r="E133" i="26"/>
  <c r="E132" i="26" s="1"/>
  <c r="D132" i="26"/>
  <c r="D143" i="26"/>
  <c r="E144" i="26"/>
  <c r="E143" i="26" s="1"/>
  <c r="D164" i="26"/>
  <c r="D195" i="26"/>
  <c r="E196" i="26"/>
  <c r="E195" i="26" s="1"/>
  <c r="D211" i="26"/>
  <c r="E212" i="26"/>
  <c r="E211" i="26" s="1"/>
  <c r="D250" i="26"/>
  <c r="D260" i="26"/>
  <c r="E308" i="26"/>
  <c r="D328" i="26"/>
  <c r="D344" i="26"/>
  <c r="E362" i="26"/>
  <c r="D412" i="26"/>
  <c r="D459" i="26"/>
  <c r="E460" i="26"/>
  <c r="E459" i="26" s="1"/>
  <c r="D593" i="26"/>
  <c r="E594" i="26"/>
  <c r="E593" i="26" s="1"/>
  <c r="D666" i="26"/>
  <c r="E672" i="26"/>
  <c r="D136" i="26"/>
  <c r="D140" i="26"/>
  <c r="E215" i="26"/>
  <c r="E158" i="26"/>
  <c r="E157" i="26" s="1"/>
  <c r="E162" i="26"/>
  <c r="E160" i="26" s="1"/>
  <c r="E194" i="26"/>
  <c r="E193" i="26" s="1"/>
  <c r="D223" i="26"/>
  <c r="D222" i="26" s="1"/>
  <c r="D239" i="26"/>
  <c r="D238" i="26" s="1"/>
  <c r="E223" i="26"/>
  <c r="E222" i="26" s="1"/>
  <c r="E239" i="26"/>
  <c r="E238" i="26" s="1"/>
  <c r="H1" i="50" l="1"/>
  <c r="J1" i="50" s="1"/>
  <c r="H114" i="50"/>
  <c r="J114" i="50" s="1"/>
  <c r="D188" i="26"/>
  <c r="D163" i="26"/>
  <c r="E114" i="48"/>
  <c r="E258" i="48"/>
  <c r="E257" i="48" s="1"/>
  <c r="D258" i="48"/>
  <c r="D257" i="48" s="1"/>
  <c r="D114" i="48"/>
  <c r="H257" i="50"/>
  <c r="J257" i="50" s="1"/>
  <c r="H256" i="50"/>
  <c r="J256" i="50" s="1"/>
  <c r="D203" i="26"/>
  <c r="D178" i="26" s="1"/>
  <c r="D177" i="26" s="1"/>
  <c r="D484" i="26"/>
  <c r="D552" i="26"/>
  <c r="D551" i="26" s="1"/>
  <c r="E228" i="26"/>
  <c r="D67" i="26"/>
  <c r="D170" i="26"/>
  <c r="D152" i="26" s="1"/>
  <c r="E203" i="26"/>
  <c r="E744" i="26"/>
  <c r="D529" i="26"/>
  <c r="E170" i="26"/>
  <c r="E163" i="26"/>
  <c r="D263" i="26"/>
  <c r="E484" i="26"/>
  <c r="E483" i="26" s="1"/>
  <c r="E314" i="26"/>
  <c r="E116" i="26"/>
  <c r="D727" i="26"/>
  <c r="D726" i="26" s="1"/>
  <c r="D314" i="26"/>
  <c r="E718" i="26"/>
  <c r="E717" i="26" s="1"/>
  <c r="E263" i="26"/>
  <c r="E727" i="26"/>
  <c r="E726" i="26" s="1"/>
  <c r="E153" i="26"/>
  <c r="D135" i="26"/>
  <c r="D562" i="26"/>
  <c r="E340" i="26"/>
  <c r="D116" i="26"/>
  <c r="D3" i="26"/>
  <c r="E3" i="26"/>
  <c r="E67" i="26"/>
  <c r="E552" i="26"/>
  <c r="E551" i="26" s="1"/>
  <c r="E188" i="26"/>
  <c r="D340" i="26"/>
  <c r="D339" i="26" s="1"/>
  <c r="E646" i="26"/>
  <c r="D444" i="26"/>
  <c r="E135" i="26"/>
  <c r="E444" i="26"/>
  <c r="E562" i="26"/>
  <c r="D646" i="26"/>
  <c r="E115" i="26" l="1"/>
  <c r="E178" i="26"/>
  <c r="E177" i="26" s="1"/>
  <c r="D561" i="26"/>
  <c r="D483" i="26"/>
  <c r="D115" i="26"/>
  <c r="D114" i="26" s="1"/>
  <c r="E339" i="26"/>
  <c r="E152" i="26"/>
  <c r="D2" i="26"/>
  <c r="D259" i="26"/>
  <c r="D560" i="26"/>
  <c r="E114" i="26"/>
  <c r="E2" i="26"/>
  <c r="E259" i="26"/>
  <c r="E561" i="26"/>
  <c r="E560" i="26" s="1"/>
  <c r="E258" i="26" l="1"/>
  <c r="E257" i="26" s="1"/>
  <c r="D258" i="26"/>
  <c r="D257" i="26" s="1"/>
  <c r="C778" i="26"/>
  <c r="C773" i="26"/>
  <c r="C772" i="26" s="1"/>
  <c r="C769" i="26"/>
  <c r="C768" i="26" s="1"/>
  <c r="C766" i="26"/>
  <c r="C762" i="26"/>
  <c r="C761" i="26" s="1"/>
  <c r="C757" i="26"/>
  <c r="C756" i="26" s="1"/>
  <c r="C752" i="26"/>
  <c r="C751" i="26" s="1"/>
  <c r="C747" i="26"/>
  <c r="C745" i="26"/>
  <c r="C742" i="26"/>
  <c r="C740" i="26"/>
  <c r="C735" i="26"/>
  <c r="C734" i="26" s="1"/>
  <c r="C732" i="26"/>
  <c r="C731" i="26" s="1"/>
  <c r="C728" i="26"/>
  <c r="J727" i="26"/>
  <c r="J726" i="26"/>
  <c r="C723" i="26"/>
  <c r="C719" i="26"/>
  <c r="J718" i="26"/>
  <c r="J717" i="26"/>
  <c r="C701" i="26"/>
  <c r="C695" i="26"/>
  <c r="C688" i="26"/>
  <c r="C684" i="26"/>
  <c r="C680" i="26"/>
  <c r="C677" i="26"/>
  <c r="C672" i="26"/>
  <c r="C666" i="26"/>
  <c r="C662" i="26"/>
  <c r="C654" i="26"/>
  <c r="C647" i="26"/>
  <c r="J646" i="26"/>
  <c r="J643" i="26"/>
  <c r="C643" i="26"/>
  <c r="J639" i="26"/>
  <c r="C639" i="26"/>
  <c r="C629" i="26"/>
  <c r="C617" i="26"/>
  <c r="C611" i="26"/>
  <c r="C604" i="26"/>
  <c r="C600" i="26"/>
  <c r="C596" i="26"/>
  <c r="C593" i="26"/>
  <c r="C588" i="26"/>
  <c r="C582" i="26"/>
  <c r="C578" i="26"/>
  <c r="C570" i="26"/>
  <c r="C563" i="26"/>
  <c r="J562" i="26"/>
  <c r="J561" i="26"/>
  <c r="J560" i="26"/>
  <c r="C557" i="26"/>
  <c r="C553" i="26"/>
  <c r="J552" i="26"/>
  <c r="J551" i="26"/>
  <c r="J548" i="26"/>
  <c r="C548" i="26"/>
  <c r="C545" i="26"/>
  <c r="C539" i="26" s="1"/>
  <c r="C532" i="26"/>
  <c r="C530" i="26"/>
  <c r="C523" i="26"/>
  <c r="C514" i="26"/>
  <c r="C510" i="26" s="1"/>
  <c r="C504" i="26"/>
  <c r="C497" i="26"/>
  <c r="C494" i="26"/>
  <c r="C491" i="26"/>
  <c r="C486" i="26"/>
  <c r="J483" i="26"/>
  <c r="C477" i="26"/>
  <c r="C474" i="26"/>
  <c r="C468" i="26"/>
  <c r="C463" i="26"/>
  <c r="C459" i="26"/>
  <c r="C455" i="26"/>
  <c r="C450" i="26"/>
  <c r="C445" i="26"/>
  <c r="C429" i="26"/>
  <c r="C422" i="26"/>
  <c r="C416" i="26"/>
  <c r="C412" i="26"/>
  <c r="C409" i="26"/>
  <c r="C404" i="26"/>
  <c r="C399" i="26"/>
  <c r="C395" i="26"/>
  <c r="C392" i="26"/>
  <c r="C388" i="26"/>
  <c r="C382" i="26"/>
  <c r="C378" i="26"/>
  <c r="C373" i="26"/>
  <c r="C368" i="26"/>
  <c r="C362" i="26"/>
  <c r="C357" i="26"/>
  <c r="C353" i="26"/>
  <c r="C348" i="26"/>
  <c r="C344" i="26"/>
  <c r="J339" i="26"/>
  <c r="C331" i="26"/>
  <c r="C328" i="26"/>
  <c r="C325" i="26"/>
  <c r="C315" i="26"/>
  <c r="C308" i="26"/>
  <c r="C305" i="26"/>
  <c r="C302" i="26"/>
  <c r="C298" i="26"/>
  <c r="C296" i="26"/>
  <c r="C289" i="26"/>
  <c r="C265" i="26"/>
  <c r="C260" i="26"/>
  <c r="J259" i="26"/>
  <c r="J258" i="26"/>
  <c r="J257" i="26"/>
  <c r="J256" i="26"/>
  <c r="C250" i="26"/>
  <c r="C244" i="26"/>
  <c r="C243" i="26" s="1"/>
  <c r="C239" i="26"/>
  <c r="C238" i="26" s="1"/>
  <c r="C236" i="26"/>
  <c r="C235" i="26" s="1"/>
  <c r="C233" i="26"/>
  <c r="C229" i="26"/>
  <c r="C223" i="26"/>
  <c r="C222" i="26" s="1"/>
  <c r="C220" i="26"/>
  <c r="C216" i="26"/>
  <c r="C213" i="26"/>
  <c r="C211" i="26"/>
  <c r="C207" i="26"/>
  <c r="C204" i="26"/>
  <c r="C201" i="26"/>
  <c r="C200" i="26" s="1"/>
  <c r="C198" i="26"/>
  <c r="C197" i="26" s="1"/>
  <c r="C195" i="26"/>
  <c r="C193" i="26"/>
  <c r="C189" i="26"/>
  <c r="C185" i="26"/>
  <c r="C184" i="26" s="1"/>
  <c r="C179" i="26"/>
  <c r="J178" i="26"/>
  <c r="J177" i="26"/>
  <c r="C174" i="26"/>
  <c r="C171" i="26"/>
  <c r="J170" i="26"/>
  <c r="C167" i="26"/>
  <c r="C164" i="26"/>
  <c r="J163" i="26"/>
  <c r="C160" i="26"/>
  <c r="C157" i="26"/>
  <c r="C154" i="26"/>
  <c r="J153" i="26"/>
  <c r="J152" i="26"/>
  <c r="C149" i="26"/>
  <c r="C146" i="26"/>
  <c r="C143" i="26"/>
  <c r="C140" i="26"/>
  <c r="C136" i="26"/>
  <c r="J135" i="26"/>
  <c r="C132" i="26"/>
  <c r="C129" i="26"/>
  <c r="C126" i="26"/>
  <c r="C123" i="26"/>
  <c r="C120" i="26"/>
  <c r="C117" i="26"/>
  <c r="J116" i="26"/>
  <c r="J115" i="26"/>
  <c r="J114" i="26"/>
  <c r="J97" i="26"/>
  <c r="C97" i="26"/>
  <c r="J68" i="26"/>
  <c r="C68" i="26"/>
  <c r="J67" i="26"/>
  <c r="J61" i="26"/>
  <c r="C61" i="26"/>
  <c r="J38" i="26"/>
  <c r="C38" i="26"/>
  <c r="J11" i="26"/>
  <c r="C11" i="26"/>
  <c r="J4" i="26"/>
  <c r="C4" i="26"/>
  <c r="J3" i="26"/>
  <c r="J2" i="26"/>
  <c r="J1" i="26"/>
  <c r="C67" i="26" l="1"/>
  <c r="C744" i="26"/>
  <c r="C727" i="26" s="1"/>
  <c r="C726" i="26" s="1"/>
  <c r="C170" i="26"/>
  <c r="C228" i="26"/>
  <c r="C135" i="26"/>
  <c r="C163" i="26"/>
  <c r="C552" i="26"/>
  <c r="C551" i="26" s="1"/>
  <c r="C3" i="26"/>
  <c r="C562" i="26"/>
  <c r="C718" i="26"/>
  <c r="C717" i="26" s="1"/>
  <c r="C340" i="26"/>
  <c r="C314" i="26"/>
  <c r="C444" i="26"/>
  <c r="C153" i="26"/>
  <c r="C188" i="26"/>
  <c r="C484" i="26"/>
  <c r="C116" i="26"/>
  <c r="C215" i="26"/>
  <c r="C646" i="26"/>
  <c r="C529" i="26"/>
  <c r="C203" i="26"/>
  <c r="C263" i="26"/>
  <c r="C9" i="4"/>
  <c r="C12" i="4"/>
  <c r="C19" i="4"/>
  <c r="C17" i="4"/>
  <c r="C15" i="4"/>
  <c r="C2" i="26" l="1"/>
  <c r="C561" i="26"/>
  <c r="C483" i="26"/>
  <c r="C152" i="26"/>
  <c r="C115" i="26"/>
  <c r="C560" i="26"/>
  <c r="C339" i="26"/>
  <c r="C259" i="26"/>
  <c r="C178" i="26"/>
  <c r="C177" i="26" s="1"/>
  <c r="C6" i="4"/>
  <c r="C114" i="26" l="1"/>
  <c r="C258" i="26"/>
  <c r="C257" i="26" s="1"/>
  <c r="H58" i="16"/>
  <c r="G58" i="16"/>
  <c r="I58" i="16" l="1"/>
  <c r="S360" i="12" l="1"/>
  <c r="S359" i="12"/>
  <c r="H68" i="16" l="1"/>
  <c r="G68" i="16"/>
  <c r="H66" i="16"/>
  <c r="G66" i="16"/>
  <c r="H63" i="16"/>
  <c r="G63" i="16"/>
  <c r="I66" i="16" l="1"/>
  <c r="I63" i="16"/>
  <c r="I68" i="16"/>
  <c r="H71" i="16"/>
  <c r="G71" i="16"/>
  <c r="H49" i="16"/>
  <c r="G49" i="16"/>
  <c r="H47" i="16"/>
  <c r="G47" i="16"/>
  <c r="H45" i="16"/>
  <c r="G45" i="16"/>
  <c r="H38" i="16"/>
  <c r="G38" i="16"/>
  <c r="H35" i="16"/>
  <c r="G35" i="16"/>
  <c r="H32" i="16"/>
  <c r="G32" i="16"/>
  <c r="H23" i="16"/>
  <c r="G23" i="16"/>
  <c r="H9" i="16"/>
  <c r="G9" i="16"/>
  <c r="H2" i="16"/>
  <c r="G2" i="16"/>
  <c r="I47" i="16" l="1"/>
  <c r="I35" i="16"/>
  <c r="I2" i="16"/>
  <c r="I45" i="16"/>
  <c r="I71" i="16"/>
  <c r="I49" i="16"/>
  <c r="I38" i="16"/>
  <c r="I32" i="16"/>
  <c r="I23" i="16"/>
  <c r="I9" i="16"/>
  <c r="M359" i="12"/>
  <c r="M360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00000000-0006-0000-1100-000001000000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00000000-0006-0000-1400-000001000000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sharedStrings.xml><?xml version="1.0" encoding="utf-8"?>
<sst xmlns="http://schemas.openxmlformats.org/spreadsheetml/2006/main" count="6530" uniqueCount="1258">
  <si>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</si>
  <si>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</si>
  <si>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</si>
  <si>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</si>
  <si>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</si>
  <si>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</si>
  <si>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</si>
  <si>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</si>
  <si>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</si>
  <si>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</si>
  <si>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</si>
  <si>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</si>
  <si>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</si>
  <si>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</si>
  <si>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</si>
  <si>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</si>
  <si>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</si>
  <si>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</si>
  <si>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</si>
  <si>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</si>
  <si>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</si>
  <si>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</si>
  <si>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</si>
  <si>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</si>
  <si>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</si>
  <si>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</si>
  <si>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</si>
  <si>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</si>
  <si>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</si>
  <si>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</si>
  <si>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</si>
  <si>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</si>
  <si>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</si>
  <si>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</si>
  <si>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</si>
  <si>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</si>
  <si>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</si>
  <si>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</si>
  <si>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</si>
  <si>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</si>
  <si>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</si>
  <si>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</si>
  <si>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</si>
  <si>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</si>
  <si>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</si>
  <si>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</si>
  <si>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</si>
  <si>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</si>
  <si>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</si>
  <si>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</si>
  <si>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</si>
  <si>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</si>
  <si>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</si>
  <si>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</si>
  <si>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</si>
  <si>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</si>
  <si>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</si>
  <si>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</si>
  <si>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</si>
  <si>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</si>
  <si>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</si>
  <si>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</si>
  <si>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</si>
  <si>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</si>
  <si>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</si>
  <si>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</si>
  <si>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</si>
  <si>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</si>
  <si>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</si>
  <si>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</si>
  <si>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</si>
  <si>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</si>
  <si>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</si>
  <si>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</si>
  <si>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</si>
  <si>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</si>
  <si>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</si>
  <si>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</si>
  <si>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</si>
  <si>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</si>
  <si>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</si>
  <si>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</si>
  <si>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</si>
  <si>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</si>
  <si>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</si>
  <si>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</si>
  <si>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</si>
  <si>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</si>
  <si>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</si>
  <si>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</si>
  <si>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</si>
  <si>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</si>
  <si>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</si>
  <si>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</si>
  <si>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</si>
  <si>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</si>
  <si>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</si>
  <si>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</si>
  <si>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</si>
  <si>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</si>
  <si>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</si>
  <si>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</si>
  <si>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</si>
  <si>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</si>
  <si>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</si>
  <si>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</si>
  <si>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</si>
  <si>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</si>
  <si>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</si>
  <si>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</si>
  <si>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</si>
  <si>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</si>
  <si>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</si>
  <si>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</si>
  <si>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</si>
  <si>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</si>
  <si>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</si>
  <si>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</si>
  <si>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</si>
  <si>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</si>
  <si>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</si>
  <si>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</si>
  <si>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</si>
  <si>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</si>
  <si>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</si>
  <si>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</si>
  <si>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</si>
  <si>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</si>
  <si>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</si>
  <si>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</si>
  <si>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</si>
  <si>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</si>
  <si>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</si>
  <si>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</si>
  <si>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</si>
  <si>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</si>
  <si>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</si>
  <si>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</si>
  <si>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</si>
  <si>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</si>
  <si>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</si>
  <si>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</si>
  <si>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</si>
  <si>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</si>
  <si>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</si>
  <si>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</si>
  <si>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</si>
  <si>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</si>
  <si>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</si>
  <si>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</si>
  <si>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</si>
  <si>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</si>
  <si>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</si>
  <si>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</si>
  <si>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</si>
  <si>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</si>
  <si>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</si>
  <si>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</si>
  <si>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</si>
  <si>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</si>
  <si>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</si>
  <si>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</si>
  <si>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</si>
  <si>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</si>
  <si>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</si>
  <si>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</si>
  <si>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</si>
  <si>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</si>
  <si>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</si>
  <si>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</si>
  <si>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</si>
  <si>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</si>
  <si>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</si>
  <si>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</si>
  <si>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</si>
  <si>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</si>
  <si>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</si>
  <si>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</si>
  <si>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</si>
  <si>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</si>
  <si>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</si>
  <si>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</si>
  <si>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</si>
  <si>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</si>
  <si>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</si>
  <si>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</si>
  <si>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</si>
  <si>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</si>
  <si>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</si>
  <si>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</si>
  <si>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</si>
  <si>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</si>
  <si>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</si>
  <si>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</si>
  <si>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</si>
  <si>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</si>
  <si>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</si>
  <si>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</si>
  <si>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</si>
  <si>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</si>
  <si>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</si>
  <si>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</si>
  <si>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</si>
  <si>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</si>
  <si>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</si>
  <si>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</si>
  <si>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</si>
  <si>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</si>
  <si>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</si>
  <si>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</si>
  <si>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</si>
  <si>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</si>
  <si>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</si>
  <si>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</si>
  <si>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</si>
  <si>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</si>
  <si>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</si>
  <si>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</si>
  <si>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</si>
  <si>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</si>
  <si>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</si>
  <si>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</si>
  <si>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</si>
  <si>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</si>
  <si>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</si>
  <si>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</si>
  <si>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</si>
  <si>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</si>
  <si>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</si>
  <si>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</si>
  <si>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</si>
  <si>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</si>
  <si>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</si>
  <si>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</si>
  <si>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</si>
  <si>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</si>
  <si>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</si>
  <si>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</si>
  <si>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</si>
  <si>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</si>
  <si>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</si>
  <si>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</si>
  <si>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</si>
  <si>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</si>
  <si>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</si>
  <si>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</si>
  <si>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</si>
  <si>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</si>
  <si>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</si>
  <si>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</si>
  <si>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</si>
  <si>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</si>
  <si>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</si>
  <si>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</si>
  <si>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</si>
  <si>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</si>
  <si>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</si>
  <si>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</si>
  <si>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</si>
  <si>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</si>
  <si>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</si>
  <si>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</si>
  <si>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</si>
  <si>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</si>
  <si>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</si>
  <si>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</si>
  <si>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</si>
  <si>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</si>
  <si>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</si>
  <si>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</si>
  <si>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</si>
  <si>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</si>
  <si>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</si>
  <si>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</si>
  <si>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</si>
  <si>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</si>
  <si>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</si>
  <si>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</si>
  <si>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</si>
  <si>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</si>
  <si>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</si>
  <si>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</si>
  <si>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</si>
  <si>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</si>
  <si>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</si>
  <si>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</si>
  <si>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</si>
  <si>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</si>
  <si>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</si>
  <si>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</si>
  <si>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</si>
  <si>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</si>
  <si>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</si>
  <si>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</si>
  <si>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</si>
  <si>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</si>
  <si>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</si>
  <si>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</si>
  <si>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</si>
  <si>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</si>
  <si>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</si>
  <si>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</si>
  <si>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</si>
  <si>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</si>
  <si>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</si>
  <si>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</si>
  <si>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</si>
  <si>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</si>
  <si>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</si>
  <si>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</si>
  <si>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</si>
  <si>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</si>
  <si>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</si>
  <si>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</si>
  <si>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</si>
  <si>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</si>
  <si>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</si>
  <si>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</si>
  <si>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</si>
  <si>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</si>
  <si>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</si>
  <si>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</si>
  <si>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</si>
  <si>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</si>
  <si>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</si>
  <si>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</si>
  <si>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</si>
  <si>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</si>
  <si>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</si>
  <si>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</si>
  <si>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</si>
  <si>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</si>
  <si>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</si>
  <si>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</si>
  <si>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</si>
  <si>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</si>
  <si>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</si>
  <si>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</si>
  <si>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</si>
  <si>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</si>
  <si>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</si>
  <si>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</si>
  <si>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</si>
  <si>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</si>
  <si>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</si>
  <si>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</si>
  <si>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</si>
  <si>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</si>
  <si>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</si>
  <si>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</si>
  <si>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</si>
  <si>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</si>
  <si>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</si>
  <si>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</si>
  <si>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</si>
  <si>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</si>
  <si>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</si>
  <si>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</si>
  <si>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</si>
  <si>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</si>
  <si>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</si>
  <si>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</si>
  <si>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</si>
  <si>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</si>
  <si>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</si>
  <si>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</si>
  <si>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</si>
  <si>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</si>
  <si>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</si>
  <si>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</si>
  <si>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</si>
  <si>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</si>
  <si>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</si>
  <si>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</si>
  <si>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</si>
  <si>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</si>
  <si>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</si>
  <si>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</si>
  <si>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</si>
  <si>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</si>
  <si>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</si>
  <si>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</si>
  <si>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</si>
  <si>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</si>
  <si>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</si>
  <si>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</si>
  <si>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</si>
  <si>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</si>
  <si>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</si>
  <si>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</si>
  <si>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</si>
  <si>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</si>
  <si>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</si>
  <si>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</si>
  <si>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</si>
  <si>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</si>
  <si>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</si>
  <si>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</si>
  <si>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</si>
  <si>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</si>
  <si>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</si>
  <si>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</si>
  <si>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</si>
  <si>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</si>
  <si>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</si>
  <si>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</si>
  <si>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</si>
  <si>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</si>
  <si>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</si>
  <si>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</si>
  <si>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</si>
  <si>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</si>
  <si>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</si>
  <si>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</si>
  <si>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</si>
  <si>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</si>
  <si>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</si>
  <si>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</si>
  <si>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</si>
  <si>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</si>
  <si>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</si>
  <si>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</si>
  <si>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</si>
  <si>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</si>
  <si>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</si>
  <si>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</si>
  <si>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</si>
  <si>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</si>
  <si>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</si>
  <si>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</si>
  <si>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</si>
  <si>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</si>
  <si>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</si>
  <si>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</si>
  <si>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</si>
  <si>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</si>
  <si>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</si>
  <si>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</si>
  <si>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</si>
  <si>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</si>
  <si>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</si>
  <si>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</si>
  <si>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</si>
  <si>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</si>
  <si>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</si>
  <si>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</si>
  <si>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</si>
  <si>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</si>
  <si>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</si>
  <si>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</si>
  <si>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</si>
  <si>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</si>
  <si>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</si>
  <si>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</si>
  <si>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</si>
  <si>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</si>
  <si>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</si>
  <si>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</si>
  <si>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</si>
  <si>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</si>
  <si>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</si>
  <si>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</si>
  <si>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</si>
  <si>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</si>
  <si>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</si>
  <si>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</si>
  <si>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</si>
  <si>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</si>
  <si>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</si>
  <si>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</si>
  <si>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</si>
  <si>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</si>
  <si>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</si>
  <si>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</si>
  <si>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</si>
  <si>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</si>
  <si>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</si>
  <si>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</si>
  <si>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</si>
  <si>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</si>
  <si>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</si>
  <si>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</si>
  <si>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</si>
  <si>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</si>
  <si>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</si>
  <si>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</si>
  <si>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</si>
  <si>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</si>
  <si>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</si>
  <si>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</si>
  <si>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</si>
  <si>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</si>
  <si>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</si>
  <si>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</si>
  <si>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</si>
  <si>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</si>
  <si>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</si>
  <si>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</si>
  <si>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</si>
  <si>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</si>
  <si>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</si>
  <si>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</si>
  <si>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</si>
  <si>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</si>
  <si>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</si>
  <si>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</si>
  <si>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</si>
  <si>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</si>
  <si>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</si>
  <si>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</si>
  <si>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</si>
  <si>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</si>
  <si>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</si>
  <si>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</si>
  <si>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</si>
  <si>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</si>
  <si>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</si>
  <si>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</si>
  <si>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</si>
  <si>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</si>
  <si>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</si>
  <si>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</si>
  <si>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</si>
  <si>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</si>
  <si>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</si>
  <si>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</si>
  <si>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</si>
  <si>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</si>
  <si>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</si>
  <si>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</si>
  <si>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</si>
  <si>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</si>
  <si>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</si>
  <si>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</si>
  <si>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</si>
  <si>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</si>
  <si>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</si>
  <si>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</si>
  <si>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</si>
  <si>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</si>
  <si>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</si>
  <si>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</si>
  <si>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</si>
  <si>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</si>
  <si>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</si>
  <si>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</si>
  <si>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</si>
  <si>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</si>
  <si>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</si>
  <si>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</si>
  <si>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</si>
  <si>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</si>
  <si>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</si>
  <si>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</si>
  <si>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</si>
  <si>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</si>
  <si>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</si>
  <si>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</si>
  <si>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</si>
  <si>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</si>
  <si>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</si>
  <si>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</si>
  <si>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</si>
  <si>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</si>
  <si>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</si>
  <si>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</si>
  <si>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</si>
  <si>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</si>
  <si>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</si>
  <si>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</si>
  <si>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</si>
  <si>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</si>
  <si>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</si>
  <si>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</si>
  <si>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</si>
  <si>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</si>
  <si>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</si>
  <si>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</si>
  <si>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</si>
  <si>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</si>
  <si>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</si>
  <si>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</si>
  <si>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</si>
  <si>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</si>
  <si>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</si>
  <si>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</si>
  <si>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</si>
  <si>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</si>
  <si>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</si>
  <si>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</si>
  <si>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</si>
  <si>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</si>
  <si>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</si>
  <si>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</si>
  <si>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</si>
  <si>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</si>
  <si>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</si>
  <si>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</si>
  <si>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</si>
  <si>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</si>
  <si>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</si>
  <si>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</si>
  <si>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</si>
  <si>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</si>
  <si>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</si>
  <si>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</si>
  <si>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</si>
  <si>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</si>
  <si>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</si>
  <si>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</si>
  <si>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</si>
  <si>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</si>
  <si>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</si>
  <si>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</si>
  <si>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</si>
  <si>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</si>
  <si>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</si>
  <si>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</si>
  <si>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</si>
  <si>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</si>
  <si>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</si>
  <si>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</si>
  <si>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</si>
  <si>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</si>
  <si>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</si>
  <si>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</si>
  <si>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</si>
  <si>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</si>
  <si>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</si>
  <si>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</si>
  <si>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</si>
  <si>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</si>
  <si>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</si>
  <si>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</si>
  <si>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</si>
  <si>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</si>
  <si>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</si>
  <si>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</si>
  <si>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</si>
  <si>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</si>
  <si>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</si>
  <si>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</si>
  <si>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</si>
  <si>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</si>
  <si>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</si>
  <si>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</si>
  <si>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</si>
  <si>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</si>
  <si>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</si>
  <si>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</si>
  <si>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</si>
  <si>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</si>
  <si>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</si>
  <si>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</si>
  <si>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</si>
  <si>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</si>
  <si>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</si>
  <si>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</si>
  <si>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</si>
  <si>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</si>
  <si>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</si>
  <si>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</si>
  <si>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</si>
  <si>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</si>
  <si>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</si>
  <si>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</si>
  <si>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</si>
  <si>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</si>
  <si>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</si>
  <si>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</si>
  <si>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</si>
  <si>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</si>
  <si>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</si>
  <si>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</si>
  <si>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</si>
  <si>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</si>
  <si>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</si>
  <si>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</si>
  <si>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</si>
  <si>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</si>
  <si>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</si>
  <si>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</si>
  <si>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</si>
  <si>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</si>
  <si>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</si>
  <si>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</si>
  <si>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</si>
  <si>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</si>
  <si>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</si>
  <si>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</si>
  <si>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</si>
  <si>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</si>
  <si>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</si>
  <si>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</si>
  <si>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</si>
  <si>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</si>
  <si>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</si>
  <si>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</si>
  <si>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</si>
  <si>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</si>
  <si>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</si>
  <si>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</si>
  <si>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</si>
  <si>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</si>
  <si>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</si>
  <si>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</si>
  <si>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</si>
  <si>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</si>
  <si>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</si>
  <si>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</si>
  <si>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</si>
  <si>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</si>
  <si>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</si>
  <si>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</si>
  <si>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</si>
  <si>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</si>
  <si>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</si>
  <si>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</si>
  <si>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</si>
  <si>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</si>
  <si>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</si>
  <si>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</si>
  <si>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</si>
  <si>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</si>
  <si>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</si>
  <si>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</si>
  <si>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</si>
  <si>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</si>
  <si>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</si>
  <si>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</si>
  <si>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</si>
  <si>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</si>
  <si>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</si>
  <si>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</si>
  <si>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</si>
  <si>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</si>
  <si>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</si>
  <si>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</si>
  <si>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</si>
  <si>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</si>
  <si>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</si>
  <si>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</si>
  <si>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</si>
  <si>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</si>
  <si>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</si>
  <si>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</si>
  <si>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</si>
  <si>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</si>
  <si>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</si>
  <si>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</si>
  <si>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</si>
  <si>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</si>
  <si>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</si>
  <si>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</si>
  <si>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</si>
  <si>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</si>
  <si>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</si>
  <si>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</si>
  <si>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</si>
  <si>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</si>
  <si>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</si>
  <si>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</si>
  <si>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</si>
  <si>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</si>
  <si>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</si>
  <si>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</si>
  <si>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</si>
  <si>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</si>
  <si>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</si>
  <si>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</si>
  <si>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</si>
  <si>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</si>
  <si>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</si>
  <si>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</si>
  <si>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</si>
  <si>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</si>
  <si>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</si>
  <si>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</si>
  <si>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</si>
  <si>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</si>
  <si>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</si>
  <si>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</si>
  <si>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</si>
  <si>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</si>
  <si>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</si>
  <si>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</si>
  <si>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</si>
  <si>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</si>
  <si>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</si>
  <si>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</si>
  <si>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</si>
  <si>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</si>
  <si>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</si>
  <si>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</si>
  <si>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</si>
  <si>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</si>
  <si>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</si>
  <si>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</si>
  <si>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</si>
  <si>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</si>
  <si>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</si>
  <si>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</si>
  <si>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</si>
  <si>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</si>
  <si>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</si>
  <si>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</si>
  <si>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</si>
  <si>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</si>
  <si>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</si>
  <si>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</si>
  <si>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</si>
  <si>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</si>
  <si>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</si>
  <si>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</si>
  <si>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</si>
  <si>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</si>
  <si>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</si>
  <si>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</si>
  <si>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</si>
  <si>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</si>
  <si>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</si>
  <si>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</si>
  <si>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</si>
  <si>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</si>
  <si>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</si>
  <si>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</si>
  <si>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</si>
  <si>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</si>
  <si>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</si>
  <si>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</si>
  <si>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</si>
  <si>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</si>
  <si>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</si>
  <si>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</si>
  <si>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</si>
  <si>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</si>
  <si>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</si>
  <si>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</si>
  <si>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</si>
  <si>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</si>
  <si>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</si>
  <si>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</si>
  <si>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</si>
  <si>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</si>
  <si>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</si>
  <si>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</si>
  <si>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</si>
  <si>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</si>
  <si>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</si>
  <si>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</si>
  <si>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</si>
  <si>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</si>
  <si>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</si>
  <si>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</si>
  <si>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</si>
  <si>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</si>
  <si>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</si>
  <si>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</si>
  <si>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</si>
  <si>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</si>
  <si>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</si>
  <si>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</si>
  <si>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</si>
  <si>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>لجنة التبتيت</t>
  </si>
  <si>
    <t>لجنة الصفقات</t>
  </si>
  <si>
    <t>لجنة الشراءات</t>
  </si>
  <si>
    <t xml:space="preserve"> </t>
  </si>
  <si>
    <t>ثقافية</t>
  </si>
  <si>
    <t>مكتب العلاقة مع المواطن</t>
  </si>
  <si>
    <t>الكتابة العامة</t>
  </si>
  <si>
    <t>كتابة المجلس و المكتب و اللجان</t>
  </si>
  <si>
    <t xml:space="preserve">مكتب مراقبة التراتيب و الشرطة البلدية </t>
  </si>
  <si>
    <t>مصلحة التنظيم و الأساليب و الإعلامية</t>
  </si>
  <si>
    <t>مكتب الإعلام و العلاقات</t>
  </si>
  <si>
    <t>مكتب التصرف في المعدات و الزينة</t>
  </si>
  <si>
    <t>مكتب الظبط المركزي و التوثيق</t>
  </si>
  <si>
    <t>إدارة الشؤون الإدارية العامة</t>
  </si>
  <si>
    <t>الإدارة الفرعية للشؤون الإدارية و الإجتماعية و الثقافية</t>
  </si>
  <si>
    <t>مصلحة الشؤون العقارية و النزاعات</t>
  </si>
  <si>
    <t>مصلحة الشؤون الإجتماعية و الثقافية و الشباب و الرياضة</t>
  </si>
  <si>
    <t>مصلحة الحالة المدنية و الإنتخابات</t>
  </si>
  <si>
    <t>مصلحة الموارد البشرية</t>
  </si>
  <si>
    <t>الإدارة الفرعية للشؤون المالية و الإقتصادية</t>
  </si>
  <si>
    <t>مصلحة الشؤون الإقتصادية</t>
  </si>
  <si>
    <t>مصلحة الأداءات و المعاليم</t>
  </si>
  <si>
    <t>مصلحة الصفقات و التزود و المغازات</t>
  </si>
  <si>
    <t>مصلحة الحسابيات و الميزانية</t>
  </si>
  <si>
    <t>إدارة حفظ الصحة و النظافة</t>
  </si>
  <si>
    <t>الإدارة الفرعية للنظافة و العناية بالبيئة</t>
  </si>
  <si>
    <t>مصلحة البستنة</t>
  </si>
  <si>
    <t>مصلحة النظافة</t>
  </si>
  <si>
    <t>الإدارة الفرعية للوقاية و حفظ الصحة</t>
  </si>
  <si>
    <t>مصلحة مقاومة الحشرات و الأوبئة و التلوث</t>
  </si>
  <si>
    <t>مصلحة المراقبة الصحية</t>
  </si>
  <si>
    <t xml:space="preserve">إدارة التهيئة العمرانية و الأشغال </t>
  </si>
  <si>
    <t>الإدارة الفرعية للطرقات و الأشغال</t>
  </si>
  <si>
    <t>مصلحة الورشات و الصيانة</t>
  </si>
  <si>
    <t>مصلحة التنوير العمومي</t>
  </si>
  <si>
    <t>مصلحة الطرقات و الأرصفة و المرور</t>
  </si>
  <si>
    <t>الإدارة الفرعية للعمران</t>
  </si>
  <si>
    <t>مصلحة التقسيمات و رخص البناء</t>
  </si>
  <si>
    <t>مصلحة التهيئة العمرانية و الدراسات و متابعة المشاريع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</si>
  <si>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</si>
  <si>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</si>
  <si>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</si>
  <si>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</si>
  <si>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</si>
  <si>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</si>
  <si>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</si>
  <si>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</si>
  <si>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</si>
  <si>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</si>
  <si>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تعبيد الطرقات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</si>
  <si>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</si>
  <si>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</si>
  <si>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</si>
  <si>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</si>
  <si>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</si>
  <si>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</si>
  <si>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</si>
  <si>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</si>
  <si>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</si>
  <si>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تنوير عمومي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</si>
  <si>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</si>
  <si>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</si>
  <si>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</si>
  <si>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>بيان المعاليم</t>
  </si>
  <si>
    <t>السنوات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</si>
  <si>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</si>
  <si>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</si>
  <si>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</si>
  <si>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</si>
  <si>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المعلوم على المؤسسات ذات الصبغة الصناعية و العقارية</t>
  </si>
  <si>
    <t>قائمة جملية</t>
  </si>
  <si>
    <t xml:space="preserve"> خلاصة ديون البلدية المستوجبة لفائدة الخواص و المؤسسات العمومية لحد 31 ديسمبر 2016</t>
  </si>
  <si>
    <t>الديون المستوجبة</t>
  </si>
  <si>
    <t>ما تم خلاصه من الديون المستوجبة الدفع الى حد 31 ديسمبر 2016</t>
  </si>
  <si>
    <t>جملة الديون المتبقية من المبالغ المستوجبة الخلاص</t>
  </si>
  <si>
    <t>المؤسسات</t>
  </si>
  <si>
    <t>جملة الديون</t>
  </si>
  <si>
    <t>جملة ما تم خلاصه</t>
  </si>
  <si>
    <t>ديون الخواص</t>
  </si>
  <si>
    <t>الجملة 1</t>
  </si>
  <si>
    <t>ديون المؤسسات العمومية</t>
  </si>
  <si>
    <t>الجملة 2</t>
  </si>
  <si>
    <t>الجملة العامة (1+2)</t>
  </si>
  <si>
    <t>ديون لفائدة مؤسسات اخرى(ذكرها بكل دقة)</t>
  </si>
  <si>
    <t>الجملة</t>
  </si>
  <si>
    <t>الإستخلاصات المستوجبة</t>
  </si>
  <si>
    <t xml:space="preserve">الفصل 3304: المساهمة لفائدة الودادية بعنوان خدمة تذاكر الأكل للاعوان </t>
  </si>
  <si>
    <t xml:space="preserve">الفصل 3305 : المساهمة لفائدة الودادية بعنوان تداكر الأكل </t>
  </si>
  <si>
    <t>تجميل الوسط الحضري</t>
  </si>
  <si>
    <t>زينة نصري</t>
  </si>
  <si>
    <t>عماد منصري</t>
  </si>
  <si>
    <t>المولدي الساهلي</t>
  </si>
  <si>
    <t>200                                                      200</t>
  </si>
  <si>
    <t>تجميل المدينة</t>
  </si>
  <si>
    <t>سور حديقة الشهداء مع الترصيف</t>
  </si>
  <si>
    <t>قصر البلدية</t>
  </si>
  <si>
    <t>الرصيف</t>
  </si>
  <si>
    <t>التطهير العمومي</t>
  </si>
  <si>
    <t>صيانة مقبرة</t>
  </si>
  <si>
    <t>تهيئة الساحات الخضراء</t>
  </si>
  <si>
    <t>تجهيزات حضرية</t>
  </si>
  <si>
    <t>التسجيل العقاري</t>
  </si>
  <si>
    <t>معدات اعلامية</t>
  </si>
  <si>
    <t>تطبيقات اعلامية</t>
  </si>
  <si>
    <t>نظم المعلومات الجغرافية</t>
  </si>
  <si>
    <t>سيارات ادارية</t>
  </si>
  <si>
    <t>دراسة مخطط مديري المرور</t>
  </si>
  <si>
    <t>تهيئة المستودع البلدي</t>
  </si>
  <si>
    <t>بناء مسكن وظيفي</t>
  </si>
  <si>
    <t>تسديد أصل الدين الداخلي</t>
  </si>
  <si>
    <t>تسديد أصل الدين الخارجي</t>
  </si>
  <si>
    <t>الطرقات والارصفة</t>
  </si>
  <si>
    <t>البنية الاساسية</t>
  </si>
  <si>
    <t>2010/2014</t>
  </si>
  <si>
    <t>التطهير وتصريف مياه الامطار</t>
  </si>
  <si>
    <t>33,655 (تكملة)</t>
  </si>
  <si>
    <t>تمديد شبكة التنوير العمومي</t>
  </si>
  <si>
    <t>القبول الوقتي للمشروع يوم 13/06/2014</t>
  </si>
  <si>
    <t>18,861(تكملة)</t>
  </si>
  <si>
    <t>اقتناء معدات اعلامية</t>
  </si>
  <si>
    <t>اقتناء معدات نظافة</t>
  </si>
  <si>
    <t>11,229(تكملة)</t>
  </si>
  <si>
    <t>المستودع البلدي</t>
  </si>
  <si>
    <t>البناءات الادارية</t>
  </si>
  <si>
    <t>تم الترفيع في اعتمادات مشروع المستودع البلدي من 40أد الى 160أد بعد الموافقة على تنقيح برنامج الاستثمار البلدي2010/2014(70أد مشروع تعهد وصيانة المنشئات البلدية)</t>
  </si>
  <si>
    <t>الدراسات</t>
  </si>
  <si>
    <t>الدراسات تحتسب ضمن الاعتمادات المبرمجة للمشاريع</t>
  </si>
  <si>
    <t>ملعب بلدي</t>
  </si>
  <si>
    <t>المشاريع الرياضية</t>
  </si>
  <si>
    <t>وقع ضم كلفة المشروع الى الاعتمادات التي تمت برمجتها من قبل وزارة الشباب والرياضة</t>
  </si>
  <si>
    <t>حي الزهور</t>
  </si>
  <si>
    <t>تهذيب الاحياء الشعبية</t>
  </si>
  <si>
    <t>المشروع في عهدة وكالة التهذيب والتجديد العمراني</t>
  </si>
  <si>
    <t xml:space="preserve">عبد الله قاسمي </t>
  </si>
  <si>
    <t xml:space="preserve">كاتب عام </t>
  </si>
  <si>
    <t xml:space="preserve">متصف مستشار </t>
  </si>
  <si>
    <t>منجي يحياوي</t>
  </si>
  <si>
    <t>توفيق دلهومي</t>
  </si>
  <si>
    <t xml:space="preserve">متصرف </t>
  </si>
  <si>
    <t xml:space="preserve">محمد المنصف حقي </t>
  </si>
  <si>
    <t xml:space="preserve">نعيمة التليلي </t>
  </si>
  <si>
    <t>طبيبة بيطرية متفقد جهوي</t>
  </si>
  <si>
    <t xml:space="preserve">زينة الصوفي محرز دلهومي </t>
  </si>
  <si>
    <t>مهندسة معمارية أولى</t>
  </si>
  <si>
    <t xml:space="preserve">محمد الساهلي </t>
  </si>
  <si>
    <t xml:space="preserve">ملحق ادارة </t>
  </si>
  <si>
    <t>خالد غرسلي</t>
  </si>
  <si>
    <t xml:space="preserve">كاتب تصرف </t>
  </si>
  <si>
    <t>محمد الصغير نصري</t>
  </si>
  <si>
    <t>التهامي بناني</t>
  </si>
  <si>
    <t xml:space="preserve">أم الزين مولاهي </t>
  </si>
  <si>
    <t xml:space="preserve">رضا صالحي </t>
  </si>
  <si>
    <t xml:space="preserve">احمد الجديد ملايكي </t>
  </si>
  <si>
    <t xml:space="preserve">هاجر منصوري </t>
  </si>
  <si>
    <t xml:space="preserve">تقني مخبر اعلامية </t>
  </si>
  <si>
    <t xml:space="preserve">بسام الزين </t>
  </si>
  <si>
    <t>تقني</t>
  </si>
  <si>
    <t xml:space="preserve">منية روافي </t>
  </si>
  <si>
    <t>رفيق الزيدي</t>
  </si>
  <si>
    <t xml:space="preserve">تقني  </t>
  </si>
  <si>
    <t>عدنان ناصري</t>
  </si>
  <si>
    <t>همحمد الطيب حقي</t>
  </si>
  <si>
    <t xml:space="preserve">تقني أول </t>
  </si>
  <si>
    <t>عبد النبي الفالحي</t>
  </si>
  <si>
    <t xml:space="preserve">عون تقني </t>
  </si>
  <si>
    <t xml:space="preserve">خذرية التليلي </t>
  </si>
  <si>
    <t xml:space="preserve">مستكتب ادارة </t>
  </si>
  <si>
    <t xml:space="preserve">عايشة السويلمي </t>
  </si>
  <si>
    <t>زهرة الزاير</t>
  </si>
  <si>
    <t xml:space="preserve">عبد الرحمان دلهومي </t>
  </si>
  <si>
    <t xml:space="preserve">محمد الصغير عجيلي </t>
  </si>
  <si>
    <t>نصر فقراوي</t>
  </si>
  <si>
    <t>محمد عبد الباسط سعداوي</t>
  </si>
  <si>
    <t>ابراهيم العلوي</t>
  </si>
  <si>
    <t xml:space="preserve">سامية قاهري </t>
  </si>
  <si>
    <t>زينة قاسمي</t>
  </si>
  <si>
    <t>الكاهية عيشاوي</t>
  </si>
  <si>
    <t>الزهرة عاشوري</t>
  </si>
  <si>
    <t>خميس صوالحي</t>
  </si>
  <si>
    <t xml:space="preserve">عبد الرزاق جبران </t>
  </si>
  <si>
    <t>فتحية نصرلي</t>
  </si>
  <si>
    <t xml:space="preserve">عبد الباقي حقي </t>
  </si>
  <si>
    <t>الزين سويلمس</t>
  </si>
  <si>
    <t>محمد المعتمري بناني</t>
  </si>
  <si>
    <t xml:space="preserve">مصطفى التونسي </t>
  </si>
  <si>
    <t xml:space="preserve">شهيبة بوزيدي </t>
  </si>
  <si>
    <t>عبد القادر بناني</t>
  </si>
  <si>
    <t xml:space="preserve">عون استقبال </t>
  </si>
  <si>
    <t>الصديق نجاحي</t>
  </si>
  <si>
    <t xml:space="preserve">تقني اول </t>
  </si>
  <si>
    <t>علي العتوري</t>
  </si>
  <si>
    <t xml:space="preserve">محمد الصالح قرميطي </t>
  </si>
  <si>
    <t>مفتاح محمدي</t>
  </si>
  <si>
    <t>الرتبة أو الصنف</t>
  </si>
  <si>
    <t xml:space="preserve">محمد العيد منصوري </t>
  </si>
  <si>
    <t>عامل</t>
  </si>
  <si>
    <t xml:space="preserve">عبد الحميد خضراوي </t>
  </si>
  <si>
    <t>النوري يحياوي</t>
  </si>
  <si>
    <t xml:space="preserve">منجي بن لعبيدي غضباني </t>
  </si>
  <si>
    <t>عز الدين جنحاني</t>
  </si>
  <si>
    <t>محمد المنور العظيمي</t>
  </si>
  <si>
    <t>ابراهيم فقراوي</t>
  </si>
  <si>
    <t>محمد الخامس نداري</t>
  </si>
  <si>
    <t>بوبكر سويلمي</t>
  </si>
  <si>
    <t>علي الراشدي</t>
  </si>
  <si>
    <t>محمد الهادي رحيمي</t>
  </si>
  <si>
    <t>بوبكر بناني</t>
  </si>
  <si>
    <t>منى حقي</t>
  </si>
  <si>
    <t>منصف جامعي</t>
  </si>
  <si>
    <t>خالد سويلمس</t>
  </si>
  <si>
    <t>نصر الدين يحياوي</t>
  </si>
  <si>
    <t>عمر رحموني</t>
  </si>
  <si>
    <t>عمر بوثوري</t>
  </si>
  <si>
    <t>توفيق مدايني</t>
  </si>
  <si>
    <t>لطفي سويلمي</t>
  </si>
  <si>
    <t>كيلاني بناني</t>
  </si>
  <si>
    <t>مختار محمدي</t>
  </si>
  <si>
    <t>الازهر النصري</t>
  </si>
  <si>
    <t>عبد القادر بن عباس</t>
  </si>
  <si>
    <t>محمد رمضان السويلمي</t>
  </si>
  <si>
    <t>محمد الصادق بثوري</t>
  </si>
  <si>
    <t>الاخضر سويلمي</t>
  </si>
  <si>
    <t>العياشي سويلمي</t>
  </si>
  <si>
    <t>نور الدين بن عمر رحيمي</t>
  </si>
  <si>
    <t xml:space="preserve">السيدة التباسي </t>
  </si>
  <si>
    <t xml:space="preserve">محي الدين بو الضيافي </t>
  </si>
  <si>
    <t>مختار الحقي</t>
  </si>
  <si>
    <t xml:space="preserve">رضا بناني </t>
  </si>
  <si>
    <t xml:space="preserve">عز الدين قاهري </t>
  </si>
  <si>
    <t>عائشة دخيللي</t>
  </si>
  <si>
    <t>ربيعة نصري</t>
  </si>
  <si>
    <t>حمزة فالحي</t>
  </si>
  <si>
    <t>علي الساس مهذبي</t>
  </si>
  <si>
    <t>نور الدين بناني</t>
  </si>
  <si>
    <t>يمينة سائحي</t>
  </si>
  <si>
    <t>الميزوني بثوري</t>
  </si>
  <si>
    <t>محمد الصالح فقراوي</t>
  </si>
  <si>
    <t>مراد قرميطي</t>
  </si>
  <si>
    <t>عبد الله دلهومي</t>
  </si>
  <si>
    <t>محمد الصغير غرسلي</t>
  </si>
  <si>
    <t>صالح بناني</t>
  </si>
  <si>
    <t>منعم بو عزي</t>
  </si>
  <si>
    <t>فاطمة قرميطي</t>
  </si>
  <si>
    <t>طارق فقراوي</t>
  </si>
  <si>
    <t>لطفي السويلمي</t>
  </si>
  <si>
    <t>عبد الله ميساوي</t>
  </si>
  <si>
    <t>محمد الصالح الدربالي</t>
  </si>
  <si>
    <t xml:space="preserve">بوراوي القروي </t>
  </si>
  <si>
    <t xml:space="preserve">منجي جنحاوي </t>
  </si>
  <si>
    <t>حسين قرمازي</t>
  </si>
  <si>
    <t xml:space="preserve">الجمعي شوشاني </t>
  </si>
  <si>
    <t xml:space="preserve">التوهامي رحموني </t>
  </si>
  <si>
    <t>نور الدين رحموني</t>
  </si>
  <si>
    <t>عمر اسودي</t>
  </si>
  <si>
    <t>بوزيان الطالبي</t>
  </si>
  <si>
    <t xml:space="preserve">منجي قاهري </t>
  </si>
  <si>
    <t>بشير مسعودي</t>
  </si>
  <si>
    <t>محمد الصالح حنشي</t>
  </si>
  <si>
    <t>علي بن محمود مدايني</t>
  </si>
  <si>
    <t>محمد الطاهر رابحي</t>
  </si>
  <si>
    <t>حربية نصراوي</t>
  </si>
  <si>
    <t xml:space="preserve">الطاهر صوالحي </t>
  </si>
  <si>
    <t>عيشة بوعزي</t>
  </si>
  <si>
    <t>صلاح الدين بناني</t>
  </si>
  <si>
    <t>ماهر قيزاني</t>
  </si>
  <si>
    <t>شادلية قرميطي</t>
  </si>
  <si>
    <t>محمد المنصف حليمي</t>
  </si>
  <si>
    <t>الهذبة يحياوي</t>
  </si>
  <si>
    <t>فريدة نصرلي</t>
  </si>
  <si>
    <t>يونس مدايني</t>
  </si>
  <si>
    <t xml:space="preserve">حياة اسودي </t>
  </si>
  <si>
    <t>نور الدين روافي</t>
  </si>
  <si>
    <t>الكامل حيزي</t>
  </si>
  <si>
    <t>حمزة حليمي</t>
  </si>
  <si>
    <t xml:space="preserve">الطاهر دخيللي </t>
  </si>
  <si>
    <t>محرز دخيللي</t>
  </si>
  <si>
    <t>بوجمعة دخيللي</t>
  </si>
  <si>
    <t xml:space="preserve">الوافي دخيللي </t>
  </si>
  <si>
    <t>حسان دخيللي</t>
  </si>
  <si>
    <t>محمد الناجي دخيللي</t>
  </si>
  <si>
    <t xml:space="preserve">محمد منصف مدايني </t>
  </si>
  <si>
    <t>مهدي نصراوي</t>
  </si>
  <si>
    <t>الناجي الساهلي</t>
  </si>
  <si>
    <t>محمد بن الازهر حمدي</t>
  </si>
  <si>
    <t>علي مرواني</t>
  </si>
  <si>
    <t>محمد بن بشير حمدي</t>
  </si>
  <si>
    <t>محمد الناصر نصرلي</t>
  </si>
  <si>
    <t>الناصر يحياوي</t>
  </si>
  <si>
    <t>صالح الجرايدي</t>
  </si>
  <si>
    <t>محجوب دخيللي</t>
  </si>
  <si>
    <t>حامد نصرلي</t>
  </si>
  <si>
    <t>محمد الصغير ملايكي</t>
  </si>
  <si>
    <t>وحيد سويلمي</t>
  </si>
  <si>
    <t>ربح سويلمي</t>
  </si>
  <si>
    <t>عبد الستار دخيللي</t>
  </si>
  <si>
    <t>المنزلي دخيللي</t>
  </si>
  <si>
    <t>خالد هرماسي</t>
  </si>
  <si>
    <t>الازهر سالمي</t>
  </si>
  <si>
    <t>حدة قاهري</t>
  </si>
  <si>
    <t>علية دخيللي</t>
  </si>
  <si>
    <t>محمد الحسين بوعزي</t>
  </si>
  <si>
    <t xml:space="preserve">فوزي حمدي </t>
  </si>
  <si>
    <t>كمال سلوقي</t>
  </si>
  <si>
    <t>بوزيان قاسمي</t>
  </si>
  <si>
    <t>حسين قاهري</t>
  </si>
  <si>
    <t>الامام دخيللي</t>
  </si>
  <si>
    <t>سعاد فقراوي</t>
  </si>
  <si>
    <t>خروبة محمدي</t>
  </si>
  <si>
    <t>نعيمة رحيمي</t>
  </si>
  <si>
    <t>نوة قرميطي</t>
  </si>
  <si>
    <t xml:space="preserve">عدنان منصري </t>
  </si>
  <si>
    <t>هاجر صعدلي</t>
  </si>
  <si>
    <t xml:space="preserve">محمد الطاهر طالبي </t>
  </si>
  <si>
    <t>حياة بوزيدي</t>
  </si>
  <si>
    <t xml:space="preserve">عباس حقي </t>
  </si>
  <si>
    <t>سامي قاهري</t>
  </si>
  <si>
    <t>الاسعد بوعزي</t>
  </si>
  <si>
    <t>علي عيشاوي</t>
  </si>
  <si>
    <t>فوزي قاسمي</t>
  </si>
  <si>
    <t>العارفة دخيللي</t>
  </si>
  <si>
    <t>نزار دخيللي</t>
  </si>
  <si>
    <t>منصور عمري</t>
  </si>
  <si>
    <t>منير نصرلي</t>
  </si>
  <si>
    <t>محمد امين ملايكي</t>
  </si>
  <si>
    <t>بوراوي حنديري</t>
  </si>
  <si>
    <t>وليد حليمي</t>
  </si>
  <si>
    <t>شرف الدين بناني</t>
  </si>
  <si>
    <t>وليد جنحاوي</t>
  </si>
  <si>
    <t>نبيل شعباني</t>
  </si>
  <si>
    <t>الملكي نصرلي</t>
  </si>
  <si>
    <t>نوة دلهومي</t>
  </si>
  <si>
    <t>فاطمة خضراوي</t>
  </si>
  <si>
    <t>دنيا دلهومي</t>
  </si>
  <si>
    <t>رفيق سويلمي</t>
  </si>
  <si>
    <t>وليد سويلمي</t>
  </si>
  <si>
    <t>محمد الصالح قاسمي</t>
  </si>
  <si>
    <t>جابر سويلمي</t>
  </si>
  <si>
    <t>نسرين فقراوي</t>
  </si>
  <si>
    <t>محمد الصالح جامعي</t>
  </si>
  <si>
    <t>نوة عيشاوي</t>
  </si>
  <si>
    <t>هشام دخيللي</t>
  </si>
  <si>
    <t>لطيفة رحيمي</t>
  </si>
  <si>
    <t>سهير عيشاوي</t>
  </si>
  <si>
    <t>فايقة منصوري</t>
  </si>
  <si>
    <t>بوجمعة نصرلي</t>
  </si>
  <si>
    <t>ماهر جنحاوي</t>
  </si>
  <si>
    <t>احمد عيشاوي</t>
  </si>
  <si>
    <t>نزيهة خضراوي</t>
  </si>
  <si>
    <t>فاطمة نصري</t>
  </si>
  <si>
    <t>الفاهمة بوضيافي</t>
  </si>
  <si>
    <t>رفيق رحموني</t>
  </si>
  <si>
    <t>ربح فقراوي</t>
  </si>
  <si>
    <t>عبد القادر ميساوي</t>
  </si>
  <si>
    <t>ربح خضراوي</t>
  </si>
  <si>
    <t>كمال يحياوي</t>
  </si>
  <si>
    <t xml:space="preserve">لطفي قاسمي </t>
  </si>
  <si>
    <t>رابح اسودي</t>
  </si>
  <si>
    <t>نور الدين محمدي</t>
  </si>
  <si>
    <t>عبد الحفيظ اسودي</t>
  </si>
  <si>
    <t>علي محمدي</t>
  </si>
  <si>
    <t>يونس بوثوري</t>
  </si>
  <si>
    <t>محمد بن علي بوثوري</t>
  </si>
  <si>
    <t>الطاهر محمدي</t>
  </si>
  <si>
    <t xml:space="preserve">حمزة نصري </t>
  </si>
  <si>
    <t xml:space="preserve">ماهر قيزاني </t>
  </si>
  <si>
    <t>حنان حرشاني</t>
  </si>
  <si>
    <t>نزار بن رحيم رحيمي</t>
  </si>
  <si>
    <t xml:space="preserve">علي عيشاوي </t>
  </si>
  <si>
    <t xml:space="preserve">عبد الله ذيبي </t>
  </si>
  <si>
    <t>ابراهيم بوبكري</t>
  </si>
  <si>
    <t>عمار سائحي</t>
  </si>
  <si>
    <t>عبد القادر نصري</t>
  </si>
  <si>
    <t>منجية قاهري</t>
  </si>
  <si>
    <t>صلاح جباري</t>
  </si>
  <si>
    <t>عبد الواحد بوعزي</t>
  </si>
  <si>
    <t>النفطي بوثوري</t>
  </si>
  <si>
    <t>رمزي قرميطي</t>
  </si>
  <si>
    <t>حسن نصري</t>
  </si>
  <si>
    <t>عبد الله بن الطاهر بوثوري</t>
  </si>
  <si>
    <t>محمد العبيدي عسكري</t>
  </si>
  <si>
    <t>صبري حمدي</t>
  </si>
  <si>
    <t>مبارك حمدي</t>
  </si>
  <si>
    <t>لطفي دخيللي</t>
  </si>
  <si>
    <t>طارق جباري</t>
  </si>
  <si>
    <t>صالح رحموني</t>
  </si>
  <si>
    <t>محمد بن علي حمدي</t>
  </si>
  <si>
    <t>سهام يحياوي</t>
  </si>
  <si>
    <t xml:space="preserve">يوسف البثوري </t>
  </si>
  <si>
    <t xml:space="preserve">محمد عزيز غضباني </t>
  </si>
  <si>
    <t>عنتر بوعزي</t>
  </si>
  <si>
    <t>فاطمة قاسمي</t>
  </si>
  <si>
    <t>الجيلاني فقراوي</t>
  </si>
  <si>
    <t>محمد الصالح رحيمي</t>
  </si>
  <si>
    <t xml:space="preserve">احمد رحيمي </t>
  </si>
  <si>
    <t>محمد المنور نجاحي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</si>
</sst>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  <numFmt numFmtId="167" formatCode="_(* #,##0.000_);_(* \(#,##0.000\);_(* &quot;-&quot;???_);_(@_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78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6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66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right" vertical="center"/>
    </xf>
    <xf numFmtId="0" fontId="2" fillId="21" borderId="1" xfId="0" applyFont="1" applyFill="1" applyBorder="1"/>
    <xf numFmtId="0" fontId="0" fillId="21" borderId="4" xfId="0" applyFill="1" applyBorder="1" applyAlignment="1">
      <alignment horizontal="center" vertical="center"/>
    </xf>
    <xf numFmtId="0" fontId="0" fillId="22" borderId="1" xfId="0" applyFill="1" applyBorder="1"/>
    <xf numFmtId="0" fontId="2" fillId="20" borderId="1" xfId="0" applyFont="1" applyFill="1" applyBorder="1"/>
    <xf numFmtId="0" fontId="0" fillId="0" borderId="12" xfId="0" applyBorder="1"/>
    <xf numFmtId="0" fontId="2" fillId="13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0" fillId="23" borderId="1" xfId="0" applyFill="1" applyBorder="1" applyAlignment="1">
      <alignment horizontal="center" vertical="center"/>
    </xf>
    <xf numFmtId="0" fontId="0" fillId="23" borderId="1" xfId="0" applyFill="1" applyBorder="1"/>
    <xf numFmtId="0" fontId="0" fillId="0" borderId="19" xfId="0" applyBorder="1"/>
    <xf numFmtId="0" fontId="2" fillId="24" borderId="3" xfId="0" applyFont="1" applyFill="1" applyBorder="1" applyAlignment="1">
      <alignment horizontal="center" vertical="center"/>
    </xf>
    <xf numFmtId="0" fontId="2" fillId="24" borderId="19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3" borderId="1" xfId="0" applyFont="1" applyFill="1" applyBorder="1"/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9" fontId="0" fillId="23" borderId="1" xfId="0" applyNumberFormat="1" applyFill="1" applyBorder="1"/>
    <xf numFmtId="9" fontId="0" fillId="15" borderId="1" xfId="0" applyNumberFormat="1" applyFill="1" applyBorder="1"/>
    <xf numFmtId="0" fontId="0" fillId="0" borderId="4" xfId="0" applyBorder="1" applyAlignment="1"/>
    <xf numFmtId="0" fontId="0" fillId="0" borderId="1" xfId="0" applyBorder="1" applyAlignment="1"/>
    <xf numFmtId="0" fontId="2" fillId="9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right" vertical="center" wrapText="1" readingOrder="2"/>
    </xf>
    <xf numFmtId="0" fontId="0" fillId="0" borderId="11" xfId="0" applyFill="1" applyBorder="1" applyAlignment="1">
      <alignment horizontal="right" vertical="center" wrapText="1" readingOrder="2"/>
    </xf>
    <xf numFmtId="0" fontId="0" fillId="0" borderId="0" xfId="0" applyAlignment="1"/>
    <xf numFmtId="0" fontId="0" fillId="0" borderId="0" xfId="0" applyFill="1" applyBorder="1" applyAlignment="1">
      <alignment horizontal="right" vertical="center" wrapText="1" readingOrder="2"/>
    </xf>
    <xf numFmtId="0" fontId="0" fillId="0" borderId="0" xfId="0" applyFont="1" applyAlignment="1"/>
    <xf numFmtId="167" fontId="0" fillId="0" borderId="0" xfId="0" applyNumberFormat="1"/>
    <xf numFmtId="0" fontId="3" fillId="1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0" fontId="0" fillId="4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0" borderId="12" xfId="0" applyBorder="1" applyAlignment="1"/>
    <xf numFmtId="0" fontId="0" fillId="0" borderId="4" xfId="0" applyBorder="1" applyAlignment="1"/>
    <xf numFmtId="0" fontId="2" fillId="15" borderId="1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/>
    </xf>
    <xf numFmtId="0" fontId="2" fillId="23" borderId="11" xfId="0" applyFont="1" applyFill="1" applyBorder="1" applyAlignment="1">
      <alignment horizontal="center" vertical="center"/>
    </xf>
    <xf numFmtId="0" fontId="2" fillId="23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 wrapText="1"/>
    </xf>
    <xf numFmtId="0" fontId="2" fillId="23" borderId="11" xfId="0" applyFont="1" applyFill="1" applyBorder="1" applyAlignment="1">
      <alignment horizontal="center" vertical="center" wrapText="1"/>
    </xf>
    <xf numFmtId="0" fontId="2" fillId="23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20" fillId="15" borderId="11" xfId="0" applyFont="1" applyFill="1" applyBorder="1" applyAlignment="1">
      <alignment horizontal="center" vertical="center"/>
    </xf>
    <xf numFmtId="0" fontId="20" fillId="15" borderId="4" xfId="0" applyFont="1" applyFill="1" applyBorder="1" applyAlignment="1">
      <alignment horizontal="center" vertical="center"/>
    </xf>
    <xf numFmtId="0" fontId="18" fillId="15" borderId="14" xfId="0" applyFont="1" applyFill="1" applyBorder="1" applyAlignment="1">
      <alignment horizontal="center" vertical="center"/>
    </xf>
    <xf numFmtId="0" fontId="18" fillId="15" borderId="15" xfId="0" applyFont="1" applyFill="1" applyBorder="1" applyAlignment="1">
      <alignment horizontal="center" vertical="center"/>
    </xf>
    <xf numFmtId="0" fontId="18" fillId="15" borderId="16" xfId="0" applyFont="1" applyFill="1" applyBorder="1" applyAlignment="1">
      <alignment horizontal="center" vertical="center"/>
    </xf>
    <xf numFmtId="0" fontId="18" fillId="15" borderId="17" xfId="0" applyFont="1" applyFill="1" applyBorder="1" applyAlignment="1">
      <alignment horizontal="center" vertical="center"/>
    </xf>
    <xf numFmtId="0" fontId="18" fillId="15" borderId="18" xfId="0" applyFont="1" applyFill="1" applyBorder="1" applyAlignment="1">
      <alignment horizontal="center" vertical="center"/>
    </xf>
    <xf numFmtId="0" fontId="18" fillId="15" borderId="19" xfId="0" applyFont="1" applyFill="1" applyBorder="1" applyAlignment="1">
      <alignment horizontal="center" vertical="center"/>
    </xf>
    <xf numFmtId="0" fontId="2" fillId="24" borderId="12" xfId="0" applyFont="1" applyFill="1" applyBorder="1" applyAlignment="1">
      <alignment horizontal="center" vertical="center"/>
    </xf>
    <xf numFmtId="0" fontId="2" fillId="24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20" xfId="0" applyFont="1" applyFill="1" applyBorder="1" applyAlignment="1">
      <alignment horizontal="center"/>
    </xf>
    <xf numFmtId="0" fontId="2" fillId="9" borderId="22" xfId="0" applyFont="1" applyFill="1" applyBorder="1" applyAlignment="1">
      <alignment horizontal="center"/>
    </xf>
    <xf numFmtId="0" fontId="2" fillId="9" borderId="21" xfId="0" applyFont="1" applyFill="1" applyBorder="1" applyAlignment="1">
      <alignment horizontal="center"/>
    </xf>
    <xf numFmtId="0" fontId="2" fillId="9" borderId="23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0" fillId="0" borderId="12" xfId="0" applyBorder="1" applyAlignment="1">
      <alignment vertical="center" readingOrder="2"/>
    </xf>
    <xf numFmtId="0" fontId="0" fillId="0" borderId="11" xfId="0" applyBorder="1" applyAlignment="1">
      <alignment vertical="center" readingOrder="2"/>
    </xf>
    <xf numFmtId="0" fontId="0" fillId="0" borderId="4" xfId="0" applyBorder="1" applyAlignment="1">
      <alignment vertical="center" readingOrder="2"/>
    </xf>
    <xf numFmtId="0" fontId="0" fillId="0" borderId="11" xfId="0" applyBorder="1" applyAlignment="1"/>
    <xf numFmtId="9" fontId="0" fillId="0" borderId="12" xfId="2" applyFont="1" applyBorder="1" applyAlignment="1"/>
    <xf numFmtId="0" fontId="0" fillId="0" borderId="12" xfId="0" applyFill="1" applyBorder="1" applyAlignment="1">
      <alignment vertical="center" readingOrder="2"/>
    </xf>
    <xf numFmtId="14" fontId="0" fillId="0" borderId="12" xfId="0" applyNumberFormat="1" applyBorder="1" applyAlignment="1"/>
    <xf numFmtId="166" fontId="0" fillId="0" borderId="12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6" fontId="0" fillId="0" borderId="12" xfId="0" applyNumberFormat="1" applyBorder="1" applyAlignment="1"/>
    <xf numFmtId="14" fontId="0" fillId="0" borderId="12" xfId="0" applyNumberFormat="1" applyBorder="1" applyAlignment="1">
      <alignment horizontal="center" vertical="center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</cellXfs>
  <cellStyles count="4">
    <cellStyle name="Comma" xfId="1" builtinId="3"/>
    <cellStyle name="MS_Arabe" xfId="3" xr:uid="{00000000-0005-0000-0000-000001000000}"/>
    <cellStyle name="Normal" xfId="0" builtinId="0"/>
    <cellStyle name="Percent" xfId="2" builtinId="5"/>
  </cellStyles>
  <dxfs count="69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2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lim/Desktop/Saisie%20Mise%20&#224;%20jour%20(Afef)/&#1575;&#1604;&#1602;&#1589;&#1585;&#1610;&#1606;/&#1575;&#1604;&#1602;&#1589;&#1585;&#1610;&#160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يزانية 2011"/>
      <sheetName val="ميزانية 2012 "/>
      <sheetName val="ميزانية 2013"/>
      <sheetName val="ميزانية 2014"/>
      <sheetName val="ميزانية 2015 "/>
      <sheetName val="ميزانية 2017"/>
      <sheetName val="التنظيم الهيكلي 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منشئات العمومية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 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74" t="s">
        <v>30</v>
      </c>
      <c r="B1" s="174"/>
      <c r="C1" s="174"/>
      <c r="D1" s="123" t="s">
        <v>853</v>
      </c>
      <c r="E1" s="123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75" t="s">
        <v>60</v>
      </c>
      <c r="B2" s="175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76" t="s">
        <v>578</v>
      </c>
      <c r="B3" s="176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77" t="s">
        <v>124</v>
      </c>
      <c r="B4" s="178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77" t="s">
        <v>125</v>
      </c>
      <c r="B11" s="178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77" t="s">
        <v>145</v>
      </c>
      <c r="B38" s="178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77" t="s">
        <v>158</v>
      </c>
      <c r="B61" s="178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76" t="s">
        <v>579</v>
      </c>
      <c r="B67" s="176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77" t="s">
        <v>163</v>
      </c>
      <c r="B68" s="178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1" t="s">
        <v>62</v>
      </c>
      <c r="B114" s="182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79" t="s">
        <v>580</v>
      </c>
      <c r="B115" s="180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77" t="s">
        <v>195</v>
      </c>
      <c r="B116" s="178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77" t="s">
        <v>202</v>
      </c>
      <c r="B135" s="178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79" t="s">
        <v>581</v>
      </c>
      <c r="B152" s="180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77" t="s">
        <v>208</v>
      </c>
      <c r="B153" s="178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77" t="s">
        <v>212</v>
      </c>
      <c r="B163" s="17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77" t="s">
        <v>214</v>
      </c>
      <c r="B170" s="17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79" t="s">
        <v>582</v>
      </c>
      <c r="B177" s="18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77" t="s">
        <v>217</v>
      </c>
      <c r="B178" s="17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83" t="s">
        <v>849</v>
      </c>
      <c r="B179" s="18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83" t="s">
        <v>848</v>
      </c>
      <c r="B184" s="184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83" t="s">
        <v>846</v>
      </c>
      <c r="B188" s="18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83" t="s">
        <v>843</v>
      </c>
      <c r="B197" s="184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83" t="s">
        <v>842</v>
      </c>
      <c r="B200" s="184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83" t="s">
        <v>841</v>
      </c>
      <c r="B203" s="18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83" t="s">
        <v>836</v>
      </c>
      <c r="B215" s="18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83" t="s">
        <v>834</v>
      </c>
      <c r="B222" s="184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83" t="s">
        <v>830</v>
      </c>
      <c r="B228" s="184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83" t="s">
        <v>828</v>
      </c>
      <c r="B235" s="184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83" t="s">
        <v>826</v>
      </c>
      <c r="B238" s="184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83" t="s">
        <v>823</v>
      </c>
      <c r="B243" s="184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83" t="s">
        <v>817</v>
      </c>
      <c r="B250" s="18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74" t="s">
        <v>67</v>
      </c>
      <c r="B256" s="174"/>
      <c r="C256" s="174"/>
      <c r="D256" s="123" t="s">
        <v>853</v>
      </c>
      <c r="E256" s="123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89" t="s">
        <v>60</v>
      </c>
      <c r="B257" s="190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91" t="s">
        <v>266</v>
      </c>
      <c r="B258" s="192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87" t="s">
        <v>267</v>
      </c>
      <c r="B259" s="188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85" t="s">
        <v>268</v>
      </c>
      <c r="B260" s="186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85" t="s">
        <v>269</v>
      </c>
      <c r="B263" s="186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85" t="s">
        <v>601</v>
      </c>
      <c r="B314" s="186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87" t="s">
        <v>270</v>
      </c>
      <c r="B339" s="188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85" t="s">
        <v>271</v>
      </c>
      <c r="B340" s="186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85" t="s">
        <v>357</v>
      </c>
      <c r="B444" s="186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85" t="s">
        <v>388</v>
      </c>
      <c r="B482" s="186"/>
      <c r="C482" s="32">
        <v>0</v>
      </c>
      <c r="D482" s="32">
        <v>0</v>
      </c>
      <c r="E482" s="32">
        <v>0</v>
      </c>
    </row>
    <row r="483" spans="1:10">
      <c r="A483" s="195" t="s">
        <v>389</v>
      </c>
      <c r="B483" s="196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85" t="s">
        <v>390</v>
      </c>
      <c r="B484" s="186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85" t="s">
        <v>410</v>
      </c>
      <c r="B504" s="186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85" t="s">
        <v>949</v>
      </c>
      <c r="B509" s="186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85" t="s">
        <v>414</v>
      </c>
      <c r="B510" s="186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85" t="s">
        <v>426</v>
      </c>
      <c r="B523" s="186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85" t="s">
        <v>432</v>
      </c>
      <c r="B529" s="186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85" t="s">
        <v>441</v>
      </c>
      <c r="B539" s="186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93" t="s">
        <v>449</v>
      </c>
      <c r="B548" s="194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85" t="s">
        <v>450</v>
      </c>
      <c r="B549" s="186"/>
      <c r="C549" s="32"/>
      <c r="D549" s="32">
        <f>C549</f>
        <v>0</v>
      </c>
      <c r="E549" s="32">
        <f>D549</f>
        <v>0</v>
      </c>
    </row>
    <row r="550" spans="1:10" outlineLevel="1">
      <c r="A550" s="185" t="s">
        <v>451</v>
      </c>
      <c r="B550" s="186"/>
      <c r="C550" s="32">
        <v>0</v>
      </c>
      <c r="D550" s="32">
        <f>C550</f>
        <v>0</v>
      </c>
      <c r="E550" s="32">
        <f>D550</f>
        <v>0</v>
      </c>
    </row>
    <row r="551" spans="1:10">
      <c r="A551" s="191" t="s">
        <v>455</v>
      </c>
      <c r="B551" s="192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87" t="s">
        <v>456</v>
      </c>
      <c r="B552" s="188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85" t="s">
        <v>457</v>
      </c>
      <c r="B553" s="186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85" t="s">
        <v>461</v>
      </c>
      <c r="B557" s="186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89" t="s">
        <v>62</v>
      </c>
      <c r="B560" s="190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91" t="s">
        <v>464</v>
      </c>
      <c r="B561" s="192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87" t="s">
        <v>465</v>
      </c>
      <c r="B562" s="188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85" t="s">
        <v>466</v>
      </c>
      <c r="B563" s="186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85" t="s">
        <v>467</v>
      </c>
      <c r="B568" s="186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85" t="s">
        <v>472</v>
      </c>
      <c r="B569" s="186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85" t="s">
        <v>473</v>
      </c>
      <c r="B570" s="186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85" t="s">
        <v>480</v>
      </c>
      <c r="B577" s="186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85" t="s">
        <v>481</v>
      </c>
      <c r="B578" s="186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85" t="s">
        <v>485</v>
      </c>
      <c r="B582" s="186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85" t="s">
        <v>488</v>
      </c>
      <c r="B585" s="186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85" t="s">
        <v>489</v>
      </c>
      <c r="B586" s="186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85" t="s">
        <v>490</v>
      </c>
      <c r="B587" s="186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85" t="s">
        <v>491</v>
      </c>
      <c r="B588" s="186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85" t="s">
        <v>498</v>
      </c>
      <c r="B593" s="186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85" t="s">
        <v>502</v>
      </c>
      <c r="B596" s="186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85" t="s">
        <v>503</v>
      </c>
      <c r="B600" s="186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85" t="s">
        <v>506</v>
      </c>
      <c r="B604" s="186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85" t="s">
        <v>513</v>
      </c>
      <c r="B611" s="186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85" t="s">
        <v>519</v>
      </c>
      <c r="B617" s="186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85" t="s">
        <v>531</v>
      </c>
      <c r="B629" s="186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87" t="s">
        <v>541</v>
      </c>
      <c r="B639" s="188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85" t="s">
        <v>542</v>
      </c>
      <c r="B640" s="186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85" t="s">
        <v>543</v>
      </c>
      <c r="B641" s="186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85" t="s">
        <v>544</v>
      </c>
      <c r="B642" s="186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87" t="s">
        <v>545</v>
      </c>
      <c r="B643" s="188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85" t="s">
        <v>546</v>
      </c>
      <c r="B644" s="186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85" t="s">
        <v>547</v>
      </c>
      <c r="B645" s="186"/>
      <c r="C645" s="32">
        <v>0</v>
      </c>
      <c r="D645" s="32">
        <f>C645</f>
        <v>0</v>
      </c>
      <c r="E645" s="32">
        <f>D645</f>
        <v>0</v>
      </c>
    </row>
    <row r="646" spans="1:10">
      <c r="A646" s="187" t="s">
        <v>548</v>
      </c>
      <c r="B646" s="188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85" t="s">
        <v>549</v>
      </c>
      <c r="B647" s="186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85" t="s">
        <v>550</v>
      </c>
      <c r="B652" s="186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85" t="s">
        <v>551</v>
      </c>
      <c r="B653" s="186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85" t="s">
        <v>552</v>
      </c>
      <c r="B654" s="186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85" t="s">
        <v>553</v>
      </c>
      <c r="B661" s="186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85" t="s">
        <v>554</v>
      </c>
      <c r="B662" s="186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85" t="s">
        <v>555</v>
      </c>
      <c r="B666" s="186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85" t="s">
        <v>556</v>
      </c>
      <c r="B669" s="186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85" t="s">
        <v>557</v>
      </c>
      <c r="B670" s="186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85" t="s">
        <v>558</v>
      </c>
      <c r="B671" s="186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85" t="s">
        <v>559</v>
      </c>
      <c r="B672" s="186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85" t="s">
        <v>560</v>
      </c>
      <c r="B677" s="186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85" t="s">
        <v>561</v>
      </c>
      <c r="B680" s="186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85" t="s">
        <v>562</v>
      </c>
      <c r="B684" s="186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85" t="s">
        <v>563</v>
      </c>
      <c r="B688" s="186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85" t="s">
        <v>564</v>
      </c>
      <c r="B695" s="186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85" t="s">
        <v>565</v>
      </c>
      <c r="B701" s="186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85" t="s">
        <v>566</v>
      </c>
      <c r="B713" s="186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85" t="s">
        <v>567</v>
      </c>
      <c r="B714" s="186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85" t="s">
        <v>568</v>
      </c>
      <c r="B715" s="186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85" t="s">
        <v>569</v>
      </c>
      <c r="B716" s="186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91" t="s">
        <v>570</v>
      </c>
      <c r="B717" s="192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87" t="s">
        <v>571</v>
      </c>
      <c r="B718" s="188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97" t="s">
        <v>851</v>
      </c>
      <c r="B719" s="198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97" t="s">
        <v>850</v>
      </c>
      <c r="B723" s="198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91" t="s">
        <v>577</v>
      </c>
      <c r="B726" s="192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87" t="s">
        <v>588</v>
      </c>
      <c r="B727" s="188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97" t="s">
        <v>849</v>
      </c>
      <c r="B728" s="198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97" t="s">
        <v>848</v>
      </c>
      <c r="B731" s="198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97" t="s">
        <v>846</v>
      </c>
      <c r="B734" s="198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97" t="s">
        <v>843</v>
      </c>
      <c r="B740" s="198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97" t="s">
        <v>842</v>
      </c>
      <c r="B742" s="198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97" t="s">
        <v>841</v>
      </c>
      <c r="B744" s="198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97" t="s">
        <v>836</v>
      </c>
      <c r="B751" s="198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97" t="s">
        <v>834</v>
      </c>
      <c r="B756" s="198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97" t="s">
        <v>830</v>
      </c>
      <c r="B761" s="198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97" t="s">
        <v>828</v>
      </c>
      <c r="B766" s="198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97" t="s">
        <v>826</v>
      </c>
      <c r="B768" s="198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97" t="s">
        <v>823</v>
      </c>
      <c r="B772" s="198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97" t="s">
        <v>817</v>
      </c>
      <c r="B778" s="198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756:B756"/>
    <mergeCell ref="A761:B761"/>
    <mergeCell ref="A766:B766"/>
    <mergeCell ref="A768:B768"/>
    <mergeCell ref="A772:B772"/>
    <mergeCell ref="A778:B778"/>
    <mergeCell ref="A731:B731"/>
    <mergeCell ref="A734:B734"/>
    <mergeCell ref="A740:B740"/>
    <mergeCell ref="A742:B742"/>
    <mergeCell ref="A744:B744"/>
    <mergeCell ref="A751:B751"/>
    <mergeCell ref="A718:B718"/>
    <mergeCell ref="A719:B719"/>
    <mergeCell ref="A723:B723"/>
    <mergeCell ref="A726:B726"/>
    <mergeCell ref="A727:B727"/>
    <mergeCell ref="A728:B728"/>
    <mergeCell ref="A701:B701"/>
    <mergeCell ref="A713:B713"/>
    <mergeCell ref="A714:B714"/>
    <mergeCell ref="A715:B715"/>
    <mergeCell ref="A716:B716"/>
    <mergeCell ref="A717:B717"/>
    <mergeCell ref="A672:B672"/>
    <mergeCell ref="A677:B677"/>
    <mergeCell ref="A680:B680"/>
    <mergeCell ref="A684:B684"/>
    <mergeCell ref="A688:B688"/>
    <mergeCell ref="A695:B695"/>
    <mergeCell ref="A661:B661"/>
    <mergeCell ref="A662:B662"/>
    <mergeCell ref="A666:B666"/>
    <mergeCell ref="A669:B669"/>
    <mergeCell ref="A670:B670"/>
    <mergeCell ref="A671:B671"/>
    <mergeCell ref="A645:B645"/>
    <mergeCell ref="A646:B646"/>
    <mergeCell ref="A647:B647"/>
    <mergeCell ref="A652:B652"/>
    <mergeCell ref="A653:B653"/>
    <mergeCell ref="A654:B654"/>
    <mergeCell ref="A639:B639"/>
    <mergeCell ref="A640:B640"/>
    <mergeCell ref="A641:B641"/>
    <mergeCell ref="A642:B642"/>
    <mergeCell ref="A643:B643"/>
    <mergeCell ref="A644:B644"/>
    <mergeCell ref="A596:B596"/>
    <mergeCell ref="A600:B600"/>
    <mergeCell ref="A604:B604"/>
    <mergeCell ref="A611:B611"/>
    <mergeCell ref="A617:B617"/>
    <mergeCell ref="A629:B629"/>
    <mergeCell ref="A582:B582"/>
    <mergeCell ref="A585:B585"/>
    <mergeCell ref="A586:B586"/>
    <mergeCell ref="A587:B587"/>
    <mergeCell ref="A588:B588"/>
    <mergeCell ref="A593:B593"/>
    <mergeCell ref="A563:B563"/>
    <mergeCell ref="A568:B568"/>
    <mergeCell ref="A569:B569"/>
    <mergeCell ref="A570:B570"/>
    <mergeCell ref="A577:B577"/>
    <mergeCell ref="A578:B578"/>
    <mergeCell ref="A552:B552"/>
    <mergeCell ref="A553:B553"/>
    <mergeCell ref="A557:B557"/>
    <mergeCell ref="A560:B560"/>
    <mergeCell ref="A561:B561"/>
    <mergeCell ref="A562:B562"/>
    <mergeCell ref="A529:B529"/>
    <mergeCell ref="A539:B539"/>
    <mergeCell ref="A548:B548"/>
    <mergeCell ref="A549:B549"/>
    <mergeCell ref="A550:B550"/>
    <mergeCell ref="A551:B551"/>
    <mergeCell ref="A482:B482"/>
    <mergeCell ref="A483:B483"/>
    <mergeCell ref="A484:B484"/>
    <mergeCell ref="A504:B504"/>
    <mergeCell ref="A510:B510"/>
    <mergeCell ref="A523:B523"/>
    <mergeCell ref="A509:B509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custom" allowBlank="1" showInputMessage="1" showErrorMessage="1" sqref="J114:J116" xr:uid="{00000000-0002-0000-0000-000000000000}">
      <formula1>C115+C340</formula1>
    </dataValidation>
    <dataValidation type="custom" allowBlank="1" showInputMessage="1" showErrorMessage="1" sqref="J152:J153" xr:uid="{00000000-0002-0000-0000-000001000000}">
      <formula1>C153+C355</formula1>
    </dataValidation>
    <dataValidation type="custom" allowBlank="1" showInputMessage="1" showErrorMessage="1" sqref="J177:J178" xr:uid="{00000000-0002-0000-0000-000002000000}">
      <formula1>C178+C366</formula1>
    </dataValidation>
    <dataValidation type="custom" allowBlank="1" showInputMessage="1" showErrorMessage="1" sqref="J170" xr:uid="{00000000-0002-0000-0000-000003000000}">
      <formula1>C171+C363</formula1>
    </dataValidation>
    <dataValidation type="custom" allowBlank="1" showInputMessage="1" showErrorMessage="1" sqref="J163" xr:uid="{00000000-0002-0000-0000-000004000000}">
      <formula1>C164+C360</formula1>
    </dataValidation>
    <dataValidation type="custom" allowBlank="1" showInputMessage="1" showErrorMessage="1" sqref="J135" xr:uid="{00000000-0002-0000-0000-000005000000}">
      <formula1>C136+C349</formula1>
    </dataValidation>
    <dataValidation type="custom" allowBlank="1" showInputMessage="1" showErrorMessage="1" sqref="J97 J38 J61 J67:J68" xr:uid="{00000000-0002-0000-0000-000006000000}">
      <formula1>C39+C261</formula1>
    </dataValidation>
    <dataValidation type="custom" allowBlank="1" showInputMessage="1" showErrorMessage="1" sqref="J639 J643 J717:J718 J646 J726:J727" xr:uid="{00000000-0002-0000-0000-000007000000}">
      <formula1>C640+C794</formula1>
    </dataValidation>
    <dataValidation type="custom" allowBlank="1" showInputMessage="1" showErrorMessage="1" sqref="J11" xr:uid="{00000000-0002-0000-0000-000008000000}">
      <formula1>C12+C136</formula1>
    </dataValidation>
    <dataValidation type="custom" allowBlank="1" showInputMessage="1" showErrorMessage="1" sqref="J256:J259" xr:uid="{00000000-0002-0000-0000-000009000000}">
      <formula1>C257+C372</formula1>
    </dataValidation>
    <dataValidation type="custom" allowBlank="1" showInputMessage="1" showErrorMessage="1" sqref="J483 J1:J4 J551:J552 J561:J562 J339 J548" xr:uid="{00000000-0002-0000-0000-00000A000000}">
      <formula1>C2+C114</formula1>
    </dataValidation>
    <dataValidation type="custom" allowBlank="1" showInputMessage="1" showErrorMessage="1" sqref="J560" xr:uid="{00000000-0002-0000-0000-00000B000000}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000-00000C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31"/>
  <sheetViews>
    <sheetView rightToLeft="1" topLeftCell="A3" workbookViewId="0">
      <selection activeCell="E20" sqref="E20"/>
    </sheetView>
  </sheetViews>
  <sheetFormatPr defaultColWidth="9.140625" defaultRowHeight="15"/>
  <cols>
    <col min="1" max="1" width="31.140625" customWidth="1"/>
    <col min="2" max="2" width="23.140625" customWidth="1"/>
    <col min="3" max="3" width="35.140625" customWidth="1"/>
    <col min="4" max="4" width="30.7109375" customWidth="1"/>
    <col min="5" max="5" width="24.7109375" customWidth="1"/>
  </cols>
  <sheetData>
    <row r="1" spans="1:5">
      <c r="A1" s="149" t="s">
        <v>926</v>
      </c>
      <c r="B1" s="149" t="s">
        <v>927</v>
      </c>
      <c r="C1" s="149" t="s">
        <v>948</v>
      </c>
      <c r="D1" s="149" t="s">
        <v>928</v>
      </c>
      <c r="E1" s="149" t="s">
        <v>929</v>
      </c>
    </row>
    <row r="2" spans="1:5">
      <c r="A2" s="211" t="s">
        <v>930</v>
      </c>
      <c r="B2" s="150">
        <v>2011</v>
      </c>
      <c r="C2" s="151"/>
      <c r="D2" s="151"/>
      <c r="E2" s="151"/>
    </row>
    <row r="3" spans="1:5">
      <c r="A3" s="212"/>
      <c r="B3" s="150">
        <v>2012</v>
      </c>
      <c r="C3" s="151"/>
      <c r="D3" s="151"/>
      <c r="E3" s="151"/>
    </row>
    <row r="4" spans="1:5">
      <c r="A4" s="212"/>
      <c r="B4" s="150">
        <v>2013</v>
      </c>
      <c r="C4" s="151"/>
      <c r="D4" s="151"/>
      <c r="E4" s="151"/>
    </row>
    <row r="5" spans="1:5">
      <c r="A5" s="212"/>
      <c r="B5" s="150">
        <v>2014</v>
      </c>
      <c r="C5" s="151"/>
      <c r="D5" s="151"/>
      <c r="E5" s="151"/>
    </row>
    <row r="6" spans="1:5">
      <c r="A6" s="212"/>
      <c r="B6" s="150">
        <v>2015</v>
      </c>
      <c r="C6" s="151"/>
      <c r="D6" s="151"/>
      <c r="E6" s="151"/>
    </row>
    <row r="7" spans="1:5">
      <c r="A7" s="213"/>
      <c r="B7" s="150">
        <v>2016</v>
      </c>
      <c r="C7" s="151">
        <v>50000</v>
      </c>
      <c r="D7" s="151">
        <v>68484751</v>
      </c>
      <c r="E7" s="164">
        <v>1.37</v>
      </c>
    </row>
    <row r="8" spans="1:5">
      <c r="A8" s="214" t="s">
        <v>931</v>
      </c>
      <c r="B8" s="152">
        <v>2011</v>
      </c>
      <c r="C8" s="153"/>
      <c r="D8" s="153"/>
      <c r="E8" s="153"/>
    </row>
    <row r="9" spans="1:5">
      <c r="A9" s="215"/>
      <c r="B9" s="152">
        <v>2012</v>
      </c>
      <c r="C9" s="153"/>
      <c r="D9" s="153"/>
      <c r="E9" s="153"/>
    </row>
    <row r="10" spans="1:5">
      <c r="A10" s="215"/>
      <c r="B10" s="152">
        <v>2013</v>
      </c>
      <c r="C10" s="153"/>
      <c r="D10" s="153"/>
      <c r="E10" s="153"/>
    </row>
    <row r="11" spans="1:5">
      <c r="A11" s="215"/>
      <c r="B11" s="152">
        <v>2014</v>
      </c>
      <c r="C11" s="153"/>
      <c r="D11" s="153"/>
      <c r="E11" s="153"/>
    </row>
    <row r="12" spans="1:5">
      <c r="A12" s="215"/>
      <c r="B12" s="152">
        <v>2015</v>
      </c>
      <c r="C12" s="153"/>
      <c r="D12" s="153"/>
      <c r="E12" s="153"/>
    </row>
    <row r="13" spans="1:5">
      <c r="A13" s="216"/>
      <c r="B13" s="152">
        <v>2016</v>
      </c>
      <c r="C13" s="153">
        <v>10000000</v>
      </c>
      <c r="D13" s="153">
        <v>12544108</v>
      </c>
      <c r="E13" s="163">
        <v>1.26</v>
      </c>
    </row>
    <row r="14" spans="1:5">
      <c r="A14" s="211" t="s">
        <v>123</v>
      </c>
      <c r="B14" s="150">
        <v>2011</v>
      </c>
      <c r="C14" s="151"/>
      <c r="D14" s="151"/>
      <c r="E14" s="151"/>
    </row>
    <row r="15" spans="1:5">
      <c r="A15" s="212"/>
      <c r="B15" s="150">
        <v>2012</v>
      </c>
      <c r="C15" s="151"/>
      <c r="D15" s="151"/>
      <c r="E15" s="151"/>
    </row>
    <row r="16" spans="1:5">
      <c r="A16" s="212"/>
      <c r="B16" s="150">
        <v>2013</v>
      </c>
      <c r="C16" s="151"/>
      <c r="D16" s="151"/>
      <c r="E16" s="151"/>
    </row>
    <row r="17" spans="1:5">
      <c r="A17" s="212"/>
      <c r="B17" s="150">
        <v>2014</v>
      </c>
      <c r="C17" s="151"/>
      <c r="D17" s="151"/>
      <c r="E17" s="151"/>
    </row>
    <row r="18" spans="1:5">
      <c r="A18" s="212"/>
      <c r="B18" s="150">
        <v>2015</v>
      </c>
      <c r="C18" s="151"/>
      <c r="D18" s="151"/>
      <c r="E18" s="151"/>
    </row>
    <row r="19" spans="1:5">
      <c r="A19" s="213"/>
      <c r="B19" s="150">
        <v>2016</v>
      </c>
      <c r="C19" s="151"/>
      <c r="D19" s="151">
        <v>14003303</v>
      </c>
      <c r="E19" s="151"/>
    </row>
    <row r="20" spans="1:5">
      <c r="A20" s="217" t="s">
        <v>932</v>
      </c>
      <c r="B20" s="152">
        <v>2011</v>
      </c>
      <c r="C20" s="153"/>
      <c r="D20" s="153"/>
      <c r="E20" s="153"/>
    </row>
    <row r="21" spans="1:5">
      <c r="A21" s="218"/>
      <c r="B21" s="152">
        <v>2012</v>
      </c>
      <c r="C21" s="153"/>
      <c r="D21" s="153"/>
      <c r="E21" s="153"/>
    </row>
    <row r="22" spans="1:5">
      <c r="A22" s="218"/>
      <c r="B22" s="152">
        <v>2013</v>
      </c>
      <c r="C22" s="153"/>
      <c r="D22" s="153"/>
      <c r="E22" s="153"/>
    </row>
    <row r="23" spans="1:5">
      <c r="A23" s="218"/>
      <c r="B23" s="152">
        <v>2014</v>
      </c>
      <c r="C23" s="153"/>
      <c r="D23" s="153"/>
      <c r="E23" s="153"/>
    </row>
    <row r="24" spans="1:5">
      <c r="A24" s="218"/>
      <c r="B24" s="152">
        <v>2015</v>
      </c>
      <c r="C24" s="153"/>
      <c r="D24" s="153"/>
      <c r="E24" s="153"/>
    </row>
    <row r="25" spans="1:5">
      <c r="A25" s="219"/>
      <c r="B25" s="152">
        <v>2016</v>
      </c>
      <c r="C25" s="153">
        <v>300000000</v>
      </c>
      <c r="D25" s="153">
        <v>752192281</v>
      </c>
      <c r="E25" s="163">
        <v>2.5099999999999998</v>
      </c>
    </row>
    <row r="26" spans="1:5">
      <c r="A26" s="220" t="s">
        <v>933</v>
      </c>
      <c r="B26" s="150">
        <v>2011</v>
      </c>
      <c r="C26" s="151">
        <f>C20+C14+C8+C2</f>
        <v>0</v>
      </c>
      <c r="D26" s="151">
        <f>D20+D14+D8+D2</f>
        <v>0</v>
      </c>
      <c r="E26" s="151">
        <f>E20+E14+E8+E2</f>
        <v>0</v>
      </c>
    </row>
    <row r="27" spans="1:5">
      <c r="A27" s="221"/>
      <c r="B27" s="150">
        <v>2012</v>
      </c>
      <c r="C27" s="151">
        <f>C21+C26+C15+C9+C3</f>
        <v>0</v>
      </c>
      <c r="D27" s="151">
        <f t="shared" ref="D27:E31" si="0">D21+D15+D9+D3</f>
        <v>0</v>
      </c>
      <c r="E27" s="151">
        <f t="shared" si="0"/>
        <v>0</v>
      </c>
    </row>
    <row r="28" spans="1:5">
      <c r="A28" s="221"/>
      <c r="B28" s="150">
        <v>2013</v>
      </c>
      <c r="C28" s="151">
        <f>C22+C16+C10+C4</f>
        <v>0</v>
      </c>
      <c r="D28" s="151">
        <f t="shared" si="0"/>
        <v>0</v>
      </c>
      <c r="E28" s="151">
        <f t="shared" si="0"/>
        <v>0</v>
      </c>
    </row>
    <row r="29" spans="1:5">
      <c r="A29" s="221"/>
      <c r="B29" s="150">
        <v>2014</v>
      </c>
      <c r="C29" s="151">
        <f>C23+C17+C11+C5</f>
        <v>0</v>
      </c>
      <c r="D29" s="151">
        <f t="shared" si="0"/>
        <v>0</v>
      </c>
      <c r="E29" s="151">
        <f t="shared" si="0"/>
        <v>0</v>
      </c>
    </row>
    <row r="30" spans="1:5">
      <c r="A30" s="221"/>
      <c r="B30" s="150">
        <v>2015</v>
      </c>
      <c r="C30" s="151">
        <f>C24+C18+C12+C6</f>
        <v>0</v>
      </c>
      <c r="D30" s="151">
        <f t="shared" si="0"/>
        <v>0</v>
      </c>
      <c r="E30" s="151">
        <f t="shared" si="0"/>
        <v>0</v>
      </c>
    </row>
    <row r="31" spans="1:5">
      <c r="A31" s="222"/>
      <c r="B31" s="150">
        <v>2016</v>
      </c>
      <c r="C31" s="151">
        <f>C25+C19+C13+C7</f>
        <v>310050000</v>
      </c>
      <c r="D31" s="151">
        <f t="shared" si="0"/>
        <v>847224443</v>
      </c>
      <c r="E31" s="151">
        <f t="shared" si="0"/>
        <v>5.14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1"/>
  <sheetViews>
    <sheetView rightToLeft="1" workbookViewId="0">
      <selection activeCell="B9" sqref="B9"/>
    </sheetView>
  </sheetViews>
  <sheetFormatPr defaultColWidth="9.140625" defaultRowHeight="15"/>
  <cols>
    <col min="1" max="1" width="53.5703125" customWidth="1"/>
    <col min="2" max="2" width="36.42578125" customWidth="1"/>
    <col min="3" max="3" width="50.140625" bestFit="1" customWidth="1"/>
    <col min="4" max="4" width="31.42578125" customWidth="1"/>
  </cols>
  <sheetData>
    <row r="1" spans="1:4">
      <c r="A1" s="223" t="s">
        <v>934</v>
      </c>
      <c r="B1" s="224"/>
      <c r="C1" s="224"/>
      <c r="D1" s="225"/>
    </row>
    <row r="2" spans="1:4">
      <c r="A2" s="226"/>
      <c r="B2" s="227"/>
      <c r="C2" s="227"/>
      <c r="D2" s="228"/>
    </row>
    <row r="3" spans="1:4">
      <c r="A3" s="154"/>
      <c r="B3" s="155" t="s">
        <v>935</v>
      </c>
      <c r="C3" s="156" t="s">
        <v>936</v>
      </c>
      <c r="D3" s="229" t="s">
        <v>937</v>
      </c>
    </row>
    <row r="4" spans="1:4">
      <c r="A4" s="157" t="s">
        <v>938</v>
      </c>
      <c r="B4" s="149" t="s">
        <v>939</v>
      </c>
      <c r="C4" s="149" t="s">
        <v>940</v>
      </c>
      <c r="D4" s="230"/>
    </row>
    <row r="5" spans="1:4">
      <c r="A5" s="149" t="s">
        <v>941</v>
      </c>
      <c r="B5" s="28">
        <f>B6</f>
        <v>537418.09</v>
      </c>
      <c r="C5" s="28">
        <f>C6</f>
        <v>0</v>
      </c>
      <c r="D5" s="28">
        <f>D6</f>
        <v>0</v>
      </c>
    </row>
    <row r="6" spans="1:4">
      <c r="A6" s="158" t="s">
        <v>942</v>
      </c>
      <c r="B6" s="10">
        <v>537418.09</v>
      </c>
      <c r="C6" s="10"/>
      <c r="D6" s="10"/>
    </row>
    <row r="7" spans="1:4">
      <c r="A7" s="149" t="s">
        <v>943</v>
      </c>
      <c r="B7" s="28">
        <f>B8</f>
        <v>1131067.7760000001</v>
      </c>
      <c r="C7" s="28">
        <f>C8</f>
        <v>0</v>
      </c>
      <c r="D7" s="28">
        <f>D8</f>
        <v>0</v>
      </c>
    </row>
    <row r="8" spans="1:4">
      <c r="A8" s="158" t="s">
        <v>944</v>
      </c>
      <c r="B8" s="10">
        <v>1131067.7760000001</v>
      </c>
      <c r="C8" s="10"/>
      <c r="D8" s="10"/>
    </row>
    <row r="9" spans="1:4">
      <c r="A9" s="149" t="s">
        <v>945</v>
      </c>
      <c r="B9" s="159">
        <f>B8+B6</f>
        <v>1668485.8659999999</v>
      </c>
      <c r="C9" s="159">
        <f>C8+C6</f>
        <v>0</v>
      </c>
      <c r="D9" s="159">
        <f>D8+D6</f>
        <v>0</v>
      </c>
    </row>
    <row r="10" spans="1:4">
      <c r="A10" s="158" t="s">
        <v>946</v>
      </c>
      <c r="B10" s="10"/>
      <c r="C10" s="10"/>
      <c r="D10" s="10"/>
    </row>
    <row r="11" spans="1:4">
      <c r="A11" s="149" t="s">
        <v>947</v>
      </c>
      <c r="B11" s="28">
        <f>B10+B9</f>
        <v>1668485.8659999999</v>
      </c>
      <c r="C11" s="28">
        <f>C10+C9</f>
        <v>0</v>
      </c>
      <c r="D11" s="28">
        <f>D10+D9</f>
        <v>0</v>
      </c>
    </row>
  </sheetData>
  <mergeCells count="2">
    <mergeCell ref="A1:D2"/>
    <mergeCell ref="D3:D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83"/>
  <sheetViews>
    <sheetView rightToLeft="1" topLeftCell="C12" zoomScale="130" zoomScaleNormal="130" workbookViewId="0">
      <selection activeCell="J26" sqref="J26:J27"/>
    </sheetView>
  </sheetViews>
  <sheetFormatPr defaultColWidth="9.140625" defaultRowHeight="15"/>
  <cols>
    <col min="1" max="1" width="22.5703125" style="117" customWidth="1"/>
    <col min="2" max="2" width="28.28515625" style="117" customWidth="1"/>
    <col min="3" max="3" width="38.42578125" style="117" bestFit="1" customWidth="1"/>
    <col min="4" max="4" width="41.85546875" style="117" bestFit="1" customWidth="1"/>
    <col min="5" max="25" width="9.140625" style="117"/>
  </cols>
  <sheetData>
    <row r="1" spans="1:4" customFormat="1">
      <c r="A1" s="114" t="s">
        <v>788</v>
      </c>
      <c r="B1" s="135" t="s">
        <v>867</v>
      </c>
      <c r="C1" s="114" t="s">
        <v>790</v>
      </c>
      <c r="D1" s="114" t="s">
        <v>791</v>
      </c>
    </row>
    <row r="2" spans="1:4" customFormat="1">
      <c r="A2" s="102" t="s">
        <v>868</v>
      </c>
      <c r="B2" s="136"/>
      <c r="C2" s="96"/>
      <c r="D2" s="96"/>
    </row>
    <row r="3" spans="1:4" customFormat="1">
      <c r="A3" s="102" t="s">
        <v>869</v>
      </c>
      <c r="B3" s="136"/>
      <c r="C3" s="96"/>
      <c r="D3" s="96"/>
    </row>
    <row r="4" spans="1:4" customFormat="1">
      <c r="A4" s="102"/>
      <c r="B4" s="136" t="s">
        <v>870</v>
      </c>
      <c r="C4" s="96"/>
      <c r="D4" s="96"/>
    </row>
    <row r="5" spans="1:4" customFormat="1">
      <c r="A5" s="105"/>
      <c r="B5" s="136" t="s">
        <v>871</v>
      </c>
      <c r="C5" s="105"/>
      <c r="D5" s="105"/>
    </row>
    <row r="6" spans="1:4" customFormat="1">
      <c r="A6" s="137"/>
      <c r="B6" s="106" t="s">
        <v>872</v>
      </c>
      <c r="C6" s="96"/>
      <c r="D6" s="96"/>
    </row>
    <row r="7" spans="1:4" customFormat="1">
      <c r="A7" s="105"/>
      <c r="B7" s="102" t="s">
        <v>873</v>
      </c>
      <c r="C7" s="96"/>
      <c r="D7" s="96"/>
    </row>
    <row r="8" spans="1:4" customFormat="1">
      <c r="A8" s="102"/>
      <c r="B8" s="102" t="s">
        <v>874</v>
      </c>
      <c r="C8" s="96"/>
      <c r="D8" s="96"/>
    </row>
    <row r="9" spans="1:4" customFormat="1">
      <c r="A9" s="102"/>
      <c r="B9" s="102" t="s">
        <v>875</v>
      </c>
      <c r="C9" s="105"/>
      <c r="D9" s="96"/>
    </row>
    <row r="10" spans="1:4" customFormat="1">
      <c r="A10" s="105"/>
      <c r="B10" s="137" t="s">
        <v>876</v>
      </c>
      <c r="C10" s="96"/>
      <c r="D10" s="96"/>
    </row>
    <row r="11" spans="1:4" customFormat="1">
      <c r="A11" s="137"/>
      <c r="B11" s="102"/>
      <c r="C11" s="136" t="s">
        <v>877</v>
      </c>
      <c r="D11" s="96"/>
    </row>
    <row r="12" spans="1:4" customFormat="1">
      <c r="A12" s="105"/>
      <c r="B12" s="137"/>
      <c r="C12" s="96"/>
      <c r="D12" s="136" t="s">
        <v>878</v>
      </c>
    </row>
    <row r="13" spans="1:4" customFormat="1">
      <c r="A13" s="105"/>
      <c r="B13" s="102"/>
      <c r="C13" s="96"/>
      <c r="D13" s="136" t="s">
        <v>879</v>
      </c>
    </row>
    <row r="14" spans="1:4" customFormat="1">
      <c r="A14" s="102"/>
      <c r="B14" s="105"/>
      <c r="C14" s="96"/>
      <c r="D14" s="136" t="s">
        <v>880</v>
      </c>
    </row>
    <row r="15" spans="1:4" customFormat="1">
      <c r="A15" s="105"/>
      <c r="B15" s="102"/>
      <c r="C15" s="96"/>
      <c r="D15" s="136" t="s">
        <v>881</v>
      </c>
    </row>
    <row r="16" spans="1:4" customFormat="1">
      <c r="A16" s="105"/>
      <c r="B16" s="117"/>
      <c r="C16" s="96"/>
      <c r="D16" s="96"/>
    </row>
    <row r="17" spans="1:25">
      <c r="A17"/>
      <c r="B17"/>
      <c r="C17" s="96" t="s">
        <v>882</v>
      </c>
      <c r="D17" s="96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</row>
    <row r="18" spans="1:25">
      <c r="A18"/>
      <c r="B18"/>
      <c r="C18" s="96"/>
      <c r="D18" s="96" t="s">
        <v>883</v>
      </c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</row>
    <row r="19" spans="1:25">
      <c r="A19"/>
      <c r="B19"/>
      <c r="C19" s="96"/>
      <c r="D19" s="96" t="s">
        <v>884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</row>
    <row r="20" spans="1:25">
      <c r="A20"/>
      <c r="B20"/>
      <c r="C20" s="96"/>
      <c r="D20" s="96" t="s">
        <v>885</v>
      </c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</row>
    <row r="21" spans="1:25">
      <c r="A21"/>
      <c r="B21"/>
      <c r="C21" s="96"/>
      <c r="D21" s="96" t="s">
        <v>886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</row>
    <row r="22" spans="1:25">
      <c r="A22"/>
      <c r="B22" t="s">
        <v>887</v>
      </c>
      <c r="C22" s="96"/>
      <c r="D22" s="96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</row>
    <row r="23" spans="1:25">
      <c r="A23"/>
      <c r="B23"/>
      <c r="C23" s="96" t="s">
        <v>888</v>
      </c>
      <c r="D23" s="96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</row>
    <row r="24" spans="1:25">
      <c r="A24"/>
      <c r="B24"/>
      <c r="C24" s="96"/>
      <c r="D24" s="96" t="s">
        <v>889</v>
      </c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25">
      <c r="A25"/>
      <c r="B25"/>
      <c r="C25" s="96"/>
      <c r="D25" s="96" t="s">
        <v>890</v>
      </c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25">
      <c r="A26"/>
      <c r="B26"/>
      <c r="C26" s="96" t="s">
        <v>891</v>
      </c>
      <c r="D26" s="9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</row>
    <row r="27" spans="1:25">
      <c r="A27"/>
      <c r="B27"/>
      <c r="C27" s="96"/>
      <c r="D27" s="96" t="s">
        <v>892</v>
      </c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</row>
    <row r="28" spans="1:25">
      <c r="A28"/>
      <c r="B28"/>
      <c r="C28" s="96"/>
      <c r="D28" s="96" t="s">
        <v>893</v>
      </c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</row>
    <row r="29" spans="1:25">
      <c r="A29"/>
      <c r="B29" t="s">
        <v>894</v>
      </c>
      <c r="C29" s="96"/>
      <c r="D29" s="96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</row>
    <row r="30" spans="1:25">
      <c r="A30"/>
      <c r="B30"/>
      <c r="C30" s="96" t="s">
        <v>895</v>
      </c>
      <c r="D30" s="96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</row>
    <row r="31" spans="1:25">
      <c r="A31"/>
      <c r="B31"/>
      <c r="C31" s="96"/>
      <c r="D31" s="96" t="s">
        <v>896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</row>
    <row r="32" spans="1:25">
      <c r="A32"/>
      <c r="B32"/>
      <c r="C32" s="96"/>
      <c r="D32" s="96" t="s">
        <v>897</v>
      </c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</row>
    <row r="33" spans="1:25">
      <c r="A33"/>
      <c r="B33"/>
      <c r="C33" s="96"/>
      <c r="D33" s="96" t="s">
        <v>898</v>
      </c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</row>
    <row r="34" spans="1:25">
      <c r="A34"/>
      <c r="B34"/>
      <c r="C34" s="96" t="s">
        <v>899</v>
      </c>
      <c r="D34" s="96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</row>
    <row r="35" spans="1:25">
      <c r="A35"/>
      <c r="B35"/>
      <c r="C35" s="96"/>
      <c r="D35" s="96" t="s">
        <v>900</v>
      </c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</row>
    <row r="36" spans="1:25">
      <c r="A36"/>
      <c r="B36"/>
      <c r="C36" s="96"/>
      <c r="D36" s="96" t="s">
        <v>901</v>
      </c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</row>
    <row r="37" spans="1: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</row>
    <row r="38" spans="1: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</row>
    <row r="39" spans="1: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</row>
    <row r="40" spans="1: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</row>
    <row r="41" spans="1: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</row>
    <row r="42" spans="1: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</row>
    <row r="43" spans="1: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</row>
    <row r="44" spans="1: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</row>
    <row r="45" spans="1: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</row>
    <row r="46" spans="1: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</row>
    <row r="47" spans="1: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</row>
    <row r="48" spans="1: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</row>
    <row r="49" spans="1: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</row>
    <row r="50" spans="1: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</row>
    <row r="51" spans="1: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</row>
    <row r="52" spans="1: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</row>
    <row r="53" spans="1: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</row>
    <row r="55" spans="1: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</row>
    <row r="56" spans="1: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</row>
    <row r="57" spans="1: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</row>
    <row r="59" spans="1: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</row>
    <row r="60" spans="1: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</row>
    <row r="61" spans="1: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</row>
    <row r="62" spans="1: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</row>
    <row r="63" spans="1: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</row>
    <row r="64" spans="1: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</row>
    <row r="65" spans="1: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</row>
    <row r="66" spans="1: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</row>
    <row r="67" spans="1: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</row>
    <row r="68" spans="1: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</row>
    <row r="69" spans="1: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</row>
    <row r="70" spans="1: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</row>
    <row r="71" spans="1: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</row>
    <row r="72" spans="1: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</row>
    <row r="73" spans="1: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</row>
    <row r="74" spans="1: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</row>
    <row r="75" spans="1: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</row>
    <row r="76" spans="1: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</row>
    <row r="77" spans="1: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</row>
    <row r="78" spans="1: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</row>
    <row r="79" spans="1: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</row>
    <row r="80" spans="1: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</row>
    <row r="81" spans="1: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</row>
    <row r="82" spans="1: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</row>
    <row r="83" spans="1: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</row>
  </sheetData>
  <protectedRanges>
    <protectedRange password="CC3D" sqref="C17 A2:A16 C2:D16 B2:B15" name="Range1"/>
  </protectedRanges>
  <conditionalFormatting sqref="A2:A16 B2:B15 C2:D36">
    <cfRule type="cellIs" dxfId="68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H1"/>
  <sheetViews>
    <sheetView rightToLeft="1" topLeftCell="A4" workbookViewId="0">
      <selection activeCell="R23" sqref="R23:R25"/>
    </sheetView>
  </sheetViews>
  <sheetFormatPr defaultColWidth="9.140625" defaultRowHeight="15"/>
  <cols>
    <col min="1" max="1" width="31" style="10" customWidth="1"/>
    <col min="2" max="34" width="9.140625" style="117"/>
  </cols>
  <sheetData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Q747"/>
  <sheetViews>
    <sheetView rightToLeft="1" zoomScale="110" zoomScaleNormal="110" workbookViewId="0">
      <pane xSplit="1" ySplit="2" topLeftCell="B40" activePane="bottomRight" state="frozen"/>
      <selection pane="topRight" activeCell="B1" sqref="B1"/>
      <selection pane="bottomLeft" activeCell="A3" sqref="A3"/>
      <selection pane="bottomRight" activeCell="A57" sqref="A57"/>
    </sheetView>
  </sheetViews>
  <sheetFormatPr defaultColWidth="9.140625" defaultRowHeight="15"/>
  <cols>
    <col min="1" max="1" width="24.85546875" style="98" customWidth="1"/>
    <col min="2" max="4" width="15" style="98" customWidth="1"/>
    <col min="5" max="5" width="21.7109375" style="98" customWidth="1"/>
    <col min="6" max="6" width="23.5703125" style="95" bestFit="1" customWidth="1"/>
    <col min="7" max="7" width="18.5703125" style="95" customWidth="1"/>
    <col min="8" max="8" width="17.85546875" style="95" customWidth="1"/>
    <col min="9" max="9" width="15" style="98" customWidth="1"/>
    <col min="10" max="43" width="9.140625" style="113"/>
    <col min="44" max="16384" width="9.140625" style="95"/>
  </cols>
  <sheetData>
    <row r="1" spans="1:9" s="113" customFormat="1" ht="26.25" customHeight="1">
      <c r="A1" s="231" t="s">
        <v>68</v>
      </c>
      <c r="B1" s="231" t="s">
        <v>793</v>
      </c>
      <c r="C1" s="231" t="s">
        <v>794</v>
      </c>
      <c r="D1" s="232" t="s">
        <v>792</v>
      </c>
      <c r="E1" s="234" t="s">
        <v>739</v>
      </c>
      <c r="F1" s="235"/>
      <c r="G1" s="235"/>
      <c r="H1" s="236"/>
      <c r="I1" s="231" t="s">
        <v>799</v>
      </c>
    </row>
    <row r="2" spans="1:9" s="113" customFormat="1" ht="23.25" customHeight="1">
      <c r="A2" s="231"/>
      <c r="B2" s="231"/>
      <c r="C2" s="231"/>
      <c r="D2" s="233"/>
      <c r="E2" s="167" t="s">
        <v>788</v>
      </c>
      <c r="F2" s="167" t="s">
        <v>789</v>
      </c>
      <c r="G2" s="167" t="s">
        <v>790</v>
      </c>
      <c r="H2" s="167" t="s">
        <v>791</v>
      </c>
      <c r="I2" s="231"/>
    </row>
    <row r="3" spans="1:9" s="113" customFormat="1">
      <c r="A3" s="138" t="s">
        <v>996</v>
      </c>
      <c r="B3" s="101" t="s">
        <v>997</v>
      </c>
      <c r="C3" s="101"/>
      <c r="D3" s="101"/>
      <c r="E3" s="102"/>
      <c r="F3" s="96"/>
      <c r="G3" s="96"/>
      <c r="H3" s="96"/>
      <c r="I3" s="101"/>
    </row>
    <row r="4" spans="1:9" s="113" customFormat="1">
      <c r="A4" s="103" t="s">
        <v>952</v>
      </c>
      <c r="B4" s="103" t="s">
        <v>998</v>
      </c>
      <c r="C4" s="103"/>
      <c r="D4" s="103"/>
      <c r="E4" s="102"/>
      <c r="F4" s="96"/>
      <c r="G4" s="96"/>
      <c r="H4" s="96"/>
      <c r="I4" s="103"/>
    </row>
    <row r="5" spans="1:9" s="113" customFormat="1">
      <c r="A5" s="103" t="s">
        <v>999</v>
      </c>
      <c r="B5" s="103" t="s">
        <v>674</v>
      </c>
      <c r="C5" s="103"/>
      <c r="D5" s="103"/>
      <c r="E5" s="102"/>
      <c r="F5" s="96"/>
      <c r="G5" s="96"/>
      <c r="H5" s="96"/>
      <c r="I5" s="103"/>
    </row>
    <row r="6" spans="1:9" s="113" customFormat="1">
      <c r="A6" s="104" t="s">
        <v>953</v>
      </c>
      <c r="B6" s="104" t="s">
        <v>674</v>
      </c>
      <c r="C6" s="104"/>
      <c r="D6" s="104"/>
      <c r="E6" s="105"/>
      <c r="F6" s="96"/>
      <c r="G6" s="105"/>
      <c r="H6" s="105"/>
      <c r="I6" s="104"/>
    </row>
    <row r="7" spans="1:9" s="113" customFormat="1">
      <c r="A7" s="104" t="s">
        <v>1000</v>
      </c>
      <c r="B7" s="104" t="s">
        <v>1001</v>
      </c>
      <c r="C7" s="104"/>
      <c r="D7" s="104"/>
      <c r="E7" s="105"/>
      <c r="F7" s="106"/>
      <c r="G7" s="96"/>
      <c r="H7" s="96"/>
      <c r="I7" s="104"/>
    </row>
    <row r="8" spans="1:9" s="113" customFormat="1">
      <c r="A8" s="103" t="s">
        <v>1002</v>
      </c>
      <c r="B8" s="103" t="s">
        <v>674</v>
      </c>
      <c r="C8" s="103"/>
      <c r="D8" s="103"/>
      <c r="E8" s="105"/>
      <c r="F8" s="102"/>
      <c r="G8" s="96"/>
      <c r="H8" s="96"/>
      <c r="I8" s="103"/>
    </row>
    <row r="9" spans="1:9" s="113" customFormat="1" ht="30">
      <c r="A9" s="103" t="s">
        <v>1003</v>
      </c>
      <c r="B9" s="103" t="s">
        <v>1004</v>
      </c>
      <c r="C9" s="103"/>
      <c r="D9" s="103"/>
      <c r="E9" s="102"/>
      <c r="F9" s="102"/>
      <c r="G9" s="96"/>
      <c r="H9" s="96"/>
      <c r="I9" s="103"/>
    </row>
    <row r="10" spans="1:9" s="113" customFormat="1" ht="30">
      <c r="A10" s="103" t="s">
        <v>1005</v>
      </c>
      <c r="B10" s="103" t="s">
        <v>1006</v>
      </c>
      <c r="C10" s="103"/>
      <c r="D10" s="103"/>
      <c r="E10" s="102"/>
      <c r="F10" s="102"/>
      <c r="G10" s="105"/>
      <c r="H10" s="96"/>
      <c r="I10" s="103"/>
    </row>
    <row r="11" spans="1:9" s="113" customFormat="1">
      <c r="A11" s="103" t="s">
        <v>1007</v>
      </c>
      <c r="B11" s="103" t="s">
        <v>1008</v>
      </c>
      <c r="C11" s="103"/>
      <c r="D11" s="103"/>
      <c r="E11" s="105"/>
      <c r="F11" s="105"/>
      <c r="G11" s="96"/>
      <c r="H11" s="96"/>
      <c r="I11" s="103"/>
    </row>
    <row r="12" spans="1:9" s="113" customFormat="1">
      <c r="A12" s="103" t="s">
        <v>1009</v>
      </c>
      <c r="B12" s="103" t="s">
        <v>1010</v>
      </c>
      <c r="C12" s="103"/>
      <c r="D12" s="103"/>
      <c r="E12" s="105"/>
      <c r="F12" s="102"/>
      <c r="G12" s="96"/>
      <c r="H12" s="96"/>
      <c r="I12" s="103"/>
    </row>
    <row r="13" spans="1:9" s="113" customFormat="1">
      <c r="A13" s="103" t="s">
        <v>1011</v>
      </c>
      <c r="B13" s="103" t="s">
        <v>1010</v>
      </c>
      <c r="C13" s="103"/>
      <c r="D13" s="103"/>
      <c r="E13" s="105"/>
      <c r="F13" s="105"/>
      <c r="G13" s="96"/>
      <c r="H13" s="96"/>
      <c r="I13" s="103"/>
    </row>
    <row r="14" spans="1:9" s="113" customFormat="1">
      <c r="A14" s="103" t="s">
        <v>1012</v>
      </c>
      <c r="B14" s="103" t="s">
        <v>1010</v>
      </c>
      <c r="C14" s="103"/>
      <c r="D14" s="103"/>
      <c r="E14" s="105"/>
      <c r="F14" s="102"/>
      <c r="G14" s="96"/>
      <c r="H14" s="96"/>
      <c r="I14" s="103"/>
    </row>
    <row r="15" spans="1:9" s="113" customFormat="1">
      <c r="A15" s="103" t="s">
        <v>1013</v>
      </c>
      <c r="B15" s="103" t="s">
        <v>1010</v>
      </c>
      <c r="C15" s="103"/>
      <c r="D15" s="103"/>
      <c r="E15" s="102"/>
      <c r="F15" s="105"/>
      <c r="G15" s="96"/>
      <c r="H15" s="96"/>
      <c r="I15" s="103"/>
    </row>
    <row r="16" spans="1:9" s="113" customFormat="1">
      <c r="A16" s="103" t="s">
        <v>1014</v>
      </c>
      <c r="B16" s="103" t="s">
        <v>1010</v>
      </c>
      <c r="C16" s="103"/>
      <c r="D16" s="103"/>
      <c r="E16" s="105"/>
      <c r="F16" s="102"/>
      <c r="G16" s="96"/>
      <c r="H16" s="96"/>
      <c r="I16" s="103"/>
    </row>
    <row r="17" spans="1:9" s="113" customFormat="1">
      <c r="A17" s="103" t="s">
        <v>1015</v>
      </c>
      <c r="B17" s="103" t="s">
        <v>1010</v>
      </c>
      <c r="C17" s="103"/>
      <c r="D17" s="103"/>
      <c r="E17" s="105"/>
      <c r="F17" s="105"/>
      <c r="G17" s="96"/>
      <c r="H17" s="96"/>
      <c r="I17" s="103"/>
    </row>
    <row r="18" spans="1:9" s="113" customFormat="1">
      <c r="A18" s="103" t="s">
        <v>1016</v>
      </c>
      <c r="B18" s="103" t="s">
        <v>1017</v>
      </c>
      <c r="C18" s="103"/>
      <c r="D18" s="103"/>
      <c r="E18" s="105"/>
      <c r="F18" s="105"/>
      <c r="G18" s="96"/>
      <c r="H18" s="96"/>
      <c r="I18" s="103"/>
    </row>
    <row r="19" spans="1:9" s="113" customFormat="1">
      <c r="A19" s="103" t="s">
        <v>1018</v>
      </c>
      <c r="B19" s="103" t="s">
        <v>1019</v>
      </c>
      <c r="C19" s="103"/>
      <c r="D19" s="103"/>
      <c r="E19" s="105"/>
      <c r="F19" s="105"/>
      <c r="G19" s="96"/>
      <c r="H19" s="96"/>
      <c r="I19" s="103"/>
    </row>
    <row r="20" spans="1:9" s="113" customFormat="1">
      <c r="A20" s="103" t="s">
        <v>1020</v>
      </c>
      <c r="B20" s="103" t="s">
        <v>1019</v>
      </c>
      <c r="C20" s="103"/>
      <c r="D20" s="103"/>
      <c r="E20" s="105"/>
      <c r="F20" s="105"/>
      <c r="G20" s="96"/>
      <c r="H20" s="96"/>
      <c r="I20" s="103"/>
    </row>
    <row r="21" spans="1:9" s="113" customFormat="1">
      <c r="A21" s="103" t="s">
        <v>1021</v>
      </c>
      <c r="B21" s="103" t="s">
        <v>1022</v>
      </c>
      <c r="C21" s="103"/>
      <c r="D21" s="103"/>
      <c r="E21" s="105"/>
      <c r="F21" s="105"/>
      <c r="G21" s="96"/>
      <c r="H21" s="96"/>
      <c r="I21" s="103"/>
    </row>
    <row r="22" spans="1:9" s="113" customFormat="1">
      <c r="A22" s="103" t="s">
        <v>954</v>
      </c>
      <c r="B22" s="103" t="s">
        <v>1019</v>
      </c>
      <c r="C22" s="103"/>
      <c r="D22" s="103"/>
      <c r="E22" s="105"/>
      <c r="F22" s="105"/>
      <c r="G22" s="96"/>
      <c r="H22" s="96"/>
      <c r="I22" s="103"/>
    </row>
    <row r="23" spans="1:9" s="113" customFormat="1">
      <c r="A23" s="103" t="s">
        <v>1023</v>
      </c>
      <c r="B23" s="103" t="s">
        <v>1019</v>
      </c>
      <c r="C23" s="103"/>
      <c r="D23" s="103"/>
      <c r="E23" s="105"/>
      <c r="F23" s="105"/>
      <c r="G23" s="96"/>
      <c r="H23" s="96"/>
      <c r="I23" s="103"/>
    </row>
    <row r="24" spans="1:9" s="113" customFormat="1">
      <c r="A24" s="103" t="s">
        <v>1024</v>
      </c>
      <c r="B24" s="103" t="s">
        <v>1025</v>
      </c>
      <c r="C24" s="103"/>
      <c r="D24" s="103"/>
      <c r="E24" s="102"/>
      <c r="F24" s="96"/>
      <c r="G24" s="96"/>
      <c r="H24" s="96"/>
      <c r="I24" s="103"/>
    </row>
    <row r="25" spans="1:9" s="113" customFormat="1">
      <c r="A25" s="103" t="s">
        <v>1026</v>
      </c>
      <c r="B25" s="103" t="s">
        <v>1027</v>
      </c>
      <c r="C25" s="103"/>
      <c r="D25" s="103"/>
      <c r="E25" s="102"/>
      <c r="F25" s="96"/>
      <c r="G25" s="96"/>
      <c r="H25" s="96"/>
      <c r="I25" s="103"/>
    </row>
    <row r="26" spans="1:9" s="113" customFormat="1">
      <c r="A26" s="103" t="s">
        <v>1028</v>
      </c>
      <c r="B26" s="103" t="s">
        <v>1029</v>
      </c>
      <c r="C26" s="103"/>
      <c r="D26" s="103"/>
      <c r="E26" s="102"/>
      <c r="F26" s="96"/>
      <c r="G26" s="96"/>
      <c r="H26" s="96"/>
      <c r="I26" s="103"/>
    </row>
    <row r="27" spans="1:9" s="113" customFormat="1">
      <c r="A27" s="107" t="s">
        <v>1030</v>
      </c>
      <c r="B27" s="107" t="s">
        <v>1029</v>
      </c>
      <c r="C27" s="107"/>
      <c r="D27" s="107"/>
      <c r="E27" s="102"/>
      <c r="F27" s="96"/>
      <c r="G27" s="96"/>
      <c r="H27" s="96"/>
      <c r="I27" s="107"/>
    </row>
    <row r="28" spans="1:9" s="113" customFormat="1">
      <c r="A28" s="99" t="s">
        <v>1031</v>
      </c>
      <c r="B28" s="100" t="s">
        <v>1029</v>
      </c>
      <c r="C28" s="100"/>
      <c r="D28" s="100"/>
      <c r="E28" s="105"/>
      <c r="F28" s="96"/>
      <c r="G28" s="96"/>
      <c r="H28" s="96"/>
      <c r="I28" s="100"/>
    </row>
    <row r="29" spans="1:9" s="113" customFormat="1">
      <c r="A29" s="99" t="s">
        <v>1032</v>
      </c>
      <c r="B29" s="100" t="s">
        <v>1029</v>
      </c>
      <c r="C29" s="100"/>
      <c r="D29" s="100"/>
      <c r="E29" s="102"/>
      <c r="F29" s="96"/>
      <c r="G29" s="96"/>
      <c r="H29" s="96"/>
      <c r="I29" s="100"/>
    </row>
    <row r="30" spans="1:9" s="113" customFormat="1">
      <c r="A30" s="99" t="s">
        <v>1033</v>
      </c>
      <c r="B30" s="100" t="s">
        <v>1029</v>
      </c>
      <c r="C30" s="100"/>
      <c r="D30" s="100"/>
      <c r="E30" s="105"/>
      <c r="F30" s="96"/>
      <c r="G30" s="96"/>
      <c r="H30" s="96"/>
      <c r="I30" s="100"/>
    </row>
    <row r="31" spans="1:9" s="113" customFormat="1">
      <c r="A31" s="99" t="s">
        <v>1034</v>
      </c>
      <c r="B31" s="100" t="s">
        <v>1029</v>
      </c>
      <c r="C31" s="100"/>
      <c r="D31" s="100"/>
      <c r="E31" s="102"/>
      <c r="F31" s="96"/>
      <c r="G31" s="96"/>
      <c r="H31" s="96"/>
      <c r="I31" s="100"/>
    </row>
    <row r="32" spans="1:9" s="113" customFormat="1">
      <c r="A32" s="99" t="s">
        <v>1035</v>
      </c>
      <c r="B32" s="100" t="s">
        <v>1029</v>
      </c>
      <c r="C32" s="100"/>
      <c r="D32" s="100"/>
      <c r="E32" s="105"/>
      <c r="F32" s="96"/>
      <c r="G32" s="96"/>
      <c r="H32" s="96"/>
      <c r="I32" s="100"/>
    </row>
    <row r="33" spans="1:9" s="113" customFormat="1">
      <c r="A33" s="99" t="s">
        <v>1036</v>
      </c>
      <c r="B33" s="100" t="s">
        <v>1029</v>
      </c>
      <c r="C33" s="100"/>
      <c r="D33" s="100"/>
      <c r="E33" s="105"/>
      <c r="F33" s="96"/>
      <c r="G33" s="96"/>
      <c r="H33" s="96"/>
      <c r="I33" s="100"/>
    </row>
    <row r="34" spans="1:9" s="113" customFormat="1">
      <c r="A34" s="99" t="s">
        <v>1037</v>
      </c>
      <c r="B34" s="100" t="s">
        <v>1029</v>
      </c>
      <c r="C34" s="100"/>
      <c r="D34" s="100"/>
      <c r="E34" s="102"/>
      <c r="F34" s="96"/>
      <c r="G34" s="96"/>
      <c r="H34" s="96"/>
      <c r="I34" s="100"/>
    </row>
    <row r="35" spans="1:9" s="113" customFormat="1">
      <c r="A35" s="99" t="s">
        <v>1038</v>
      </c>
      <c r="B35" s="100" t="s">
        <v>1029</v>
      </c>
      <c r="C35" s="100"/>
      <c r="D35" s="100"/>
      <c r="E35" s="105"/>
      <c r="F35" s="96"/>
      <c r="G35" s="96"/>
      <c r="H35" s="96"/>
      <c r="I35" s="100"/>
    </row>
    <row r="36" spans="1:9" s="113" customFormat="1">
      <c r="A36" s="99" t="s">
        <v>1039</v>
      </c>
      <c r="B36" s="100" t="s">
        <v>1029</v>
      </c>
      <c r="C36" s="100"/>
      <c r="D36" s="100"/>
      <c r="E36" s="105"/>
      <c r="F36" s="96"/>
      <c r="G36" s="96"/>
      <c r="H36" s="96"/>
      <c r="I36" s="100"/>
    </row>
    <row r="37" spans="1:9" s="113" customFormat="1">
      <c r="A37" s="99" t="s">
        <v>1040</v>
      </c>
      <c r="B37" s="100" t="s">
        <v>1029</v>
      </c>
      <c r="C37" s="100"/>
      <c r="D37" s="100"/>
      <c r="E37" s="96"/>
      <c r="F37" s="96"/>
      <c r="G37" s="96"/>
      <c r="H37" s="96"/>
      <c r="I37" s="100"/>
    </row>
    <row r="38" spans="1:9" s="113" customFormat="1">
      <c r="A38" s="99" t="s">
        <v>1041</v>
      </c>
      <c r="B38" s="100" t="s">
        <v>1029</v>
      </c>
      <c r="C38" s="100"/>
      <c r="D38" s="100"/>
      <c r="E38" s="102"/>
      <c r="F38" s="96"/>
      <c r="G38" s="96"/>
      <c r="H38" s="96"/>
      <c r="I38" s="100"/>
    </row>
    <row r="39" spans="1:9" s="113" customFormat="1">
      <c r="A39" s="99" t="s">
        <v>1042</v>
      </c>
      <c r="B39" s="100" t="s">
        <v>1029</v>
      </c>
      <c r="C39" s="100"/>
      <c r="D39" s="100"/>
      <c r="E39" s="102"/>
      <c r="F39" s="96"/>
      <c r="G39" s="96"/>
      <c r="H39" s="96"/>
      <c r="I39" s="100"/>
    </row>
    <row r="40" spans="1:9" s="113" customFormat="1">
      <c r="A40" s="108" t="s">
        <v>1043</v>
      </c>
      <c r="B40" s="108" t="s">
        <v>1029</v>
      </c>
      <c r="C40" s="108"/>
      <c r="D40" s="108"/>
      <c r="E40" s="105"/>
      <c r="F40" s="96"/>
      <c r="G40" s="96"/>
      <c r="H40" s="96"/>
      <c r="I40" s="108"/>
    </row>
    <row r="41" spans="1:9" s="113" customFormat="1">
      <c r="A41" s="108" t="s">
        <v>1044</v>
      </c>
      <c r="B41" s="108" t="s">
        <v>1029</v>
      </c>
      <c r="C41" s="108"/>
      <c r="D41" s="108"/>
      <c r="E41" s="102"/>
      <c r="F41" s="96"/>
      <c r="G41" s="96"/>
      <c r="H41" s="96"/>
      <c r="I41" s="108"/>
    </row>
    <row r="42" spans="1:9" s="113" customFormat="1">
      <c r="A42" s="108" t="s">
        <v>1045</v>
      </c>
      <c r="B42" s="108" t="s">
        <v>1029</v>
      </c>
      <c r="C42" s="108"/>
      <c r="D42" s="108"/>
      <c r="E42" s="102"/>
      <c r="F42" s="96"/>
      <c r="G42" s="96"/>
      <c r="H42" s="96"/>
      <c r="I42" s="108"/>
    </row>
    <row r="43" spans="1:9" s="113" customFormat="1">
      <c r="A43" s="108" t="s">
        <v>1046</v>
      </c>
      <c r="B43" s="108" t="s">
        <v>1029</v>
      </c>
      <c r="C43" s="108"/>
      <c r="D43" s="108"/>
      <c r="E43" s="102"/>
      <c r="F43" s="96"/>
      <c r="G43" s="96"/>
      <c r="H43" s="96"/>
      <c r="I43" s="108"/>
    </row>
    <row r="44" spans="1:9" s="113" customFormat="1">
      <c r="A44" s="108" t="s">
        <v>1047</v>
      </c>
      <c r="B44" s="108" t="s">
        <v>1029</v>
      </c>
      <c r="C44" s="108"/>
      <c r="D44" s="108"/>
      <c r="E44" s="102"/>
      <c r="F44" s="96"/>
      <c r="G44" s="96"/>
      <c r="H44" s="96"/>
      <c r="I44" s="108"/>
    </row>
    <row r="45" spans="1:9" s="113" customFormat="1">
      <c r="A45" s="108" t="s">
        <v>1048</v>
      </c>
      <c r="B45" s="108" t="s">
        <v>1029</v>
      </c>
      <c r="C45" s="108"/>
      <c r="D45" s="108"/>
      <c r="E45" s="102"/>
      <c r="F45" s="96"/>
      <c r="G45" s="96"/>
      <c r="H45" s="96"/>
      <c r="I45" s="108"/>
    </row>
    <row r="46" spans="1:9" s="113" customFormat="1">
      <c r="A46" s="108" t="s">
        <v>1049</v>
      </c>
      <c r="B46" s="108" t="s">
        <v>1050</v>
      </c>
      <c r="C46" s="108"/>
      <c r="D46" s="108"/>
      <c r="E46" s="102"/>
      <c r="F46" s="96"/>
      <c r="G46" s="96"/>
      <c r="H46" s="96"/>
      <c r="I46" s="108"/>
    </row>
    <row r="47" spans="1:9" s="113" customFormat="1">
      <c r="A47" s="108" t="s">
        <v>1051</v>
      </c>
      <c r="B47" s="108" t="s">
        <v>1052</v>
      </c>
      <c r="C47" s="108"/>
      <c r="D47" s="108"/>
      <c r="E47" s="102"/>
      <c r="F47" s="96"/>
      <c r="G47" s="96"/>
      <c r="H47" s="96"/>
      <c r="I47" s="108"/>
    </row>
    <row r="48" spans="1:9" s="113" customFormat="1">
      <c r="A48" s="65" t="s">
        <v>1053</v>
      </c>
      <c r="B48" s="65" t="s">
        <v>1010</v>
      </c>
      <c r="C48" s="97"/>
      <c r="D48" s="97"/>
      <c r="E48" s="105"/>
      <c r="F48" s="105"/>
      <c r="G48" s="96"/>
      <c r="H48" s="96"/>
      <c r="I48" s="97"/>
    </row>
    <row r="49" spans="1:9" s="113" customFormat="1">
      <c r="A49" s="65" t="s">
        <v>1054</v>
      </c>
      <c r="B49" s="65" t="s">
        <v>1010</v>
      </c>
      <c r="C49" s="97"/>
      <c r="D49" s="97"/>
      <c r="E49" s="105"/>
      <c r="F49" s="96"/>
      <c r="G49" s="96"/>
      <c r="H49" s="96"/>
      <c r="I49" s="97"/>
    </row>
    <row r="50" spans="1:9" s="113" customFormat="1">
      <c r="A50" s="91" t="s">
        <v>1055</v>
      </c>
      <c r="B50" s="136" t="s">
        <v>1050</v>
      </c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I317" name="Range1_1"/>
  </protectedRanges>
  <mergeCells count="6">
    <mergeCell ref="I1:I2"/>
    <mergeCell ref="A1:A2"/>
    <mergeCell ref="B1:B2"/>
    <mergeCell ref="C1:C2"/>
    <mergeCell ref="D1:D2"/>
    <mergeCell ref="E1:H1"/>
  </mergeCells>
  <conditionalFormatting sqref="A3:H57">
    <cfRule type="cellIs" dxfId="67" priority="28" operator="equal">
      <formula>0</formula>
    </cfRule>
  </conditionalFormatting>
  <conditionalFormatting sqref="A58:H77">
    <cfRule type="cellIs" dxfId="66" priority="27" operator="equal">
      <formula>0</formula>
    </cfRule>
  </conditionalFormatting>
  <conditionalFormatting sqref="A78:H97">
    <cfRule type="cellIs" dxfId="65" priority="26" operator="equal">
      <formula>0</formula>
    </cfRule>
  </conditionalFormatting>
  <conditionalFormatting sqref="A98:H117">
    <cfRule type="cellIs" dxfId="64" priority="25" operator="equal">
      <formula>0</formula>
    </cfRule>
  </conditionalFormatting>
  <conditionalFormatting sqref="A118:H137">
    <cfRule type="cellIs" dxfId="63" priority="24" operator="equal">
      <formula>0</formula>
    </cfRule>
  </conditionalFormatting>
  <conditionalFormatting sqref="A138:H157">
    <cfRule type="cellIs" dxfId="62" priority="23" operator="equal">
      <formula>0</formula>
    </cfRule>
  </conditionalFormatting>
  <conditionalFormatting sqref="A158:H177">
    <cfRule type="cellIs" dxfId="61" priority="22" operator="equal">
      <formula>0</formula>
    </cfRule>
  </conditionalFormatting>
  <conditionalFormatting sqref="A178:H197">
    <cfRule type="cellIs" dxfId="60" priority="21" operator="equal">
      <formula>0</formula>
    </cfRule>
  </conditionalFormatting>
  <conditionalFormatting sqref="A198:H217">
    <cfRule type="cellIs" dxfId="59" priority="20" operator="equal">
      <formula>0</formula>
    </cfRule>
  </conditionalFormatting>
  <conditionalFormatting sqref="A218:H237">
    <cfRule type="cellIs" dxfId="58" priority="19" operator="equal">
      <formula>0</formula>
    </cfRule>
  </conditionalFormatting>
  <conditionalFormatting sqref="A238:H257">
    <cfRule type="cellIs" dxfId="57" priority="18" operator="equal">
      <formula>0</formula>
    </cfRule>
  </conditionalFormatting>
  <conditionalFormatting sqref="A258:H277">
    <cfRule type="cellIs" dxfId="56" priority="17" operator="equal">
      <formula>0</formula>
    </cfRule>
  </conditionalFormatting>
  <conditionalFormatting sqref="A278:H297">
    <cfRule type="cellIs" dxfId="55" priority="16" operator="equal">
      <formula>0</formula>
    </cfRule>
  </conditionalFormatting>
  <conditionalFormatting sqref="A298:H317">
    <cfRule type="cellIs" dxfId="54" priority="15" operator="equal">
      <formula>0</formula>
    </cfRule>
  </conditionalFormatting>
  <conditionalFormatting sqref="I3:I57">
    <cfRule type="cellIs" dxfId="53" priority="14" operator="equal">
      <formula>0</formula>
    </cfRule>
  </conditionalFormatting>
  <conditionalFormatting sqref="I58:I77">
    <cfRule type="cellIs" dxfId="52" priority="13" operator="equal">
      <formula>0</formula>
    </cfRule>
  </conditionalFormatting>
  <conditionalFormatting sqref="I78:I97">
    <cfRule type="cellIs" dxfId="51" priority="12" operator="equal">
      <formula>0</formula>
    </cfRule>
  </conditionalFormatting>
  <conditionalFormatting sqref="I98:I117">
    <cfRule type="cellIs" dxfId="50" priority="11" operator="equal">
      <formula>0</formula>
    </cfRule>
  </conditionalFormatting>
  <conditionalFormatting sqref="I118:I137">
    <cfRule type="cellIs" dxfId="49" priority="10" operator="equal">
      <formula>0</formula>
    </cfRule>
  </conditionalFormatting>
  <conditionalFormatting sqref="I138:I157">
    <cfRule type="cellIs" dxfId="48" priority="9" operator="equal">
      <formula>0</formula>
    </cfRule>
  </conditionalFormatting>
  <conditionalFormatting sqref="I158:I177">
    <cfRule type="cellIs" dxfId="47" priority="8" operator="equal">
      <formula>0</formula>
    </cfRule>
  </conditionalFormatting>
  <conditionalFormatting sqref="I178:I197">
    <cfRule type="cellIs" dxfId="46" priority="7" operator="equal">
      <formula>0</formula>
    </cfRule>
  </conditionalFormatting>
  <conditionalFormatting sqref="I198:I217">
    <cfRule type="cellIs" dxfId="45" priority="6" operator="equal">
      <formula>0</formula>
    </cfRule>
  </conditionalFormatting>
  <conditionalFormatting sqref="I218:I237">
    <cfRule type="cellIs" dxfId="44" priority="5" operator="equal">
      <formula>0</formula>
    </cfRule>
  </conditionalFormatting>
  <conditionalFormatting sqref="I238:I257">
    <cfRule type="cellIs" dxfId="43" priority="4" operator="equal">
      <formula>0</formula>
    </cfRule>
  </conditionalFormatting>
  <conditionalFormatting sqref="I258:I277">
    <cfRule type="cellIs" dxfId="42" priority="3" operator="equal">
      <formula>0</formula>
    </cfRule>
  </conditionalFormatting>
  <conditionalFormatting sqref="I278:I297">
    <cfRule type="cellIs" dxfId="41" priority="2" operator="equal">
      <formula>0</formula>
    </cfRule>
  </conditionalFormatting>
  <conditionalFormatting sqref="I298:I317">
    <cfRule type="cellIs" dxfId="40" priority="1" operator="equal">
      <formula>0</formula>
    </cfRule>
  </conditionalFormatting>
  <dataValidations count="1">
    <dataValidation type="date" allowBlank="1" showInputMessage="1" showErrorMessage="1" sqref="D1:D1048576" xr:uid="{00000000-0002-0000-0D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D00-000001000000}">
          <x14:formula1>
            <xm:f>'C:\Users\Selim\Desktop\Saisie Mise à jour (Afef)\القصرين\[القصرين.xlsx]الدوائر'!#REF!</xm:f>
          </x14:formula1>
          <xm:sqref>I1:I1048576</xm:sqref>
        </x14:dataValidation>
        <x14:dataValidation type="list" allowBlank="1" showInputMessage="1" showErrorMessage="1" xr:uid="{00000000-0002-0000-0D00-000002000000}">
          <x14:formula1>
            <xm:f>'C:\Users\Selim\Desktop\Saisie Mise à jour (Afef)\القصرين\[القصرين.xlsx]قانون الإطار'!#REF!</xm:f>
          </x14:formula1>
          <xm:sqref>B3:B1048576</xm:sqref>
        </x14:dataValidation>
        <x14:dataValidation type="list" allowBlank="1" showInputMessage="1" showErrorMessage="1" xr:uid="{00000000-0002-0000-0D00-000003000000}">
          <x14:formula1>
            <xm:f>'التنظيم الهيكلي'!#REF!</xm:f>
          </x14:formula1>
          <xm:sqref>E3:H1048576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L747"/>
  <sheetViews>
    <sheetView rightToLeft="1" zoomScale="120" zoomScaleNormal="120" workbookViewId="0">
      <pane xSplit="1" ySplit="2" topLeftCell="B192" activePane="bottomRight" state="frozen"/>
      <selection pane="topRight" activeCell="B1" sqref="B1"/>
      <selection pane="bottomLeft" activeCell="A3" sqref="A3"/>
      <selection pane="bottomRight" activeCell="O141" sqref="O141"/>
    </sheetView>
  </sheetViews>
  <sheetFormatPr defaultColWidth="9.140625" defaultRowHeight="15"/>
  <cols>
    <col min="1" max="1" width="19.7109375" style="172" customWidth="1"/>
    <col min="2" max="2" width="15" style="172" customWidth="1"/>
    <col min="3" max="4" width="15" style="98" customWidth="1"/>
    <col min="5" max="9" width="9.140625" style="113"/>
    <col min="10" max="10" width="0" style="113" hidden="1" customWidth="1"/>
    <col min="11" max="38" width="9.140625" style="113"/>
    <col min="39" max="16384" width="9.140625" style="95"/>
  </cols>
  <sheetData>
    <row r="1" spans="1:10" s="113" customFormat="1" ht="26.25" customHeight="1">
      <c r="A1" s="237" t="s">
        <v>68</v>
      </c>
      <c r="B1" s="239" t="s">
        <v>1056</v>
      </c>
      <c r="C1" s="231" t="s">
        <v>795</v>
      </c>
      <c r="D1" s="231" t="s">
        <v>799</v>
      </c>
    </row>
    <row r="2" spans="1:10" s="113" customFormat="1" ht="23.25" customHeight="1">
      <c r="A2" s="238"/>
      <c r="B2" s="240"/>
      <c r="C2" s="231"/>
      <c r="D2" s="231"/>
    </row>
    <row r="3" spans="1:10" s="113" customFormat="1">
      <c r="A3" s="138" t="s">
        <v>1057</v>
      </c>
      <c r="B3" s="138" t="s">
        <v>1058</v>
      </c>
      <c r="C3" s="101"/>
      <c r="D3" s="101"/>
      <c r="J3" s="113" t="s">
        <v>796</v>
      </c>
    </row>
    <row r="4" spans="1:10" s="113" customFormat="1">
      <c r="A4" s="138" t="s">
        <v>1059</v>
      </c>
      <c r="B4" s="138" t="s">
        <v>1058</v>
      </c>
      <c r="C4" s="103"/>
      <c r="D4" s="103"/>
      <c r="J4" s="113" t="s">
        <v>797</v>
      </c>
    </row>
    <row r="5" spans="1:10" s="113" customFormat="1">
      <c r="A5" s="138" t="s">
        <v>1060</v>
      </c>
      <c r="B5" s="138" t="s">
        <v>1058</v>
      </c>
      <c r="C5" s="103"/>
      <c r="D5" s="103"/>
      <c r="J5" s="113" t="s">
        <v>798</v>
      </c>
    </row>
    <row r="6" spans="1:10" s="113" customFormat="1">
      <c r="A6" s="168" t="s">
        <v>1061</v>
      </c>
      <c r="B6" s="138" t="s">
        <v>1058</v>
      </c>
      <c r="C6" s="104"/>
      <c r="D6" s="104"/>
      <c r="J6" s="113" t="s">
        <v>779</v>
      </c>
    </row>
    <row r="7" spans="1:10" s="113" customFormat="1">
      <c r="A7" s="168" t="s">
        <v>1062</v>
      </c>
      <c r="B7" s="138" t="s">
        <v>1058</v>
      </c>
      <c r="C7" s="104"/>
      <c r="D7" s="104"/>
    </row>
    <row r="8" spans="1:10" s="113" customFormat="1">
      <c r="A8" s="138" t="s">
        <v>1063</v>
      </c>
      <c r="B8" s="138" t="s">
        <v>1058</v>
      </c>
      <c r="C8" s="103"/>
      <c r="D8" s="103"/>
    </row>
    <row r="9" spans="1:10" s="113" customFormat="1">
      <c r="A9" s="138" t="s">
        <v>1064</v>
      </c>
      <c r="B9" s="138" t="s">
        <v>1058</v>
      </c>
      <c r="C9" s="103"/>
      <c r="D9" s="103"/>
    </row>
    <row r="10" spans="1:10" s="113" customFormat="1">
      <c r="A10" s="138" t="s">
        <v>1065</v>
      </c>
      <c r="B10" s="138" t="s">
        <v>1058</v>
      </c>
      <c r="C10" s="103"/>
      <c r="D10" s="103"/>
    </row>
    <row r="11" spans="1:10" s="113" customFormat="1">
      <c r="A11" s="138" t="s">
        <v>1066</v>
      </c>
      <c r="B11" s="138" t="s">
        <v>1058</v>
      </c>
      <c r="C11" s="103"/>
      <c r="D11" s="103"/>
    </row>
    <row r="12" spans="1:10" s="113" customFormat="1">
      <c r="A12" s="138" t="s">
        <v>1067</v>
      </c>
      <c r="B12" s="138" t="s">
        <v>1058</v>
      </c>
      <c r="C12" s="103"/>
      <c r="D12" s="103"/>
    </row>
    <row r="13" spans="1:10" s="113" customFormat="1">
      <c r="A13" s="138" t="s">
        <v>1068</v>
      </c>
      <c r="B13" s="138" t="s">
        <v>1058</v>
      </c>
      <c r="C13" s="103"/>
      <c r="D13" s="103"/>
    </row>
    <row r="14" spans="1:10" s="113" customFormat="1">
      <c r="A14" s="138" t="s">
        <v>1069</v>
      </c>
      <c r="B14" s="138" t="s">
        <v>1058</v>
      </c>
      <c r="C14" s="103"/>
      <c r="D14" s="103"/>
    </row>
    <row r="15" spans="1:10" s="113" customFormat="1">
      <c r="A15" s="138" t="s">
        <v>1070</v>
      </c>
      <c r="B15" s="138" t="s">
        <v>1058</v>
      </c>
      <c r="C15" s="103"/>
      <c r="D15" s="103"/>
    </row>
    <row r="16" spans="1:10" s="113" customFormat="1">
      <c r="A16" s="138" t="s">
        <v>1071</v>
      </c>
      <c r="B16" s="138" t="s">
        <v>1058</v>
      </c>
      <c r="C16" s="103"/>
      <c r="D16" s="103"/>
    </row>
    <row r="17" spans="1:4" s="113" customFormat="1">
      <c r="A17" s="138" t="s">
        <v>1072</v>
      </c>
      <c r="B17" s="138" t="s">
        <v>1058</v>
      </c>
      <c r="C17" s="103"/>
      <c r="D17" s="103"/>
    </row>
    <row r="18" spans="1:4" s="113" customFormat="1">
      <c r="A18" s="138" t="s">
        <v>1073</v>
      </c>
      <c r="B18" s="138" t="s">
        <v>1058</v>
      </c>
      <c r="C18" s="103"/>
      <c r="D18" s="103"/>
    </row>
    <row r="19" spans="1:4" s="113" customFormat="1">
      <c r="A19" s="138" t="s">
        <v>1074</v>
      </c>
      <c r="B19" s="138" t="s">
        <v>1058</v>
      </c>
      <c r="C19" s="103"/>
      <c r="D19" s="103"/>
    </row>
    <row r="20" spans="1:4" s="113" customFormat="1">
      <c r="A20" s="138" t="s">
        <v>1075</v>
      </c>
      <c r="B20" s="138" t="s">
        <v>1058</v>
      </c>
      <c r="C20" s="103"/>
      <c r="D20" s="103"/>
    </row>
    <row r="21" spans="1:4" s="113" customFormat="1">
      <c r="A21" s="138" t="s">
        <v>1076</v>
      </c>
      <c r="B21" s="138" t="s">
        <v>1058</v>
      </c>
      <c r="C21" s="103"/>
      <c r="D21" s="103"/>
    </row>
    <row r="22" spans="1:4" s="113" customFormat="1">
      <c r="A22" s="138" t="s">
        <v>1077</v>
      </c>
      <c r="B22" s="138" t="s">
        <v>1058</v>
      </c>
      <c r="C22" s="103"/>
      <c r="D22" s="103"/>
    </row>
    <row r="23" spans="1:4" s="113" customFormat="1">
      <c r="A23" s="138" t="s">
        <v>1078</v>
      </c>
      <c r="B23" s="138" t="s">
        <v>1058</v>
      </c>
      <c r="C23" s="103"/>
      <c r="D23" s="103"/>
    </row>
    <row r="24" spans="1:4" s="113" customFormat="1">
      <c r="A24" s="138" t="s">
        <v>1079</v>
      </c>
      <c r="B24" s="138" t="s">
        <v>1058</v>
      </c>
      <c r="C24" s="103"/>
      <c r="D24" s="103"/>
    </row>
    <row r="25" spans="1:4" s="113" customFormat="1">
      <c r="A25" s="138" t="s">
        <v>1080</v>
      </c>
      <c r="B25" s="138" t="s">
        <v>1058</v>
      </c>
      <c r="C25" s="103"/>
      <c r="D25" s="103"/>
    </row>
    <row r="26" spans="1:4" s="113" customFormat="1">
      <c r="A26" s="138" t="s">
        <v>1081</v>
      </c>
      <c r="B26" s="138" t="s">
        <v>1058</v>
      </c>
      <c r="C26" s="103"/>
      <c r="D26" s="103"/>
    </row>
    <row r="27" spans="1:4" s="113" customFormat="1">
      <c r="A27" s="138" t="s">
        <v>1082</v>
      </c>
      <c r="B27" s="138" t="s">
        <v>1058</v>
      </c>
      <c r="C27" s="107"/>
      <c r="D27" s="107"/>
    </row>
    <row r="28" spans="1:4" s="113" customFormat="1">
      <c r="A28" s="138" t="s">
        <v>1083</v>
      </c>
      <c r="B28" s="138" t="s">
        <v>1058</v>
      </c>
      <c r="C28" s="100"/>
      <c r="D28" s="100"/>
    </row>
    <row r="29" spans="1:4" s="113" customFormat="1">
      <c r="A29" s="169" t="s">
        <v>1084</v>
      </c>
      <c r="B29" s="138" t="s">
        <v>1058</v>
      </c>
      <c r="C29" s="100"/>
      <c r="D29" s="100"/>
    </row>
    <row r="30" spans="1:4" s="113" customFormat="1">
      <c r="A30" s="139" t="s">
        <v>1085</v>
      </c>
      <c r="B30" s="138" t="s">
        <v>1058</v>
      </c>
      <c r="C30" s="100"/>
      <c r="D30" s="100"/>
    </row>
    <row r="31" spans="1:4" s="113" customFormat="1">
      <c r="A31" s="139" t="s">
        <v>1086</v>
      </c>
      <c r="B31" s="138" t="s">
        <v>1058</v>
      </c>
      <c r="C31" s="100"/>
      <c r="D31" s="100"/>
    </row>
    <row r="32" spans="1:4" s="113" customFormat="1">
      <c r="A32" s="139" t="s">
        <v>1087</v>
      </c>
      <c r="B32" s="138" t="s">
        <v>1058</v>
      </c>
      <c r="C32" s="100"/>
      <c r="D32" s="100"/>
    </row>
    <row r="33" spans="1:4" s="113" customFormat="1">
      <c r="A33" s="139" t="s">
        <v>1088</v>
      </c>
      <c r="B33" s="138" t="s">
        <v>1058</v>
      </c>
      <c r="C33" s="100"/>
      <c r="D33" s="100"/>
    </row>
    <row r="34" spans="1:4" s="113" customFormat="1">
      <c r="A34" s="139" t="s">
        <v>1089</v>
      </c>
      <c r="B34" s="138" t="s">
        <v>1058</v>
      </c>
      <c r="C34" s="100"/>
      <c r="D34" s="100"/>
    </row>
    <row r="35" spans="1:4" s="113" customFormat="1">
      <c r="A35" s="139" t="s">
        <v>1090</v>
      </c>
      <c r="B35" s="138" t="s">
        <v>1058</v>
      </c>
      <c r="C35" s="100"/>
      <c r="D35" s="100"/>
    </row>
    <row r="36" spans="1:4" s="113" customFormat="1">
      <c r="A36" s="139" t="s">
        <v>1091</v>
      </c>
      <c r="B36" s="138" t="s">
        <v>1058</v>
      </c>
      <c r="C36" s="100"/>
      <c r="D36" s="100"/>
    </row>
    <row r="37" spans="1:4" s="113" customFormat="1">
      <c r="A37" s="139" t="s">
        <v>1092</v>
      </c>
      <c r="B37" s="138" t="s">
        <v>1058</v>
      </c>
      <c r="C37" s="100"/>
      <c r="D37" s="100"/>
    </row>
    <row r="38" spans="1:4" s="113" customFormat="1">
      <c r="A38" s="139" t="s">
        <v>1093</v>
      </c>
      <c r="B38" s="138" t="s">
        <v>1058</v>
      </c>
      <c r="C38" s="100"/>
      <c r="D38" s="100"/>
    </row>
    <row r="39" spans="1:4" s="113" customFormat="1">
      <c r="A39" s="139" t="s">
        <v>1094</v>
      </c>
      <c r="B39" s="138" t="s">
        <v>1058</v>
      </c>
      <c r="C39" s="100"/>
      <c r="D39" s="100"/>
    </row>
    <row r="40" spans="1:4" s="113" customFormat="1">
      <c r="A40" s="139" t="s">
        <v>1095</v>
      </c>
      <c r="B40" s="138" t="s">
        <v>1058</v>
      </c>
      <c r="C40" s="108"/>
      <c r="D40" s="108"/>
    </row>
    <row r="41" spans="1:4" s="113" customFormat="1">
      <c r="A41" s="139" t="s">
        <v>1096</v>
      </c>
      <c r="B41" s="138" t="s">
        <v>1058</v>
      </c>
      <c r="C41" s="108"/>
      <c r="D41" s="108"/>
    </row>
    <row r="42" spans="1:4" s="113" customFormat="1">
      <c r="A42" s="139" t="s">
        <v>1097</v>
      </c>
      <c r="B42" s="138" t="s">
        <v>1058</v>
      </c>
      <c r="C42" s="108"/>
      <c r="D42" s="108"/>
    </row>
    <row r="43" spans="1:4" s="113" customFormat="1">
      <c r="A43" s="139" t="s">
        <v>1098</v>
      </c>
      <c r="B43" s="138" t="s">
        <v>1058</v>
      </c>
      <c r="C43" s="108"/>
      <c r="D43" s="108"/>
    </row>
    <row r="44" spans="1:4" s="113" customFormat="1">
      <c r="A44" s="139" t="s">
        <v>1099</v>
      </c>
      <c r="B44" s="138" t="s">
        <v>1058</v>
      </c>
      <c r="C44" s="108"/>
      <c r="D44" s="108"/>
    </row>
    <row r="45" spans="1:4" s="113" customFormat="1">
      <c r="A45" s="139" t="s">
        <v>1100</v>
      </c>
      <c r="B45" s="138" t="s">
        <v>1058</v>
      </c>
      <c r="C45" s="108"/>
      <c r="D45" s="108"/>
    </row>
    <row r="46" spans="1:4" s="113" customFormat="1">
      <c r="A46" s="139" t="s">
        <v>1101</v>
      </c>
      <c r="B46" s="138" t="s">
        <v>1058</v>
      </c>
      <c r="C46" s="108"/>
      <c r="D46" s="108"/>
    </row>
    <row r="47" spans="1:4" s="113" customFormat="1">
      <c r="A47" s="139" t="s">
        <v>1102</v>
      </c>
      <c r="B47" s="138" t="s">
        <v>1058</v>
      </c>
      <c r="C47" s="108"/>
      <c r="D47" s="108"/>
    </row>
    <row r="48" spans="1:4" s="113" customFormat="1">
      <c r="A48" s="139" t="s">
        <v>1103</v>
      </c>
      <c r="B48" s="138" t="s">
        <v>1058</v>
      </c>
      <c r="C48" s="97"/>
      <c r="D48" s="97"/>
    </row>
    <row r="49" spans="1:4" s="113" customFormat="1">
      <c r="A49" s="139" t="s">
        <v>1104</v>
      </c>
      <c r="B49" s="138" t="s">
        <v>1058</v>
      </c>
      <c r="C49" s="97"/>
      <c r="D49" s="97"/>
    </row>
    <row r="50" spans="1:4" s="113" customFormat="1">
      <c r="A50" s="139" t="s">
        <v>1105</v>
      </c>
      <c r="B50" s="138" t="s">
        <v>1058</v>
      </c>
      <c r="C50" s="96"/>
      <c r="D50" s="96"/>
    </row>
    <row r="51" spans="1:4" s="113" customFormat="1">
      <c r="A51" s="139" t="s">
        <v>1106</v>
      </c>
      <c r="B51" s="138" t="s">
        <v>1058</v>
      </c>
      <c r="C51" s="96"/>
      <c r="D51" s="96"/>
    </row>
    <row r="52" spans="1:4" s="113" customFormat="1">
      <c r="A52" s="139" t="s">
        <v>1107</v>
      </c>
      <c r="B52" s="138" t="s">
        <v>1058</v>
      </c>
      <c r="C52" s="96"/>
      <c r="D52" s="96"/>
    </row>
    <row r="53" spans="1:4" s="113" customFormat="1">
      <c r="A53" s="139" t="s">
        <v>1108</v>
      </c>
      <c r="B53" s="138" t="s">
        <v>1058</v>
      </c>
      <c r="C53" s="96"/>
      <c r="D53" s="96"/>
    </row>
    <row r="54" spans="1:4" s="113" customFormat="1">
      <c r="A54" s="139" t="s">
        <v>1109</v>
      </c>
      <c r="B54" s="138" t="s">
        <v>1058</v>
      </c>
      <c r="C54" s="96"/>
      <c r="D54" s="96"/>
    </row>
    <row r="55" spans="1:4" s="113" customFormat="1">
      <c r="A55" s="139" t="s">
        <v>1110</v>
      </c>
      <c r="B55" s="138" t="s">
        <v>1058</v>
      </c>
      <c r="C55" s="96"/>
      <c r="D55" s="96"/>
    </row>
    <row r="56" spans="1:4" s="113" customFormat="1">
      <c r="A56" s="139" t="s">
        <v>1111</v>
      </c>
      <c r="B56" s="138" t="s">
        <v>1058</v>
      </c>
      <c r="C56" s="96"/>
      <c r="D56" s="96"/>
    </row>
    <row r="57" spans="1:4" s="113" customFormat="1">
      <c r="A57" s="139" t="s">
        <v>1112</v>
      </c>
      <c r="B57" s="138" t="s">
        <v>1058</v>
      </c>
      <c r="C57" s="96"/>
      <c r="D57" s="96"/>
    </row>
    <row r="58" spans="1:4" s="113" customFormat="1">
      <c r="A58" s="169" t="s">
        <v>1113</v>
      </c>
      <c r="B58" s="138" t="s">
        <v>1058</v>
      </c>
      <c r="C58" s="104"/>
      <c r="D58" s="104"/>
    </row>
    <row r="59" spans="1:4" s="113" customFormat="1">
      <c r="A59" s="169" t="s">
        <v>1114</v>
      </c>
      <c r="B59" s="138" t="s">
        <v>1058</v>
      </c>
      <c r="C59" s="103"/>
      <c r="D59" s="103"/>
    </row>
    <row r="60" spans="1:4" s="113" customFormat="1">
      <c r="A60" s="169" t="s">
        <v>1115</v>
      </c>
      <c r="B60" s="138" t="s">
        <v>1058</v>
      </c>
      <c r="C60" s="103"/>
      <c r="D60" s="103"/>
    </row>
    <row r="61" spans="1:4" s="113" customFormat="1">
      <c r="A61" s="169" t="s">
        <v>1116</v>
      </c>
      <c r="B61" s="138" t="s">
        <v>1058</v>
      </c>
      <c r="C61" s="103"/>
      <c r="D61" s="103"/>
    </row>
    <row r="62" spans="1:4" s="113" customFormat="1">
      <c r="A62" s="169" t="s">
        <v>1117</v>
      </c>
      <c r="B62" s="138" t="s">
        <v>1058</v>
      </c>
      <c r="C62" s="103"/>
      <c r="D62" s="103"/>
    </row>
    <row r="63" spans="1:4" s="113" customFormat="1">
      <c r="A63" s="169" t="s">
        <v>1118</v>
      </c>
      <c r="B63" s="138" t="s">
        <v>1058</v>
      </c>
      <c r="C63" s="103"/>
      <c r="D63" s="103"/>
    </row>
    <row r="64" spans="1:4" s="113" customFormat="1">
      <c r="A64" s="169" t="s">
        <v>1119</v>
      </c>
      <c r="B64" s="138" t="s">
        <v>1058</v>
      </c>
      <c r="C64" s="103"/>
      <c r="D64" s="103"/>
    </row>
    <row r="65" spans="1:4" s="113" customFormat="1">
      <c r="A65" s="169" t="s">
        <v>1120</v>
      </c>
      <c r="B65" s="138" t="s">
        <v>1058</v>
      </c>
      <c r="C65" s="103"/>
      <c r="D65" s="103"/>
    </row>
    <row r="66" spans="1:4" s="113" customFormat="1">
      <c r="A66" s="169" t="s">
        <v>1121</v>
      </c>
      <c r="B66" s="138" t="s">
        <v>1058</v>
      </c>
      <c r="C66" s="103"/>
      <c r="D66" s="103"/>
    </row>
    <row r="67" spans="1:4" s="113" customFormat="1">
      <c r="A67" s="169" t="s">
        <v>1122</v>
      </c>
      <c r="B67" s="138" t="s">
        <v>1058</v>
      </c>
      <c r="C67" s="103"/>
      <c r="D67" s="103"/>
    </row>
    <row r="68" spans="1:4" s="113" customFormat="1">
      <c r="A68" s="169" t="s">
        <v>1123</v>
      </c>
      <c r="B68" s="138" t="s">
        <v>1058</v>
      </c>
      <c r="C68" s="103"/>
      <c r="D68" s="103"/>
    </row>
    <row r="69" spans="1:4" s="113" customFormat="1">
      <c r="A69" s="169" t="s">
        <v>1124</v>
      </c>
      <c r="B69" s="138" t="s">
        <v>1058</v>
      </c>
      <c r="C69" s="103"/>
      <c r="D69" s="103"/>
    </row>
    <row r="70" spans="1:4" s="113" customFormat="1">
      <c r="A70" s="169" t="s">
        <v>1125</v>
      </c>
      <c r="B70" s="138" t="s">
        <v>1058</v>
      </c>
      <c r="C70" s="103"/>
      <c r="D70" s="103"/>
    </row>
    <row r="71" spans="1:4" s="113" customFormat="1">
      <c r="A71" s="169" t="s">
        <v>1126</v>
      </c>
      <c r="B71" s="138" t="s">
        <v>1058</v>
      </c>
      <c r="C71" s="103"/>
      <c r="D71" s="103"/>
    </row>
    <row r="72" spans="1:4" s="113" customFormat="1">
      <c r="A72" s="169" t="s">
        <v>1127</v>
      </c>
      <c r="B72" s="138" t="s">
        <v>1058</v>
      </c>
      <c r="C72" s="103"/>
      <c r="D72" s="103"/>
    </row>
    <row r="73" spans="1:4" s="113" customFormat="1">
      <c r="A73" s="169" t="s">
        <v>1128</v>
      </c>
      <c r="B73" s="138" t="s">
        <v>1058</v>
      </c>
      <c r="C73" s="103"/>
      <c r="D73" s="103"/>
    </row>
    <row r="74" spans="1:4" s="113" customFormat="1">
      <c r="A74" s="169" t="s">
        <v>1129</v>
      </c>
      <c r="B74" s="138" t="s">
        <v>1058</v>
      </c>
      <c r="C74" s="103"/>
      <c r="D74" s="103"/>
    </row>
    <row r="75" spans="1:4" s="113" customFormat="1">
      <c r="A75" s="169" t="s">
        <v>1130</v>
      </c>
      <c r="B75" s="138" t="s">
        <v>1058</v>
      </c>
      <c r="C75" s="103"/>
      <c r="D75" s="103"/>
    </row>
    <row r="76" spans="1:4" s="113" customFormat="1">
      <c r="A76" s="169" t="s">
        <v>1131</v>
      </c>
      <c r="B76" s="138" t="s">
        <v>1058</v>
      </c>
      <c r="C76" s="103"/>
      <c r="D76" s="103"/>
    </row>
    <row r="77" spans="1:4" s="113" customFormat="1">
      <c r="A77" s="169" t="s">
        <v>1132</v>
      </c>
      <c r="B77" s="138" t="s">
        <v>1058</v>
      </c>
      <c r="C77" s="103"/>
      <c r="D77" s="103"/>
    </row>
    <row r="78" spans="1:4" s="113" customFormat="1">
      <c r="A78" s="169" t="s">
        <v>1133</v>
      </c>
      <c r="B78" s="138" t="s">
        <v>1058</v>
      </c>
      <c r="C78" s="104"/>
      <c r="D78" s="104"/>
    </row>
    <row r="79" spans="1:4" s="113" customFormat="1">
      <c r="A79" s="169" t="s">
        <v>1134</v>
      </c>
      <c r="B79" s="138" t="s">
        <v>1058</v>
      </c>
      <c r="C79" s="103"/>
      <c r="D79" s="103"/>
    </row>
    <row r="80" spans="1:4" s="113" customFormat="1">
      <c r="A80" s="169" t="s">
        <v>1135</v>
      </c>
      <c r="B80" s="138" t="s">
        <v>1058</v>
      </c>
      <c r="C80" s="103"/>
      <c r="D80" s="103"/>
    </row>
    <row r="81" spans="1:4" s="113" customFormat="1">
      <c r="A81" s="170" t="s">
        <v>1136</v>
      </c>
      <c r="B81" s="138" t="s">
        <v>1058</v>
      </c>
      <c r="C81" s="103"/>
      <c r="D81" s="103"/>
    </row>
    <row r="82" spans="1:4" s="113" customFormat="1">
      <c r="A82" s="171" t="s">
        <v>1137</v>
      </c>
      <c r="B82" s="138" t="s">
        <v>1058</v>
      </c>
      <c r="C82" s="103"/>
      <c r="D82" s="103"/>
    </row>
    <row r="83" spans="1:4" s="113" customFormat="1">
      <c r="A83" s="171" t="s">
        <v>1138</v>
      </c>
      <c r="B83" s="138" t="s">
        <v>1058</v>
      </c>
      <c r="C83" s="103"/>
      <c r="D83" s="103"/>
    </row>
    <row r="84" spans="1:4" s="113" customFormat="1">
      <c r="A84" s="171" t="s">
        <v>1139</v>
      </c>
      <c r="B84" s="138" t="s">
        <v>1058</v>
      </c>
      <c r="C84" s="103"/>
      <c r="D84" s="103"/>
    </row>
    <row r="85" spans="1:4" s="113" customFormat="1">
      <c r="A85" s="171" t="s">
        <v>1140</v>
      </c>
      <c r="B85" s="138" t="s">
        <v>1058</v>
      </c>
      <c r="C85" s="103"/>
      <c r="D85" s="103"/>
    </row>
    <row r="86" spans="1:4" s="113" customFormat="1">
      <c r="A86" s="171" t="s">
        <v>1141</v>
      </c>
      <c r="B86" s="138" t="s">
        <v>1058</v>
      </c>
      <c r="C86" s="103"/>
      <c r="D86" s="103"/>
    </row>
    <row r="87" spans="1:4" s="113" customFormat="1">
      <c r="A87" s="171" t="s">
        <v>1142</v>
      </c>
      <c r="B87" s="138" t="s">
        <v>1058</v>
      </c>
      <c r="C87" s="103"/>
      <c r="D87" s="103"/>
    </row>
    <row r="88" spans="1:4" s="113" customFormat="1">
      <c r="A88" s="171" t="s">
        <v>1143</v>
      </c>
      <c r="B88" s="138" t="s">
        <v>1058</v>
      </c>
      <c r="C88" s="103"/>
      <c r="D88" s="103"/>
    </row>
    <row r="89" spans="1:4" s="113" customFormat="1">
      <c r="A89" s="171" t="s">
        <v>1144</v>
      </c>
      <c r="B89" s="138" t="s">
        <v>1058</v>
      </c>
      <c r="C89" s="103"/>
      <c r="D89" s="103"/>
    </row>
    <row r="90" spans="1:4" s="113" customFormat="1">
      <c r="A90" s="171" t="s">
        <v>1145</v>
      </c>
      <c r="B90" s="138" t="s">
        <v>1058</v>
      </c>
      <c r="C90" s="103"/>
      <c r="D90" s="103"/>
    </row>
    <row r="91" spans="1:4" s="113" customFormat="1">
      <c r="A91" s="171" t="s">
        <v>1146</v>
      </c>
      <c r="B91" s="138" t="s">
        <v>1058</v>
      </c>
      <c r="C91" s="103"/>
      <c r="D91" s="103"/>
    </row>
    <row r="92" spans="1:4" s="113" customFormat="1">
      <c r="A92" s="171" t="s">
        <v>1147</v>
      </c>
      <c r="B92" s="138" t="s">
        <v>1058</v>
      </c>
      <c r="C92" s="103"/>
      <c r="D92" s="103"/>
    </row>
    <row r="93" spans="1:4" s="113" customFormat="1">
      <c r="A93" s="171" t="s">
        <v>1148</v>
      </c>
      <c r="B93" s="138" t="s">
        <v>1058</v>
      </c>
      <c r="C93" s="103"/>
      <c r="D93" s="103"/>
    </row>
    <row r="94" spans="1:4" s="113" customFormat="1">
      <c r="A94" s="171" t="s">
        <v>1149</v>
      </c>
      <c r="B94" s="138" t="s">
        <v>1058</v>
      </c>
      <c r="C94" s="103"/>
      <c r="D94" s="103"/>
    </row>
    <row r="95" spans="1:4" s="113" customFormat="1">
      <c r="A95" s="171" t="s">
        <v>1150</v>
      </c>
      <c r="B95" s="138" t="s">
        <v>1058</v>
      </c>
      <c r="C95" s="103"/>
      <c r="D95" s="103"/>
    </row>
    <row r="96" spans="1:4" s="113" customFormat="1">
      <c r="A96" s="171" t="s">
        <v>1151</v>
      </c>
      <c r="B96" s="138" t="s">
        <v>1058</v>
      </c>
      <c r="C96" s="103"/>
      <c r="D96" s="103"/>
    </row>
    <row r="97" spans="1:4" s="113" customFormat="1">
      <c r="A97" s="171" t="s">
        <v>1152</v>
      </c>
      <c r="B97" s="138" t="s">
        <v>1058</v>
      </c>
      <c r="C97" s="103"/>
      <c r="D97" s="103"/>
    </row>
    <row r="98" spans="1:4" s="113" customFormat="1">
      <c r="A98" s="171" t="s">
        <v>1153</v>
      </c>
      <c r="B98" s="138" t="s">
        <v>1058</v>
      </c>
      <c r="C98" s="104"/>
      <c r="D98" s="104"/>
    </row>
    <row r="99" spans="1:4" s="113" customFormat="1">
      <c r="A99" s="171" t="s">
        <v>1154</v>
      </c>
      <c r="B99" s="138" t="s">
        <v>1058</v>
      </c>
      <c r="C99" s="103"/>
      <c r="D99" s="103"/>
    </row>
    <row r="100" spans="1:4" s="113" customFormat="1">
      <c r="A100" s="171" t="s">
        <v>1155</v>
      </c>
      <c r="B100" s="138" t="s">
        <v>1058</v>
      </c>
      <c r="C100" s="103"/>
      <c r="D100" s="103"/>
    </row>
    <row r="101" spans="1:4" s="113" customFormat="1">
      <c r="A101" s="171" t="s">
        <v>1156</v>
      </c>
      <c r="B101" s="138" t="s">
        <v>1058</v>
      </c>
      <c r="C101" s="103"/>
      <c r="D101" s="103"/>
    </row>
    <row r="102" spans="1:4" s="113" customFormat="1">
      <c r="A102" s="171" t="s">
        <v>1157</v>
      </c>
      <c r="B102" s="138" t="s">
        <v>1058</v>
      </c>
      <c r="C102" s="103"/>
      <c r="D102" s="103"/>
    </row>
    <row r="103" spans="1:4" s="113" customFormat="1">
      <c r="A103" s="171" t="s">
        <v>1158</v>
      </c>
      <c r="B103" s="138" t="s">
        <v>1058</v>
      </c>
      <c r="C103" s="103"/>
      <c r="D103" s="103"/>
    </row>
    <row r="104" spans="1:4" s="113" customFormat="1">
      <c r="A104" s="171" t="s">
        <v>1159</v>
      </c>
      <c r="B104" s="138" t="s">
        <v>1058</v>
      </c>
      <c r="C104" s="103"/>
      <c r="D104" s="103"/>
    </row>
    <row r="105" spans="1:4" s="113" customFormat="1">
      <c r="A105" s="171" t="s">
        <v>1160</v>
      </c>
      <c r="B105" s="138" t="s">
        <v>1058</v>
      </c>
      <c r="C105" s="103"/>
      <c r="D105" s="103"/>
    </row>
    <row r="106" spans="1:4" s="113" customFormat="1">
      <c r="A106" s="171" t="s">
        <v>1161</v>
      </c>
      <c r="B106" s="138" t="s">
        <v>1058</v>
      </c>
      <c r="C106" s="103"/>
      <c r="D106" s="103"/>
    </row>
    <row r="107" spans="1:4" s="113" customFormat="1">
      <c r="A107" s="171" t="s">
        <v>1162</v>
      </c>
      <c r="B107" s="138" t="s">
        <v>1058</v>
      </c>
      <c r="C107" s="103"/>
      <c r="D107" s="103"/>
    </row>
    <row r="108" spans="1:4" s="113" customFormat="1">
      <c r="A108" s="171" t="s">
        <v>1163</v>
      </c>
      <c r="B108" s="138" t="s">
        <v>1058</v>
      </c>
      <c r="C108" s="103"/>
      <c r="D108" s="103"/>
    </row>
    <row r="109" spans="1:4" s="113" customFormat="1">
      <c r="A109" s="171" t="s">
        <v>1164</v>
      </c>
      <c r="B109" s="138" t="s">
        <v>1058</v>
      </c>
      <c r="C109" s="103"/>
      <c r="D109" s="103"/>
    </row>
    <row r="110" spans="1:4" s="113" customFormat="1">
      <c r="A110" s="171" t="s">
        <v>1165</v>
      </c>
      <c r="B110" s="138" t="s">
        <v>1058</v>
      </c>
      <c r="C110" s="103"/>
      <c r="D110" s="103"/>
    </row>
    <row r="111" spans="1:4" s="113" customFormat="1">
      <c r="A111" s="171" t="s">
        <v>1166</v>
      </c>
      <c r="B111" s="138" t="s">
        <v>1058</v>
      </c>
      <c r="C111" s="103"/>
      <c r="D111" s="103"/>
    </row>
    <row r="112" spans="1:4" s="113" customFormat="1">
      <c r="A112" s="171" t="s">
        <v>1167</v>
      </c>
      <c r="B112" s="138" t="s">
        <v>1058</v>
      </c>
      <c r="C112" s="103"/>
      <c r="D112" s="103"/>
    </row>
    <row r="113" spans="1:4" s="113" customFormat="1">
      <c r="A113" s="171" t="s">
        <v>1168</v>
      </c>
      <c r="B113" s="138" t="s">
        <v>1058</v>
      </c>
      <c r="C113" s="103"/>
      <c r="D113" s="103"/>
    </row>
    <row r="114" spans="1:4" s="113" customFormat="1">
      <c r="A114" s="171" t="s">
        <v>1169</v>
      </c>
      <c r="B114" s="138" t="s">
        <v>1058</v>
      </c>
      <c r="C114" s="103"/>
      <c r="D114" s="103"/>
    </row>
    <row r="115" spans="1:4" s="113" customFormat="1">
      <c r="A115" s="171" t="s">
        <v>1170</v>
      </c>
      <c r="B115" s="138" t="s">
        <v>1058</v>
      </c>
      <c r="C115" s="103"/>
      <c r="D115" s="103"/>
    </row>
    <row r="116" spans="1:4" s="113" customFormat="1">
      <c r="A116" s="171" t="s">
        <v>1171</v>
      </c>
      <c r="B116" s="138" t="s">
        <v>1058</v>
      </c>
      <c r="C116" s="103"/>
      <c r="D116" s="103"/>
    </row>
    <row r="117" spans="1:4" s="113" customFormat="1">
      <c r="A117" s="171" t="s">
        <v>1172</v>
      </c>
      <c r="B117" s="138" t="s">
        <v>1058</v>
      </c>
      <c r="C117" s="103"/>
      <c r="D117" s="103"/>
    </row>
    <row r="118" spans="1:4" s="113" customFormat="1">
      <c r="A118" s="171" t="s">
        <v>1173</v>
      </c>
      <c r="B118" s="138" t="s">
        <v>1058</v>
      </c>
      <c r="C118" s="104"/>
      <c r="D118" s="104"/>
    </row>
    <row r="119" spans="1:4" s="113" customFormat="1">
      <c r="A119" s="171" t="s">
        <v>1174</v>
      </c>
      <c r="B119" s="138" t="s">
        <v>1058</v>
      </c>
      <c r="C119" s="103"/>
      <c r="D119" s="103"/>
    </row>
    <row r="120" spans="1:4" s="113" customFormat="1">
      <c r="A120" s="171" t="s">
        <v>1175</v>
      </c>
      <c r="B120" s="138" t="s">
        <v>1058</v>
      </c>
      <c r="C120" s="103"/>
      <c r="D120" s="103"/>
    </row>
    <row r="121" spans="1:4" s="113" customFormat="1">
      <c r="A121" s="171" t="s">
        <v>1176</v>
      </c>
      <c r="B121" s="138" t="s">
        <v>1058</v>
      </c>
      <c r="C121" s="103"/>
      <c r="D121" s="103"/>
    </row>
    <row r="122" spans="1:4" s="113" customFormat="1">
      <c r="A122" s="171" t="s">
        <v>1177</v>
      </c>
      <c r="B122" s="138" t="s">
        <v>1058</v>
      </c>
      <c r="C122" s="103"/>
      <c r="D122" s="103"/>
    </row>
    <row r="123" spans="1:4" s="113" customFormat="1">
      <c r="A123" s="171" t="s">
        <v>1178</v>
      </c>
      <c r="B123" s="138" t="s">
        <v>1058</v>
      </c>
      <c r="C123" s="103"/>
      <c r="D123" s="103"/>
    </row>
    <row r="124" spans="1:4" s="113" customFormat="1">
      <c r="A124" s="171" t="s">
        <v>1179</v>
      </c>
      <c r="B124" s="138" t="s">
        <v>1058</v>
      </c>
      <c r="C124" s="103"/>
      <c r="D124" s="103"/>
    </row>
    <row r="125" spans="1:4" s="113" customFormat="1">
      <c r="A125" s="171" t="s">
        <v>1180</v>
      </c>
      <c r="B125" s="138" t="s">
        <v>1058</v>
      </c>
      <c r="C125" s="103"/>
      <c r="D125" s="103"/>
    </row>
    <row r="126" spans="1:4" s="113" customFormat="1">
      <c r="A126" s="171" t="s">
        <v>1181</v>
      </c>
      <c r="B126" s="138" t="s">
        <v>1058</v>
      </c>
      <c r="C126" s="103"/>
      <c r="D126" s="103"/>
    </row>
    <row r="127" spans="1:4" s="113" customFormat="1">
      <c r="A127" s="171" t="s">
        <v>1182</v>
      </c>
      <c r="B127" s="138" t="s">
        <v>1058</v>
      </c>
      <c r="C127" s="103"/>
      <c r="D127" s="103"/>
    </row>
    <row r="128" spans="1:4" s="113" customFormat="1">
      <c r="A128" s="171" t="s">
        <v>1183</v>
      </c>
      <c r="B128" s="138" t="s">
        <v>1058</v>
      </c>
      <c r="C128" s="103"/>
      <c r="D128" s="103"/>
    </row>
    <row r="129" spans="1:4" s="113" customFormat="1">
      <c r="A129" s="171" t="s">
        <v>1184</v>
      </c>
      <c r="B129" s="138" t="s">
        <v>1058</v>
      </c>
      <c r="C129" s="103"/>
      <c r="D129" s="103"/>
    </row>
    <row r="130" spans="1:4" s="113" customFormat="1">
      <c r="A130" s="171" t="s">
        <v>1185</v>
      </c>
      <c r="B130" s="138" t="s">
        <v>1058</v>
      </c>
      <c r="C130" s="103"/>
      <c r="D130" s="103"/>
    </row>
    <row r="131" spans="1:4" s="113" customFormat="1">
      <c r="A131" s="171" t="s">
        <v>1186</v>
      </c>
      <c r="B131" s="138" t="s">
        <v>1058</v>
      </c>
      <c r="C131" s="103"/>
      <c r="D131" s="103"/>
    </row>
    <row r="132" spans="1:4" s="113" customFormat="1">
      <c r="A132" s="171" t="s">
        <v>1187</v>
      </c>
      <c r="B132" s="138" t="s">
        <v>1058</v>
      </c>
      <c r="C132" s="103"/>
      <c r="D132" s="103"/>
    </row>
    <row r="133" spans="1:4" s="113" customFormat="1">
      <c r="A133" s="171" t="s">
        <v>1188</v>
      </c>
      <c r="B133" s="138" t="s">
        <v>1058</v>
      </c>
      <c r="C133" s="103"/>
      <c r="D133" s="103"/>
    </row>
    <row r="134" spans="1:4" s="113" customFormat="1">
      <c r="A134" s="171" t="s">
        <v>1189</v>
      </c>
      <c r="B134" s="138" t="s">
        <v>1058</v>
      </c>
      <c r="C134" s="103"/>
      <c r="D134" s="103"/>
    </row>
    <row r="135" spans="1:4" s="113" customFormat="1">
      <c r="A135" s="171" t="s">
        <v>1190</v>
      </c>
      <c r="B135" s="138" t="s">
        <v>1058</v>
      </c>
      <c r="C135" s="103"/>
      <c r="D135" s="103"/>
    </row>
    <row r="136" spans="1:4" s="113" customFormat="1">
      <c r="A136" s="171" t="s">
        <v>1191</v>
      </c>
      <c r="B136" s="138" t="s">
        <v>1058</v>
      </c>
      <c r="C136" s="103"/>
      <c r="D136" s="103"/>
    </row>
    <row r="137" spans="1:4" s="113" customFormat="1">
      <c r="A137" s="171" t="s">
        <v>1192</v>
      </c>
      <c r="B137" s="138" t="s">
        <v>1058</v>
      </c>
      <c r="C137" s="103"/>
      <c r="D137" s="103"/>
    </row>
    <row r="138" spans="1:4" s="113" customFormat="1">
      <c r="A138" s="171" t="s">
        <v>1193</v>
      </c>
      <c r="B138" s="138" t="s">
        <v>1058</v>
      </c>
      <c r="C138" s="104"/>
      <c r="D138" s="104"/>
    </row>
    <row r="139" spans="1:4" s="113" customFormat="1">
      <c r="A139" s="171" t="s">
        <v>1194</v>
      </c>
      <c r="B139" s="138" t="s">
        <v>1058</v>
      </c>
      <c r="C139" s="103"/>
      <c r="D139" s="103"/>
    </row>
    <row r="140" spans="1:4" s="113" customFormat="1">
      <c r="A140" s="171" t="s">
        <v>1195</v>
      </c>
      <c r="B140" s="138" t="s">
        <v>1058</v>
      </c>
      <c r="C140" s="103"/>
      <c r="D140" s="103"/>
    </row>
    <row r="141" spans="1:4" s="113" customFormat="1">
      <c r="A141" s="171" t="s">
        <v>1196</v>
      </c>
      <c r="B141" s="138" t="s">
        <v>1058</v>
      </c>
      <c r="C141" s="103"/>
      <c r="D141" s="103"/>
    </row>
    <row r="142" spans="1:4" s="113" customFormat="1">
      <c r="A142" s="171" t="s">
        <v>1197</v>
      </c>
      <c r="B142" s="138" t="s">
        <v>1058</v>
      </c>
      <c r="C142" s="103"/>
      <c r="D142" s="103"/>
    </row>
    <row r="143" spans="1:4" s="113" customFormat="1">
      <c r="A143" s="171" t="s">
        <v>1198</v>
      </c>
      <c r="B143" s="138" t="s">
        <v>1058</v>
      </c>
      <c r="C143" s="103"/>
      <c r="D143" s="103"/>
    </row>
    <row r="144" spans="1:4" s="113" customFormat="1">
      <c r="A144" s="171" t="s">
        <v>1199</v>
      </c>
      <c r="B144" s="138" t="s">
        <v>1058</v>
      </c>
      <c r="C144" s="103"/>
      <c r="D144" s="103"/>
    </row>
    <row r="145" spans="1:4" s="113" customFormat="1">
      <c r="A145" s="171" t="s">
        <v>1200</v>
      </c>
      <c r="B145" s="138" t="s">
        <v>1058</v>
      </c>
      <c r="C145" s="103"/>
      <c r="D145" s="103"/>
    </row>
    <row r="146" spans="1:4" s="113" customFormat="1">
      <c r="A146" s="171" t="s">
        <v>1201</v>
      </c>
      <c r="B146" s="138" t="s">
        <v>1058</v>
      </c>
      <c r="C146" s="103"/>
      <c r="D146" s="103"/>
    </row>
    <row r="147" spans="1:4" s="113" customFormat="1">
      <c r="A147" s="171" t="s">
        <v>1202</v>
      </c>
      <c r="B147" s="138" t="s">
        <v>1058</v>
      </c>
      <c r="C147" s="103"/>
      <c r="D147" s="103"/>
    </row>
    <row r="148" spans="1:4" s="113" customFormat="1">
      <c r="A148" s="171" t="s">
        <v>1203</v>
      </c>
      <c r="B148" s="138" t="s">
        <v>1058</v>
      </c>
      <c r="C148" s="103"/>
      <c r="D148" s="103"/>
    </row>
    <row r="149" spans="1:4" s="113" customFormat="1">
      <c r="A149" s="171" t="s">
        <v>1204</v>
      </c>
      <c r="B149" s="138" t="s">
        <v>1058</v>
      </c>
      <c r="C149" s="103"/>
      <c r="D149" s="103"/>
    </row>
    <row r="150" spans="1:4" s="113" customFormat="1">
      <c r="A150" s="171" t="s">
        <v>1205</v>
      </c>
      <c r="B150" s="138" t="s">
        <v>1058</v>
      </c>
      <c r="C150" s="103"/>
      <c r="D150" s="103"/>
    </row>
    <row r="151" spans="1:4" s="113" customFormat="1">
      <c r="A151" s="171" t="s">
        <v>1206</v>
      </c>
      <c r="B151" s="138" t="s">
        <v>1058</v>
      </c>
      <c r="C151" s="103"/>
      <c r="D151" s="103"/>
    </row>
    <row r="152" spans="1:4" s="113" customFormat="1">
      <c r="A152" s="171" t="s">
        <v>1207</v>
      </c>
      <c r="B152" s="138" t="s">
        <v>1058</v>
      </c>
      <c r="C152" s="103"/>
      <c r="D152" s="103"/>
    </row>
    <row r="153" spans="1:4" s="113" customFormat="1">
      <c r="A153" s="171" t="s">
        <v>1208</v>
      </c>
      <c r="B153" s="138" t="s">
        <v>1058</v>
      </c>
      <c r="C153" s="103"/>
      <c r="D153" s="103"/>
    </row>
    <row r="154" spans="1:4" s="113" customFormat="1">
      <c r="A154" s="171" t="s">
        <v>1209</v>
      </c>
      <c r="B154" s="138" t="s">
        <v>1058</v>
      </c>
      <c r="C154" s="103"/>
      <c r="D154" s="103"/>
    </row>
    <row r="155" spans="1:4" s="113" customFormat="1">
      <c r="A155" s="171" t="s">
        <v>1210</v>
      </c>
      <c r="B155" s="138" t="s">
        <v>1058</v>
      </c>
      <c r="C155" s="103"/>
      <c r="D155" s="103"/>
    </row>
    <row r="156" spans="1:4" s="113" customFormat="1">
      <c r="A156" s="171" t="s">
        <v>1211</v>
      </c>
      <c r="B156" s="138" t="s">
        <v>1058</v>
      </c>
      <c r="C156" s="103"/>
      <c r="D156" s="103"/>
    </row>
    <row r="157" spans="1:4" s="113" customFormat="1">
      <c r="A157" s="171" t="s">
        <v>1212</v>
      </c>
      <c r="B157" s="138" t="s">
        <v>1058</v>
      </c>
      <c r="C157" s="103"/>
      <c r="D157" s="103"/>
    </row>
    <row r="158" spans="1:4" s="113" customFormat="1">
      <c r="A158" s="171" t="s">
        <v>1213</v>
      </c>
      <c r="B158" s="138" t="s">
        <v>1058</v>
      </c>
      <c r="C158" s="104"/>
      <c r="D158" s="104"/>
    </row>
    <row r="159" spans="1:4" s="113" customFormat="1">
      <c r="A159" s="171" t="s">
        <v>1214</v>
      </c>
      <c r="B159" s="138" t="s">
        <v>1058</v>
      </c>
      <c r="C159" s="103"/>
      <c r="D159" s="103"/>
    </row>
    <row r="160" spans="1:4" s="113" customFormat="1">
      <c r="A160" s="171" t="s">
        <v>1215</v>
      </c>
      <c r="B160" s="138" t="s">
        <v>1058</v>
      </c>
      <c r="C160" s="103"/>
      <c r="D160" s="103"/>
    </row>
    <row r="161" spans="1:4" s="113" customFormat="1">
      <c r="A161" s="171" t="s">
        <v>1216</v>
      </c>
      <c r="B161" s="138" t="s">
        <v>1058</v>
      </c>
      <c r="C161" s="103"/>
      <c r="D161" s="103"/>
    </row>
    <row r="162" spans="1:4" s="113" customFormat="1">
      <c r="A162" s="171" t="s">
        <v>1217</v>
      </c>
      <c r="B162" s="138" t="s">
        <v>1058</v>
      </c>
      <c r="C162" s="103"/>
      <c r="D162" s="103"/>
    </row>
    <row r="163" spans="1:4" s="113" customFormat="1">
      <c r="A163" s="171" t="s">
        <v>1218</v>
      </c>
      <c r="B163" s="138" t="s">
        <v>1058</v>
      </c>
      <c r="C163" s="103"/>
      <c r="D163" s="103"/>
    </row>
    <row r="164" spans="1:4" s="113" customFormat="1">
      <c r="A164" s="171" t="s">
        <v>1219</v>
      </c>
      <c r="B164" s="138" t="s">
        <v>1058</v>
      </c>
      <c r="C164" s="103"/>
      <c r="D164" s="103"/>
    </row>
    <row r="165" spans="1:4" s="113" customFormat="1">
      <c r="A165" s="171" t="s">
        <v>1220</v>
      </c>
      <c r="B165" s="138" t="s">
        <v>1058</v>
      </c>
      <c r="C165" s="103"/>
      <c r="D165" s="103"/>
    </row>
    <row r="166" spans="1:4" s="113" customFormat="1">
      <c r="A166" s="171" t="s">
        <v>1221</v>
      </c>
      <c r="B166" s="138" t="s">
        <v>1058</v>
      </c>
      <c r="C166" s="103"/>
      <c r="D166" s="103"/>
    </row>
    <row r="167" spans="1:4" s="113" customFormat="1">
      <c r="A167" s="171" t="s">
        <v>1222</v>
      </c>
      <c r="B167" s="138" t="s">
        <v>1058</v>
      </c>
      <c r="C167" s="103"/>
      <c r="D167" s="103"/>
    </row>
    <row r="168" spans="1:4" s="113" customFormat="1">
      <c r="A168" s="171" t="s">
        <v>1223</v>
      </c>
      <c r="B168" s="138" t="s">
        <v>1058</v>
      </c>
      <c r="C168" s="103"/>
      <c r="D168" s="103"/>
    </row>
    <row r="169" spans="1:4" s="113" customFormat="1">
      <c r="A169" s="171" t="s">
        <v>1224</v>
      </c>
      <c r="B169" s="138" t="s">
        <v>1058</v>
      </c>
      <c r="C169" s="103"/>
      <c r="D169" s="103"/>
    </row>
    <row r="170" spans="1:4" s="113" customFormat="1">
      <c r="A170" s="171" t="s">
        <v>1225</v>
      </c>
      <c r="B170" s="138" t="s">
        <v>1058</v>
      </c>
      <c r="C170" s="103"/>
      <c r="D170" s="103"/>
    </row>
    <row r="171" spans="1:4" s="113" customFormat="1">
      <c r="A171" s="171" t="s">
        <v>1226</v>
      </c>
      <c r="B171" s="138" t="s">
        <v>1058</v>
      </c>
      <c r="C171" s="103"/>
      <c r="D171" s="103"/>
    </row>
    <row r="172" spans="1:4" s="113" customFormat="1">
      <c r="A172" s="171" t="s">
        <v>1227</v>
      </c>
      <c r="B172" s="138" t="s">
        <v>1058</v>
      </c>
      <c r="C172" s="103"/>
      <c r="D172" s="103"/>
    </row>
    <row r="173" spans="1:4" s="113" customFormat="1">
      <c r="A173" s="171" t="s">
        <v>1228</v>
      </c>
      <c r="B173" s="138" t="s">
        <v>1058</v>
      </c>
      <c r="C173" s="103"/>
      <c r="D173" s="103"/>
    </row>
    <row r="174" spans="1:4" s="113" customFormat="1">
      <c r="A174" s="171" t="s">
        <v>1229</v>
      </c>
      <c r="B174" s="138" t="s">
        <v>1058</v>
      </c>
      <c r="C174" s="103"/>
      <c r="D174" s="103"/>
    </row>
    <row r="175" spans="1:4" s="113" customFormat="1">
      <c r="A175" s="171" t="s">
        <v>1230</v>
      </c>
      <c r="B175" s="138" t="s">
        <v>1058</v>
      </c>
      <c r="C175" s="103"/>
      <c r="D175" s="103"/>
    </row>
    <row r="176" spans="1:4" s="113" customFormat="1">
      <c r="A176" s="171" t="s">
        <v>1231</v>
      </c>
      <c r="B176" s="138" t="s">
        <v>1058</v>
      </c>
      <c r="C176" s="103"/>
      <c r="D176" s="103"/>
    </row>
    <row r="177" spans="1:4" s="113" customFormat="1">
      <c r="A177" s="171" t="s">
        <v>1177</v>
      </c>
      <c r="B177" s="138" t="s">
        <v>1058</v>
      </c>
      <c r="C177" s="103"/>
      <c r="D177" s="103"/>
    </row>
    <row r="178" spans="1:4" s="113" customFormat="1">
      <c r="A178" s="171" t="s">
        <v>1232</v>
      </c>
      <c r="B178" s="138" t="s">
        <v>1058</v>
      </c>
      <c r="C178" s="104"/>
      <c r="D178" s="104"/>
    </row>
    <row r="179" spans="1:4" s="113" customFormat="1">
      <c r="A179" s="171" t="s">
        <v>1233</v>
      </c>
      <c r="B179" s="138" t="s">
        <v>1058</v>
      </c>
      <c r="C179" s="103"/>
      <c r="D179" s="103"/>
    </row>
    <row r="180" spans="1:4" s="113" customFormat="1">
      <c r="A180" s="171" t="s">
        <v>1234</v>
      </c>
      <c r="B180" s="138" t="s">
        <v>1058</v>
      </c>
      <c r="C180" s="103"/>
      <c r="D180" s="103"/>
    </row>
    <row r="181" spans="1:4" s="113" customFormat="1">
      <c r="A181" s="171" t="s">
        <v>1235</v>
      </c>
      <c r="B181" s="138" t="s">
        <v>1058</v>
      </c>
      <c r="C181" s="103"/>
      <c r="D181" s="103"/>
    </row>
    <row r="182" spans="1:4" s="113" customFormat="1">
      <c r="A182" s="171" t="s">
        <v>1236</v>
      </c>
      <c r="B182" s="138" t="s">
        <v>1058</v>
      </c>
      <c r="C182" s="103"/>
      <c r="D182" s="103"/>
    </row>
    <row r="183" spans="1:4" s="113" customFormat="1">
      <c r="A183" s="171" t="s">
        <v>1237</v>
      </c>
      <c r="B183" s="138" t="s">
        <v>1058</v>
      </c>
      <c r="C183" s="103"/>
      <c r="D183" s="103"/>
    </row>
    <row r="184" spans="1:4" s="113" customFormat="1">
      <c r="A184" s="171" t="s">
        <v>1238</v>
      </c>
      <c r="B184" s="138" t="s">
        <v>1058</v>
      </c>
      <c r="C184" s="103"/>
      <c r="D184" s="103"/>
    </row>
    <row r="185" spans="1:4" s="113" customFormat="1">
      <c r="A185" s="171" t="s">
        <v>1239</v>
      </c>
      <c r="B185" s="138" t="s">
        <v>1058</v>
      </c>
      <c r="C185" s="103"/>
      <c r="D185" s="103"/>
    </row>
    <row r="186" spans="1:4" s="113" customFormat="1">
      <c r="A186" s="171" t="s">
        <v>1240</v>
      </c>
      <c r="B186" s="138" t="s">
        <v>1058</v>
      </c>
      <c r="C186" s="103"/>
      <c r="D186" s="103"/>
    </row>
    <row r="187" spans="1:4" s="113" customFormat="1">
      <c r="A187" s="171" t="s">
        <v>1241</v>
      </c>
      <c r="B187" s="138" t="s">
        <v>1058</v>
      </c>
      <c r="C187" s="103"/>
      <c r="D187" s="103"/>
    </row>
    <row r="188" spans="1:4" s="113" customFormat="1">
      <c r="A188" s="171" t="s">
        <v>1242</v>
      </c>
      <c r="B188" s="138" t="s">
        <v>1058</v>
      </c>
      <c r="C188" s="103"/>
      <c r="D188" s="103"/>
    </row>
    <row r="189" spans="1:4" s="113" customFormat="1">
      <c r="A189" s="171" t="s">
        <v>1243</v>
      </c>
      <c r="B189" s="138" t="s">
        <v>1058</v>
      </c>
      <c r="C189" s="103"/>
      <c r="D189" s="103"/>
    </row>
    <row r="190" spans="1:4" s="113" customFormat="1">
      <c r="A190" s="171" t="s">
        <v>1244</v>
      </c>
      <c r="B190" s="138" t="s">
        <v>1058</v>
      </c>
      <c r="C190" s="103"/>
      <c r="D190" s="103"/>
    </row>
    <row r="191" spans="1:4" s="113" customFormat="1">
      <c r="A191" s="171" t="s">
        <v>1245</v>
      </c>
      <c r="B191" s="138" t="s">
        <v>1058</v>
      </c>
      <c r="C191" s="103"/>
      <c r="D191" s="103"/>
    </row>
    <row r="192" spans="1:4" s="113" customFormat="1">
      <c r="A192" s="171" t="s">
        <v>1246</v>
      </c>
      <c r="B192" s="138" t="s">
        <v>1058</v>
      </c>
      <c r="C192" s="103"/>
      <c r="D192" s="103"/>
    </row>
    <row r="193" spans="1:4" s="113" customFormat="1">
      <c r="A193" s="171" t="s">
        <v>1247</v>
      </c>
      <c r="B193" s="138" t="s">
        <v>1058</v>
      </c>
      <c r="C193" s="103"/>
      <c r="D193" s="103"/>
    </row>
    <row r="194" spans="1:4" s="113" customFormat="1">
      <c r="A194" s="171" t="s">
        <v>1248</v>
      </c>
      <c r="B194" s="138" t="s">
        <v>1058</v>
      </c>
      <c r="C194" s="103"/>
      <c r="D194" s="103"/>
    </row>
    <row r="195" spans="1:4" s="113" customFormat="1">
      <c r="A195" s="171" t="s">
        <v>1249</v>
      </c>
      <c r="B195" s="138" t="s">
        <v>1058</v>
      </c>
      <c r="C195" s="103"/>
      <c r="D195" s="103"/>
    </row>
    <row r="196" spans="1:4" s="113" customFormat="1">
      <c r="A196" s="171" t="s">
        <v>1250</v>
      </c>
      <c r="B196" s="138" t="s">
        <v>1058</v>
      </c>
      <c r="C196" s="103"/>
      <c r="D196" s="103"/>
    </row>
    <row r="197" spans="1:4" s="113" customFormat="1">
      <c r="A197" s="171" t="s">
        <v>1251</v>
      </c>
      <c r="B197" s="138" t="s">
        <v>1058</v>
      </c>
      <c r="C197" s="103"/>
      <c r="D197" s="103"/>
    </row>
    <row r="198" spans="1:4" s="113" customFormat="1">
      <c r="A198" s="171" t="s">
        <v>1252</v>
      </c>
      <c r="B198" s="138" t="s">
        <v>1058</v>
      </c>
      <c r="C198" s="104"/>
      <c r="D198" s="104"/>
    </row>
    <row r="199" spans="1:4" s="113" customFormat="1">
      <c r="A199" s="171" t="s">
        <v>1253</v>
      </c>
      <c r="B199" s="138" t="s">
        <v>1058</v>
      </c>
      <c r="C199" s="103"/>
      <c r="D199" s="103"/>
    </row>
    <row r="200" spans="1:4" s="113" customFormat="1">
      <c r="A200" s="171" t="s">
        <v>1254</v>
      </c>
      <c r="B200" s="138" t="s">
        <v>1058</v>
      </c>
      <c r="C200" s="103"/>
      <c r="D200" s="103"/>
    </row>
    <row r="201" spans="1:4" s="113" customFormat="1">
      <c r="A201" s="171" t="s">
        <v>1255</v>
      </c>
      <c r="B201" s="138" t="s">
        <v>1058</v>
      </c>
      <c r="C201" s="103"/>
      <c r="D201" s="103"/>
    </row>
    <row r="202" spans="1:4" s="113" customFormat="1">
      <c r="A202" s="171" t="s">
        <v>1256</v>
      </c>
      <c r="B202" s="138" t="s">
        <v>1058</v>
      </c>
      <c r="C202" s="103"/>
      <c r="D202" s="103"/>
    </row>
    <row r="203" spans="1:4" s="113" customFormat="1">
      <c r="A203" s="171" t="s">
        <v>1257</v>
      </c>
      <c r="B203" s="138" t="s">
        <v>1058</v>
      </c>
      <c r="C203" s="103"/>
      <c r="D203" s="103"/>
    </row>
    <row r="204" spans="1:4" s="113" customFormat="1">
      <c r="A204" s="172"/>
      <c r="B204" s="172"/>
      <c r="C204" s="103"/>
      <c r="D204" s="103"/>
    </row>
    <row r="205" spans="1:4" s="113" customFormat="1">
      <c r="A205" s="172"/>
      <c r="B205" s="172"/>
      <c r="C205" s="103"/>
      <c r="D205" s="103"/>
    </row>
    <row r="206" spans="1:4" s="113" customFormat="1">
      <c r="A206" s="172"/>
      <c r="B206" s="172"/>
      <c r="C206" s="103"/>
      <c r="D206" s="103"/>
    </row>
    <row r="207" spans="1:4" s="113" customFormat="1">
      <c r="A207" s="172"/>
      <c r="B207" s="172"/>
      <c r="C207" s="103"/>
      <c r="D207" s="103"/>
    </row>
    <row r="208" spans="1:4" s="113" customFormat="1">
      <c r="A208" s="172"/>
      <c r="B208" s="172"/>
      <c r="C208" s="103"/>
      <c r="D208" s="103"/>
    </row>
    <row r="209" spans="1:4" s="113" customFormat="1">
      <c r="A209" s="172"/>
      <c r="B209" s="172"/>
      <c r="C209" s="103"/>
      <c r="D209" s="103"/>
    </row>
    <row r="210" spans="1:4" s="113" customFormat="1">
      <c r="A210" s="172"/>
      <c r="B210" s="172"/>
      <c r="C210" s="103"/>
      <c r="D210" s="103"/>
    </row>
    <row r="211" spans="1:4" s="113" customFormat="1">
      <c r="A211" s="172"/>
      <c r="B211" s="172"/>
      <c r="C211" s="103"/>
      <c r="D211" s="103"/>
    </row>
    <row r="212" spans="1:4" s="113" customFormat="1">
      <c r="A212" s="172"/>
      <c r="B212" s="172"/>
      <c r="C212" s="103"/>
      <c r="D212" s="103"/>
    </row>
    <row r="213" spans="1:4" s="113" customFormat="1">
      <c r="A213" s="172"/>
      <c r="B213" s="172"/>
      <c r="C213" s="103"/>
      <c r="D213" s="103"/>
    </row>
    <row r="214" spans="1:4" s="113" customFormat="1">
      <c r="A214" s="172"/>
      <c r="B214" s="172"/>
      <c r="C214" s="103"/>
      <c r="D214" s="103"/>
    </row>
    <row r="215" spans="1:4" s="113" customFormat="1">
      <c r="A215" s="172"/>
      <c r="B215" s="172"/>
      <c r="C215" s="103"/>
      <c r="D215" s="103"/>
    </row>
    <row r="216" spans="1:4" s="113" customFormat="1">
      <c r="A216" s="172"/>
      <c r="B216" s="172"/>
      <c r="C216" s="103"/>
      <c r="D216" s="103"/>
    </row>
    <row r="217" spans="1:4" s="113" customFormat="1">
      <c r="A217" s="172"/>
      <c r="B217" s="172"/>
      <c r="C217" s="103"/>
      <c r="D217" s="103"/>
    </row>
    <row r="218" spans="1:4" s="113" customFormat="1">
      <c r="A218" s="172"/>
      <c r="B218" s="172"/>
      <c r="C218" s="104"/>
      <c r="D218" s="104"/>
    </row>
    <row r="219" spans="1:4" s="113" customFormat="1">
      <c r="A219" s="172"/>
      <c r="B219" s="172"/>
      <c r="C219" s="103"/>
      <c r="D219" s="103"/>
    </row>
    <row r="220" spans="1:4" s="113" customFormat="1">
      <c r="A220" s="172"/>
      <c r="B220" s="172"/>
      <c r="C220" s="103"/>
      <c r="D220" s="103"/>
    </row>
    <row r="221" spans="1:4" s="113" customFormat="1">
      <c r="A221" s="172"/>
      <c r="B221" s="172"/>
      <c r="C221" s="103"/>
      <c r="D221" s="103"/>
    </row>
    <row r="222" spans="1:4" s="113" customFormat="1">
      <c r="A222" s="172"/>
      <c r="B222" s="172"/>
      <c r="C222" s="103"/>
      <c r="D222" s="103"/>
    </row>
    <row r="223" spans="1:4" s="113" customFormat="1">
      <c r="A223" s="172"/>
      <c r="B223" s="172"/>
      <c r="C223" s="103"/>
      <c r="D223" s="103"/>
    </row>
    <row r="224" spans="1:4" s="113" customFormat="1">
      <c r="A224" s="172"/>
      <c r="B224" s="172"/>
      <c r="C224" s="103"/>
      <c r="D224" s="103"/>
    </row>
    <row r="225" spans="1:4" s="113" customFormat="1">
      <c r="A225" s="172"/>
      <c r="B225" s="172"/>
      <c r="C225" s="103"/>
      <c r="D225" s="103"/>
    </row>
    <row r="226" spans="1:4" s="113" customFormat="1">
      <c r="A226" s="172"/>
      <c r="B226" s="172"/>
      <c r="C226" s="103"/>
      <c r="D226" s="103"/>
    </row>
    <row r="227" spans="1:4" s="113" customFormat="1">
      <c r="A227" s="172"/>
      <c r="B227" s="172"/>
      <c r="C227" s="103"/>
      <c r="D227" s="103"/>
    </row>
    <row r="228" spans="1:4" s="113" customFormat="1">
      <c r="A228" s="172"/>
      <c r="B228" s="172"/>
      <c r="C228" s="103"/>
      <c r="D228" s="103"/>
    </row>
    <row r="229" spans="1:4" s="113" customFormat="1">
      <c r="A229" s="172"/>
      <c r="B229" s="172"/>
      <c r="C229" s="103"/>
      <c r="D229" s="103"/>
    </row>
    <row r="230" spans="1:4" s="113" customFormat="1">
      <c r="A230" s="172"/>
      <c r="B230" s="172"/>
      <c r="C230" s="103"/>
      <c r="D230" s="103"/>
    </row>
    <row r="231" spans="1:4" s="113" customFormat="1">
      <c r="A231" s="172"/>
      <c r="B231" s="172"/>
      <c r="C231" s="103"/>
      <c r="D231" s="103"/>
    </row>
    <row r="232" spans="1:4" s="113" customFormat="1">
      <c r="A232" s="172"/>
      <c r="B232" s="172"/>
      <c r="C232" s="103"/>
      <c r="D232" s="103"/>
    </row>
    <row r="233" spans="1:4" s="113" customFormat="1">
      <c r="A233" s="172"/>
      <c r="B233" s="172"/>
      <c r="C233" s="103"/>
      <c r="D233" s="103"/>
    </row>
    <row r="234" spans="1:4" s="113" customFormat="1">
      <c r="A234" s="172"/>
      <c r="B234" s="172"/>
      <c r="C234" s="103"/>
      <c r="D234" s="103"/>
    </row>
    <row r="235" spans="1:4" s="113" customFormat="1">
      <c r="A235" s="172"/>
      <c r="B235" s="172"/>
      <c r="C235" s="103"/>
      <c r="D235" s="103"/>
    </row>
    <row r="236" spans="1:4" s="113" customFormat="1">
      <c r="A236" s="172"/>
      <c r="B236" s="172"/>
      <c r="C236" s="103"/>
      <c r="D236" s="103"/>
    </row>
    <row r="237" spans="1:4" s="113" customFormat="1">
      <c r="A237" s="172"/>
      <c r="B237" s="172"/>
      <c r="C237" s="103"/>
      <c r="D237" s="103"/>
    </row>
    <row r="238" spans="1:4" s="113" customFormat="1">
      <c r="A238" s="172"/>
      <c r="B238" s="172"/>
      <c r="C238" s="104"/>
      <c r="D238" s="104"/>
    </row>
    <row r="239" spans="1:4" s="113" customFormat="1">
      <c r="A239" s="172"/>
      <c r="B239" s="172"/>
      <c r="C239" s="103"/>
      <c r="D239" s="103"/>
    </row>
    <row r="240" spans="1:4" s="113" customFormat="1">
      <c r="A240" s="172"/>
      <c r="B240" s="172"/>
      <c r="C240" s="103"/>
      <c r="D240" s="103"/>
    </row>
    <row r="241" spans="1:4" s="113" customFormat="1">
      <c r="A241" s="172"/>
      <c r="B241" s="172"/>
      <c r="C241" s="103"/>
      <c r="D241" s="103"/>
    </row>
    <row r="242" spans="1:4" s="113" customFormat="1">
      <c r="A242" s="172"/>
      <c r="B242" s="172"/>
      <c r="C242" s="103"/>
      <c r="D242" s="103"/>
    </row>
    <row r="243" spans="1:4" s="113" customFormat="1">
      <c r="A243" s="172"/>
      <c r="B243" s="172"/>
      <c r="C243" s="103"/>
      <c r="D243" s="103"/>
    </row>
    <row r="244" spans="1:4" s="113" customFormat="1">
      <c r="A244" s="172"/>
      <c r="B244" s="172"/>
      <c r="C244" s="103"/>
      <c r="D244" s="103"/>
    </row>
    <row r="245" spans="1:4" s="113" customFormat="1">
      <c r="A245" s="172"/>
      <c r="B245" s="172"/>
      <c r="C245" s="103"/>
      <c r="D245" s="103"/>
    </row>
    <row r="246" spans="1:4" s="113" customFormat="1">
      <c r="A246" s="172"/>
      <c r="B246" s="172"/>
      <c r="C246" s="103"/>
      <c r="D246" s="103"/>
    </row>
    <row r="247" spans="1:4" s="113" customFormat="1">
      <c r="A247" s="172"/>
      <c r="B247" s="172"/>
      <c r="C247" s="103"/>
      <c r="D247" s="103"/>
    </row>
    <row r="248" spans="1:4" s="113" customFormat="1">
      <c r="A248" s="172"/>
      <c r="B248" s="172"/>
      <c r="C248" s="103"/>
      <c r="D248" s="103"/>
    </row>
    <row r="249" spans="1:4" s="113" customFormat="1">
      <c r="A249" s="172"/>
      <c r="B249" s="172"/>
      <c r="C249" s="103"/>
      <c r="D249" s="103"/>
    </row>
    <row r="250" spans="1:4" s="113" customFormat="1">
      <c r="A250" s="172"/>
      <c r="B250" s="172"/>
      <c r="C250" s="103"/>
      <c r="D250" s="103"/>
    </row>
    <row r="251" spans="1:4" s="113" customFormat="1">
      <c r="A251" s="172"/>
      <c r="B251" s="172"/>
      <c r="C251" s="103"/>
      <c r="D251" s="103"/>
    </row>
    <row r="252" spans="1:4" s="113" customFormat="1">
      <c r="A252" s="172"/>
      <c r="B252" s="172"/>
      <c r="C252" s="103"/>
      <c r="D252" s="103"/>
    </row>
    <row r="253" spans="1:4" s="113" customFormat="1">
      <c r="A253" s="172"/>
      <c r="B253" s="172"/>
      <c r="C253" s="103"/>
      <c r="D253" s="103"/>
    </row>
    <row r="254" spans="1:4" s="113" customFormat="1">
      <c r="A254" s="172"/>
      <c r="B254" s="172"/>
      <c r="C254" s="103"/>
      <c r="D254" s="103"/>
    </row>
    <row r="255" spans="1:4" s="113" customFormat="1">
      <c r="A255" s="172"/>
      <c r="B255" s="172"/>
      <c r="C255" s="103"/>
      <c r="D255" s="103"/>
    </row>
    <row r="256" spans="1:4" s="113" customFormat="1">
      <c r="A256" s="172"/>
      <c r="B256" s="172"/>
      <c r="C256" s="103"/>
      <c r="D256" s="103"/>
    </row>
    <row r="257" spans="1:4" s="113" customFormat="1">
      <c r="A257" s="172"/>
      <c r="B257" s="172"/>
      <c r="C257" s="103"/>
      <c r="D257" s="103"/>
    </row>
    <row r="258" spans="1:4" s="113" customFormat="1">
      <c r="A258" s="172"/>
      <c r="B258" s="172"/>
      <c r="C258" s="104"/>
      <c r="D258" s="104"/>
    </row>
    <row r="259" spans="1:4" s="113" customFormat="1">
      <c r="A259" s="172"/>
      <c r="B259" s="172"/>
      <c r="C259" s="103"/>
      <c r="D259" s="103"/>
    </row>
    <row r="260" spans="1:4" s="113" customFormat="1">
      <c r="A260" s="172"/>
      <c r="B260" s="172"/>
      <c r="C260" s="103"/>
      <c r="D260" s="103"/>
    </row>
    <row r="261" spans="1:4" s="113" customFormat="1">
      <c r="A261" s="172"/>
      <c r="B261" s="172"/>
      <c r="C261" s="103"/>
      <c r="D261" s="103"/>
    </row>
    <row r="262" spans="1:4" s="113" customFormat="1">
      <c r="A262" s="172"/>
      <c r="B262" s="172"/>
      <c r="C262" s="103"/>
      <c r="D262" s="103"/>
    </row>
    <row r="263" spans="1:4" s="113" customFormat="1">
      <c r="A263" s="172"/>
      <c r="B263" s="172"/>
      <c r="C263" s="103"/>
      <c r="D263" s="103"/>
    </row>
    <row r="264" spans="1:4" s="113" customFormat="1">
      <c r="A264" s="172"/>
      <c r="B264" s="172"/>
      <c r="C264" s="103"/>
      <c r="D264" s="103"/>
    </row>
    <row r="265" spans="1:4" s="113" customFormat="1">
      <c r="A265" s="172"/>
      <c r="B265" s="172"/>
      <c r="C265" s="103"/>
      <c r="D265" s="103"/>
    </row>
    <row r="266" spans="1:4" s="113" customFormat="1">
      <c r="A266" s="172"/>
      <c r="B266" s="172"/>
      <c r="C266" s="103"/>
      <c r="D266" s="103"/>
    </row>
    <row r="267" spans="1:4" s="113" customFormat="1">
      <c r="A267" s="172"/>
      <c r="B267" s="172"/>
      <c r="C267" s="103"/>
      <c r="D267" s="103"/>
    </row>
    <row r="268" spans="1:4" s="113" customFormat="1">
      <c r="A268" s="172"/>
      <c r="B268" s="172"/>
      <c r="C268" s="103"/>
      <c r="D268" s="103"/>
    </row>
    <row r="269" spans="1:4" s="113" customFormat="1">
      <c r="A269" s="172"/>
      <c r="B269" s="172"/>
      <c r="C269" s="103"/>
      <c r="D269" s="103"/>
    </row>
    <row r="270" spans="1:4" s="113" customFormat="1">
      <c r="A270" s="172"/>
      <c r="B270" s="172"/>
      <c r="C270" s="103"/>
      <c r="D270" s="103"/>
    </row>
    <row r="271" spans="1:4" s="113" customFormat="1">
      <c r="A271" s="172"/>
      <c r="B271" s="172"/>
      <c r="C271" s="103"/>
      <c r="D271" s="103"/>
    </row>
    <row r="272" spans="1:4" s="113" customFormat="1">
      <c r="A272" s="172"/>
      <c r="B272" s="172"/>
      <c r="C272" s="103"/>
      <c r="D272" s="103"/>
    </row>
    <row r="273" spans="1:4" s="113" customFormat="1">
      <c r="A273" s="172"/>
      <c r="B273" s="172"/>
      <c r="C273" s="103"/>
      <c r="D273" s="103"/>
    </row>
    <row r="274" spans="1:4" s="113" customFormat="1">
      <c r="A274" s="172"/>
      <c r="B274" s="172"/>
      <c r="C274" s="103"/>
      <c r="D274" s="103"/>
    </row>
    <row r="275" spans="1:4" s="113" customFormat="1">
      <c r="A275" s="172"/>
      <c r="B275" s="172"/>
      <c r="C275" s="103"/>
      <c r="D275" s="103"/>
    </row>
    <row r="276" spans="1:4" s="113" customFormat="1">
      <c r="A276" s="172"/>
      <c r="B276" s="172"/>
      <c r="C276" s="103"/>
      <c r="D276" s="103"/>
    </row>
    <row r="277" spans="1:4" s="113" customFormat="1">
      <c r="A277" s="172"/>
      <c r="B277" s="172"/>
      <c r="C277" s="103"/>
      <c r="D277" s="103"/>
    </row>
    <row r="278" spans="1:4" s="113" customFormat="1">
      <c r="A278" s="172"/>
      <c r="B278" s="172"/>
      <c r="C278" s="104"/>
      <c r="D278" s="104"/>
    </row>
    <row r="279" spans="1:4" s="113" customFormat="1">
      <c r="A279" s="172"/>
      <c r="B279" s="172"/>
      <c r="C279" s="103"/>
      <c r="D279" s="103"/>
    </row>
    <row r="280" spans="1:4" s="113" customFormat="1">
      <c r="A280" s="172"/>
      <c r="B280" s="172"/>
      <c r="C280" s="103"/>
      <c r="D280" s="103"/>
    </row>
    <row r="281" spans="1:4" s="113" customFormat="1">
      <c r="A281" s="172"/>
      <c r="B281" s="172"/>
      <c r="C281" s="103"/>
      <c r="D281" s="103"/>
    </row>
    <row r="282" spans="1:4" s="113" customFormat="1">
      <c r="A282" s="172"/>
      <c r="B282" s="172"/>
      <c r="C282" s="103"/>
      <c r="D282" s="103"/>
    </row>
    <row r="283" spans="1:4" s="113" customFormat="1">
      <c r="A283" s="172"/>
      <c r="B283" s="172"/>
      <c r="C283" s="103"/>
      <c r="D283" s="103"/>
    </row>
    <row r="284" spans="1:4" s="113" customFormat="1">
      <c r="A284" s="172"/>
      <c r="B284" s="172"/>
      <c r="C284" s="103"/>
      <c r="D284" s="103"/>
    </row>
    <row r="285" spans="1:4" s="113" customFormat="1">
      <c r="A285" s="172"/>
      <c r="B285" s="172"/>
      <c r="C285" s="103"/>
      <c r="D285" s="103"/>
    </row>
    <row r="286" spans="1:4" s="113" customFormat="1">
      <c r="A286" s="172"/>
      <c r="B286" s="172"/>
      <c r="C286" s="103"/>
      <c r="D286" s="103"/>
    </row>
    <row r="287" spans="1:4" s="113" customFormat="1">
      <c r="A287" s="172"/>
      <c r="B287" s="172"/>
      <c r="C287" s="103"/>
      <c r="D287" s="103"/>
    </row>
    <row r="288" spans="1:4" s="113" customFormat="1">
      <c r="A288" s="172"/>
      <c r="B288" s="172"/>
      <c r="C288" s="103"/>
      <c r="D288" s="103"/>
    </row>
    <row r="289" spans="1:4" s="113" customFormat="1">
      <c r="A289" s="172"/>
      <c r="B289" s="172"/>
      <c r="C289" s="103"/>
      <c r="D289" s="103"/>
    </row>
    <row r="290" spans="1:4" s="113" customFormat="1">
      <c r="A290" s="172"/>
      <c r="B290" s="172"/>
      <c r="C290" s="103"/>
      <c r="D290" s="103"/>
    </row>
    <row r="291" spans="1:4" s="113" customFormat="1">
      <c r="A291" s="172"/>
      <c r="B291" s="172"/>
      <c r="C291" s="103"/>
      <c r="D291" s="103"/>
    </row>
    <row r="292" spans="1:4" s="113" customFormat="1">
      <c r="A292" s="172"/>
      <c r="B292" s="172"/>
      <c r="C292" s="103"/>
      <c r="D292" s="103"/>
    </row>
    <row r="293" spans="1:4" s="113" customFormat="1">
      <c r="A293" s="172"/>
      <c r="B293" s="172"/>
      <c r="C293" s="103"/>
      <c r="D293" s="103"/>
    </row>
    <row r="294" spans="1:4" s="113" customFormat="1">
      <c r="A294" s="172"/>
      <c r="B294" s="172"/>
      <c r="C294" s="103"/>
      <c r="D294" s="103"/>
    </row>
    <row r="295" spans="1:4" s="113" customFormat="1">
      <c r="A295" s="172"/>
      <c r="B295" s="172"/>
      <c r="C295" s="103"/>
      <c r="D295" s="103"/>
    </row>
    <row r="296" spans="1:4" s="113" customFormat="1">
      <c r="A296" s="172"/>
      <c r="B296" s="172"/>
      <c r="C296" s="103"/>
      <c r="D296" s="103"/>
    </row>
    <row r="297" spans="1:4" s="113" customFormat="1">
      <c r="A297" s="172"/>
      <c r="B297" s="172"/>
      <c r="C297" s="103"/>
      <c r="D297" s="103"/>
    </row>
    <row r="298" spans="1:4" s="113" customFormat="1">
      <c r="A298" s="172"/>
      <c r="B298" s="172"/>
      <c r="C298" s="104"/>
      <c r="D298" s="104"/>
    </row>
    <row r="299" spans="1:4" s="113" customFormat="1">
      <c r="A299" s="172"/>
      <c r="B299" s="172"/>
      <c r="C299" s="103"/>
      <c r="D299" s="103"/>
    </row>
    <row r="300" spans="1:4" s="113" customFormat="1">
      <c r="A300" s="172"/>
      <c r="B300" s="172"/>
      <c r="C300" s="103"/>
      <c r="D300" s="103"/>
    </row>
    <row r="301" spans="1:4" s="113" customFormat="1">
      <c r="A301" s="172"/>
      <c r="B301" s="172"/>
      <c r="C301" s="103"/>
      <c r="D301" s="103"/>
    </row>
    <row r="302" spans="1:4" s="113" customFormat="1">
      <c r="A302" s="172"/>
      <c r="B302" s="172"/>
      <c r="C302" s="103"/>
      <c r="D302" s="103"/>
    </row>
    <row r="303" spans="1:4" s="113" customFormat="1">
      <c r="A303" s="172"/>
      <c r="B303" s="172"/>
      <c r="C303" s="103"/>
      <c r="D303" s="103"/>
    </row>
    <row r="304" spans="1:4" s="113" customFormat="1">
      <c r="A304" s="172"/>
      <c r="B304" s="172"/>
      <c r="C304" s="103"/>
      <c r="D304" s="103"/>
    </row>
    <row r="305" spans="1:4" s="113" customFormat="1">
      <c r="A305" s="172"/>
      <c r="B305" s="172"/>
      <c r="C305" s="103"/>
      <c r="D305" s="103"/>
    </row>
    <row r="306" spans="1:4" s="113" customFormat="1">
      <c r="A306" s="172"/>
      <c r="B306" s="172"/>
      <c r="C306" s="103"/>
      <c r="D306" s="103"/>
    </row>
    <row r="307" spans="1:4" s="113" customFormat="1">
      <c r="A307" s="172"/>
      <c r="B307" s="172"/>
      <c r="C307" s="103"/>
      <c r="D307" s="103"/>
    </row>
    <row r="308" spans="1:4" s="113" customFormat="1">
      <c r="A308" s="172"/>
      <c r="B308" s="172"/>
      <c r="C308" s="103"/>
      <c r="D308" s="103"/>
    </row>
    <row r="309" spans="1:4" s="113" customFormat="1">
      <c r="A309" s="172"/>
      <c r="B309" s="172"/>
      <c r="C309" s="103"/>
      <c r="D309" s="103"/>
    </row>
    <row r="310" spans="1:4" s="113" customFormat="1">
      <c r="A310" s="172"/>
      <c r="B310" s="172"/>
      <c r="C310" s="103"/>
      <c r="D310" s="103"/>
    </row>
    <row r="311" spans="1:4" s="113" customFormat="1">
      <c r="A311" s="172"/>
      <c r="B311" s="172"/>
      <c r="C311" s="103"/>
      <c r="D311" s="103"/>
    </row>
    <row r="312" spans="1:4" s="113" customFormat="1">
      <c r="A312" s="172"/>
      <c r="B312" s="172"/>
      <c r="C312" s="103"/>
      <c r="D312" s="103"/>
    </row>
    <row r="313" spans="1:4" s="113" customFormat="1">
      <c r="A313" s="172"/>
      <c r="B313" s="172"/>
      <c r="C313" s="103"/>
      <c r="D313" s="103"/>
    </row>
    <row r="314" spans="1:4" s="113" customFormat="1">
      <c r="A314" s="172"/>
      <c r="B314" s="172"/>
      <c r="C314" s="103"/>
      <c r="D314" s="103"/>
    </row>
    <row r="315" spans="1:4" s="113" customFormat="1">
      <c r="A315" s="172"/>
      <c r="B315" s="172"/>
      <c r="C315" s="103"/>
      <c r="D315" s="103"/>
    </row>
    <row r="316" spans="1:4" s="113" customFormat="1">
      <c r="A316" s="172"/>
      <c r="B316" s="172"/>
      <c r="C316" s="103"/>
      <c r="D316" s="103"/>
    </row>
    <row r="317" spans="1:4" s="113" customFormat="1">
      <c r="A317" s="172"/>
      <c r="B317" s="172"/>
      <c r="C317" s="103"/>
      <c r="D317" s="103"/>
    </row>
    <row r="318" spans="1:4" s="113" customFormat="1">
      <c r="A318" s="172"/>
      <c r="B318" s="172"/>
      <c r="C318" s="116"/>
      <c r="D318" s="116"/>
    </row>
    <row r="319" spans="1:4" s="113" customFormat="1">
      <c r="A319" s="172"/>
      <c r="B319" s="172"/>
      <c r="C319" s="116"/>
      <c r="D319" s="116"/>
    </row>
    <row r="320" spans="1:4" s="113" customFormat="1">
      <c r="A320" s="172"/>
      <c r="B320" s="172"/>
      <c r="C320" s="116"/>
      <c r="D320" s="116"/>
    </row>
    <row r="321" spans="1:4" s="113" customFormat="1">
      <c r="A321" s="172"/>
      <c r="B321" s="172"/>
      <c r="C321" s="116"/>
      <c r="D321" s="116"/>
    </row>
    <row r="322" spans="1:4" s="113" customFormat="1">
      <c r="A322" s="172"/>
      <c r="B322" s="172"/>
      <c r="C322" s="116"/>
      <c r="D322" s="116"/>
    </row>
    <row r="323" spans="1:4" s="113" customFormat="1">
      <c r="A323" s="172"/>
      <c r="B323" s="172"/>
      <c r="C323" s="116"/>
      <c r="D323" s="116"/>
    </row>
    <row r="324" spans="1:4" s="113" customFormat="1">
      <c r="A324" s="172"/>
      <c r="B324" s="172"/>
      <c r="C324" s="116"/>
      <c r="D324" s="116"/>
    </row>
    <row r="325" spans="1:4" s="113" customFormat="1">
      <c r="A325" s="172"/>
      <c r="B325" s="172"/>
      <c r="C325" s="116"/>
      <c r="D325" s="116"/>
    </row>
    <row r="326" spans="1:4" s="113" customFormat="1">
      <c r="A326" s="172"/>
      <c r="B326" s="172"/>
      <c r="C326" s="116"/>
      <c r="D326" s="116"/>
    </row>
    <row r="327" spans="1:4" s="113" customFormat="1">
      <c r="A327" s="172"/>
      <c r="B327" s="172"/>
      <c r="C327" s="116"/>
      <c r="D327" s="116"/>
    </row>
    <row r="328" spans="1:4" s="113" customFormat="1">
      <c r="A328" s="172"/>
      <c r="B328" s="172"/>
      <c r="C328" s="116"/>
      <c r="D328" s="116"/>
    </row>
    <row r="329" spans="1:4" s="113" customFormat="1">
      <c r="A329" s="172"/>
      <c r="B329" s="172"/>
      <c r="C329" s="116"/>
      <c r="D329" s="116"/>
    </row>
    <row r="330" spans="1:4" s="113" customFormat="1">
      <c r="A330" s="172"/>
      <c r="B330" s="172"/>
      <c r="C330" s="116"/>
      <c r="D330" s="116"/>
    </row>
    <row r="331" spans="1:4" s="113" customFormat="1">
      <c r="A331" s="172"/>
      <c r="B331" s="172"/>
      <c r="C331" s="116"/>
      <c r="D331" s="116"/>
    </row>
    <row r="332" spans="1:4" s="113" customFormat="1">
      <c r="A332" s="172"/>
      <c r="B332" s="172"/>
      <c r="C332" s="116"/>
      <c r="D332" s="116"/>
    </row>
    <row r="333" spans="1:4" s="113" customFormat="1">
      <c r="A333" s="172"/>
      <c r="B333" s="172"/>
      <c r="C333" s="116"/>
      <c r="D333" s="116"/>
    </row>
    <row r="334" spans="1:4" s="113" customFormat="1">
      <c r="A334" s="172"/>
      <c r="B334" s="172"/>
      <c r="C334" s="116"/>
      <c r="D334" s="116"/>
    </row>
    <row r="335" spans="1:4" s="113" customFormat="1">
      <c r="A335" s="172"/>
      <c r="B335" s="172"/>
      <c r="C335" s="116"/>
      <c r="D335" s="116"/>
    </row>
    <row r="336" spans="1:4" s="113" customFormat="1">
      <c r="A336" s="172"/>
      <c r="B336" s="172"/>
      <c r="C336" s="116"/>
      <c r="D336" s="116"/>
    </row>
    <row r="337" spans="1:4" s="113" customFormat="1">
      <c r="A337" s="172"/>
      <c r="B337" s="172"/>
      <c r="C337" s="116"/>
      <c r="D337" s="116"/>
    </row>
    <row r="338" spans="1:4" s="113" customFormat="1">
      <c r="A338" s="172"/>
      <c r="B338" s="172"/>
      <c r="C338" s="116"/>
      <c r="D338" s="116"/>
    </row>
    <row r="339" spans="1:4" s="113" customFormat="1">
      <c r="A339" s="172"/>
      <c r="B339" s="172"/>
      <c r="C339" s="116"/>
      <c r="D339" s="116"/>
    </row>
    <row r="340" spans="1:4" s="113" customFormat="1">
      <c r="A340" s="172"/>
      <c r="B340" s="172"/>
      <c r="C340" s="116"/>
      <c r="D340" s="116"/>
    </row>
    <row r="341" spans="1:4" s="113" customFormat="1">
      <c r="A341" s="172"/>
      <c r="B341" s="172"/>
      <c r="C341" s="116"/>
      <c r="D341" s="116"/>
    </row>
    <row r="342" spans="1:4" s="113" customFormat="1">
      <c r="A342" s="172"/>
      <c r="B342" s="172"/>
      <c r="C342" s="116"/>
      <c r="D342" s="116"/>
    </row>
    <row r="343" spans="1:4" s="113" customFormat="1">
      <c r="A343" s="172"/>
      <c r="B343" s="172"/>
      <c r="C343" s="116"/>
      <c r="D343" s="116"/>
    </row>
    <row r="344" spans="1:4" s="113" customFormat="1">
      <c r="A344" s="172"/>
      <c r="B344" s="172"/>
      <c r="C344" s="116"/>
      <c r="D344" s="116"/>
    </row>
    <row r="345" spans="1:4" s="113" customFormat="1">
      <c r="A345" s="172"/>
      <c r="B345" s="172"/>
      <c r="C345" s="116"/>
      <c r="D345" s="116"/>
    </row>
    <row r="346" spans="1:4" s="113" customFormat="1">
      <c r="A346" s="172"/>
      <c r="B346" s="172"/>
      <c r="C346" s="116"/>
      <c r="D346" s="116"/>
    </row>
    <row r="347" spans="1:4" s="113" customFormat="1">
      <c r="A347" s="172"/>
      <c r="B347" s="172"/>
      <c r="C347" s="116"/>
      <c r="D347" s="116"/>
    </row>
    <row r="348" spans="1:4" s="113" customFormat="1">
      <c r="A348" s="172"/>
      <c r="B348" s="172"/>
      <c r="C348" s="116"/>
      <c r="D348" s="116"/>
    </row>
    <row r="349" spans="1:4" s="113" customFormat="1">
      <c r="A349" s="172"/>
      <c r="B349" s="172"/>
      <c r="C349" s="116"/>
      <c r="D349" s="116"/>
    </row>
    <row r="350" spans="1:4" s="113" customFormat="1">
      <c r="A350" s="172"/>
      <c r="B350" s="172"/>
      <c r="C350" s="116"/>
      <c r="D350" s="116"/>
    </row>
    <row r="351" spans="1:4" s="113" customFormat="1">
      <c r="A351" s="172"/>
      <c r="B351" s="172"/>
      <c r="C351" s="116"/>
      <c r="D351" s="116"/>
    </row>
    <row r="352" spans="1:4" s="113" customFormat="1">
      <c r="A352" s="172"/>
      <c r="B352" s="172"/>
      <c r="C352" s="116"/>
      <c r="D352" s="116"/>
    </row>
    <row r="353" spans="1:4" s="113" customFormat="1">
      <c r="A353" s="172"/>
      <c r="B353" s="172"/>
      <c r="C353" s="116"/>
      <c r="D353" s="116"/>
    </row>
    <row r="354" spans="1:4" s="113" customFormat="1">
      <c r="A354" s="172"/>
      <c r="B354" s="172"/>
      <c r="C354" s="116"/>
      <c r="D354" s="116"/>
    </row>
    <row r="355" spans="1:4" s="113" customFormat="1">
      <c r="A355" s="172"/>
      <c r="B355" s="172"/>
      <c r="C355" s="116"/>
      <c r="D355" s="116"/>
    </row>
    <row r="356" spans="1:4" s="113" customFormat="1">
      <c r="A356" s="172"/>
      <c r="B356" s="172"/>
      <c r="C356" s="116"/>
      <c r="D356" s="116"/>
    </row>
    <row r="357" spans="1:4" s="113" customFormat="1">
      <c r="A357" s="172"/>
      <c r="B357" s="172"/>
      <c r="C357" s="116"/>
      <c r="D357" s="116"/>
    </row>
    <row r="358" spans="1:4" s="113" customFormat="1">
      <c r="A358" s="172"/>
      <c r="B358" s="172"/>
      <c r="C358" s="116"/>
      <c r="D358" s="116"/>
    </row>
    <row r="359" spans="1:4" s="113" customFormat="1">
      <c r="A359" s="172"/>
      <c r="B359" s="172"/>
      <c r="C359" s="116"/>
      <c r="D359" s="116"/>
    </row>
    <row r="360" spans="1:4" s="113" customFormat="1">
      <c r="A360" s="172"/>
      <c r="B360" s="172"/>
      <c r="C360" s="116"/>
      <c r="D360" s="116"/>
    </row>
    <row r="361" spans="1:4" s="113" customFormat="1">
      <c r="A361" s="172"/>
      <c r="B361" s="172"/>
      <c r="C361" s="116"/>
      <c r="D361" s="116"/>
    </row>
    <row r="362" spans="1:4" s="113" customFormat="1">
      <c r="A362" s="172"/>
      <c r="B362" s="172"/>
      <c r="C362" s="116"/>
      <c r="D362" s="116"/>
    </row>
    <row r="363" spans="1:4" s="113" customFormat="1">
      <c r="A363" s="172"/>
      <c r="B363" s="172"/>
      <c r="C363" s="116"/>
      <c r="D363" s="116"/>
    </row>
    <row r="364" spans="1:4" s="113" customFormat="1">
      <c r="A364" s="172"/>
      <c r="B364" s="172"/>
      <c r="C364" s="116"/>
      <c r="D364" s="116"/>
    </row>
    <row r="365" spans="1:4" s="113" customFormat="1">
      <c r="A365" s="172"/>
      <c r="B365" s="172"/>
      <c r="C365" s="116"/>
      <c r="D365" s="116"/>
    </row>
    <row r="366" spans="1:4" s="113" customFormat="1">
      <c r="A366" s="172"/>
      <c r="B366" s="172"/>
      <c r="C366" s="116"/>
      <c r="D366" s="116"/>
    </row>
    <row r="367" spans="1:4" s="113" customFormat="1">
      <c r="A367" s="172"/>
      <c r="B367" s="172"/>
      <c r="C367" s="116"/>
      <c r="D367" s="116"/>
    </row>
    <row r="368" spans="1:4" s="113" customFormat="1">
      <c r="A368" s="172"/>
      <c r="B368" s="172"/>
      <c r="C368" s="116"/>
      <c r="D368" s="116"/>
    </row>
    <row r="369" spans="1:4" s="113" customFormat="1">
      <c r="A369" s="172"/>
      <c r="B369" s="172"/>
      <c r="C369" s="116"/>
      <c r="D369" s="116"/>
    </row>
    <row r="370" spans="1:4" s="113" customFormat="1">
      <c r="A370" s="172"/>
      <c r="B370" s="172"/>
      <c r="C370" s="116"/>
      <c r="D370" s="116"/>
    </row>
    <row r="371" spans="1:4" s="113" customFormat="1">
      <c r="A371" s="172"/>
      <c r="B371" s="172"/>
      <c r="C371" s="116"/>
      <c r="D371" s="116"/>
    </row>
    <row r="372" spans="1:4" s="113" customFormat="1">
      <c r="A372" s="172"/>
      <c r="B372" s="172"/>
      <c r="C372" s="116"/>
      <c r="D372" s="116"/>
    </row>
    <row r="373" spans="1:4" s="113" customFormat="1">
      <c r="A373" s="172"/>
      <c r="B373" s="172"/>
      <c r="C373" s="116"/>
      <c r="D373" s="116"/>
    </row>
    <row r="374" spans="1:4" s="113" customFormat="1">
      <c r="A374" s="172"/>
      <c r="B374" s="172"/>
      <c r="C374" s="116"/>
      <c r="D374" s="116"/>
    </row>
    <row r="375" spans="1:4" s="113" customFormat="1">
      <c r="A375" s="172"/>
      <c r="B375" s="172"/>
      <c r="C375" s="116"/>
      <c r="D375" s="116"/>
    </row>
    <row r="376" spans="1:4" s="113" customFormat="1">
      <c r="A376" s="172"/>
      <c r="B376" s="172"/>
      <c r="C376" s="116"/>
      <c r="D376" s="116"/>
    </row>
    <row r="377" spans="1:4" s="113" customFormat="1">
      <c r="A377" s="172"/>
      <c r="B377" s="172"/>
      <c r="C377" s="116"/>
      <c r="D377" s="116"/>
    </row>
    <row r="378" spans="1:4" s="113" customFormat="1">
      <c r="A378" s="172"/>
      <c r="B378" s="172"/>
      <c r="C378" s="116"/>
      <c r="D378" s="116"/>
    </row>
    <row r="379" spans="1:4" s="113" customFormat="1">
      <c r="A379" s="172"/>
      <c r="B379" s="172"/>
      <c r="C379" s="116"/>
      <c r="D379" s="116"/>
    </row>
    <row r="380" spans="1:4" s="113" customFormat="1">
      <c r="A380" s="172"/>
      <c r="B380" s="172"/>
      <c r="C380" s="116"/>
      <c r="D380" s="116"/>
    </row>
    <row r="381" spans="1:4" s="113" customFormat="1">
      <c r="A381" s="172"/>
      <c r="B381" s="172"/>
      <c r="C381" s="116"/>
      <c r="D381" s="116"/>
    </row>
    <row r="382" spans="1:4" s="113" customFormat="1">
      <c r="A382" s="172"/>
      <c r="B382" s="172"/>
      <c r="C382" s="116"/>
      <c r="D382" s="116"/>
    </row>
    <row r="383" spans="1:4" s="113" customFormat="1">
      <c r="A383" s="172"/>
      <c r="B383" s="172"/>
      <c r="C383" s="116"/>
      <c r="D383" s="116"/>
    </row>
    <row r="384" spans="1:4" s="113" customFormat="1">
      <c r="A384" s="172"/>
      <c r="B384" s="172"/>
      <c r="C384" s="116"/>
      <c r="D384" s="116"/>
    </row>
    <row r="385" spans="1:4" s="113" customFormat="1">
      <c r="A385" s="172"/>
      <c r="B385" s="172"/>
      <c r="C385" s="116"/>
      <c r="D385" s="116"/>
    </row>
    <row r="386" spans="1:4" s="113" customFormat="1">
      <c r="A386" s="172"/>
      <c r="B386" s="172"/>
      <c r="C386" s="116"/>
      <c r="D386" s="116"/>
    </row>
    <row r="387" spans="1:4" s="113" customFormat="1">
      <c r="A387" s="172"/>
      <c r="B387" s="172"/>
      <c r="C387" s="116"/>
      <c r="D387" s="116"/>
    </row>
    <row r="388" spans="1:4" s="113" customFormat="1">
      <c r="A388" s="172"/>
      <c r="B388" s="172"/>
      <c r="C388" s="116"/>
      <c r="D388" s="116"/>
    </row>
    <row r="389" spans="1:4" s="113" customFormat="1">
      <c r="A389" s="172"/>
      <c r="B389" s="172"/>
      <c r="C389" s="116"/>
      <c r="D389" s="116"/>
    </row>
    <row r="390" spans="1:4" s="113" customFormat="1">
      <c r="A390" s="172"/>
      <c r="B390" s="172"/>
      <c r="C390" s="116"/>
      <c r="D390" s="116"/>
    </row>
    <row r="391" spans="1:4" s="113" customFormat="1">
      <c r="A391" s="172"/>
      <c r="B391" s="172"/>
      <c r="C391" s="116"/>
      <c r="D391" s="116"/>
    </row>
    <row r="392" spans="1:4" s="113" customFormat="1">
      <c r="A392" s="172"/>
      <c r="B392" s="172"/>
      <c r="C392" s="116"/>
      <c r="D392" s="116"/>
    </row>
    <row r="393" spans="1:4" s="113" customFormat="1">
      <c r="A393" s="172"/>
      <c r="B393" s="172"/>
      <c r="C393" s="116"/>
      <c r="D393" s="116"/>
    </row>
    <row r="394" spans="1:4" s="113" customFormat="1">
      <c r="A394" s="172"/>
      <c r="B394" s="172"/>
      <c r="C394" s="116"/>
      <c r="D394" s="116"/>
    </row>
    <row r="395" spans="1:4" s="113" customFormat="1">
      <c r="A395" s="172"/>
      <c r="B395" s="172"/>
      <c r="C395" s="116"/>
      <c r="D395" s="116"/>
    </row>
    <row r="396" spans="1:4" s="113" customFormat="1">
      <c r="A396" s="172"/>
      <c r="B396" s="172"/>
      <c r="C396" s="116"/>
      <c r="D396" s="116"/>
    </row>
    <row r="397" spans="1:4" s="113" customFormat="1">
      <c r="A397" s="172"/>
      <c r="B397" s="172"/>
      <c r="C397" s="116"/>
      <c r="D397" s="116"/>
    </row>
    <row r="398" spans="1:4" s="113" customFormat="1">
      <c r="A398" s="172"/>
      <c r="B398" s="172"/>
      <c r="C398" s="116"/>
      <c r="D398" s="116"/>
    </row>
    <row r="399" spans="1:4" s="113" customFormat="1">
      <c r="A399" s="172"/>
      <c r="B399" s="172"/>
      <c r="C399" s="116"/>
      <c r="D399" s="116"/>
    </row>
    <row r="400" spans="1:4" s="113" customFormat="1">
      <c r="A400" s="172"/>
      <c r="B400" s="172"/>
      <c r="C400" s="116"/>
      <c r="D400" s="116"/>
    </row>
    <row r="401" spans="1:4" s="113" customFormat="1">
      <c r="A401" s="172"/>
      <c r="B401" s="172"/>
      <c r="C401" s="116"/>
      <c r="D401" s="116"/>
    </row>
    <row r="402" spans="1:4" s="113" customFormat="1">
      <c r="A402" s="172"/>
      <c r="B402" s="172"/>
      <c r="C402" s="116"/>
      <c r="D402" s="116"/>
    </row>
    <row r="403" spans="1:4" s="113" customFormat="1">
      <c r="A403" s="172"/>
      <c r="B403" s="172"/>
      <c r="C403" s="116"/>
      <c r="D403" s="116"/>
    </row>
    <row r="404" spans="1:4" s="113" customFormat="1">
      <c r="A404" s="172"/>
      <c r="B404" s="172"/>
      <c r="C404" s="116"/>
      <c r="D404" s="116"/>
    </row>
    <row r="405" spans="1:4" s="113" customFormat="1">
      <c r="A405" s="172"/>
      <c r="B405" s="172"/>
      <c r="C405" s="116"/>
      <c r="D405" s="116"/>
    </row>
    <row r="406" spans="1:4" s="113" customFormat="1">
      <c r="A406" s="172"/>
      <c r="B406" s="172"/>
      <c r="C406" s="116"/>
      <c r="D406" s="116"/>
    </row>
    <row r="407" spans="1:4" s="113" customFormat="1">
      <c r="A407" s="172"/>
      <c r="B407" s="172"/>
      <c r="C407" s="116"/>
      <c r="D407" s="116"/>
    </row>
    <row r="408" spans="1:4" s="113" customFormat="1">
      <c r="A408" s="172"/>
      <c r="B408" s="172"/>
      <c r="C408" s="116"/>
      <c r="D408" s="116"/>
    </row>
    <row r="409" spans="1:4" s="113" customFormat="1">
      <c r="A409" s="172"/>
      <c r="B409" s="172"/>
      <c r="C409" s="116"/>
      <c r="D409" s="116"/>
    </row>
    <row r="410" spans="1:4" s="113" customFormat="1">
      <c r="A410" s="172"/>
      <c r="B410" s="172"/>
      <c r="C410" s="116"/>
      <c r="D410" s="116"/>
    </row>
    <row r="411" spans="1:4" s="113" customFormat="1">
      <c r="A411" s="172"/>
      <c r="B411" s="172"/>
      <c r="C411" s="116"/>
      <c r="D411" s="116"/>
    </row>
    <row r="412" spans="1:4" s="113" customFormat="1">
      <c r="A412" s="172"/>
      <c r="B412" s="172"/>
      <c r="C412" s="116"/>
      <c r="D412" s="116"/>
    </row>
    <row r="413" spans="1:4" s="113" customFormat="1">
      <c r="A413" s="172"/>
      <c r="B413" s="172"/>
      <c r="C413" s="116"/>
      <c r="D413" s="116"/>
    </row>
    <row r="414" spans="1:4" s="113" customFormat="1">
      <c r="A414" s="172"/>
      <c r="B414" s="172"/>
      <c r="C414" s="116"/>
      <c r="D414" s="116"/>
    </row>
    <row r="415" spans="1:4" s="113" customFormat="1">
      <c r="A415" s="172"/>
      <c r="B415" s="172"/>
      <c r="C415" s="116"/>
      <c r="D415" s="116"/>
    </row>
    <row r="416" spans="1:4" s="113" customFormat="1">
      <c r="A416" s="172"/>
      <c r="B416" s="172"/>
      <c r="C416" s="116"/>
      <c r="D416" s="116"/>
    </row>
    <row r="417" spans="1:4" s="113" customFormat="1">
      <c r="A417" s="172"/>
      <c r="B417" s="172"/>
      <c r="C417" s="116"/>
      <c r="D417" s="116"/>
    </row>
    <row r="418" spans="1:4" s="113" customFormat="1">
      <c r="A418" s="172"/>
      <c r="B418" s="172"/>
      <c r="C418" s="116"/>
      <c r="D418" s="116"/>
    </row>
    <row r="419" spans="1:4" s="113" customFormat="1">
      <c r="A419" s="172"/>
      <c r="B419" s="172"/>
      <c r="C419" s="116"/>
      <c r="D419" s="116"/>
    </row>
    <row r="420" spans="1:4" s="113" customFormat="1">
      <c r="A420" s="172"/>
      <c r="B420" s="172"/>
      <c r="C420" s="116"/>
      <c r="D420" s="116"/>
    </row>
    <row r="421" spans="1:4" s="113" customFormat="1">
      <c r="A421" s="172"/>
      <c r="B421" s="172"/>
      <c r="C421" s="116"/>
      <c r="D421" s="116"/>
    </row>
    <row r="422" spans="1:4" s="113" customFormat="1">
      <c r="A422" s="172"/>
      <c r="B422" s="172"/>
      <c r="C422" s="116"/>
      <c r="D422" s="116"/>
    </row>
    <row r="423" spans="1:4" s="113" customFormat="1">
      <c r="A423" s="172"/>
      <c r="B423" s="172"/>
      <c r="C423" s="116"/>
      <c r="D423" s="116"/>
    </row>
    <row r="424" spans="1:4" s="113" customFormat="1">
      <c r="A424" s="172"/>
      <c r="B424" s="172"/>
      <c r="C424" s="116"/>
      <c r="D424" s="116"/>
    </row>
    <row r="425" spans="1:4" s="113" customFormat="1">
      <c r="A425" s="172"/>
      <c r="B425" s="172"/>
      <c r="C425" s="116"/>
      <c r="D425" s="116"/>
    </row>
    <row r="426" spans="1:4" s="113" customFormat="1">
      <c r="A426" s="172"/>
      <c r="B426" s="172"/>
      <c r="C426" s="116"/>
      <c r="D426" s="116"/>
    </row>
    <row r="427" spans="1:4" s="113" customFormat="1">
      <c r="A427" s="172"/>
      <c r="B427" s="172"/>
      <c r="C427" s="116"/>
      <c r="D427" s="116"/>
    </row>
    <row r="428" spans="1:4" s="113" customFormat="1">
      <c r="A428" s="172"/>
      <c r="B428" s="172"/>
      <c r="C428" s="116"/>
      <c r="D428" s="116"/>
    </row>
    <row r="429" spans="1:4" s="113" customFormat="1">
      <c r="A429" s="172"/>
      <c r="B429" s="172"/>
      <c r="C429" s="116"/>
      <c r="D429" s="116"/>
    </row>
    <row r="430" spans="1:4" s="113" customFormat="1">
      <c r="A430" s="172"/>
      <c r="B430" s="172"/>
      <c r="C430" s="116"/>
      <c r="D430" s="116"/>
    </row>
    <row r="431" spans="1:4" s="113" customFormat="1">
      <c r="A431" s="172"/>
      <c r="B431" s="172"/>
      <c r="C431" s="116"/>
      <c r="D431" s="116"/>
    </row>
    <row r="432" spans="1:4" s="113" customFormat="1">
      <c r="A432" s="172"/>
      <c r="B432" s="172"/>
      <c r="C432" s="116"/>
      <c r="D432" s="116"/>
    </row>
    <row r="433" spans="1:4" s="113" customFormat="1">
      <c r="A433" s="172"/>
      <c r="B433" s="172"/>
      <c r="C433" s="116"/>
      <c r="D433" s="116"/>
    </row>
    <row r="434" spans="1:4" s="113" customFormat="1">
      <c r="A434" s="172"/>
      <c r="B434" s="172"/>
      <c r="C434" s="116"/>
      <c r="D434" s="116"/>
    </row>
    <row r="435" spans="1:4" s="113" customFormat="1">
      <c r="A435" s="172"/>
      <c r="B435" s="172"/>
      <c r="C435" s="116"/>
      <c r="D435" s="116"/>
    </row>
    <row r="436" spans="1:4" s="113" customFormat="1">
      <c r="A436" s="172"/>
      <c r="B436" s="172"/>
      <c r="C436" s="116"/>
      <c r="D436" s="116"/>
    </row>
    <row r="437" spans="1:4" s="113" customFormat="1">
      <c r="A437" s="172"/>
      <c r="B437" s="172"/>
      <c r="C437" s="116"/>
      <c r="D437" s="116"/>
    </row>
    <row r="438" spans="1:4" s="113" customFormat="1">
      <c r="A438" s="172"/>
      <c r="B438" s="172"/>
      <c r="C438" s="116"/>
      <c r="D438" s="116"/>
    </row>
    <row r="439" spans="1:4" s="113" customFormat="1">
      <c r="A439" s="172"/>
      <c r="B439" s="172"/>
      <c r="C439" s="116"/>
      <c r="D439" s="116"/>
    </row>
    <row r="440" spans="1:4" s="113" customFormat="1">
      <c r="A440" s="172"/>
      <c r="B440" s="172"/>
      <c r="C440" s="116"/>
      <c r="D440" s="116"/>
    </row>
    <row r="441" spans="1:4" s="113" customFormat="1">
      <c r="A441" s="172"/>
      <c r="B441" s="172"/>
      <c r="C441" s="116"/>
      <c r="D441" s="116"/>
    </row>
    <row r="442" spans="1:4" s="113" customFormat="1">
      <c r="A442" s="172"/>
      <c r="B442" s="172"/>
      <c r="C442" s="116"/>
      <c r="D442" s="116"/>
    </row>
    <row r="443" spans="1:4" s="113" customFormat="1">
      <c r="A443" s="172"/>
      <c r="B443" s="172"/>
      <c r="C443" s="116"/>
      <c r="D443" s="116"/>
    </row>
    <row r="444" spans="1:4" s="113" customFormat="1">
      <c r="A444" s="172"/>
      <c r="B444" s="172"/>
      <c r="C444" s="116"/>
      <c r="D444" s="116"/>
    </row>
    <row r="445" spans="1:4" s="113" customFormat="1">
      <c r="A445" s="172"/>
      <c r="B445" s="172"/>
      <c r="C445" s="116"/>
      <c r="D445" s="116"/>
    </row>
    <row r="446" spans="1:4" s="113" customFormat="1">
      <c r="A446" s="172"/>
      <c r="B446" s="172"/>
      <c r="C446" s="116"/>
      <c r="D446" s="116"/>
    </row>
    <row r="447" spans="1:4" s="113" customFormat="1">
      <c r="A447" s="172"/>
      <c r="B447" s="172"/>
      <c r="C447" s="116"/>
      <c r="D447" s="116"/>
    </row>
    <row r="448" spans="1:4" s="113" customFormat="1">
      <c r="A448" s="172"/>
      <c r="B448" s="172"/>
      <c r="C448" s="116"/>
      <c r="D448" s="116"/>
    </row>
    <row r="449" spans="1:4" s="113" customFormat="1">
      <c r="A449" s="172"/>
      <c r="B449" s="172"/>
      <c r="C449" s="116"/>
      <c r="D449" s="116"/>
    </row>
    <row r="450" spans="1:4" s="113" customFormat="1">
      <c r="A450" s="172"/>
      <c r="B450" s="172"/>
      <c r="C450" s="116"/>
      <c r="D450" s="116"/>
    </row>
    <row r="451" spans="1:4" s="113" customFormat="1">
      <c r="A451" s="172"/>
      <c r="B451" s="172"/>
      <c r="C451" s="116"/>
      <c r="D451" s="116"/>
    </row>
    <row r="452" spans="1:4" s="113" customFormat="1">
      <c r="A452" s="172"/>
      <c r="B452" s="172"/>
      <c r="C452" s="116"/>
      <c r="D452" s="116"/>
    </row>
    <row r="453" spans="1:4" s="113" customFormat="1">
      <c r="A453" s="172"/>
      <c r="B453" s="172"/>
      <c r="C453" s="116"/>
      <c r="D453" s="116"/>
    </row>
    <row r="454" spans="1:4" s="113" customFormat="1">
      <c r="A454" s="172"/>
      <c r="B454" s="172"/>
      <c r="C454" s="116"/>
      <c r="D454" s="116"/>
    </row>
    <row r="455" spans="1:4" s="113" customFormat="1">
      <c r="A455" s="172"/>
      <c r="B455" s="172"/>
      <c r="C455" s="116"/>
      <c r="D455" s="116"/>
    </row>
    <row r="456" spans="1:4" s="113" customFormat="1">
      <c r="A456" s="172"/>
      <c r="B456" s="172"/>
      <c r="C456" s="116"/>
      <c r="D456" s="116"/>
    </row>
    <row r="457" spans="1:4" s="113" customFormat="1">
      <c r="A457" s="172"/>
      <c r="B457" s="172"/>
      <c r="C457" s="116"/>
      <c r="D457" s="116"/>
    </row>
    <row r="458" spans="1:4" s="113" customFormat="1">
      <c r="A458" s="172"/>
      <c r="B458" s="172"/>
      <c r="C458" s="116"/>
      <c r="D458" s="116"/>
    </row>
    <row r="459" spans="1:4" s="113" customFormat="1">
      <c r="A459" s="172"/>
      <c r="B459" s="172"/>
      <c r="C459" s="116"/>
      <c r="D459" s="116"/>
    </row>
    <row r="460" spans="1:4" s="113" customFormat="1">
      <c r="A460" s="172"/>
      <c r="B460" s="172"/>
      <c r="C460" s="116"/>
      <c r="D460" s="116"/>
    </row>
    <row r="461" spans="1:4" s="113" customFormat="1">
      <c r="A461" s="172"/>
      <c r="B461" s="172"/>
      <c r="C461" s="116"/>
      <c r="D461" s="116"/>
    </row>
    <row r="462" spans="1:4" s="113" customFormat="1">
      <c r="A462" s="172"/>
      <c r="B462" s="172"/>
      <c r="C462" s="116"/>
      <c r="D462" s="116"/>
    </row>
    <row r="463" spans="1:4" s="113" customFormat="1">
      <c r="A463" s="172"/>
      <c r="B463" s="172"/>
      <c r="C463" s="116"/>
      <c r="D463" s="116"/>
    </row>
    <row r="464" spans="1:4" s="113" customFormat="1">
      <c r="A464" s="172"/>
      <c r="B464" s="172"/>
      <c r="C464" s="116"/>
      <c r="D464" s="116"/>
    </row>
    <row r="465" spans="1:4" s="113" customFormat="1">
      <c r="A465" s="172"/>
      <c r="B465" s="172"/>
      <c r="C465" s="116"/>
      <c r="D465" s="116"/>
    </row>
    <row r="466" spans="1:4" s="113" customFormat="1">
      <c r="A466" s="172"/>
      <c r="B466" s="172"/>
      <c r="C466" s="116"/>
      <c r="D466" s="116"/>
    </row>
    <row r="467" spans="1:4" s="113" customFormat="1">
      <c r="A467" s="172"/>
      <c r="B467" s="172"/>
      <c r="C467" s="116"/>
      <c r="D467" s="116"/>
    </row>
    <row r="468" spans="1:4" s="113" customFormat="1">
      <c r="A468" s="172"/>
      <c r="B468" s="172"/>
      <c r="C468" s="116"/>
      <c r="D468" s="116"/>
    </row>
    <row r="469" spans="1:4" s="113" customFormat="1">
      <c r="A469" s="172"/>
      <c r="B469" s="172"/>
      <c r="C469" s="116"/>
      <c r="D469" s="116"/>
    </row>
    <row r="470" spans="1:4" s="113" customFormat="1">
      <c r="A470" s="172"/>
      <c r="B470" s="172"/>
      <c r="C470" s="116"/>
      <c r="D470" s="116"/>
    </row>
    <row r="471" spans="1:4" s="113" customFormat="1">
      <c r="A471" s="172"/>
      <c r="B471" s="172"/>
      <c r="C471" s="116"/>
      <c r="D471" s="116"/>
    </row>
    <row r="472" spans="1:4" s="113" customFormat="1">
      <c r="A472" s="172"/>
      <c r="B472" s="172"/>
      <c r="C472" s="116"/>
      <c r="D472" s="116"/>
    </row>
    <row r="473" spans="1:4" s="113" customFormat="1">
      <c r="A473" s="172"/>
      <c r="B473" s="172"/>
      <c r="C473" s="116"/>
      <c r="D473" s="116"/>
    </row>
    <row r="474" spans="1:4" s="113" customFormat="1">
      <c r="A474" s="172"/>
      <c r="B474" s="172"/>
      <c r="C474" s="116"/>
      <c r="D474" s="116"/>
    </row>
    <row r="475" spans="1:4" s="113" customFormat="1">
      <c r="A475" s="172"/>
      <c r="B475" s="172"/>
      <c r="C475" s="116"/>
      <c r="D475" s="116"/>
    </row>
    <row r="476" spans="1:4" s="113" customFormat="1">
      <c r="A476" s="172"/>
      <c r="B476" s="172"/>
      <c r="C476" s="116"/>
      <c r="D476" s="116"/>
    </row>
    <row r="477" spans="1:4" s="113" customFormat="1">
      <c r="A477" s="172"/>
      <c r="B477" s="172"/>
      <c r="C477" s="116"/>
      <c r="D477" s="116"/>
    </row>
    <row r="478" spans="1:4" s="113" customFormat="1">
      <c r="A478" s="172"/>
      <c r="B478" s="172"/>
      <c r="C478" s="116"/>
      <c r="D478" s="116"/>
    </row>
    <row r="479" spans="1:4" s="113" customFormat="1">
      <c r="A479" s="172"/>
      <c r="B479" s="172"/>
      <c r="C479" s="116"/>
      <c r="D479" s="116"/>
    </row>
    <row r="480" spans="1:4" s="113" customFormat="1">
      <c r="A480" s="172"/>
      <c r="B480" s="172"/>
      <c r="C480" s="116"/>
      <c r="D480" s="116"/>
    </row>
    <row r="481" spans="1:4" s="113" customFormat="1">
      <c r="A481" s="172"/>
      <c r="B481" s="172"/>
      <c r="C481" s="116"/>
      <c r="D481" s="116"/>
    </row>
    <row r="482" spans="1:4" s="113" customFormat="1">
      <c r="A482" s="172"/>
      <c r="B482" s="172"/>
      <c r="C482" s="116"/>
      <c r="D482" s="116"/>
    </row>
    <row r="483" spans="1:4" s="113" customFormat="1">
      <c r="A483" s="172"/>
      <c r="B483" s="172"/>
      <c r="C483" s="116"/>
      <c r="D483" s="116"/>
    </row>
    <row r="484" spans="1:4" s="113" customFormat="1">
      <c r="A484" s="172"/>
      <c r="B484" s="172"/>
      <c r="C484" s="116"/>
      <c r="D484" s="116"/>
    </row>
    <row r="485" spans="1:4" s="113" customFormat="1">
      <c r="A485" s="172"/>
      <c r="B485" s="172"/>
      <c r="C485" s="116"/>
      <c r="D485" s="116"/>
    </row>
    <row r="486" spans="1:4" s="113" customFormat="1">
      <c r="A486" s="172"/>
      <c r="B486" s="172"/>
      <c r="C486" s="116"/>
      <c r="D486" s="116"/>
    </row>
    <row r="487" spans="1:4" s="113" customFormat="1">
      <c r="A487" s="172"/>
      <c r="B487" s="172"/>
      <c r="C487" s="116"/>
      <c r="D487" s="116"/>
    </row>
    <row r="488" spans="1:4" s="113" customFormat="1">
      <c r="A488" s="172"/>
      <c r="B488" s="172"/>
      <c r="C488" s="116"/>
      <c r="D488" s="116"/>
    </row>
    <row r="489" spans="1:4" s="113" customFormat="1">
      <c r="A489" s="172"/>
      <c r="B489" s="172"/>
      <c r="C489" s="116"/>
      <c r="D489" s="116"/>
    </row>
    <row r="490" spans="1:4" s="113" customFormat="1">
      <c r="A490" s="172"/>
      <c r="B490" s="172"/>
      <c r="C490" s="116"/>
      <c r="D490" s="116"/>
    </row>
    <row r="491" spans="1:4" s="113" customFormat="1">
      <c r="A491" s="172"/>
      <c r="B491" s="172"/>
      <c r="C491" s="116"/>
      <c r="D491" s="116"/>
    </row>
    <row r="492" spans="1:4" s="113" customFormat="1">
      <c r="A492" s="172"/>
      <c r="B492" s="172"/>
      <c r="C492" s="116"/>
      <c r="D492" s="116"/>
    </row>
    <row r="493" spans="1:4" s="113" customFormat="1">
      <c r="A493" s="172"/>
      <c r="B493" s="172"/>
      <c r="C493" s="116"/>
      <c r="D493" s="116"/>
    </row>
    <row r="494" spans="1:4" s="113" customFormat="1">
      <c r="A494" s="172"/>
      <c r="B494" s="172"/>
      <c r="C494" s="116"/>
      <c r="D494" s="116"/>
    </row>
    <row r="495" spans="1:4" s="113" customFormat="1">
      <c r="A495" s="172"/>
      <c r="B495" s="172"/>
      <c r="C495" s="116"/>
      <c r="D495" s="116"/>
    </row>
    <row r="496" spans="1:4" s="113" customFormat="1">
      <c r="A496" s="172"/>
      <c r="B496" s="172"/>
      <c r="C496" s="116"/>
      <c r="D496" s="116"/>
    </row>
    <row r="497" spans="1:4" s="113" customFormat="1">
      <c r="A497" s="172"/>
      <c r="B497" s="172"/>
      <c r="C497" s="116"/>
      <c r="D497" s="116"/>
    </row>
    <row r="498" spans="1:4" s="113" customFormat="1">
      <c r="A498" s="172"/>
      <c r="B498" s="172"/>
      <c r="C498" s="116"/>
      <c r="D498" s="116"/>
    </row>
    <row r="499" spans="1:4" s="113" customFormat="1">
      <c r="A499" s="172"/>
      <c r="B499" s="172"/>
      <c r="C499" s="116"/>
      <c r="D499" s="116"/>
    </row>
    <row r="500" spans="1:4" s="113" customFormat="1">
      <c r="A500" s="172"/>
      <c r="B500" s="172"/>
      <c r="C500" s="116"/>
      <c r="D500" s="116"/>
    </row>
    <row r="501" spans="1:4" s="113" customFormat="1">
      <c r="A501" s="172"/>
      <c r="B501" s="172"/>
      <c r="C501" s="116"/>
      <c r="D501" s="116"/>
    </row>
    <row r="502" spans="1:4" s="113" customFormat="1">
      <c r="A502" s="172"/>
      <c r="B502" s="172"/>
      <c r="C502" s="116"/>
      <c r="D502" s="116"/>
    </row>
    <row r="503" spans="1:4" s="113" customFormat="1">
      <c r="A503" s="172"/>
      <c r="B503" s="172"/>
      <c r="C503" s="116"/>
      <c r="D503" s="116"/>
    </row>
    <row r="504" spans="1:4" s="113" customFormat="1">
      <c r="A504" s="172"/>
      <c r="B504" s="172"/>
      <c r="C504" s="116"/>
      <c r="D504" s="116"/>
    </row>
    <row r="505" spans="1:4" s="113" customFormat="1">
      <c r="A505" s="172"/>
      <c r="B505" s="172"/>
      <c r="C505" s="116"/>
      <c r="D505" s="116"/>
    </row>
    <row r="506" spans="1:4" s="113" customFormat="1">
      <c r="A506" s="172"/>
      <c r="B506" s="172"/>
      <c r="C506" s="116"/>
      <c r="D506" s="116"/>
    </row>
    <row r="507" spans="1:4" s="113" customFormat="1">
      <c r="A507" s="172"/>
      <c r="B507" s="172"/>
      <c r="C507" s="116"/>
      <c r="D507" s="116"/>
    </row>
    <row r="508" spans="1:4" s="113" customFormat="1">
      <c r="A508" s="172"/>
      <c r="B508" s="172"/>
      <c r="C508" s="116"/>
      <c r="D508" s="116"/>
    </row>
    <row r="509" spans="1:4" s="113" customFormat="1">
      <c r="A509" s="172"/>
      <c r="B509" s="172"/>
      <c r="C509" s="116"/>
      <c r="D509" s="116"/>
    </row>
    <row r="510" spans="1:4" s="113" customFormat="1">
      <c r="A510" s="172"/>
      <c r="B510" s="172"/>
      <c r="C510" s="116"/>
      <c r="D510" s="116"/>
    </row>
    <row r="511" spans="1:4" s="113" customFormat="1">
      <c r="A511" s="172"/>
      <c r="B511" s="172"/>
      <c r="C511" s="116"/>
      <c r="D511" s="116"/>
    </row>
    <row r="512" spans="1:4" s="113" customFormat="1">
      <c r="A512" s="172"/>
      <c r="B512" s="172"/>
      <c r="C512" s="116"/>
      <c r="D512" s="116"/>
    </row>
    <row r="513" spans="1:4" s="113" customFormat="1">
      <c r="A513" s="172"/>
      <c r="B513" s="172"/>
      <c r="C513" s="116"/>
      <c r="D513" s="116"/>
    </row>
    <row r="514" spans="1:4" s="113" customFormat="1">
      <c r="A514" s="172"/>
      <c r="B514" s="172"/>
      <c r="C514" s="116"/>
      <c r="D514" s="116"/>
    </row>
    <row r="515" spans="1:4" s="113" customFormat="1">
      <c r="A515" s="172"/>
      <c r="B515" s="172"/>
      <c r="C515" s="116"/>
      <c r="D515" s="116"/>
    </row>
    <row r="516" spans="1:4" s="113" customFormat="1">
      <c r="A516" s="172"/>
      <c r="B516" s="172"/>
      <c r="C516" s="116"/>
      <c r="D516" s="116"/>
    </row>
    <row r="517" spans="1:4" s="113" customFormat="1">
      <c r="A517" s="172"/>
      <c r="B517" s="172"/>
      <c r="C517" s="116"/>
      <c r="D517" s="116"/>
    </row>
    <row r="518" spans="1:4" s="113" customFormat="1">
      <c r="A518" s="172"/>
      <c r="B518" s="172"/>
      <c r="C518" s="116"/>
      <c r="D518" s="116"/>
    </row>
    <row r="519" spans="1:4" s="113" customFormat="1">
      <c r="A519" s="172"/>
      <c r="B519" s="172"/>
      <c r="C519" s="116"/>
      <c r="D519" s="116"/>
    </row>
    <row r="520" spans="1:4" s="113" customFormat="1">
      <c r="A520" s="172"/>
      <c r="B520" s="172"/>
      <c r="C520" s="116"/>
      <c r="D520" s="116"/>
    </row>
    <row r="521" spans="1:4" s="113" customFormat="1">
      <c r="A521" s="172"/>
      <c r="B521" s="172"/>
      <c r="C521" s="116"/>
      <c r="D521" s="116"/>
    </row>
    <row r="522" spans="1:4" s="113" customFormat="1">
      <c r="A522" s="172"/>
      <c r="B522" s="172"/>
      <c r="C522" s="116"/>
      <c r="D522" s="116"/>
    </row>
    <row r="523" spans="1:4" s="113" customFormat="1">
      <c r="A523" s="172"/>
      <c r="B523" s="172"/>
      <c r="C523" s="116"/>
      <c r="D523" s="116"/>
    </row>
    <row r="524" spans="1:4" s="113" customFormat="1">
      <c r="A524" s="172"/>
      <c r="B524" s="172"/>
      <c r="C524" s="116"/>
      <c r="D524" s="116"/>
    </row>
    <row r="525" spans="1:4" s="113" customFormat="1">
      <c r="A525" s="172"/>
      <c r="B525" s="172"/>
      <c r="C525" s="116"/>
      <c r="D525" s="116"/>
    </row>
    <row r="526" spans="1:4" s="113" customFormat="1">
      <c r="A526" s="172"/>
      <c r="B526" s="172"/>
      <c r="C526" s="116"/>
      <c r="D526" s="116"/>
    </row>
    <row r="527" spans="1:4" s="113" customFormat="1">
      <c r="A527" s="172"/>
      <c r="B527" s="172"/>
      <c r="C527" s="116"/>
      <c r="D527" s="116"/>
    </row>
    <row r="528" spans="1:4" s="113" customFormat="1">
      <c r="A528" s="172"/>
      <c r="B528" s="172"/>
      <c r="C528" s="116"/>
      <c r="D528" s="116"/>
    </row>
    <row r="529" spans="1:4" s="113" customFormat="1">
      <c r="A529" s="172"/>
      <c r="B529" s="172"/>
      <c r="C529" s="116"/>
      <c r="D529" s="116"/>
    </row>
    <row r="530" spans="1:4" s="113" customFormat="1">
      <c r="A530" s="172"/>
      <c r="B530" s="172"/>
      <c r="C530" s="116"/>
      <c r="D530" s="116"/>
    </row>
    <row r="531" spans="1:4" s="113" customFormat="1">
      <c r="A531" s="172"/>
      <c r="B531" s="172"/>
      <c r="C531" s="116"/>
      <c r="D531" s="116"/>
    </row>
    <row r="532" spans="1:4" s="113" customFormat="1">
      <c r="A532" s="172"/>
      <c r="B532" s="172"/>
      <c r="C532" s="116"/>
      <c r="D532" s="116"/>
    </row>
    <row r="533" spans="1:4" s="113" customFormat="1">
      <c r="A533" s="172"/>
      <c r="B533" s="172"/>
      <c r="C533" s="116"/>
      <c r="D533" s="116"/>
    </row>
    <row r="534" spans="1:4" s="113" customFormat="1">
      <c r="A534" s="172"/>
      <c r="B534" s="172"/>
      <c r="C534" s="116"/>
      <c r="D534" s="116"/>
    </row>
    <row r="535" spans="1:4" s="113" customFormat="1">
      <c r="A535" s="172"/>
      <c r="B535" s="172"/>
      <c r="C535" s="116"/>
      <c r="D535" s="116"/>
    </row>
    <row r="536" spans="1:4" s="113" customFormat="1">
      <c r="A536" s="172"/>
      <c r="B536" s="172"/>
      <c r="C536" s="116"/>
      <c r="D536" s="116"/>
    </row>
    <row r="537" spans="1:4" s="113" customFormat="1">
      <c r="A537" s="172"/>
      <c r="B537" s="172"/>
      <c r="C537" s="116"/>
      <c r="D537" s="116"/>
    </row>
    <row r="538" spans="1:4" s="113" customFormat="1">
      <c r="A538" s="172"/>
      <c r="B538" s="172"/>
      <c r="C538" s="116"/>
      <c r="D538" s="116"/>
    </row>
    <row r="539" spans="1:4" s="113" customFormat="1">
      <c r="A539" s="172"/>
      <c r="B539" s="172"/>
      <c r="C539" s="116"/>
      <c r="D539" s="116"/>
    </row>
    <row r="540" spans="1:4" s="113" customFormat="1">
      <c r="A540" s="172"/>
      <c r="B540" s="172"/>
      <c r="C540" s="116"/>
      <c r="D540" s="116"/>
    </row>
    <row r="541" spans="1:4" s="113" customFormat="1">
      <c r="A541" s="172"/>
      <c r="B541" s="172"/>
      <c r="C541" s="116"/>
      <c r="D541" s="116"/>
    </row>
    <row r="542" spans="1:4" s="113" customFormat="1">
      <c r="A542" s="172"/>
      <c r="B542" s="172"/>
      <c r="C542" s="116"/>
      <c r="D542" s="116"/>
    </row>
    <row r="543" spans="1:4" s="113" customFormat="1">
      <c r="A543" s="172"/>
      <c r="B543" s="172"/>
      <c r="C543" s="116"/>
      <c r="D543" s="116"/>
    </row>
    <row r="544" spans="1:4" s="113" customFormat="1">
      <c r="A544" s="172"/>
      <c r="B544" s="172"/>
      <c r="C544" s="116"/>
      <c r="D544" s="116"/>
    </row>
    <row r="545" spans="1:4" s="113" customFormat="1">
      <c r="A545" s="172"/>
      <c r="B545" s="172"/>
      <c r="C545" s="116"/>
      <c r="D545" s="116"/>
    </row>
    <row r="546" spans="1:4" s="113" customFormat="1">
      <c r="A546" s="172"/>
      <c r="B546" s="172"/>
      <c r="C546" s="116"/>
      <c r="D546" s="116"/>
    </row>
    <row r="547" spans="1:4" s="113" customFormat="1">
      <c r="A547" s="172"/>
      <c r="B547" s="172"/>
      <c r="C547" s="116"/>
      <c r="D547" s="116"/>
    </row>
    <row r="548" spans="1:4" s="113" customFormat="1">
      <c r="A548" s="172"/>
      <c r="B548" s="172"/>
      <c r="C548" s="116"/>
      <c r="D548" s="116"/>
    </row>
    <row r="549" spans="1:4" s="113" customFormat="1">
      <c r="A549" s="172"/>
      <c r="B549" s="172"/>
      <c r="C549" s="116"/>
      <c r="D549" s="116"/>
    </row>
    <row r="550" spans="1:4" s="113" customFormat="1">
      <c r="A550" s="172"/>
      <c r="B550" s="172"/>
      <c r="C550" s="116"/>
      <c r="D550" s="116"/>
    </row>
    <row r="551" spans="1:4" s="113" customFormat="1">
      <c r="A551" s="172"/>
      <c r="B551" s="172"/>
      <c r="C551" s="116"/>
      <c r="D551" s="116"/>
    </row>
    <row r="552" spans="1:4" s="113" customFormat="1">
      <c r="A552" s="172"/>
      <c r="B552" s="172"/>
      <c r="C552" s="116"/>
      <c r="D552" s="116"/>
    </row>
    <row r="553" spans="1:4" s="113" customFormat="1">
      <c r="A553" s="172"/>
      <c r="B553" s="172"/>
      <c r="C553" s="116"/>
      <c r="D553" s="116"/>
    </row>
    <row r="554" spans="1:4" s="113" customFormat="1">
      <c r="A554" s="172"/>
      <c r="B554" s="172"/>
      <c r="C554" s="116"/>
      <c r="D554" s="116"/>
    </row>
    <row r="555" spans="1:4" s="113" customFormat="1">
      <c r="A555" s="172"/>
      <c r="B555" s="172"/>
      <c r="C555" s="116"/>
      <c r="D555" s="116"/>
    </row>
    <row r="556" spans="1:4" s="113" customFormat="1">
      <c r="A556" s="172"/>
      <c r="B556" s="172"/>
      <c r="C556" s="116"/>
      <c r="D556" s="116"/>
    </row>
    <row r="557" spans="1:4" s="113" customFormat="1">
      <c r="A557" s="172"/>
      <c r="B557" s="172"/>
      <c r="C557" s="116"/>
      <c r="D557" s="116"/>
    </row>
    <row r="558" spans="1:4" s="113" customFormat="1">
      <c r="A558" s="172"/>
      <c r="B558" s="172"/>
      <c r="C558" s="116"/>
      <c r="D558" s="116"/>
    </row>
    <row r="559" spans="1:4" s="113" customFormat="1">
      <c r="A559" s="172"/>
      <c r="B559" s="172"/>
      <c r="C559" s="116"/>
      <c r="D559" s="116"/>
    </row>
    <row r="560" spans="1:4" s="113" customFormat="1">
      <c r="A560" s="172"/>
      <c r="B560" s="172"/>
      <c r="C560" s="116"/>
      <c r="D560" s="116"/>
    </row>
    <row r="561" spans="1:4" s="113" customFormat="1">
      <c r="A561" s="172"/>
      <c r="B561" s="172"/>
      <c r="C561" s="116"/>
      <c r="D561" s="116"/>
    </row>
    <row r="562" spans="1:4" s="113" customFormat="1">
      <c r="A562" s="172"/>
      <c r="B562" s="172"/>
      <c r="C562" s="116"/>
      <c r="D562" s="116"/>
    </row>
    <row r="563" spans="1:4" s="113" customFormat="1">
      <c r="A563" s="172"/>
      <c r="B563" s="172"/>
      <c r="C563" s="116"/>
      <c r="D563" s="116"/>
    </row>
    <row r="564" spans="1:4" s="113" customFormat="1">
      <c r="A564" s="172"/>
      <c r="B564" s="172"/>
      <c r="C564" s="116"/>
      <c r="D564" s="116"/>
    </row>
    <row r="565" spans="1:4" s="113" customFormat="1">
      <c r="A565" s="172"/>
      <c r="B565" s="172"/>
      <c r="C565" s="116"/>
      <c r="D565" s="116"/>
    </row>
    <row r="566" spans="1:4" s="113" customFormat="1">
      <c r="A566" s="172"/>
      <c r="B566" s="172"/>
      <c r="C566" s="116"/>
      <c r="D566" s="116"/>
    </row>
    <row r="567" spans="1:4" s="113" customFormat="1">
      <c r="A567" s="172"/>
      <c r="B567" s="172"/>
      <c r="C567" s="116"/>
      <c r="D567" s="116"/>
    </row>
    <row r="568" spans="1:4" s="113" customFormat="1">
      <c r="A568" s="172"/>
      <c r="B568" s="172"/>
      <c r="C568" s="116"/>
      <c r="D568" s="116"/>
    </row>
    <row r="569" spans="1:4" s="113" customFormat="1">
      <c r="A569" s="172"/>
      <c r="B569" s="172"/>
      <c r="C569" s="116"/>
      <c r="D569" s="116"/>
    </row>
    <row r="570" spans="1:4" s="113" customFormat="1">
      <c r="A570" s="172"/>
      <c r="B570" s="172"/>
      <c r="C570" s="116"/>
      <c r="D570" s="116"/>
    </row>
    <row r="571" spans="1:4" s="113" customFormat="1">
      <c r="A571" s="172"/>
      <c r="B571" s="172"/>
      <c r="C571" s="116"/>
      <c r="D571" s="116"/>
    </row>
    <row r="572" spans="1:4" s="113" customFormat="1">
      <c r="A572" s="172"/>
      <c r="B572" s="172"/>
      <c r="C572" s="116"/>
      <c r="D572" s="116"/>
    </row>
    <row r="573" spans="1:4" s="113" customFormat="1">
      <c r="A573" s="172"/>
      <c r="B573" s="172"/>
      <c r="C573" s="116"/>
      <c r="D573" s="116"/>
    </row>
    <row r="574" spans="1:4" s="113" customFormat="1">
      <c r="A574" s="172"/>
      <c r="B574" s="172"/>
      <c r="C574" s="116"/>
      <c r="D574" s="116"/>
    </row>
    <row r="575" spans="1:4" s="113" customFormat="1">
      <c r="A575" s="172"/>
      <c r="B575" s="172"/>
      <c r="C575" s="116"/>
      <c r="D575" s="116"/>
    </row>
    <row r="576" spans="1:4" s="113" customFormat="1">
      <c r="A576" s="172"/>
      <c r="B576" s="172"/>
      <c r="C576" s="116"/>
      <c r="D576" s="116"/>
    </row>
    <row r="577" spans="1:4" s="113" customFormat="1">
      <c r="A577" s="172"/>
      <c r="B577" s="172"/>
      <c r="C577" s="116"/>
      <c r="D577" s="116"/>
    </row>
    <row r="578" spans="1:4" s="113" customFormat="1">
      <c r="A578" s="172"/>
      <c r="B578" s="172"/>
      <c r="C578" s="116"/>
      <c r="D578" s="116"/>
    </row>
    <row r="579" spans="1:4" s="113" customFormat="1">
      <c r="A579" s="172"/>
      <c r="B579" s="172"/>
      <c r="C579" s="116"/>
      <c r="D579" s="116"/>
    </row>
    <row r="580" spans="1:4" s="113" customFormat="1">
      <c r="A580" s="172"/>
      <c r="B580" s="172"/>
      <c r="C580" s="116"/>
      <c r="D580" s="116"/>
    </row>
    <row r="581" spans="1:4" s="113" customFormat="1">
      <c r="A581" s="172"/>
      <c r="B581" s="172"/>
      <c r="C581" s="116"/>
      <c r="D581" s="116"/>
    </row>
    <row r="582" spans="1:4" s="113" customFormat="1">
      <c r="A582" s="172"/>
      <c r="B582" s="172"/>
      <c r="C582" s="116"/>
      <c r="D582" s="116"/>
    </row>
    <row r="583" spans="1:4" s="113" customFormat="1">
      <c r="A583" s="172"/>
      <c r="B583" s="172"/>
      <c r="C583" s="116"/>
      <c r="D583" s="116"/>
    </row>
    <row r="584" spans="1:4" s="113" customFormat="1">
      <c r="A584" s="172"/>
      <c r="B584" s="172"/>
      <c r="C584" s="116"/>
      <c r="D584" s="116"/>
    </row>
    <row r="585" spans="1:4" s="113" customFormat="1">
      <c r="A585" s="172"/>
      <c r="B585" s="172"/>
      <c r="C585" s="116"/>
      <c r="D585" s="116"/>
    </row>
    <row r="586" spans="1:4" s="113" customFormat="1">
      <c r="A586" s="172"/>
      <c r="B586" s="172"/>
      <c r="C586" s="116"/>
      <c r="D586" s="116"/>
    </row>
    <row r="587" spans="1:4" s="113" customFormat="1">
      <c r="A587" s="172"/>
      <c r="B587" s="172"/>
      <c r="C587" s="116"/>
      <c r="D587" s="116"/>
    </row>
    <row r="588" spans="1:4" s="113" customFormat="1">
      <c r="A588" s="172"/>
      <c r="B588" s="172"/>
      <c r="C588" s="116"/>
      <c r="D588" s="116"/>
    </row>
    <row r="589" spans="1:4" s="113" customFormat="1">
      <c r="A589" s="172"/>
      <c r="B589" s="172"/>
      <c r="C589" s="116"/>
      <c r="D589" s="116"/>
    </row>
    <row r="590" spans="1:4" s="113" customFormat="1">
      <c r="A590" s="172"/>
      <c r="B590" s="172"/>
      <c r="C590" s="116"/>
      <c r="D590" s="116"/>
    </row>
    <row r="591" spans="1:4" s="113" customFormat="1">
      <c r="A591" s="172"/>
      <c r="B591" s="172"/>
      <c r="C591" s="116"/>
      <c r="D591" s="116"/>
    </row>
    <row r="592" spans="1:4" s="113" customFormat="1">
      <c r="A592" s="172"/>
      <c r="B592" s="172"/>
      <c r="C592" s="116"/>
      <c r="D592" s="116"/>
    </row>
    <row r="593" spans="1:4" s="113" customFormat="1">
      <c r="A593" s="172"/>
      <c r="B593" s="172"/>
      <c r="C593" s="116"/>
      <c r="D593" s="116"/>
    </row>
    <row r="594" spans="1:4" s="113" customFormat="1">
      <c r="A594" s="172"/>
      <c r="B594" s="172"/>
      <c r="C594" s="116"/>
      <c r="D594" s="116"/>
    </row>
    <row r="595" spans="1:4" s="113" customFormat="1">
      <c r="A595" s="172"/>
      <c r="B595" s="172"/>
      <c r="C595" s="116"/>
      <c r="D595" s="116"/>
    </row>
    <row r="596" spans="1:4" s="113" customFormat="1">
      <c r="A596" s="172"/>
      <c r="B596" s="172"/>
      <c r="C596" s="116"/>
      <c r="D596" s="116"/>
    </row>
    <row r="597" spans="1:4" s="113" customFormat="1">
      <c r="A597" s="172"/>
      <c r="B597" s="172"/>
      <c r="C597" s="116"/>
      <c r="D597" s="116"/>
    </row>
    <row r="598" spans="1:4" s="113" customFormat="1">
      <c r="A598" s="172"/>
      <c r="B598" s="172"/>
      <c r="C598" s="116"/>
      <c r="D598" s="116"/>
    </row>
    <row r="599" spans="1:4" s="113" customFormat="1">
      <c r="A599" s="172"/>
      <c r="B599" s="172"/>
      <c r="C599" s="116"/>
      <c r="D599" s="116"/>
    </row>
    <row r="600" spans="1:4" s="113" customFormat="1">
      <c r="A600" s="172"/>
      <c r="B600" s="172"/>
      <c r="C600" s="116"/>
      <c r="D600" s="116"/>
    </row>
    <row r="601" spans="1:4" s="113" customFormat="1">
      <c r="A601" s="172"/>
      <c r="B601" s="172"/>
      <c r="C601" s="116"/>
      <c r="D601" s="116"/>
    </row>
    <row r="602" spans="1:4" s="113" customFormat="1">
      <c r="A602" s="172"/>
      <c r="B602" s="172"/>
      <c r="C602" s="116"/>
      <c r="D602" s="116"/>
    </row>
    <row r="603" spans="1:4" s="113" customFormat="1">
      <c r="A603" s="172"/>
      <c r="B603" s="172"/>
      <c r="C603" s="116"/>
      <c r="D603" s="116"/>
    </row>
    <row r="604" spans="1:4" s="113" customFormat="1">
      <c r="A604" s="172"/>
      <c r="B604" s="172"/>
      <c r="C604" s="116"/>
      <c r="D604" s="116"/>
    </row>
    <row r="605" spans="1:4" s="113" customFormat="1">
      <c r="A605" s="172"/>
      <c r="B605" s="172"/>
      <c r="C605" s="116"/>
      <c r="D605" s="116"/>
    </row>
    <row r="606" spans="1:4" s="113" customFormat="1">
      <c r="A606" s="172"/>
      <c r="B606" s="172"/>
      <c r="C606" s="116"/>
      <c r="D606" s="116"/>
    </row>
    <row r="607" spans="1:4" s="113" customFormat="1">
      <c r="A607" s="172"/>
      <c r="B607" s="172"/>
      <c r="C607" s="116"/>
      <c r="D607" s="116"/>
    </row>
    <row r="608" spans="1:4" s="113" customFormat="1">
      <c r="A608" s="172"/>
      <c r="B608" s="172"/>
      <c r="C608" s="116"/>
      <c r="D608" s="116"/>
    </row>
    <row r="609" spans="1:4" s="113" customFormat="1">
      <c r="A609" s="172"/>
      <c r="B609" s="172"/>
      <c r="C609" s="116"/>
      <c r="D609" s="116"/>
    </row>
    <row r="610" spans="1:4" s="113" customFormat="1">
      <c r="A610" s="172"/>
      <c r="B610" s="172"/>
      <c r="C610" s="116"/>
      <c r="D610" s="116"/>
    </row>
    <row r="611" spans="1:4" s="113" customFormat="1">
      <c r="A611" s="172"/>
      <c r="B611" s="172"/>
      <c r="C611" s="116"/>
      <c r="D611" s="116"/>
    </row>
    <row r="612" spans="1:4" s="113" customFormat="1">
      <c r="A612" s="172"/>
      <c r="B612" s="172"/>
      <c r="C612" s="116"/>
      <c r="D612" s="116"/>
    </row>
    <row r="613" spans="1:4" s="113" customFormat="1">
      <c r="A613" s="172"/>
      <c r="B613" s="172"/>
      <c r="C613" s="116"/>
      <c r="D613" s="116"/>
    </row>
    <row r="614" spans="1:4" s="113" customFormat="1">
      <c r="A614" s="172"/>
      <c r="B614" s="172"/>
      <c r="C614" s="116"/>
      <c r="D614" s="116"/>
    </row>
    <row r="615" spans="1:4" s="113" customFormat="1">
      <c r="A615" s="172"/>
      <c r="B615" s="172"/>
      <c r="C615" s="116"/>
      <c r="D615" s="116"/>
    </row>
    <row r="616" spans="1:4" s="113" customFormat="1">
      <c r="A616" s="172"/>
      <c r="B616" s="172"/>
      <c r="C616" s="116"/>
      <c r="D616" s="116"/>
    </row>
    <row r="617" spans="1:4" s="113" customFormat="1">
      <c r="A617" s="172"/>
      <c r="B617" s="172"/>
      <c r="C617" s="116"/>
      <c r="D617" s="116"/>
    </row>
    <row r="618" spans="1:4" s="113" customFormat="1">
      <c r="A618" s="172"/>
      <c r="B618" s="172"/>
      <c r="C618" s="116"/>
      <c r="D618" s="116"/>
    </row>
    <row r="619" spans="1:4" s="113" customFormat="1">
      <c r="A619" s="172"/>
      <c r="B619" s="172"/>
      <c r="C619" s="116"/>
      <c r="D619" s="116"/>
    </row>
    <row r="620" spans="1:4" s="113" customFormat="1">
      <c r="A620" s="172"/>
      <c r="B620" s="172"/>
      <c r="C620" s="116"/>
      <c r="D620" s="116"/>
    </row>
    <row r="621" spans="1:4" s="113" customFormat="1">
      <c r="A621" s="172"/>
      <c r="B621" s="172"/>
      <c r="C621" s="116"/>
      <c r="D621" s="116"/>
    </row>
    <row r="622" spans="1:4" s="113" customFormat="1">
      <c r="A622" s="172"/>
      <c r="B622" s="172"/>
      <c r="C622" s="116"/>
      <c r="D622" s="116"/>
    </row>
    <row r="623" spans="1:4" s="113" customFormat="1">
      <c r="A623" s="172"/>
      <c r="B623" s="172"/>
      <c r="C623" s="116"/>
      <c r="D623" s="116"/>
    </row>
    <row r="624" spans="1:4" s="113" customFormat="1">
      <c r="A624" s="172"/>
      <c r="B624" s="172"/>
      <c r="C624" s="116"/>
      <c r="D624" s="116"/>
    </row>
    <row r="625" spans="1:4" s="113" customFormat="1">
      <c r="A625" s="172"/>
      <c r="B625" s="172"/>
      <c r="C625" s="116"/>
      <c r="D625" s="116"/>
    </row>
    <row r="626" spans="1:4" s="113" customFormat="1">
      <c r="A626" s="172"/>
      <c r="B626" s="172"/>
      <c r="C626" s="116"/>
      <c r="D626" s="116"/>
    </row>
    <row r="627" spans="1:4" s="113" customFormat="1">
      <c r="A627" s="172"/>
      <c r="B627" s="172"/>
      <c r="C627" s="116"/>
      <c r="D627" s="116"/>
    </row>
    <row r="628" spans="1:4" s="113" customFormat="1">
      <c r="A628" s="172"/>
      <c r="B628" s="172"/>
      <c r="C628" s="116"/>
      <c r="D628" s="116"/>
    </row>
    <row r="629" spans="1:4" s="113" customFormat="1">
      <c r="A629" s="172"/>
      <c r="B629" s="172"/>
      <c r="C629" s="116"/>
      <c r="D629" s="116"/>
    </row>
    <row r="630" spans="1:4" s="113" customFormat="1">
      <c r="A630" s="172"/>
      <c r="B630" s="172"/>
      <c r="C630" s="116"/>
      <c r="D630" s="116"/>
    </row>
    <row r="631" spans="1:4" s="113" customFormat="1">
      <c r="A631" s="172"/>
      <c r="B631" s="172"/>
      <c r="C631" s="116"/>
      <c r="D631" s="116"/>
    </row>
    <row r="632" spans="1:4" s="113" customFormat="1">
      <c r="A632" s="172"/>
      <c r="B632" s="172"/>
      <c r="C632" s="116"/>
      <c r="D632" s="116"/>
    </row>
    <row r="633" spans="1:4" s="113" customFormat="1">
      <c r="A633" s="172"/>
      <c r="B633" s="172"/>
      <c r="C633" s="116"/>
      <c r="D633" s="116"/>
    </row>
    <row r="634" spans="1:4" s="113" customFormat="1">
      <c r="A634" s="172"/>
      <c r="B634" s="172"/>
      <c r="C634" s="116"/>
      <c r="D634" s="116"/>
    </row>
    <row r="635" spans="1:4" s="113" customFormat="1">
      <c r="A635" s="172"/>
      <c r="B635" s="172"/>
      <c r="C635" s="116"/>
      <c r="D635" s="116"/>
    </row>
    <row r="636" spans="1:4" s="113" customFormat="1">
      <c r="A636" s="172"/>
      <c r="B636" s="172"/>
      <c r="C636" s="116"/>
      <c r="D636" s="116"/>
    </row>
    <row r="637" spans="1:4" s="113" customFormat="1">
      <c r="A637" s="172"/>
      <c r="B637" s="172"/>
      <c r="C637" s="116"/>
      <c r="D637" s="116"/>
    </row>
    <row r="638" spans="1:4" s="113" customFormat="1">
      <c r="A638" s="172"/>
      <c r="B638" s="172"/>
      <c r="C638" s="116"/>
      <c r="D638" s="116"/>
    </row>
    <row r="639" spans="1:4" s="113" customFormat="1">
      <c r="A639" s="172"/>
      <c r="B639" s="172"/>
      <c r="C639" s="116"/>
      <c r="D639" s="116"/>
    </row>
    <row r="640" spans="1:4" s="113" customFormat="1">
      <c r="A640" s="172"/>
      <c r="B640" s="172"/>
      <c r="C640" s="116"/>
      <c r="D640" s="116"/>
    </row>
    <row r="641" spans="1:4" s="113" customFormat="1">
      <c r="A641" s="172"/>
      <c r="B641" s="172"/>
      <c r="C641" s="116"/>
      <c r="D641" s="116"/>
    </row>
    <row r="642" spans="1:4" s="113" customFormat="1">
      <c r="A642" s="172"/>
      <c r="B642" s="172"/>
      <c r="C642" s="116"/>
      <c r="D642" s="116"/>
    </row>
    <row r="643" spans="1:4" s="113" customFormat="1">
      <c r="A643" s="172"/>
      <c r="B643" s="172"/>
      <c r="C643" s="116"/>
      <c r="D643" s="116"/>
    </row>
    <row r="644" spans="1:4" s="113" customFormat="1">
      <c r="A644" s="172"/>
      <c r="B644" s="172"/>
      <c r="C644" s="116"/>
      <c r="D644" s="116"/>
    </row>
    <row r="645" spans="1:4" s="113" customFormat="1">
      <c r="A645" s="172"/>
      <c r="B645" s="172"/>
      <c r="C645" s="116"/>
      <c r="D645" s="116"/>
    </row>
    <row r="646" spans="1:4" s="113" customFormat="1">
      <c r="A646" s="172"/>
      <c r="B646" s="172"/>
      <c r="C646" s="116"/>
      <c r="D646" s="116"/>
    </row>
    <row r="647" spans="1:4" s="113" customFormat="1">
      <c r="A647" s="172"/>
      <c r="B647" s="172"/>
      <c r="C647" s="116"/>
      <c r="D647" s="116"/>
    </row>
    <row r="648" spans="1:4" s="113" customFormat="1">
      <c r="A648" s="172"/>
      <c r="B648" s="172"/>
      <c r="C648" s="116"/>
      <c r="D648" s="116"/>
    </row>
    <row r="649" spans="1:4" s="113" customFormat="1">
      <c r="A649" s="172"/>
      <c r="B649" s="172"/>
      <c r="C649" s="116"/>
      <c r="D649" s="116"/>
    </row>
    <row r="650" spans="1:4" s="113" customFormat="1">
      <c r="A650" s="172"/>
      <c r="B650" s="172"/>
      <c r="C650" s="116"/>
      <c r="D650" s="116"/>
    </row>
    <row r="651" spans="1:4" s="113" customFormat="1">
      <c r="A651" s="172"/>
      <c r="B651" s="172"/>
      <c r="C651" s="116"/>
      <c r="D651" s="116"/>
    </row>
    <row r="652" spans="1:4" s="113" customFormat="1">
      <c r="A652" s="172"/>
      <c r="B652" s="172"/>
      <c r="C652" s="116"/>
      <c r="D652" s="116"/>
    </row>
    <row r="653" spans="1:4" s="113" customFormat="1">
      <c r="A653" s="172"/>
      <c r="B653" s="172"/>
      <c r="C653" s="116"/>
      <c r="D653" s="116"/>
    </row>
    <row r="654" spans="1:4" s="113" customFormat="1">
      <c r="A654" s="172"/>
      <c r="B654" s="172"/>
      <c r="C654" s="116"/>
      <c r="D654" s="116"/>
    </row>
    <row r="655" spans="1:4" s="113" customFormat="1">
      <c r="A655" s="172"/>
      <c r="B655" s="172"/>
      <c r="C655" s="116"/>
      <c r="D655" s="116"/>
    </row>
    <row r="656" spans="1:4" s="113" customFormat="1">
      <c r="A656" s="172"/>
      <c r="B656" s="172"/>
      <c r="C656" s="116"/>
      <c r="D656" s="116"/>
    </row>
    <row r="657" spans="1:4" s="113" customFormat="1">
      <c r="A657" s="172"/>
      <c r="B657" s="172"/>
      <c r="C657" s="116"/>
      <c r="D657" s="116"/>
    </row>
    <row r="658" spans="1:4" s="113" customFormat="1">
      <c r="A658" s="172"/>
      <c r="B658" s="172"/>
      <c r="C658" s="116"/>
      <c r="D658" s="116"/>
    </row>
    <row r="659" spans="1:4" s="113" customFormat="1">
      <c r="A659" s="172"/>
      <c r="B659" s="172"/>
      <c r="C659" s="116"/>
      <c r="D659" s="116"/>
    </row>
    <row r="660" spans="1:4" s="113" customFormat="1">
      <c r="A660" s="172"/>
      <c r="B660" s="172"/>
      <c r="C660" s="116"/>
      <c r="D660" s="116"/>
    </row>
    <row r="661" spans="1:4" s="113" customFormat="1">
      <c r="A661" s="172"/>
      <c r="B661" s="172"/>
      <c r="C661" s="116"/>
      <c r="D661" s="116"/>
    </row>
    <row r="662" spans="1:4" s="113" customFormat="1">
      <c r="A662" s="172"/>
      <c r="B662" s="172"/>
      <c r="C662" s="116"/>
      <c r="D662" s="116"/>
    </row>
    <row r="663" spans="1:4" s="113" customFormat="1">
      <c r="A663" s="172"/>
      <c r="B663" s="172"/>
      <c r="C663" s="116"/>
      <c r="D663" s="116"/>
    </row>
    <row r="664" spans="1:4" s="113" customFormat="1">
      <c r="A664" s="172"/>
      <c r="B664" s="172"/>
      <c r="C664" s="116"/>
      <c r="D664" s="116"/>
    </row>
    <row r="665" spans="1:4" s="113" customFormat="1">
      <c r="A665" s="172"/>
      <c r="B665" s="172"/>
      <c r="C665" s="116"/>
      <c r="D665" s="116"/>
    </row>
    <row r="666" spans="1:4" s="113" customFormat="1">
      <c r="A666" s="172"/>
      <c r="B666" s="172"/>
      <c r="C666" s="116"/>
      <c r="D666" s="116"/>
    </row>
    <row r="667" spans="1:4" s="113" customFormat="1">
      <c r="A667" s="172"/>
      <c r="B667" s="172"/>
      <c r="C667" s="116"/>
      <c r="D667" s="116"/>
    </row>
    <row r="668" spans="1:4" s="113" customFormat="1">
      <c r="A668" s="172"/>
      <c r="B668" s="172"/>
      <c r="C668" s="116"/>
      <c r="D668" s="116"/>
    </row>
    <row r="669" spans="1:4" s="113" customFormat="1">
      <c r="A669" s="172"/>
      <c r="B669" s="172"/>
      <c r="C669" s="116"/>
      <c r="D669" s="116"/>
    </row>
    <row r="670" spans="1:4" s="113" customFormat="1">
      <c r="A670" s="172"/>
      <c r="B670" s="172"/>
      <c r="C670" s="116"/>
      <c r="D670" s="116"/>
    </row>
    <row r="671" spans="1:4" s="113" customFormat="1">
      <c r="A671" s="172"/>
      <c r="B671" s="172"/>
      <c r="C671" s="116"/>
      <c r="D671" s="116"/>
    </row>
    <row r="672" spans="1:4" s="113" customFormat="1">
      <c r="A672" s="172"/>
      <c r="B672" s="172"/>
      <c r="C672" s="116"/>
      <c r="D672" s="116"/>
    </row>
    <row r="673" spans="1:4" s="113" customFormat="1">
      <c r="A673" s="172"/>
      <c r="B673" s="172"/>
      <c r="C673" s="116"/>
      <c r="D673" s="116"/>
    </row>
    <row r="674" spans="1:4" s="113" customFormat="1">
      <c r="A674" s="172"/>
      <c r="B674" s="172"/>
      <c r="C674" s="116"/>
      <c r="D674" s="116"/>
    </row>
    <row r="675" spans="1:4" s="113" customFormat="1">
      <c r="A675" s="172"/>
      <c r="B675" s="172"/>
      <c r="C675" s="116"/>
      <c r="D675" s="116"/>
    </row>
    <row r="676" spans="1:4" s="113" customFormat="1">
      <c r="A676" s="172"/>
      <c r="B676" s="172"/>
      <c r="C676" s="116"/>
      <c r="D676" s="116"/>
    </row>
    <row r="677" spans="1:4" s="113" customFormat="1">
      <c r="A677" s="172"/>
      <c r="B677" s="172"/>
      <c r="C677" s="116"/>
      <c r="D677" s="116"/>
    </row>
    <row r="678" spans="1:4" s="113" customFormat="1">
      <c r="A678" s="172"/>
      <c r="B678" s="172"/>
      <c r="C678" s="116"/>
      <c r="D678" s="116"/>
    </row>
    <row r="679" spans="1:4" s="113" customFormat="1">
      <c r="A679" s="172"/>
      <c r="B679" s="172"/>
      <c r="C679" s="116"/>
      <c r="D679" s="116"/>
    </row>
    <row r="680" spans="1:4" s="113" customFormat="1">
      <c r="A680" s="172"/>
      <c r="B680" s="172"/>
      <c r="C680" s="116"/>
      <c r="D680" s="116"/>
    </row>
    <row r="681" spans="1:4" s="113" customFormat="1">
      <c r="A681" s="172"/>
      <c r="B681" s="172"/>
      <c r="C681" s="116"/>
      <c r="D681" s="116"/>
    </row>
    <row r="682" spans="1:4" s="113" customFormat="1">
      <c r="A682" s="172"/>
      <c r="B682" s="172"/>
      <c r="C682" s="116"/>
      <c r="D682" s="116"/>
    </row>
    <row r="683" spans="1:4" s="113" customFormat="1">
      <c r="A683" s="172"/>
      <c r="B683" s="172"/>
      <c r="C683" s="116"/>
      <c r="D683" s="116"/>
    </row>
    <row r="684" spans="1:4" s="113" customFormat="1">
      <c r="A684" s="172"/>
      <c r="B684" s="172"/>
      <c r="C684" s="116"/>
      <c r="D684" s="116"/>
    </row>
    <row r="685" spans="1:4" s="113" customFormat="1">
      <c r="A685" s="172"/>
      <c r="B685" s="172"/>
      <c r="C685" s="116"/>
      <c r="D685" s="116"/>
    </row>
    <row r="686" spans="1:4" s="113" customFormat="1">
      <c r="A686" s="172"/>
      <c r="B686" s="172"/>
      <c r="C686" s="116"/>
      <c r="D686" s="116"/>
    </row>
    <row r="687" spans="1:4" s="113" customFormat="1">
      <c r="A687" s="172"/>
      <c r="B687" s="172"/>
      <c r="C687" s="116"/>
      <c r="D687" s="116"/>
    </row>
    <row r="688" spans="1:4" s="113" customFormat="1">
      <c r="A688" s="172"/>
      <c r="B688" s="172"/>
      <c r="C688" s="116"/>
      <c r="D688" s="116"/>
    </row>
    <row r="689" spans="1:4" s="113" customFormat="1">
      <c r="A689" s="172"/>
      <c r="B689" s="172"/>
      <c r="C689" s="116"/>
      <c r="D689" s="116"/>
    </row>
    <row r="690" spans="1:4" s="113" customFormat="1">
      <c r="A690" s="172"/>
      <c r="B690" s="172"/>
      <c r="C690" s="116"/>
      <c r="D690" s="116"/>
    </row>
    <row r="691" spans="1:4" s="113" customFormat="1">
      <c r="A691" s="172"/>
      <c r="B691" s="172"/>
      <c r="C691" s="116"/>
      <c r="D691" s="116"/>
    </row>
    <row r="692" spans="1:4" s="113" customFormat="1">
      <c r="A692" s="172"/>
      <c r="B692" s="172"/>
      <c r="C692" s="116"/>
      <c r="D692" s="116"/>
    </row>
    <row r="693" spans="1:4" s="113" customFormat="1">
      <c r="A693" s="172"/>
      <c r="B693" s="172"/>
      <c r="C693" s="116"/>
      <c r="D693" s="116"/>
    </row>
    <row r="694" spans="1:4" s="113" customFormat="1">
      <c r="A694" s="172"/>
      <c r="B694" s="172"/>
      <c r="C694" s="116"/>
      <c r="D694" s="116"/>
    </row>
    <row r="695" spans="1:4" s="113" customFormat="1">
      <c r="A695" s="172"/>
      <c r="B695" s="172"/>
      <c r="C695" s="116"/>
      <c r="D695" s="116"/>
    </row>
    <row r="696" spans="1:4" s="113" customFormat="1">
      <c r="A696" s="172"/>
      <c r="B696" s="172"/>
      <c r="C696" s="116"/>
      <c r="D696" s="116"/>
    </row>
    <row r="697" spans="1:4" s="113" customFormat="1">
      <c r="A697" s="172"/>
      <c r="B697" s="172"/>
      <c r="C697" s="116"/>
      <c r="D697" s="116"/>
    </row>
    <row r="698" spans="1:4" s="113" customFormat="1">
      <c r="A698" s="172"/>
      <c r="B698" s="172"/>
      <c r="C698" s="116"/>
      <c r="D698" s="116"/>
    </row>
    <row r="699" spans="1:4" s="113" customFormat="1">
      <c r="A699" s="172"/>
      <c r="B699" s="172"/>
      <c r="C699" s="116"/>
      <c r="D699" s="116"/>
    </row>
    <row r="700" spans="1:4" s="113" customFormat="1">
      <c r="A700" s="172"/>
      <c r="B700" s="172"/>
      <c r="C700" s="116"/>
      <c r="D700" s="116"/>
    </row>
    <row r="701" spans="1:4" s="113" customFormat="1">
      <c r="A701" s="172"/>
      <c r="B701" s="172"/>
      <c r="C701" s="116"/>
      <c r="D701" s="116"/>
    </row>
    <row r="702" spans="1:4" s="113" customFormat="1">
      <c r="A702" s="172"/>
      <c r="B702" s="172"/>
      <c r="C702" s="116"/>
      <c r="D702" s="116"/>
    </row>
    <row r="703" spans="1:4" s="113" customFormat="1">
      <c r="A703" s="172"/>
      <c r="B703" s="172"/>
      <c r="C703" s="116"/>
      <c r="D703" s="116"/>
    </row>
    <row r="704" spans="1:4" s="113" customFormat="1">
      <c r="A704" s="172"/>
      <c r="B704" s="172"/>
      <c r="C704" s="116"/>
      <c r="D704" s="116"/>
    </row>
    <row r="705" spans="1:4" s="113" customFormat="1">
      <c r="A705" s="172"/>
      <c r="B705" s="172"/>
      <c r="C705" s="116"/>
      <c r="D705" s="116"/>
    </row>
    <row r="706" spans="1:4" s="113" customFormat="1">
      <c r="A706" s="172"/>
      <c r="B706" s="172"/>
      <c r="C706" s="116"/>
      <c r="D706" s="116"/>
    </row>
    <row r="707" spans="1:4" s="113" customFormat="1">
      <c r="A707" s="172"/>
      <c r="B707" s="172"/>
      <c r="C707" s="116"/>
      <c r="D707" s="116"/>
    </row>
    <row r="708" spans="1:4" s="113" customFormat="1">
      <c r="A708" s="172"/>
      <c r="B708" s="172"/>
      <c r="C708" s="116"/>
      <c r="D708" s="116"/>
    </row>
    <row r="709" spans="1:4" s="113" customFormat="1">
      <c r="A709" s="172"/>
      <c r="B709" s="172"/>
      <c r="C709" s="116"/>
      <c r="D709" s="116"/>
    </row>
    <row r="710" spans="1:4" s="113" customFormat="1">
      <c r="A710" s="172"/>
      <c r="B710" s="172"/>
      <c r="C710" s="116"/>
      <c r="D710" s="116"/>
    </row>
    <row r="711" spans="1:4" s="113" customFormat="1">
      <c r="A711" s="172"/>
      <c r="B711" s="172"/>
      <c r="C711" s="116"/>
      <c r="D711" s="116"/>
    </row>
    <row r="712" spans="1:4" s="113" customFormat="1">
      <c r="A712" s="172"/>
      <c r="B712" s="172"/>
      <c r="C712" s="116"/>
      <c r="D712" s="116"/>
    </row>
    <row r="713" spans="1:4" s="113" customFormat="1">
      <c r="A713" s="172"/>
      <c r="B713" s="172"/>
      <c r="C713" s="116"/>
      <c r="D713" s="116"/>
    </row>
    <row r="714" spans="1:4" s="113" customFormat="1">
      <c r="A714" s="172"/>
      <c r="B714" s="172"/>
      <c r="C714" s="116"/>
      <c r="D714" s="116"/>
    </row>
    <row r="715" spans="1:4" s="113" customFormat="1">
      <c r="A715" s="172"/>
      <c r="B715" s="172"/>
      <c r="C715" s="116"/>
      <c r="D715" s="116"/>
    </row>
    <row r="716" spans="1:4" s="113" customFormat="1">
      <c r="A716" s="172"/>
      <c r="B716" s="172"/>
      <c r="C716" s="116"/>
      <c r="D716" s="116"/>
    </row>
    <row r="717" spans="1:4" s="113" customFormat="1">
      <c r="A717" s="172"/>
      <c r="B717" s="172"/>
      <c r="C717" s="116"/>
      <c r="D717" s="116"/>
    </row>
    <row r="718" spans="1:4" s="113" customFormat="1">
      <c r="A718" s="172"/>
      <c r="B718" s="172"/>
      <c r="C718" s="116"/>
      <c r="D718" s="116"/>
    </row>
    <row r="719" spans="1:4" s="113" customFormat="1">
      <c r="A719" s="172"/>
      <c r="B719" s="172"/>
      <c r="C719" s="116"/>
      <c r="D719" s="116"/>
    </row>
    <row r="720" spans="1:4" s="113" customFormat="1">
      <c r="A720" s="172"/>
      <c r="B720" s="172"/>
      <c r="C720" s="116"/>
      <c r="D720" s="116"/>
    </row>
    <row r="721" spans="1:4" s="113" customFormat="1">
      <c r="A721" s="172"/>
      <c r="B721" s="172"/>
      <c r="C721" s="116"/>
      <c r="D721" s="116"/>
    </row>
    <row r="722" spans="1:4" s="113" customFormat="1">
      <c r="A722" s="172"/>
      <c r="B722" s="172"/>
      <c r="C722" s="116"/>
      <c r="D722" s="116"/>
    </row>
    <row r="723" spans="1:4" s="113" customFormat="1">
      <c r="A723" s="172"/>
      <c r="B723" s="172"/>
      <c r="C723" s="116"/>
      <c r="D723" s="116"/>
    </row>
    <row r="724" spans="1:4" s="113" customFormat="1">
      <c r="A724" s="172"/>
      <c r="B724" s="172"/>
      <c r="C724" s="116"/>
      <c r="D724" s="116"/>
    </row>
    <row r="725" spans="1:4" s="113" customFormat="1">
      <c r="A725" s="172"/>
      <c r="B725" s="172"/>
      <c r="C725" s="116"/>
      <c r="D725" s="116"/>
    </row>
    <row r="726" spans="1:4" s="113" customFormat="1">
      <c r="A726" s="172"/>
      <c r="B726" s="172"/>
      <c r="C726" s="116"/>
      <c r="D726" s="116"/>
    </row>
    <row r="727" spans="1:4" s="113" customFormat="1">
      <c r="A727" s="172"/>
      <c r="B727" s="172"/>
      <c r="C727" s="116"/>
      <c r="D727" s="116"/>
    </row>
    <row r="728" spans="1:4" s="113" customFormat="1">
      <c r="A728" s="172"/>
      <c r="B728" s="172"/>
      <c r="C728" s="116"/>
      <c r="D728" s="116"/>
    </row>
    <row r="729" spans="1:4" s="113" customFormat="1">
      <c r="A729" s="172"/>
      <c r="B729" s="172"/>
      <c r="C729" s="116"/>
      <c r="D729" s="116"/>
    </row>
    <row r="730" spans="1:4" s="113" customFormat="1">
      <c r="A730" s="172"/>
      <c r="B730" s="172"/>
      <c r="C730" s="116"/>
      <c r="D730" s="116"/>
    </row>
    <row r="731" spans="1:4" s="113" customFormat="1">
      <c r="A731" s="172"/>
      <c r="B731" s="172"/>
      <c r="C731" s="116"/>
      <c r="D731" s="116"/>
    </row>
    <row r="732" spans="1:4" s="113" customFormat="1">
      <c r="A732" s="172"/>
      <c r="B732" s="172"/>
      <c r="C732" s="116"/>
      <c r="D732" s="116"/>
    </row>
    <row r="733" spans="1:4" s="113" customFormat="1">
      <c r="A733" s="172"/>
      <c r="B733" s="172"/>
      <c r="C733" s="116"/>
      <c r="D733" s="116"/>
    </row>
    <row r="734" spans="1:4" s="113" customFormat="1">
      <c r="A734" s="172"/>
      <c r="B734" s="172"/>
      <c r="C734" s="116"/>
      <c r="D734" s="116"/>
    </row>
    <row r="735" spans="1:4" s="113" customFormat="1">
      <c r="A735" s="172"/>
      <c r="B735" s="172"/>
      <c r="C735" s="116"/>
      <c r="D735" s="116"/>
    </row>
    <row r="736" spans="1:4" s="113" customFormat="1">
      <c r="A736" s="172"/>
      <c r="B736" s="172"/>
      <c r="C736" s="116"/>
      <c r="D736" s="116"/>
    </row>
    <row r="737" spans="1:4" s="113" customFormat="1">
      <c r="A737" s="172"/>
      <c r="B737" s="172"/>
      <c r="C737" s="116"/>
      <c r="D737" s="116"/>
    </row>
    <row r="738" spans="1:4" s="113" customFormat="1">
      <c r="A738" s="172"/>
      <c r="B738" s="172"/>
      <c r="C738" s="116"/>
      <c r="D738" s="116"/>
    </row>
    <row r="739" spans="1:4" s="113" customFormat="1">
      <c r="A739" s="172"/>
      <c r="B739" s="172"/>
      <c r="C739" s="116"/>
      <c r="D739" s="116"/>
    </row>
    <row r="740" spans="1:4" s="113" customFormat="1">
      <c r="A740" s="172"/>
      <c r="B740" s="172"/>
      <c r="C740" s="116"/>
      <c r="D740" s="116"/>
    </row>
    <row r="741" spans="1:4" s="113" customFormat="1">
      <c r="A741" s="172"/>
      <c r="B741" s="172"/>
      <c r="C741" s="116"/>
      <c r="D741" s="116"/>
    </row>
    <row r="742" spans="1:4" s="113" customFormat="1">
      <c r="A742" s="172"/>
      <c r="B742" s="172"/>
      <c r="C742" s="116"/>
      <c r="D742" s="116"/>
    </row>
    <row r="743" spans="1:4" s="113" customFormat="1">
      <c r="A743" s="172"/>
      <c r="B743" s="172"/>
      <c r="C743" s="116"/>
      <c r="D743" s="116"/>
    </row>
    <row r="744" spans="1:4" s="113" customFormat="1">
      <c r="A744" s="172"/>
      <c r="B744" s="172"/>
      <c r="C744" s="116"/>
      <c r="D744" s="116"/>
    </row>
    <row r="745" spans="1:4" s="113" customFormat="1">
      <c r="A745" s="172"/>
      <c r="B745" s="172"/>
      <c r="C745" s="116"/>
      <c r="D745" s="116"/>
    </row>
    <row r="746" spans="1:4" s="113" customFormat="1">
      <c r="A746" s="172"/>
      <c r="B746" s="172"/>
      <c r="C746" s="116"/>
      <c r="D746" s="116"/>
    </row>
    <row r="747" spans="1:4" s="113" customFormat="1">
      <c r="A747" s="172"/>
      <c r="B747" s="172"/>
      <c r="C747" s="116"/>
      <c r="D747" s="116"/>
    </row>
  </sheetData>
  <protectedRanges>
    <protectedRange password="CC3D" sqref="A3:C3 A14:C15 A10:B13 A16:A18 A20:A24 A19:B19 A26:A27 A25:B25 A29:A30 A28:B28 A35 A31:B34 A37 A36:B36 A204:C317 A38:B39 A4:A9 C4:C9 C18 C20:C24 C26:C27 C29:C30 C35 C37 A40:A203 C40:C203 B4:B203" name="Range1"/>
    <protectedRange password="CC3D" sqref="D3:D317 C10:C13 C16:C17 C19 C25 C28 C31:C34 C36 C38:C39" name="Range1_1"/>
  </protectedRanges>
  <mergeCells count="4">
    <mergeCell ref="A1:A2"/>
    <mergeCell ref="B1:B2"/>
    <mergeCell ref="C1:C2"/>
    <mergeCell ref="D1:D2"/>
  </mergeCells>
  <conditionalFormatting sqref="A3:C317">
    <cfRule type="cellIs" dxfId="39" priority="17" operator="equal">
      <formula>0</formula>
    </cfRule>
  </conditionalFormatting>
  <conditionalFormatting sqref="D3:D57 C10:C13 C16:C17 C19 C25 C28 C31:C34 C36 C38:C39">
    <cfRule type="cellIs" dxfId="38" priority="16" operator="equal">
      <formula>0</formula>
    </cfRule>
  </conditionalFormatting>
  <conditionalFormatting sqref="D58:D77">
    <cfRule type="cellIs" dxfId="37" priority="15" operator="equal">
      <formula>0</formula>
    </cfRule>
  </conditionalFormatting>
  <conditionalFormatting sqref="D78:D97">
    <cfRule type="cellIs" dxfId="36" priority="14" operator="equal">
      <formula>0</formula>
    </cfRule>
  </conditionalFormatting>
  <conditionalFormatting sqref="D98:D117">
    <cfRule type="cellIs" dxfId="35" priority="13" operator="equal">
      <formula>0</formula>
    </cfRule>
  </conditionalFormatting>
  <conditionalFormatting sqref="D118:D137">
    <cfRule type="cellIs" dxfId="34" priority="12" operator="equal">
      <formula>0</formula>
    </cfRule>
  </conditionalFormatting>
  <conditionalFormatting sqref="D138:D157">
    <cfRule type="cellIs" dxfId="33" priority="11" operator="equal">
      <formula>0</formula>
    </cfRule>
  </conditionalFormatting>
  <conditionalFormatting sqref="D158:D177">
    <cfRule type="cellIs" dxfId="32" priority="10" operator="equal">
      <formula>0</formula>
    </cfRule>
  </conditionalFormatting>
  <conditionalFormatting sqref="D178:D197">
    <cfRule type="cellIs" dxfId="31" priority="9" operator="equal">
      <formula>0</formula>
    </cfRule>
  </conditionalFormatting>
  <conditionalFormatting sqref="D198:D217">
    <cfRule type="cellIs" dxfId="30" priority="8" operator="equal">
      <formula>0</formula>
    </cfRule>
  </conditionalFormatting>
  <conditionalFormatting sqref="D218:D237">
    <cfRule type="cellIs" dxfId="29" priority="7" operator="equal">
      <formula>0</formula>
    </cfRule>
  </conditionalFormatting>
  <conditionalFormatting sqref="D238:D257">
    <cfRule type="cellIs" dxfId="28" priority="6" operator="equal">
      <formula>0</formula>
    </cfRule>
  </conditionalFormatting>
  <conditionalFormatting sqref="D258:D277">
    <cfRule type="cellIs" dxfId="27" priority="5" operator="equal">
      <formula>0</formula>
    </cfRule>
  </conditionalFormatting>
  <conditionalFormatting sqref="D278:D297">
    <cfRule type="cellIs" dxfId="26" priority="4" operator="equal">
      <formula>0</formula>
    </cfRule>
  </conditionalFormatting>
  <conditionalFormatting sqref="D298:D317">
    <cfRule type="cellIs" dxfId="25" priority="3" operator="equal">
      <formula>0</formula>
    </cfRule>
  </conditionalFormatting>
  <conditionalFormatting sqref="A3:A57">
    <cfRule type="cellIs" dxfId="24" priority="2" operator="equal">
      <formula>0</formula>
    </cfRule>
  </conditionalFormatting>
  <conditionalFormatting sqref="B3:B203">
    <cfRule type="cellIs" dxfId="23" priority="1" operator="equal">
      <formula>0</formula>
    </cfRule>
  </conditionalFormatting>
  <dataValidations count="1">
    <dataValidation type="list" allowBlank="1" showInputMessage="1" showErrorMessage="1" sqref="C3:C9 C14:C15 C18 C20:C24 C26:C27 C29:C30 C35 C37 C40:C1048576" xr:uid="{00000000-0002-0000-0E00-000000000000}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E00-000001000000}">
          <x14:formula1>
            <xm:f>'C:\Users\Selim\Desktop\Saisie Mise à jour (Afef)\القصرين\[القصرين.xlsx]الدوائر'!#REF!</xm:f>
          </x14:formula1>
          <xm:sqref>D3:D1048576</xm:sqref>
        </x14:dataValidation>
        <x14:dataValidation type="list" allowBlank="1" showInputMessage="1" showErrorMessage="1" xr:uid="{00000000-0002-0000-0E00-000002000000}">
          <x14:formula1>
            <xm:f>'C:\Users\Selim\Desktop\Saisie Mise à jour (Afef)\القصرين\[القصرين.xlsx]قانون الإطار'!#REF!</xm:f>
          </x14:formula1>
          <xm:sqref>B3:B1048576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175"/>
  <sheetViews>
    <sheetView rightToLeft="1" workbookViewId="0">
      <selection activeCell="C6" sqref="C6"/>
    </sheetView>
  </sheetViews>
  <sheetFormatPr defaultColWidth="9.140625" defaultRowHeight="15"/>
  <cols>
    <col min="1" max="1" width="35.28515625" bestFit="1" customWidth="1"/>
    <col min="2" max="2" width="23.85546875" style="9" bestFit="1" customWidth="1"/>
    <col min="3" max="3" width="9.140625" style="93"/>
    <col min="4" max="4" width="23.85546875" style="117" bestFit="1" customWidth="1"/>
    <col min="5" max="5" width="9.140625" style="117"/>
    <col min="6" max="6" width="9.140625" style="117" hidden="1" customWidth="1"/>
    <col min="7" max="27" width="9.140625" style="117"/>
  </cols>
  <sheetData>
    <row r="1" spans="1:6">
      <c r="A1" s="243" t="s">
        <v>82</v>
      </c>
      <c r="B1" s="243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/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/>
      <c r="C5" s="120"/>
    </row>
    <row r="6" spans="1:6">
      <c r="A6" s="244" t="s">
        <v>780</v>
      </c>
      <c r="B6" s="244"/>
      <c r="C6" s="68" t="e">
        <f>B8/B7</f>
        <v>#DIV/0!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/>
    </row>
    <row r="9" spans="1:6">
      <c r="A9" s="241" t="s">
        <v>749</v>
      </c>
      <c r="B9" s="242"/>
      <c r="C9" s="68" t="e">
        <f>B11/B10</f>
        <v>#DIV/0!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241" t="s">
        <v>73</v>
      </c>
      <c r="B12" s="242"/>
      <c r="C12" s="68" t="e">
        <f>B14/B3</f>
        <v>#DIV/0!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241" t="s">
        <v>76</v>
      </c>
      <c r="B15" s="242"/>
      <c r="C15" s="68" t="e">
        <f>B16/B3</f>
        <v>#DIV/0!</v>
      </c>
    </row>
    <row r="16" spans="1:6">
      <c r="A16" s="10" t="s">
        <v>77</v>
      </c>
      <c r="B16" s="11"/>
      <c r="C16" s="120"/>
    </row>
    <row r="17" spans="1:3">
      <c r="A17" s="241" t="s">
        <v>78</v>
      </c>
      <c r="B17" s="242"/>
      <c r="C17" s="68" t="e">
        <f>B18/B3</f>
        <v>#DIV/0!</v>
      </c>
    </row>
    <row r="18" spans="1:3">
      <c r="A18" s="10" t="s">
        <v>79</v>
      </c>
      <c r="B18" s="11"/>
      <c r="C18" s="120"/>
    </row>
    <row r="19" spans="1:3">
      <c r="A19" s="241" t="s">
        <v>747</v>
      </c>
      <c r="B19" s="242"/>
      <c r="C19" s="68" t="e">
        <f>B20/B3</f>
        <v>#DIV/0!</v>
      </c>
    </row>
    <row r="20" spans="1:3">
      <c r="A20" s="10" t="s">
        <v>783</v>
      </c>
      <c r="B20" s="11"/>
      <c r="C20" s="120"/>
    </row>
    <row r="21" spans="1:3">
      <c r="A21" s="241" t="s">
        <v>784</v>
      </c>
      <c r="B21" s="242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2" priority="11" operator="equal">
      <formula>0</formula>
    </cfRule>
  </conditionalFormatting>
  <conditionalFormatting sqref="A9:C9 A10:A11">
    <cfRule type="cellIs" dxfId="21" priority="9" operator="equal">
      <formula>0</formula>
    </cfRule>
  </conditionalFormatting>
  <conditionalFormatting sqref="A20">
    <cfRule type="cellIs" dxfId="20" priority="8" operator="equal">
      <formula>0</formula>
    </cfRule>
  </conditionalFormatting>
  <conditionalFormatting sqref="A21:B21">
    <cfRule type="cellIs" dxfId="19" priority="7" operator="equal">
      <formula>0</formula>
    </cfRule>
  </conditionalFormatting>
  <conditionalFormatting sqref="B23:B24">
    <cfRule type="cellIs" dxfId="18" priority="6" operator="equal">
      <formula>0</formula>
    </cfRule>
  </conditionalFormatting>
  <conditionalFormatting sqref="B10:B11">
    <cfRule type="cellIs" dxfId="17" priority="5" operator="equal">
      <formula>0</formula>
    </cfRule>
  </conditionalFormatting>
  <conditionalFormatting sqref="B13:B14">
    <cfRule type="cellIs" dxfId="16" priority="4" operator="equal">
      <formula>0</formula>
    </cfRule>
  </conditionalFormatting>
  <conditionalFormatting sqref="B16">
    <cfRule type="cellIs" dxfId="15" priority="3" operator="equal">
      <formula>0</formula>
    </cfRule>
  </conditionalFormatting>
  <conditionalFormatting sqref="B18">
    <cfRule type="cellIs" dxfId="14" priority="2" operator="equal">
      <formula>0</formula>
    </cfRule>
  </conditionalFormatting>
  <conditionalFormatting sqref="B20">
    <cfRule type="cellIs" dxfId="13" priority="1" operator="equal">
      <formula>0</formula>
    </cfRule>
  </conditionalFormatting>
  <dataValidations count="6">
    <dataValidation type="list" allowBlank="1" showInputMessage="1" showErrorMessage="1" sqref="B22" xr:uid="{00000000-0002-0000-0F00-000000000000}">
      <formula1>$F$6:$F$7</formula1>
    </dataValidation>
    <dataValidation type="decimal" allowBlank="1" showInputMessage="1" showErrorMessage="1" sqref="B2:B5" xr:uid="{00000000-0002-0000-0F00-000001000000}">
      <formula1>0</formula1>
      <formula2>100000</formula2>
    </dataValidation>
    <dataValidation type="date" allowBlank="1" showInputMessage="1" showErrorMessage="1" sqref="B23" xr:uid="{00000000-0002-0000-0F00-000002000000}">
      <formula1>1</formula1>
      <formula2>54789</formula2>
    </dataValidation>
    <dataValidation type="whole" allowBlank="1" showInputMessage="1" showErrorMessage="1" sqref="B24" xr:uid="{00000000-0002-0000-0F00-000003000000}">
      <formula1>0</formula1>
      <formula2>1000</formula2>
    </dataValidation>
    <dataValidation type="decimal" allowBlank="1" showInputMessage="1" showErrorMessage="1" sqref="B7:B8" xr:uid="{00000000-0002-0000-0F00-000004000000}">
      <formula1>0</formula1>
      <formula2>1000000000000</formula2>
    </dataValidation>
    <dataValidation type="decimal" allowBlank="1" showInputMessage="1" showErrorMessage="1" sqref="B10:B11 B13:B14 B16 B18 B20" xr:uid="{00000000-0002-0000-0F00-000005000000}">
      <formula1>0</formula1>
      <formula2>10000000000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B189"/>
  <sheetViews>
    <sheetView rightToLeft="1" topLeftCell="A42" workbookViewId="0">
      <selection activeCell="B48" sqref="B48"/>
    </sheetView>
  </sheetViews>
  <sheetFormatPr defaultColWidth="9.140625" defaultRowHeight="15"/>
  <cols>
    <col min="1" max="1" width="27.5703125" customWidth="1"/>
    <col min="2" max="2" width="28.5703125" customWidth="1"/>
    <col min="3" max="6" width="9.140625" style="117"/>
    <col min="7" max="7" width="0" style="117" hidden="1" customWidth="1"/>
    <col min="8" max="28" width="9.140625" style="117"/>
  </cols>
  <sheetData>
    <row r="1" spans="1:7">
      <c r="A1" s="245" t="s">
        <v>83</v>
      </c>
      <c r="B1" s="245"/>
    </row>
    <row r="2" spans="1:7">
      <c r="A2" s="10" t="s">
        <v>84</v>
      </c>
      <c r="B2" s="12"/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243" t="s">
        <v>85</v>
      </c>
      <c r="B5" s="246"/>
      <c r="G5" s="117" t="s">
        <v>800</v>
      </c>
    </row>
    <row r="6" spans="1:7">
      <c r="A6" s="88" t="s">
        <v>95</v>
      </c>
      <c r="B6" s="10"/>
      <c r="G6" s="117" t="s">
        <v>801</v>
      </c>
    </row>
    <row r="7" spans="1:7">
      <c r="A7" s="88" t="s">
        <v>741</v>
      </c>
      <c r="B7" s="10"/>
      <c r="G7" s="117" t="s">
        <v>802</v>
      </c>
    </row>
    <row r="8" spans="1:7">
      <c r="A8" s="88" t="s">
        <v>86</v>
      </c>
      <c r="B8" s="10"/>
      <c r="G8" s="117" t="s">
        <v>803</v>
      </c>
    </row>
    <row r="9" spans="1:7">
      <c r="A9" s="88" t="s">
        <v>86</v>
      </c>
      <c r="B9" s="10"/>
    </row>
    <row r="10" spans="1:7">
      <c r="A10" s="88" t="s">
        <v>86</v>
      </c>
      <c r="B10" s="10"/>
    </row>
    <row r="11" spans="1:7">
      <c r="A11" s="88" t="s">
        <v>86</v>
      </c>
      <c r="B11" s="10"/>
    </row>
    <row r="12" spans="1:7">
      <c r="A12" s="88" t="s">
        <v>86</v>
      </c>
      <c r="B12" s="10"/>
    </row>
    <row r="13" spans="1:7">
      <c r="A13" s="88" t="s">
        <v>86</v>
      </c>
      <c r="B13" s="10"/>
    </row>
    <row r="14" spans="1:7">
      <c r="A14" s="88" t="s">
        <v>86</v>
      </c>
      <c r="B14" s="10"/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/>
    </row>
    <row r="50" spans="1:2">
      <c r="A50" s="10" t="s">
        <v>87</v>
      </c>
      <c r="B50" s="10"/>
    </row>
    <row r="51" spans="1:2">
      <c r="A51" s="10" t="s">
        <v>88</v>
      </c>
      <c r="B51" s="10"/>
    </row>
    <row r="52" spans="1:2">
      <c r="A52" s="10" t="s">
        <v>89</v>
      </c>
      <c r="B52" s="10"/>
    </row>
    <row r="53" spans="1:2">
      <c r="A53" s="10" t="s">
        <v>90</v>
      </c>
      <c r="B53" s="10"/>
    </row>
    <row r="54" spans="1:2">
      <c r="A54" s="10" t="s">
        <v>92</v>
      </c>
      <c r="B54" s="10"/>
    </row>
    <row r="55" spans="1:2">
      <c r="A55" s="10" t="s">
        <v>93</v>
      </c>
      <c r="B55" s="10"/>
    </row>
    <row r="56" spans="1:2">
      <c r="A56" s="10" t="s">
        <v>94</v>
      </c>
      <c r="B56" s="10"/>
    </row>
    <row r="57" spans="1:2">
      <c r="A57" s="111" t="s">
        <v>806</v>
      </c>
      <c r="B57" s="115" t="s">
        <v>804</v>
      </c>
    </row>
    <row r="58" spans="1:2">
      <c r="A58" s="10" t="s">
        <v>863</v>
      </c>
      <c r="B58" s="10"/>
    </row>
    <row r="59" spans="1:2">
      <c r="A59" s="10" t="s">
        <v>864</v>
      </c>
      <c r="B59" s="10"/>
    </row>
    <row r="60" spans="1:2">
      <c r="A60" s="10" t="s">
        <v>865</v>
      </c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2" priority="8" operator="equal">
      <formula>0</formula>
    </cfRule>
  </conditionalFormatting>
  <conditionalFormatting sqref="B6:B7 B35:B47">
    <cfRule type="cellIs" dxfId="11" priority="7" operator="equal">
      <formula>0</formula>
    </cfRule>
  </conditionalFormatting>
  <conditionalFormatting sqref="B49:B56">
    <cfRule type="cellIs" dxfId="10" priority="6" operator="equal">
      <formula>0</formula>
    </cfRule>
  </conditionalFormatting>
  <conditionalFormatting sqref="A58:B60">
    <cfRule type="cellIs" dxfId="9" priority="5" operator="equal">
      <formula>0</formula>
    </cfRule>
  </conditionalFormatting>
  <conditionalFormatting sqref="B8:B19 B34">
    <cfRule type="cellIs" dxfId="8" priority="4" operator="equal">
      <formula>0</formula>
    </cfRule>
  </conditionalFormatting>
  <conditionalFormatting sqref="B21:B33">
    <cfRule type="cellIs" dxfId="7" priority="3" operator="equal">
      <formula>0</formula>
    </cfRule>
  </conditionalFormatting>
  <conditionalFormatting sqref="B20">
    <cfRule type="cellIs" dxfId="6" priority="2" operator="equal">
      <formula>0</formula>
    </cfRule>
  </conditionalFormatting>
  <conditionalFormatting sqref="A61:B63">
    <cfRule type="cellIs" dxfId="5" priority="1" operator="equal">
      <formula>0</formula>
    </cfRule>
  </conditionalFormatting>
  <dataValidations count="3">
    <dataValidation type="list" allowBlank="1" showInputMessage="1" showErrorMessage="1" sqref="B4" xr:uid="{00000000-0002-0000-1000-000000000000}">
      <formula1>$G$5:$G$35</formula1>
    </dataValidation>
    <dataValidation type="date" allowBlank="1" showInputMessage="1" showErrorMessage="1" sqref="B2" xr:uid="{00000000-0002-0000-1000-000001000000}">
      <formula1>1</formula1>
      <formula2>54789</formula2>
    </dataValidation>
    <dataValidation type="list" allowBlank="1" showInputMessage="1" showErrorMessage="1" sqref="B49:B56 B58:B63" xr:uid="{00000000-0002-0000-1000-000002000000}">
      <formula1>$B$6:$B$47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19"/>
  <sheetViews>
    <sheetView rightToLeft="1" workbookViewId="0">
      <selection activeCell="B3" sqref="B3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>
        <v>41696</v>
      </c>
    </row>
    <row r="3" spans="1:11">
      <c r="A3" s="10" t="s">
        <v>98</v>
      </c>
      <c r="B3" s="12">
        <v>41788</v>
      </c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>
        <v>41654</v>
      </c>
    </row>
    <row r="8" spans="1:11">
      <c r="A8" s="10" t="s">
        <v>102</v>
      </c>
      <c r="B8" s="12">
        <v>41745</v>
      </c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94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866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11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19"/>
  <sheetViews>
    <sheetView rightToLeft="1" workbookViewId="0">
      <selection activeCell="E17" sqref="E17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40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40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866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12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74" t="s">
        <v>30</v>
      </c>
      <c r="B1" s="174"/>
      <c r="C1" s="174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75" t="s">
        <v>60</v>
      </c>
      <c r="B2" s="175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76" t="s">
        <v>578</v>
      </c>
      <c r="B3" s="176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77" t="s">
        <v>124</v>
      </c>
      <c r="B4" s="178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77" t="s">
        <v>125</v>
      </c>
      <c r="B11" s="178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77" t="s">
        <v>145</v>
      </c>
      <c r="B38" s="178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77" t="s">
        <v>158</v>
      </c>
      <c r="B61" s="178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76" t="s">
        <v>579</v>
      </c>
      <c r="B67" s="176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77" t="s">
        <v>163</v>
      </c>
      <c r="B68" s="178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1" t="s">
        <v>62</v>
      </c>
      <c r="B114" s="182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79" t="s">
        <v>580</v>
      </c>
      <c r="B115" s="180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77" t="s">
        <v>195</v>
      </c>
      <c r="B116" s="178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77" t="s">
        <v>202</v>
      </c>
      <c r="B135" s="178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79" t="s">
        <v>581</v>
      </c>
      <c r="B152" s="180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77" t="s">
        <v>208</v>
      </c>
      <c r="B153" s="178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77" t="s">
        <v>212</v>
      </c>
      <c r="B163" s="17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77" t="s">
        <v>214</v>
      </c>
      <c r="B170" s="17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79" t="s">
        <v>582</v>
      </c>
      <c r="B177" s="18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77" t="s">
        <v>217</v>
      </c>
      <c r="B178" s="17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83" t="s">
        <v>849</v>
      </c>
      <c r="B179" s="18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83" t="s">
        <v>848</v>
      </c>
      <c r="B184" s="184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83" t="s">
        <v>846</v>
      </c>
      <c r="B188" s="18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83" t="s">
        <v>843</v>
      </c>
      <c r="B197" s="184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83" t="s">
        <v>842</v>
      </c>
      <c r="B200" s="184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83" t="s">
        <v>841</v>
      </c>
      <c r="B203" s="18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83" t="s">
        <v>836</v>
      </c>
      <c r="B215" s="18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83" t="s">
        <v>834</v>
      </c>
      <c r="B222" s="184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83" t="s">
        <v>830</v>
      </c>
      <c r="B228" s="184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83" t="s">
        <v>828</v>
      </c>
      <c r="B235" s="184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83" t="s">
        <v>826</v>
      </c>
      <c r="B238" s="184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83" t="s">
        <v>823</v>
      </c>
      <c r="B243" s="184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83" t="s">
        <v>817</v>
      </c>
      <c r="B250" s="18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74" t="s">
        <v>67</v>
      </c>
      <c r="B256" s="174"/>
      <c r="C256" s="174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89" t="s">
        <v>60</v>
      </c>
      <c r="B257" s="190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91" t="s">
        <v>266</v>
      </c>
      <c r="B258" s="192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87" t="s">
        <v>267</v>
      </c>
      <c r="B259" s="188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85" t="s">
        <v>268</v>
      </c>
      <c r="B260" s="186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85" t="s">
        <v>269</v>
      </c>
      <c r="B263" s="186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85" t="s">
        <v>601</v>
      </c>
      <c r="B314" s="186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87" t="s">
        <v>270</v>
      </c>
      <c r="B339" s="188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85" t="s">
        <v>271</v>
      </c>
      <c r="B340" s="186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85" t="s">
        <v>357</v>
      </c>
      <c r="B444" s="186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85" t="s">
        <v>388</v>
      </c>
      <c r="B482" s="186"/>
      <c r="C482" s="32">
        <v>0</v>
      </c>
      <c r="D482" s="32">
        <v>0</v>
      </c>
      <c r="E482" s="32">
        <v>0</v>
      </c>
    </row>
    <row r="483" spans="1:10">
      <c r="A483" s="195" t="s">
        <v>389</v>
      </c>
      <c r="B483" s="196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85" t="s">
        <v>390</v>
      </c>
      <c r="B484" s="186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85" t="s">
        <v>410</v>
      </c>
      <c r="B504" s="186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85" t="s">
        <v>949</v>
      </c>
      <c r="B509" s="186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85" t="s">
        <v>414</v>
      </c>
      <c r="B510" s="186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85" t="s">
        <v>426</v>
      </c>
      <c r="B523" s="186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85" t="s">
        <v>432</v>
      </c>
      <c r="B529" s="186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85" t="s">
        <v>441</v>
      </c>
      <c r="B539" s="186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93" t="s">
        <v>449</v>
      </c>
      <c r="B548" s="194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85" t="s">
        <v>450</v>
      </c>
      <c r="B549" s="186"/>
      <c r="C549" s="32"/>
      <c r="D549" s="32">
        <f>C549</f>
        <v>0</v>
      </c>
      <c r="E549" s="32">
        <f>D549</f>
        <v>0</v>
      </c>
    </row>
    <row r="550" spans="1:10" outlineLevel="1">
      <c r="A550" s="185" t="s">
        <v>451</v>
      </c>
      <c r="B550" s="186"/>
      <c r="C550" s="32">
        <v>0</v>
      </c>
      <c r="D550" s="32">
        <f>C550</f>
        <v>0</v>
      </c>
      <c r="E550" s="32">
        <f>D550</f>
        <v>0</v>
      </c>
    </row>
    <row r="551" spans="1:10">
      <c r="A551" s="191" t="s">
        <v>455</v>
      </c>
      <c r="B551" s="192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87" t="s">
        <v>456</v>
      </c>
      <c r="B552" s="188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85" t="s">
        <v>457</v>
      </c>
      <c r="B553" s="186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85" t="s">
        <v>461</v>
      </c>
      <c r="B557" s="186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89" t="s">
        <v>62</v>
      </c>
      <c r="B560" s="190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91" t="s">
        <v>464</v>
      </c>
      <c r="B561" s="192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87" t="s">
        <v>465</v>
      </c>
      <c r="B562" s="188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85" t="s">
        <v>466</v>
      </c>
      <c r="B563" s="186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85" t="s">
        <v>467</v>
      </c>
      <c r="B568" s="186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85" t="s">
        <v>472</v>
      </c>
      <c r="B569" s="186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85" t="s">
        <v>473</v>
      </c>
      <c r="B570" s="186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85" t="s">
        <v>480</v>
      </c>
      <c r="B577" s="186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85" t="s">
        <v>481</v>
      </c>
      <c r="B578" s="186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85" t="s">
        <v>485</v>
      </c>
      <c r="B582" s="186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85" t="s">
        <v>488</v>
      </c>
      <c r="B585" s="186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85" t="s">
        <v>489</v>
      </c>
      <c r="B586" s="186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85" t="s">
        <v>490</v>
      </c>
      <c r="B587" s="186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85" t="s">
        <v>491</v>
      </c>
      <c r="B588" s="186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85" t="s">
        <v>498</v>
      </c>
      <c r="B593" s="186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85" t="s">
        <v>502</v>
      </c>
      <c r="B596" s="186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85" t="s">
        <v>503</v>
      </c>
      <c r="B600" s="186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85" t="s">
        <v>506</v>
      </c>
      <c r="B604" s="186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85" t="s">
        <v>513</v>
      </c>
      <c r="B611" s="186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85" t="s">
        <v>519</v>
      </c>
      <c r="B617" s="186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85" t="s">
        <v>531</v>
      </c>
      <c r="B629" s="186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87" t="s">
        <v>541</v>
      </c>
      <c r="B639" s="188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85" t="s">
        <v>542</v>
      </c>
      <c r="B640" s="186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85" t="s">
        <v>543</v>
      </c>
      <c r="B641" s="186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85" t="s">
        <v>544</v>
      </c>
      <c r="B642" s="186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87" t="s">
        <v>545</v>
      </c>
      <c r="B643" s="188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85" t="s">
        <v>546</v>
      </c>
      <c r="B644" s="186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85" t="s">
        <v>547</v>
      </c>
      <c r="B645" s="186"/>
      <c r="C645" s="32">
        <v>0</v>
      </c>
      <c r="D645" s="32">
        <f>C645</f>
        <v>0</v>
      </c>
      <c r="E645" s="32">
        <f>D645</f>
        <v>0</v>
      </c>
    </row>
    <row r="646" spans="1:10">
      <c r="A646" s="187" t="s">
        <v>548</v>
      </c>
      <c r="B646" s="188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85" t="s">
        <v>549</v>
      </c>
      <c r="B647" s="186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85" t="s">
        <v>550</v>
      </c>
      <c r="B652" s="186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85" t="s">
        <v>551</v>
      </c>
      <c r="B653" s="186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85" t="s">
        <v>552</v>
      </c>
      <c r="B654" s="186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85" t="s">
        <v>553</v>
      </c>
      <c r="B661" s="186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85" t="s">
        <v>554</v>
      </c>
      <c r="B662" s="186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85" t="s">
        <v>555</v>
      </c>
      <c r="B666" s="186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85" t="s">
        <v>556</v>
      </c>
      <c r="B669" s="186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85" t="s">
        <v>557</v>
      </c>
      <c r="B670" s="186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85" t="s">
        <v>558</v>
      </c>
      <c r="B671" s="186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85" t="s">
        <v>559</v>
      </c>
      <c r="B672" s="186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85" t="s">
        <v>560</v>
      </c>
      <c r="B677" s="186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85" t="s">
        <v>561</v>
      </c>
      <c r="B680" s="186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85" t="s">
        <v>562</v>
      </c>
      <c r="B684" s="186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85" t="s">
        <v>563</v>
      </c>
      <c r="B688" s="186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85" t="s">
        <v>564</v>
      </c>
      <c r="B695" s="186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85" t="s">
        <v>565</v>
      </c>
      <c r="B701" s="186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85" t="s">
        <v>566</v>
      </c>
      <c r="B713" s="186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85" t="s">
        <v>567</v>
      </c>
      <c r="B714" s="186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85" t="s">
        <v>568</v>
      </c>
      <c r="B715" s="186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85" t="s">
        <v>569</v>
      </c>
      <c r="B716" s="186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91" t="s">
        <v>570</v>
      </c>
      <c r="B717" s="192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87" t="s">
        <v>571</v>
      </c>
      <c r="B718" s="188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97" t="s">
        <v>851</v>
      </c>
      <c r="B719" s="198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97" t="s">
        <v>850</v>
      </c>
      <c r="B723" s="198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91" t="s">
        <v>577</v>
      </c>
      <c r="B726" s="192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87" t="s">
        <v>588</v>
      </c>
      <c r="B727" s="188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97" t="s">
        <v>849</v>
      </c>
      <c r="B728" s="198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97" t="s">
        <v>848</v>
      </c>
      <c r="B731" s="198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97" t="s">
        <v>846</v>
      </c>
      <c r="B734" s="198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97" t="s">
        <v>843</v>
      </c>
      <c r="B740" s="198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97" t="s">
        <v>842</v>
      </c>
      <c r="B742" s="198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97" t="s">
        <v>841</v>
      </c>
      <c r="B744" s="198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97" t="s">
        <v>836</v>
      </c>
      <c r="B751" s="198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97" t="s">
        <v>834</v>
      </c>
      <c r="B756" s="198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97" t="s">
        <v>830</v>
      </c>
      <c r="B761" s="198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97" t="s">
        <v>828</v>
      </c>
      <c r="B766" s="198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97" t="s">
        <v>826</v>
      </c>
      <c r="B768" s="198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97" t="s">
        <v>823</v>
      </c>
      <c r="B772" s="198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97" t="s">
        <v>817</v>
      </c>
      <c r="B778" s="198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 xr:uid="{00000000-0002-0000-0100-000000000000}">
      <formula1>0</formula1>
    </dataValidation>
    <dataValidation type="custom" allowBlank="1" showInputMessage="1" showErrorMessage="1" sqref="J560" xr:uid="{00000000-0002-0000-0100-000001000000}">
      <formula1>C259+C374</formula1>
    </dataValidation>
    <dataValidation type="custom" allowBlank="1" showInputMessage="1" showErrorMessage="1" sqref="J483 J1:J4 J551:J552 J561:J562 J339 J548" xr:uid="{00000000-0002-0000-0100-000002000000}">
      <formula1>C2+C114</formula1>
    </dataValidation>
    <dataValidation type="custom" allowBlank="1" showInputMessage="1" showErrorMessage="1" sqref="J256:J259" xr:uid="{00000000-0002-0000-0100-000003000000}">
      <formula1>C257+C372</formula1>
    </dataValidation>
    <dataValidation type="custom" allowBlank="1" showInputMessage="1" showErrorMessage="1" sqref="J11" xr:uid="{00000000-0002-0000-0100-000004000000}">
      <formula1>C12+C136</formula1>
    </dataValidation>
    <dataValidation type="custom" allowBlank="1" showInputMessage="1" showErrorMessage="1" sqref="J639 J643 J717:J718 J646 J726:J727" xr:uid="{00000000-0002-0000-0100-000005000000}">
      <formula1>C640+C794</formula1>
    </dataValidation>
    <dataValidation type="custom" allowBlank="1" showInputMessage="1" showErrorMessage="1" sqref="J97 J38 J61 J67:J68" xr:uid="{00000000-0002-0000-0100-000006000000}">
      <formula1>C39+C261</formula1>
    </dataValidation>
    <dataValidation type="custom" allowBlank="1" showInputMessage="1" showErrorMessage="1" sqref="J135" xr:uid="{00000000-0002-0000-0100-000007000000}">
      <formula1>C136+C349</formula1>
    </dataValidation>
    <dataValidation type="custom" allowBlank="1" showInputMessage="1" showErrorMessage="1" sqref="J163" xr:uid="{00000000-0002-0000-0100-000008000000}">
      <formula1>C164+C360</formula1>
    </dataValidation>
    <dataValidation type="custom" allowBlank="1" showInputMessage="1" showErrorMessage="1" sqref="J170" xr:uid="{00000000-0002-0000-0100-000009000000}">
      <formula1>C171+C363</formula1>
    </dataValidation>
    <dataValidation type="custom" allowBlank="1" showInputMessage="1" showErrorMessage="1" sqref="J177:J178" xr:uid="{00000000-0002-0000-0100-00000A000000}">
      <formula1>C178+C366</formula1>
    </dataValidation>
    <dataValidation type="custom" allowBlank="1" showInputMessage="1" showErrorMessage="1" sqref="J152:J153" xr:uid="{00000000-0002-0000-0100-00000B000000}">
      <formula1>C153+C355</formula1>
    </dataValidation>
    <dataValidation type="custom" allowBlank="1" showInputMessage="1" showErrorMessage="1" sqref="J114:J116" xr:uid="{00000000-0002-0000-0100-00000C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19"/>
  <sheetViews>
    <sheetView rightToLeft="1" workbookViewId="0">
      <selection activeCell="B8" sqref="B8"/>
    </sheetView>
  </sheetViews>
  <sheetFormatPr defaultColWidth="11.42578125" defaultRowHeight="15"/>
  <cols>
    <col min="1" max="1" width="39.28515625" customWidth="1"/>
    <col min="2" max="2" width="29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>
        <v>42454</v>
      </c>
    </row>
    <row r="3" spans="1:2">
      <c r="A3" s="10" t="s">
        <v>98</v>
      </c>
      <c r="B3" s="12">
        <v>42520</v>
      </c>
    </row>
    <row r="4" spans="1:2">
      <c r="A4" s="10" t="s">
        <v>99</v>
      </c>
      <c r="B4" s="12">
        <v>42585</v>
      </c>
    </row>
    <row r="5" spans="1:2">
      <c r="A5" s="10" t="s">
        <v>100</v>
      </c>
      <c r="B5" s="12">
        <v>42705</v>
      </c>
    </row>
    <row r="6" spans="1:2">
      <c r="A6" s="111" t="s">
        <v>101</v>
      </c>
      <c r="B6" s="160" t="s">
        <v>763</v>
      </c>
    </row>
    <row r="7" spans="1:2">
      <c r="A7" s="10" t="s">
        <v>97</v>
      </c>
      <c r="B7" s="12">
        <v>42419</v>
      </c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60" t="s">
        <v>763</v>
      </c>
    </row>
    <row r="12" spans="1:2">
      <c r="A12" s="10"/>
      <c r="B12" s="12">
        <v>42494</v>
      </c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1300-000000000000}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19"/>
  <sheetViews>
    <sheetView rightToLeft="1" workbookViewId="0">
      <selection activeCell="B8" sqref="B8"/>
    </sheetView>
  </sheetViews>
  <sheetFormatPr defaultColWidth="11.42578125" defaultRowHeight="15"/>
  <cols>
    <col min="1" max="1" width="28.5703125" customWidth="1"/>
    <col min="2" max="2" width="23.140625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/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1" t="s">
        <v>101</v>
      </c>
      <c r="B6" s="160" t="s">
        <v>763</v>
      </c>
    </row>
    <row r="7" spans="1:2">
      <c r="A7" s="10" t="s">
        <v>97</v>
      </c>
      <c r="B7" s="12">
        <v>42766</v>
      </c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60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1400-000000000000}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Q29"/>
  <sheetViews>
    <sheetView rightToLeft="1" zoomScale="120" zoomScaleNormal="120" workbookViewId="0">
      <selection activeCell="G12" sqref="G12"/>
    </sheetView>
  </sheetViews>
  <sheetFormatPr defaultColWidth="9.140625" defaultRowHeight="15"/>
  <cols>
    <col min="1" max="1" width="22.42578125" style="10" customWidth="1"/>
    <col min="2" max="2" width="10.28515625" style="10" customWidth="1"/>
    <col min="3" max="3" width="10.5703125" style="10" customWidth="1"/>
    <col min="4" max="4" width="39.42578125" style="110" customWidth="1"/>
    <col min="5" max="10" width="9.140625" style="117"/>
    <col min="11" max="12" width="0" style="117" hidden="1" customWidth="1"/>
    <col min="13" max="43" width="9.14062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75">
      <c r="A2" s="13"/>
      <c r="D2" s="10"/>
    </row>
    <row r="3" spans="1:12" ht="15.75">
      <c r="A3" s="13"/>
      <c r="D3" s="10"/>
      <c r="K3" s="117" t="s">
        <v>756</v>
      </c>
      <c r="L3" s="117" t="s">
        <v>758</v>
      </c>
    </row>
    <row r="4" spans="1:12" ht="15.75">
      <c r="A4" s="13"/>
      <c r="D4" s="10"/>
      <c r="K4" s="117" t="s">
        <v>757</v>
      </c>
      <c r="L4" s="117" t="s">
        <v>759</v>
      </c>
    </row>
    <row r="5" spans="1:12" ht="15.75">
      <c r="A5" s="13"/>
      <c r="D5" s="10"/>
      <c r="L5" s="117" t="s">
        <v>760</v>
      </c>
    </row>
    <row r="6" spans="1:12" ht="15.75">
      <c r="A6" s="13"/>
      <c r="D6" s="10"/>
      <c r="L6" s="117" t="s">
        <v>761</v>
      </c>
    </row>
    <row r="7" spans="1:12" ht="15.75">
      <c r="A7" s="13"/>
      <c r="D7" s="10"/>
    </row>
    <row r="8" spans="1:12" ht="15.75">
      <c r="A8" s="13"/>
      <c r="D8" s="10"/>
    </row>
    <row r="9" spans="1:12" ht="15.75">
      <c r="A9" s="13"/>
    </row>
    <row r="10" spans="1:12" ht="15.75">
      <c r="A10" s="13"/>
    </row>
    <row r="11" spans="1:12" ht="15.75">
      <c r="A11" s="13"/>
    </row>
    <row r="12" spans="1:12" ht="15.75">
      <c r="A12" s="13"/>
    </row>
    <row r="13" spans="1:12" ht="15.75">
      <c r="A13" s="13"/>
    </row>
    <row r="14" spans="1:12" ht="15.75">
      <c r="A14" s="13"/>
    </row>
    <row r="15" spans="1:12" ht="15.75">
      <c r="A15" s="13"/>
    </row>
    <row r="16" spans="1:12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D1048576">
    <cfRule type="cellIs" dxfId="4" priority="1" operator="equal">
      <formula>0</formula>
    </cfRule>
  </conditionalFormatting>
  <dataValidations count="2">
    <dataValidation type="list" allowBlank="1" showInputMessage="1" showErrorMessage="1" sqref="B2:B1048576" xr:uid="{00000000-0002-0000-1500-000000000000}">
      <formula1>$K$3:$K$4</formula1>
    </dataValidation>
    <dataValidation type="list" allowBlank="1" showInputMessage="1" showErrorMessage="1" sqref="C2:C1048576" xr:uid="{00000000-0002-0000-1500-000001000000}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J29"/>
  <sheetViews>
    <sheetView rightToLeft="1" zoomScale="110" zoomScaleNormal="110" workbookViewId="0">
      <selection activeCell="A15" sqref="A2:A15"/>
    </sheetView>
  </sheetViews>
  <sheetFormatPr defaultColWidth="9.140625" defaultRowHeight="15"/>
  <cols>
    <col min="1" max="1" width="30.42578125" style="10" customWidth="1"/>
    <col min="2" max="2" width="10.28515625" style="10" customWidth="1"/>
    <col min="3" max="3" width="29.42578125" style="110" customWidth="1"/>
    <col min="4" max="9" width="9.140625" style="117"/>
    <col min="10" max="11" width="0" style="117" hidden="1" customWidth="1"/>
    <col min="12" max="36" width="9.14062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75">
      <c r="A2" s="13"/>
    </row>
    <row r="3" spans="1:36" ht="15.75">
      <c r="A3" s="13"/>
      <c r="J3" s="117" t="s">
        <v>756</v>
      </c>
      <c r="K3" s="117" t="s">
        <v>758</v>
      </c>
    </row>
    <row r="4" spans="1:36" ht="15.75">
      <c r="A4" s="13"/>
      <c r="J4" s="117" t="s">
        <v>757</v>
      </c>
      <c r="K4" s="117" t="s">
        <v>759</v>
      </c>
    </row>
    <row r="5" spans="1:36" ht="15.75">
      <c r="A5" s="13"/>
      <c r="K5" s="117" t="s">
        <v>760</v>
      </c>
    </row>
    <row r="6" spans="1:36" ht="15.75">
      <c r="A6" s="13"/>
      <c r="K6" s="117" t="s">
        <v>761</v>
      </c>
    </row>
    <row r="7" spans="1:36" ht="15.75">
      <c r="A7" s="13"/>
    </row>
    <row r="8" spans="1:36" ht="15.75">
      <c r="A8" s="13"/>
    </row>
    <row r="9" spans="1:36" ht="15.75">
      <c r="A9" s="13"/>
    </row>
    <row r="10" spans="1:36" ht="15.75">
      <c r="A10" s="13"/>
    </row>
    <row r="11" spans="1:36" ht="15.75">
      <c r="A11" s="13"/>
    </row>
    <row r="12" spans="1:36" ht="15.75">
      <c r="A12" s="13"/>
    </row>
    <row r="13" spans="1:36" ht="15.75">
      <c r="A13" s="13"/>
    </row>
    <row r="14" spans="1:36" ht="15.75">
      <c r="A14" s="13"/>
    </row>
    <row r="15" spans="1:36" ht="15.75">
      <c r="A15" s="13"/>
    </row>
    <row r="16" spans="1:36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C1048576">
    <cfRule type="cellIs" dxfId="3" priority="1" operator="equal">
      <formula>0</formula>
    </cfRule>
  </conditionalFormatting>
  <dataValidations count="1">
    <dataValidation type="list" allowBlank="1" showInputMessage="1" showErrorMessage="1" sqref="B2:B1048576" xr:uid="{00000000-0002-0000-1600-000000000000}">
      <formula1>$J$3:$J$4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B1"/>
  <sheetViews>
    <sheetView rightToLeft="1" topLeftCell="A19" workbookViewId="0">
      <selection activeCell="A34" sqref="A1:A34"/>
    </sheetView>
  </sheetViews>
  <sheetFormatPr defaultColWidth="9.140625" defaultRowHeight="15"/>
  <cols>
    <col min="1" max="1" width="38.42578125" style="10" customWidth="1"/>
    <col min="2" max="28" width="9.140625" style="117"/>
  </cols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BA478"/>
  <sheetViews>
    <sheetView rightToLeft="1" topLeftCell="AA4" workbookViewId="0">
      <selection activeCell="AI19" sqref="AI19"/>
    </sheetView>
  </sheetViews>
  <sheetFormatPr defaultColWidth="9.140625" defaultRowHeight="15"/>
  <cols>
    <col min="1" max="1" width="4" style="70" bestFit="1" customWidth="1"/>
    <col min="2" max="2" width="20.5703125" style="10" bestFit="1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4.140625" style="67" bestFit="1" customWidth="1"/>
    <col min="14" max="14" width="15.140625" style="67" customWidth="1"/>
    <col min="15" max="15" width="19" style="67" customWidth="1"/>
    <col min="16" max="16" width="14" style="67" bestFit="1" customWidth="1"/>
    <col min="17" max="17" width="16.5703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53">
      <c r="B1" s="273" t="s">
        <v>602</v>
      </c>
      <c r="C1" s="275" t="s">
        <v>603</v>
      </c>
      <c r="D1" s="275" t="s">
        <v>604</v>
      </c>
      <c r="E1" s="275" t="s">
        <v>605</v>
      </c>
      <c r="F1" s="275" t="s">
        <v>606</v>
      </c>
      <c r="G1" s="275" t="s">
        <v>607</v>
      </c>
      <c r="H1" s="275" t="s">
        <v>608</v>
      </c>
      <c r="I1" s="275" t="s">
        <v>609</v>
      </c>
      <c r="J1" s="275" t="s">
        <v>610</v>
      </c>
      <c r="K1" s="275" t="s">
        <v>611</v>
      </c>
      <c r="L1" s="275" t="s">
        <v>612</v>
      </c>
      <c r="M1" s="271" t="s">
        <v>737</v>
      </c>
      <c r="N1" s="260" t="s">
        <v>613</v>
      </c>
      <c r="O1" s="260"/>
      <c r="P1" s="260"/>
      <c r="Q1" s="260"/>
      <c r="R1" s="260"/>
      <c r="S1" s="271" t="s">
        <v>738</v>
      </c>
      <c r="T1" s="260" t="s">
        <v>613</v>
      </c>
      <c r="U1" s="260"/>
      <c r="V1" s="260"/>
      <c r="W1" s="260"/>
      <c r="X1" s="260"/>
      <c r="Y1" s="261" t="s">
        <v>614</v>
      </c>
      <c r="Z1" s="261" t="s">
        <v>615</v>
      </c>
      <c r="AA1" s="261" t="s">
        <v>616</v>
      </c>
      <c r="AB1" s="261" t="s">
        <v>617</v>
      </c>
      <c r="AC1" s="261" t="s">
        <v>618</v>
      </c>
      <c r="AD1" s="261" t="s">
        <v>619</v>
      </c>
      <c r="AE1" s="263" t="s">
        <v>620</v>
      </c>
      <c r="AF1" s="265" t="s">
        <v>621</v>
      </c>
      <c r="AG1" s="267" t="s">
        <v>622</v>
      </c>
      <c r="AH1" s="269" t="s">
        <v>623</v>
      </c>
      <c r="AI1" s="258" t="s">
        <v>624</v>
      </c>
      <c r="AQ1" s="52"/>
      <c r="AR1" s="52"/>
      <c r="AS1" s="53"/>
      <c r="AT1" s="52"/>
      <c r="AU1" s="52"/>
      <c r="BA1">
        <f>[2]الأحياء!A1</f>
        <v>0</v>
      </c>
    </row>
    <row r="2" spans="1:53" ht="26.25" thickBot="1">
      <c r="B2" s="274"/>
      <c r="C2" s="276"/>
      <c r="D2" s="276"/>
      <c r="E2" s="276"/>
      <c r="F2" s="276"/>
      <c r="G2" s="276"/>
      <c r="H2" s="276"/>
      <c r="I2" s="276"/>
      <c r="J2" s="276"/>
      <c r="K2" s="276"/>
      <c r="L2" s="276"/>
      <c r="M2" s="272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272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262"/>
      <c r="Z2" s="262"/>
      <c r="AA2" s="262"/>
      <c r="AB2" s="262"/>
      <c r="AC2" s="262"/>
      <c r="AD2" s="262"/>
      <c r="AE2" s="264"/>
      <c r="AF2" s="266"/>
      <c r="AG2" s="268"/>
      <c r="AH2" s="270"/>
      <c r="AI2" s="259"/>
      <c r="AS2" s="55" t="s">
        <v>630</v>
      </c>
      <c r="BA2">
        <f>[2]الأحياء!A2</f>
        <v>0</v>
      </c>
    </row>
    <row r="3" spans="1:53" s="61" customFormat="1" ht="21">
      <c r="A3" s="71">
        <v>1</v>
      </c>
      <c r="B3" s="72" t="s">
        <v>974</v>
      </c>
      <c r="C3" s="73" t="s">
        <v>975</v>
      </c>
      <c r="D3" s="72"/>
      <c r="E3" s="72"/>
      <c r="F3" s="72" t="s">
        <v>633</v>
      </c>
      <c r="G3" s="72" t="s">
        <v>976</v>
      </c>
      <c r="H3" s="72"/>
      <c r="I3" s="72"/>
      <c r="J3" s="72"/>
      <c r="K3" s="72"/>
      <c r="L3" s="72"/>
      <c r="M3" s="66">
        <f t="shared" ref="M3:M66" si="0">N3+O3+P3+Q3+R3</f>
        <v>0</v>
      </c>
      <c r="N3" s="74"/>
      <c r="O3" s="74"/>
      <c r="P3" s="74"/>
      <c r="Q3" s="74"/>
      <c r="R3" s="74"/>
      <c r="S3" s="66">
        <v>400</v>
      </c>
      <c r="T3" s="74">
        <v>120</v>
      </c>
      <c r="U3" s="74">
        <v>148</v>
      </c>
      <c r="V3" s="74">
        <v>132</v>
      </c>
      <c r="W3" s="74"/>
      <c r="X3" s="74"/>
      <c r="Y3" s="75"/>
      <c r="Z3" s="75"/>
      <c r="AA3" s="75"/>
      <c r="AB3" s="75">
        <v>41638</v>
      </c>
      <c r="AC3" s="75"/>
      <c r="AD3" s="75">
        <v>41901</v>
      </c>
      <c r="AE3" s="76"/>
      <c r="AF3" s="76"/>
      <c r="AG3" s="77">
        <v>0.4</v>
      </c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[2]الأحياء!A3</f>
        <v>0</v>
      </c>
    </row>
    <row r="4" spans="1:53" s="61" customFormat="1" ht="21">
      <c r="A4" s="71">
        <f>A3+1</f>
        <v>2</v>
      </c>
      <c r="B4" s="247" t="s">
        <v>977</v>
      </c>
      <c r="C4" s="209" t="s">
        <v>975</v>
      </c>
      <c r="D4" s="65"/>
      <c r="E4" s="65"/>
      <c r="F4" s="247" t="s">
        <v>633</v>
      </c>
      <c r="G4" s="247" t="s">
        <v>976</v>
      </c>
      <c r="H4" s="65"/>
      <c r="I4" s="65"/>
      <c r="J4" s="65"/>
      <c r="K4" s="65"/>
      <c r="L4" s="65"/>
      <c r="M4" s="66">
        <f t="shared" si="0"/>
        <v>0</v>
      </c>
      <c r="N4" s="67"/>
      <c r="O4" s="67"/>
      <c r="P4" s="66"/>
      <c r="Q4" s="66"/>
      <c r="R4" s="66"/>
      <c r="S4" s="66">
        <v>147.08500000000001</v>
      </c>
      <c r="T4" s="67">
        <v>29.49</v>
      </c>
      <c r="U4" s="67">
        <v>54.420999999999999</v>
      </c>
      <c r="V4" s="66">
        <v>48.537999999999997</v>
      </c>
      <c r="W4" s="66"/>
      <c r="X4" s="66"/>
      <c r="Y4" s="12"/>
      <c r="Z4" s="12"/>
      <c r="AA4" s="12"/>
      <c r="AB4" s="12">
        <v>41491</v>
      </c>
      <c r="AC4" s="12"/>
      <c r="AD4" s="12">
        <v>41599</v>
      </c>
      <c r="AE4" s="10"/>
      <c r="AF4" s="10"/>
      <c r="AG4" s="68">
        <v>0.95</v>
      </c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[2]الأحياء!A4</f>
        <v>0</v>
      </c>
    </row>
    <row r="5" spans="1:53" s="61" customFormat="1" ht="21">
      <c r="A5" s="71">
        <f t="shared" ref="A5:A68" si="1">A4+1</f>
        <v>3</v>
      </c>
      <c r="B5" s="248"/>
      <c r="C5" s="250"/>
      <c r="D5" s="65"/>
      <c r="E5" s="65"/>
      <c r="F5" s="248"/>
      <c r="G5" s="248"/>
      <c r="H5" s="65"/>
      <c r="I5" s="65"/>
      <c r="J5" s="65"/>
      <c r="K5" s="65"/>
      <c r="L5" s="65"/>
      <c r="M5" s="66">
        <f t="shared" si="0"/>
        <v>0</v>
      </c>
      <c r="N5" s="67"/>
      <c r="O5" s="67"/>
      <c r="P5" s="66"/>
      <c r="Q5" s="66"/>
      <c r="R5" s="66"/>
      <c r="S5" s="254" t="s">
        <v>978</v>
      </c>
      <c r="T5" s="256">
        <v>13.096</v>
      </c>
      <c r="U5" s="256">
        <v>19.535</v>
      </c>
      <c r="V5" s="254">
        <v>1.206</v>
      </c>
      <c r="W5" s="66"/>
      <c r="X5" s="66"/>
      <c r="Y5" s="79"/>
      <c r="Z5" s="79"/>
      <c r="AA5" s="79"/>
      <c r="AB5" s="257">
        <v>41998</v>
      </c>
      <c r="AC5" s="12"/>
      <c r="AD5" s="253"/>
      <c r="AE5" s="10"/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[2]الأحياء!A5</f>
        <v>0</v>
      </c>
    </row>
    <row r="6" spans="1:53" s="61" customFormat="1" ht="21">
      <c r="A6" s="71">
        <f t="shared" si="1"/>
        <v>4</v>
      </c>
      <c r="B6" s="249"/>
      <c r="C6" s="210"/>
      <c r="D6" s="65"/>
      <c r="E6" s="65"/>
      <c r="F6" s="249"/>
      <c r="G6" s="249"/>
      <c r="H6" s="65"/>
      <c r="I6" s="65"/>
      <c r="J6" s="65"/>
      <c r="K6" s="65"/>
      <c r="L6" s="65"/>
      <c r="M6" s="66">
        <f t="shared" si="0"/>
        <v>0</v>
      </c>
      <c r="N6" s="67"/>
      <c r="O6" s="67"/>
      <c r="P6" s="67"/>
      <c r="Q6" s="67"/>
      <c r="R6" s="67"/>
      <c r="S6" s="255"/>
      <c r="T6" s="210"/>
      <c r="U6" s="210"/>
      <c r="V6" s="210"/>
      <c r="W6" s="67"/>
      <c r="X6" s="67"/>
      <c r="Y6" s="12"/>
      <c r="Z6" s="12"/>
      <c r="AA6" s="12"/>
      <c r="AB6" s="210"/>
      <c r="AC6" s="12"/>
      <c r="AD6" s="210"/>
      <c r="AE6" s="10"/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[2]الأحياء!A6</f>
        <v>0</v>
      </c>
    </row>
    <row r="7" spans="1:53" s="61" customFormat="1" ht="21">
      <c r="A7" s="71">
        <f t="shared" si="1"/>
        <v>5</v>
      </c>
      <c r="B7" s="252" t="s">
        <v>979</v>
      </c>
      <c r="C7" s="209" t="s">
        <v>975</v>
      </c>
      <c r="D7" s="80"/>
      <c r="E7" s="80"/>
      <c r="F7" s="247" t="s">
        <v>633</v>
      </c>
      <c r="G7" s="247" t="s">
        <v>976</v>
      </c>
      <c r="H7" s="65"/>
      <c r="I7" s="65"/>
      <c r="J7" s="65"/>
      <c r="K7" s="65"/>
      <c r="L7" s="65"/>
      <c r="M7" s="66">
        <f t="shared" si="0"/>
        <v>0</v>
      </c>
      <c r="N7" s="67"/>
      <c r="O7" s="67"/>
      <c r="P7" s="67"/>
      <c r="Q7" s="67"/>
      <c r="R7" s="67"/>
      <c r="S7" s="254">
        <v>94.424999999999997</v>
      </c>
      <c r="T7" s="256">
        <v>28.327999999999999</v>
      </c>
      <c r="U7" s="256">
        <v>34.936999999999998</v>
      </c>
      <c r="V7" s="256">
        <v>31.16</v>
      </c>
      <c r="W7" s="67"/>
      <c r="X7" s="67"/>
      <c r="Y7" s="12"/>
      <c r="Z7" s="12"/>
      <c r="AA7" s="12"/>
      <c r="AB7" s="253">
        <v>41402</v>
      </c>
      <c r="AC7" s="12"/>
      <c r="AD7" s="253">
        <v>41541</v>
      </c>
      <c r="AE7" s="10"/>
      <c r="AF7" s="10"/>
      <c r="AG7" s="251">
        <v>1</v>
      </c>
      <c r="AH7" s="12"/>
      <c r="AI7" s="10" t="s">
        <v>980</v>
      </c>
      <c r="AQ7" s="62"/>
      <c r="AR7" s="62" t="s">
        <v>645</v>
      </c>
      <c r="AS7" s="63" t="s">
        <v>646</v>
      </c>
      <c r="AT7" s="62"/>
      <c r="AU7" s="62" t="s">
        <v>647</v>
      </c>
      <c r="BA7" s="61">
        <f>[2]الأحياء!A7</f>
        <v>0</v>
      </c>
    </row>
    <row r="8" spans="1:53" s="61" customFormat="1" ht="21">
      <c r="A8" s="71">
        <f t="shared" si="1"/>
        <v>6</v>
      </c>
      <c r="B8" s="248"/>
      <c r="C8" s="250"/>
      <c r="D8" s="65"/>
      <c r="E8" s="65"/>
      <c r="F8" s="248"/>
      <c r="G8" s="248"/>
      <c r="H8" s="65"/>
      <c r="I8" s="65"/>
      <c r="J8" s="65"/>
      <c r="K8" s="65"/>
      <c r="L8" s="65"/>
      <c r="M8" s="66">
        <f t="shared" si="0"/>
        <v>0</v>
      </c>
      <c r="N8" s="67"/>
      <c r="O8" s="67"/>
      <c r="P8" s="67"/>
      <c r="Q8" s="67"/>
      <c r="R8" s="67"/>
      <c r="S8" s="255"/>
      <c r="T8" s="210"/>
      <c r="U8" s="210"/>
      <c r="V8" s="210"/>
      <c r="W8" s="67"/>
      <c r="X8" s="67"/>
      <c r="Y8" s="79"/>
      <c r="Z8" s="79"/>
      <c r="AA8" s="79"/>
      <c r="AB8" s="210"/>
      <c r="AC8" s="79"/>
      <c r="AD8" s="210"/>
      <c r="AE8" s="10"/>
      <c r="AF8" s="10"/>
      <c r="AG8" s="210"/>
      <c r="AH8" s="12"/>
      <c r="AI8" s="10"/>
      <c r="AQ8" s="62"/>
      <c r="AR8" s="62"/>
      <c r="AS8" s="63" t="s">
        <v>648</v>
      </c>
      <c r="AT8" s="62"/>
      <c r="AU8" s="62"/>
      <c r="BA8" s="61">
        <f>[2]الأحياء!A8</f>
        <v>0</v>
      </c>
    </row>
    <row r="9" spans="1:53" s="61" customFormat="1" ht="21">
      <c r="A9" s="71">
        <f t="shared" si="1"/>
        <v>7</v>
      </c>
      <c r="B9" s="249"/>
      <c r="C9" s="210"/>
      <c r="D9" s="65"/>
      <c r="E9" s="65"/>
      <c r="F9" s="249"/>
      <c r="G9" s="249"/>
      <c r="H9" s="65"/>
      <c r="I9" s="65"/>
      <c r="J9" s="65"/>
      <c r="K9" s="65"/>
      <c r="L9" s="65"/>
      <c r="M9" s="66">
        <f t="shared" si="0"/>
        <v>0</v>
      </c>
      <c r="N9" s="67"/>
      <c r="O9" s="67"/>
      <c r="P9" s="67"/>
      <c r="Q9" s="67"/>
      <c r="R9" s="67"/>
      <c r="S9" s="66" t="s">
        <v>981</v>
      </c>
      <c r="T9" s="67">
        <v>4.5880000000000001</v>
      </c>
      <c r="U9" s="67">
        <v>5.2809999999999997</v>
      </c>
      <c r="V9" s="67">
        <v>8.9920000000000009</v>
      </c>
      <c r="W9" s="67"/>
      <c r="X9" s="67"/>
      <c r="Y9" s="79"/>
      <c r="Z9" s="79"/>
      <c r="AA9" s="79"/>
      <c r="AB9" s="79">
        <v>41680</v>
      </c>
      <c r="AC9" s="79"/>
      <c r="AD9" s="12">
        <v>41725</v>
      </c>
      <c r="AE9" s="10"/>
      <c r="AF9" s="10"/>
      <c r="AG9" s="68">
        <v>1</v>
      </c>
      <c r="AH9" s="12"/>
      <c r="AI9" s="10" t="s">
        <v>980</v>
      </c>
      <c r="AQ9" s="62"/>
      <c r="AR9" s="62"/>
      <c r="AS9" s="63" t="s">
        <v>649</v>
      </c>
      <c r="AT9" s="62"/>
      <c r="AU9" s="62"/>
      <c r="BA9" s="61">
        <f>[2]الأحياء!A9</f>
        <v>0</v>
      </c>
    </row>
    <row r="10" spans="1:53" s="61" customFormat="1" ht="21">
      <c r="A10" s="71">
        <f t="shared" si="1"/>
        <v>8</v>
      </c>
      <c r="B10" s="65" t="s">
        <v>982</v>
      </c>
      <c r="C10" s="10" t="s">
        <v>975</v>
      </c>
      <c r="D10" s="65"/>
      <c r="E10" s="65"/>
      <c r="F10" s="65" t="s">
        <v>633</v>
      </c>
      <c r="G10" s="65" t="s">
        <v>976</v>
      </c>
      <c r="H10" s="65"/>
      <c r="I10" s="65"/>
      <c r="J10" s="65"/>
      <c r="K10" s="65"/>
      <c r="L10" s="65"/>
      <c r="M10" s="66">
        <f t="shared" si="0"/>
        <v>0</v>
      </c>
      <c r="N10" s="67"/>
      <c r="O10" s="67"/>
      <c r="P10" s="67"/>
      <c r="Q10" s="67"/>
      <c r="R10" s="67"/>
      <c r="S10" s="66">
        <v>26.215</v>
      </c>
      <c r="T10" s="67">
        <v>7.34</v>
      </c>
      <c r="U10" s="67">
        <v>18.875</v>
      </c>
      <c r="V10" s="67"/>
      <c r="W10" s="67"/>
      <c r="X10" s="67"/>
      <c r="Y10" s="12"/>
      <c r="Z10" s="12"/>
      <c r="AA10" s="12"/>
      <c r="AB10" s="12">
        <v>41568</v>
      </c>
      <c r="AC10" s="12"/>
      <c r="AD10" s="12"/>
      <c r="AE10" s="10"/>
      <c r="AF10" s="10"/>
      <c r="AG10" s="68">
        <v>1</v>
      </c>
      <c r="AH10" s="12"/>
      <c r="AI10" s="10"/>
      <c r="AQ10" s="62"/>
      <c r="AR10" s="62"/>
      <c r="AS10" s="63" t="s">
        <v>650</v>
      </c>
      <c r="AT10" s="62"/>
      <c r="AU10" s="62"/>
      <c r="BA10" s="61">
        <f>[2]الأحياء!A10</f>
        <v>0</v>
      </c>
    </row>
    <row r="11" spans="1:53" s="61" customFormat="1" ht="21">
      <c r="A11" s="71">
        <f t="shared" si="1"/>
        <v>9</v>
      </c>
      <c r="B11" s="247" t="s">
        <v>983</v>
      </c>
      <c r="C11" s="209" t="s">
        <v>975</v>
      </c>
      <c r="D11" s="65"/>
      <c r="E11" s="65"/>
      <c r="F11" s="247" t="s">
        <v>633</v>
      </c>
      <c r="G11" s="247" t="s">
        <v>976</v>
      </c>
      <c r="H11" s="65"/>
      <c r="I11" s="65"/>
      <c r="J11" s="65"/>
      <c r="K11" s="65"/>
      <c r="L11" s="65"/>
      <c r="M11" s="66">
        <f t="shared" si="0"/>
        <v>0</v>
      </c>
      <c r="N11" s="67"/>
      <c r="O11" s="67"/>
      <c r="P11" s="67"/>
      <c r="Q11" s="67"/>
      <c r="R11" s="67"/>
      <c r="S11" s="66">
        <v>90.349000000000004</v>
      </c>
      <c r="T11" s="67">
        <v>15.694000000000001</v>
      </c>
      <c r="U11" s="67">
        <v>40.354999999999997</v>
      </c>
      <c r="V11" s="67">
        <v>34.299999999999997</v>
      </c>
      <c r="W11" s="67"/>
      <c r="X11" s="67"/>
      <c r="Y11" s="12"/>
      <c r="Z11" s="12"/>
      <c r="AA11" s="12"/>
      <c r="AB11" s="12">
        <v>41547</v>
      </c>
      <c r="AC11" s="12"/>
      <c r="AD11" s="12"/>
      <c r="AE11" s="10"/>
      <c r="AF11" s="10"/>
      <c r="AG11" s="68">
        <v>1</v>
      </c>
      <c r="AH11" s="12"/>
      <c r="AI11" s="10"/>
      <c r="AQ11" s="62"/>
      <c r="AR11" s="62"/>
      <c r="AS11" s="63" t="s">
        <v>651</v>
      </c>
      <c r="AT11" s="62"/>
      <c r="AU11" s="62"/>
      <c r="BA11" s="61">
        <f>[2]الأحياء!A11</f>
        <v>0</v>
      </c>
    </row>
    <row r="12" spans="1:53" s="61" customFormat="1" ht="21">
      <c r="A12" s="71">
        <f t="shared" si="1"/>
        <v>10</v>
      </c>
      <c r="B12" s="248"/>
      <c r="C12" s="250"/>
      <c r="D12" s="65"/>
      <c r="E12" s="65"/>
      <c r="F12" s="248"/>
      <c r="G12" s="248"/>
      <c r="H12" s="65"/>
      <c r="I12" s="65"/>
      <c r="J12" s="65"/>
      <c r="K12" s="65"/>
      <c r="L12" s="65"/>
      <c r="M12" s="66">
        <f t="shared" si="0"/>
        <v>0</v>
      </c>
      <c r="N12" s="67"/>
      <c r="O12" s="67"/>
      <c r="P12" s="67"/>
      <c r="Q12" s="67"/>
      <c r="R12" s="67"/>
      <c r="S12" s="66" t="s">
        <v>984</v>
      </c>
      <c r="T12" s="67">
        <v>2.0019999999999998</v>
      </c>
      <c r="U12" s="67">
        <v>8.0850000000000009</v>
      </c>
      <c r="V12" s="67">
        <v>1.1419999999999999</v>
      </c>
      <c r="W12" s="67"/>
      <c r="X12" s="67"/>
      <c r="Y12" s="12"/>
      <c r="Z12" s="12">
        <v>41940</v>
      </c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[2]الأحياء!A12</f>
        <v>0</v>
      </c>
    </row>
    <row r="13" spans="1:53" s="61" customFormat="1" ht="21">
      <c r="A13" s="71">
        <f t="shared" si="1"/>
        <v>11</v>
      </c>
      <c r="B13" s="249"/>
      <c r="C13" s="210"/>
      <c r="D13" s="65"/>
      <c r="E13" s="65"/>
      <c r="F13" s="249"/>
      <c r="G13" s="249"/>
      <c r="H13" s="65"/>
      <c r="I13" s="65"/>
      <c r="J13" s="65"/>
      <c r="K13" s="65"/>
      <c r="L13" s="65"/>
      <c r="M13" s="66">
        <f t="shared" si="0"/>
        <v>0</v>
      </c>
      <c r="N13" s="67"/>
      <c r="O13" s="67"/>
      <c r="P13" s="67"/>
      <c r="Q13" s="67"/>
      <c r="R13" s="67"/>
      <c r="S13" s="66">
        <v>100</v>
      </c>
      <c r="T13" s="67">
        <v>50</v>
      </c>
      <c r="U13" s="67">
        <v>50</v>
      </c>
      <c r="V13" s="67"/>
      <c r="W13" s="67"/>
      <c r="X13" s="67"/>
      <c r="Y13" s="12"/>
      <c r="Z13" s="12">
        <v>41982</v>
      </c>
      <c r="AA13" s="12"/>
      <c r="AB13" s="12">
        <v>41962</v>
      </c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[2]الأحياء!A13</f>
        <v>0</v>
      </c>
    </row>
    <row r="14" spans="1:53" s="61" customFormat="1" ht="21">
      <c r="A14" s="71">
        <f t="shared" si="1"/>
        <v>12</v>
      </c>
      <c r="B14" s="65" t="s">
        <v>985</v>
      </c>
      <c r="C14" s="10" t="s">
        <v>986</v>
      </c>
      <c r="D14" s="65"/>
      <c r="E14" s="65"/>
      <c r="F14" s="65" t="s">
        <v>633</v>
      </c>
      <c r="G14" s="65" t="s">
        <v>976</v>
      </c>
      <c r="H14" s="65"/>
      <c r="I14" s="65"/>
      <c r="J14" s="65"/>
      <c r="K14" s="65"/>
      <c r="L14" s="65"/>
      <c r="M14" s="66">
        <f t="shared" si="0"/>
        <v>0</v>
      </c>
      <c r="N14" s="67"/>
      <c r="O14" s="67"/>
      <c r="P14" s="67"/>
      <c r="Q14" s="67"/>
      <c r="R14" s="67"/>
      <c r="S14" s="66">
        <v>160</v>
      </c>
      <c r="T14" s="67">
        <v>73</v>
      </c>
      <c r="U14" s="67">
        <v>87</v>
      </c>
      <c r="V14" s="67"/>
      <c r="W14" s="67"/>
      <c r="X14" s="67"/>
      <c r="Y14" s="12"/>
      <c r="Z14" s="12">
        <v>41940</v>
      </c>
      <c r="AA14" s="12"/>
      <c r="AB14" s="12"/>
      <c r="AC14" s="12"/>
      <c r="AD14" s="12"/>
      <c r="AE14" s="10"/>
      <c r="AF14" s="10"/>
      <c r="AG14" s="68"/>
      <c r="AH14" s="12"/>
      <c r="AI14" s="209" t="s">
        <v>987</v>
      </c>
      <c r="AQ14" s="62"/>
      <c r="AR14" s="62"/>
      <c r="AS14" s="63"/>
      <c r="AT14" s="62"/>
      <c r="AU14" s="62"/>
      <c r="BA14" s="61">
        <f>[2]الأحياء!A14</f>
        <v>0</v>
      </c>
    </row>
    <row r="15" spans="1:53" s="61" customFormat="1" ht="21">
      <c r="A15" s="71">
        <f t="shared" si="1"/>
        <v>13</v>
      </c>
      <c r="B15" s="65" t="s">
        <v>958</v>
      </c>
      <c r="C15" s="10" t="s">
        <v>986</v>
      </c>
      <c r="D15" s="65"/>
      <c r="E15" s="65"/>
      <c r="F15" s="10" t="s">
        <v>633</v>
      </c>
      <c r="G15" s="65" t="s">
        <v>976</v>
      </c>
      <c r="H15" s="65"/>
      <c r="I15" s="65"/>
      <c r="J15" s="65"/>
      <c r="K15" s="65"/>
      <c r="L15" s="65"/>
      <c r="M15" s="66">
        <f t="shared" si="0"/>
        <v>0</v>
      </c>
      <c r="N15" s="67"/>
      <c r="O15" s="67"/>
      <c r="P15" s="67"/>
      <c r="Q15" s="67"/>
      <c r="R15" s="67"/>
      <c r="S15" s="66">
        <v>110</v>
      </c>
      <c r="T15" s="67">
        <v>55</v>
      </c>
      <c r="U15" s="67">
        <v>55</v>
      </c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210"/>
      <c r="AQ15" s="62"/>
      <c r="AR15" s="62"/>
      <c r="AS15" s="63"/>
      <c r="AT15" s="62"/>
      <c r="AU15" s="62"/>
      <c r="BA15" s="61">
        <f>[2]الأحياء!A15</f>
        <v>0</v>
      </c>
    </row>
    <row r="16" spans="1:53" s="61" customFormat="1" ht="21">
      <c r="A16" s="71">
        <f t="shared" si="1"/>
        <v>14</v>
      </c>
      <c r="B16" s="10" t="s">
        <v>647</v>
      </c>
      <c r="C16" s="10" t="s">
        <v>988</v>
      </c>
      <c r="D16" s="65"/>
      <c r="E16" s="10"/>
      <c r="F16" s="10" t="s">
        <v>633</v>
      </c>
      <c r="G16" s="10" t="s">
        <v>976</v>
      </c>
      <c r="H16" s="65"/>
      <c r="I16" s="65"/>
      <c r="J16" s="65"/>
      <c r="K16" s="65"/>
      <c r="L16" s="65"/>
      <c r="M16" s="66">
        <f t="shared" si="0"/>
        <v>0</v>
      </c>
      <c r="N16" s="67"/>
      <c r="O16" s="67"/>
      <c r="P16" s="67"/>
      <c r="Q16" s="67"/>
      <c r="R16" s="67"/>
      <c r="S16" s="66">
        <v>30.09</v>
      </c>
      <c r="T16" s="67"/>
      <c r="U16" s="67">
        <v>30.09</v>
      </c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 t="s">
        <v>989</v>
      </c>
      <c r="AQ16" s="62"/>
      <c r="AR16" s="62"/>
      <c r="AS16" s="63"/>
      <c r="AT16" s="62"/>
      <c r="AU16" s="62"/>
      <c r="BA16" s="61">
        <f>[2]الأحياء!A16</f>
        <v>0</v>
      </c>
    </row>
    <row r="17" spans="1:53" s="61" customFormat="1" ht="21">
      <c r="A17" s="71">
        <f t="shared" si="1"/>
        <v>15</v>
      </c>
      <c r="B17" s="10" t="s">
        <v>990</v>
      </c>
      <c r="C17" s="10" t="s">
        <v>991</v>
      </c>
      <c r="D17" s="10"/>
      <c r="E17" s="10"/>
      <c r="F17" s="10" t="s">
        <v>633</v>
      </c>
      <c r="G17" s="10" t="s">
        <v>976</v>
      </c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v>100</v>
      </c>
      <c r="T17" s="67">
        <v>18</v>
      </c>
      <c r="U17" s="67">
        <v>18</v>
      </c>
      <c r="V17" s="67"/>
      <c r="W17" s="67">
        <v>64</v>
      </c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 t="s">
        <v>992</v>
      </c>
      <c r="AQ17" s="62"/>
      <c r="AR17" s="62"/>
      <c r="AS17" s="62"/>
      <c r="BA17" s="61">
        <f>[2]الأحياء!A17</f>
        <v>0</v>
      </c>
    </row>
    <row r="18" spans="1:53" s="61" customFormat="1" ht="21">
      <c r="A18" s="71">
        <f t="shared" si="1"/>
        <v>16</v>
      </c>
      <c r="B18" s="10" t="s">
        <v>993</v>
      </c>
      <c r="C18" s="10" t="s">
        <v>994</v>
      </c>
      <c r="D18" s="10"/>
      <c r="E18" s="10"/>
      <c r="F18" s="10" t="s">
        <v>633</v>
      </c>
      <c r="G18" s="10" t="s">
        <v>976</v>
      </c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v>300</v>
      </c>
      <c r="T18" s="67">
        <v>45</v>
      </c>
      <c r="U18" s="67">
        <v>45</v>
      </c>
      <c r="V18" s="67">
        <v>210</v>
      </c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 t="s">
        <v>995</v>
      </c>
      <c r="AQ18" s="62"/>
      <c r="AR18" s="62"/>
      <c r="AS18" s="62"/>
      <c r="BA18" s="61">
        <f>[2]الأحياء!A18</f>
        <v>0</v>
      </c>
    </row>
    <row r="19" spans="1:53" s="61" customFormat="1" ht="21">
      <c r="A19" s="71">
        <f t="shared" si="1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ref="S19:S66" si="2">T19+U19+V19+W19+X19</f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[2]الأحياء!A19</f>
        <v>0</v>
      </c>
    </row>
    <row r="20" spans="1:53" s="61" customFormat="1" ht="26.25">
      <c r="A20" s="71">
        <f t="shared" si="1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0</v>
      </c>
      <c r="N20" s="59"/>
      <c r="O20" s="59"/>
      <c r="P20" s="59"/>
      <c r="Q20" s="59"/>
      <c r="R20" s="59"/>
      <c r="S20" s="66">
        <f t="shared" si="2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[2]الأحياء!A20</f>
        <v>0</v>
      </c>
    </row>
    <row r="21" spans="1:53" s="61" customFormat="1" ht="26.25">
      <c r="A21" s="71">
        <f t="shared" si="1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2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[2]الأحياء!A21</f>
        <v>0</v>
      </c>
    </row>
    <row r="22" spans="1:53" s="61" customFormat="1" ht="26.25">
      <c r="A22" s="71">
        <f t="shared" si="1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2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[2]الأحياء!A22</f>
        <v>0</v>
      </c>
    </row>
    <row r="23" spans="1:53">
      <c r="A23" s="71">
        <f t="shared" si="1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2"/>
        <v>0</v>
      </c>
      <c r="AS23" s="54"/>
      <c r="AT23"/>
      <c r="AU23"/>
      <c r="BA23">
        <f>[2]الأحياء!A23</f>
        <v>0</v>
      </c>
    </row>
    <row r="24" spans="1:53">
      <c r="A24" s="71">
        <f t="shared" si="1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2"/>
        <v>0</v>
      </c>
      <c r="AS24" s="54"/>
      <c r="AT24"/>
      <c r="AU24"/>
      <c r="BA24">
        <f>[2]الأحياء!A24</f>
        <v>0</v>
      </c>
    </row>
    <row r="25" spans="1:53">
      <c r="A25" s="71">
        <f t="shared" si="1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2"/>
        <v>0</v>
      </c>
      <c r="AS25" s="54"/>
      <c r="AT25"/>
      <c r="AU25"/>
      <c r="BA25">
        <f>[2]الأحياء!A25</f>
        <v>0</v>
      </c>
    </row>
    <row r="26" spans="1:53">
      <c r="A26" s="71">
        <f t="shared" si="1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2"/>
        <v>0</v>
      </c>
      <c r="AS26" s="54"/>
      <c r="AT26"/>
      <c r="AU26"/>
      <c r="BA26">
        <f>[2]الأحياء!A26</f>
        <v>0</v>
      </c>
    </row>
    <row r="27" spans="1:53">
      <c r="A27" s="71">
        <f t="shared" si="1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2"/>
        <v>0</v>
      </c>
      <c r="AS27" s="54"/>
      <c r="AT27"/>
      <c r="AU27"/>
      <c r="BA27">
        <f>[2]الأحياء!A27</f>
        <v>0</v>
      </c>
    </row>
    <row r="28" spans="1:53">
      <c r="A28" s="71">
        <f t="shared" si="1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2"/>
        <v>0</v>
      </c>
      <c r="AS28" s="54"/>
      <c r="AT28"/>
      <c r="AU28"/>
      <c r="BA28">
        <f>[2]الأحياء!A28</f>
        <v>0</v>
      </c>
    </row>
    <row r="29" spans="1:53">
      <c r="A29" s="71">
        <f t="shared" si="1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2"/>
        <v>0</v>
      </c>
      <c r="AS29" s="54"/>
      <c r="AT29"/>
      <c r="AU29"/>
      <c r="BA29">
        <f>[2]الأحياء!A29</f>
        <v>0</v>
      </c>
    </row>
    <row r="30" spans="1:53">
      <c r="A30" s="71">
        <f t="shared" si="1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2"/>
        <v>0</v>
      </c>
      <c r="AS30" s="54"/>
      <c r="AT30"/>
      <c r="AU30"/>
      <c r="BA30">
        <f>[2]الأحياء!A30</f>
        <v>0</v>
      </c>
    </row>
    <row r="31" spans="1:53">
      <c r="A31" s="71">
        <f t="shared" si="1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2"/>
        <v>0</v>
      </c>
      <c r="AS31" s="54"/>
      <c r="AT31"/>
      <c r="AU31"/>
      <c r="BA31">
        <f>[2]الأحياء!A31</f>
        <v>0</v>
      </c>
    </row>
    <row r="32" spans="1:53">
      <c r="A32" s="71">
        <f t="shared" si="1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2"/>
        <v>0</v>
      </c>
      <c r="AS32" s="54"/>
      <c r="AT32"/>
      <c r="AU32"/>
      <c r="BA32">
        <f>[2]الأحياء!A32</f>
        <v>0</v>
      </c>
    </row>
    <row r="33" spans="1:53">
      <c r="A33" s="71">
        <f t="shared" si="1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2"/>
        <v>0</v>
      </c>
      <c r="AS33" s="54"/>
      <c r="AT33"/>
      <c r="AU33"/>
      <c r="BA33">
        <f>[2]الأحياء!A33</f>
        <v>0</v>
      </c>
    </row>
    <row r="34" spans="1:53">
      <c r="A34" s="71">
        <f t="shared" si="1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2"/>
        <v>0</v>
      </c>
      <c r="AS34" s="54"/>
      <c r="AT34"/>
      <c r="AU34"/>
      <c r="BA34">
        <f>[2]الأحياء!A34</f>
        <v>0</v>
      </c>
    </row>
    <row r="35" spans="1:53">
      <c r="A35" s="71">
        <f t="shared" si="1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2"/>
        <v>0</v>
      </c>
      <c r="AS35" s="54"/>
      <c r="AT35"/>
      <c r="AU35"/>
      <c r="BA35">
        <f>[2]الأحياء!A35</f>
        <v>0</v>
      </c>
    </row>
    <row r="36" spans="1:53">
      <c r="A36" s="71">
        <f t="shared" si="1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2"/>
        <v>0</v>
      </c>
      <c r="AS36" s="54"/>
      <c r="AT36"/>
      <c r="AU36"/>
      <c r="BA36">
        <f>[2]الأحياء!A36</f>
        <v>0</v>
      </c>
    </row>
    <row r="37" spans="1:53">
      <c r="A37" s="71">
        <f t="shared" si="1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2"/>
        <v>0</v>
      </c>
      <c r="AS37" s="54"/>
      <c r="AT37"/>
      <c r="AU37"/>
      <c r="BA37">
        <f>[2]الأحياء!A37</f>
        <v>0</v>
      </c>
    </row>
    <row r="38" spans="1:53">
      <c r="A38" s="71">
        <f t="shared" si="1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2"/>
        <v>0</v>
      </c>
      <c r="AS38" s="54"/>
      <c r="AT38"/>
      <c r="AU38"/>
      <c r="BA38">
        <f>[2]الأحياء!A38</f>
        <v>0</v>
      </c>
    </row>
    <row r="39" spans="1:53">
      <c r="A39" s="71">
        <f t="shared" si="1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2"/>
        <v>0</v>
      </c>
      <c r="AS39" s="54"/>
      <c r="AT39"/>
      <c r="AU39"/>
      <c r="BA39">
        <f>[2]الأحياء!A39</f>
        <v>0</v>
      </c>
    </row>
    <row r="40" spans="1:53">
      <c r="A40" s="71">
        <f t="shared" si="1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2"/>
        <v>0</v>
      </c>
      <c r="AS40" s="54"/>
      <c r="AT40"/>
      <c r="AU40"/>
      <c r="BA40">
        <f>[2]الأحياء!A40</f>
        <v>0</v>
      </c>
    </row>
    <row r="41" spans="1:53">
      <c r="A41" s="71">
        <f t="shared" si="1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2"/>
        <v>0</v>
      </c>
      <c r="AS41" s="54"/>
      <c r="AT41"/>
      <c r="AU41"/>
      <c r="BA41">
        <f>[2]الأحياء!A41</f>
        <v>0</v>
      </c>
    </row>
    <row r="42" spans="1:53">
      <c r="A42" s="71">
        <f t="shared" si="1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2"/>
        <v>0</v>
      </c>
      <c r="AT42"/>
      <c r="AU42"/>
      <c r="BA42">
        <f>[2]الأحياء!A42</f>
        <v>0</v>
      </c>
    </row>
    <row r="43" spans="1:53">
      <c r="A43" s="71">
        <f t="shared" si="1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2"/>
        <v>0</v>
      </c>
      <c r="AT43"/>
      <c r="AU43"/>
      <c r="BA43">
        <f>[2]الأحياء!A43</f>
        <v>0</v>
      </c>
    </row>
    <row r="44" spans="1:53">
      <c r="A44" s="71">
        <f t="shared" si="1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2"/>
        <v>0</v>
      </c>
      <c r="AT44"/>
      <c r="AU44"/>
      <c r="BA44">
        <f>[2]الأحياء!A44</f>
        <v>0</v>
      </c>
    </row>
    <row r="45" spans="1:53">
      <c r="A45" s="71">
        <f t="shared" si="1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2"/>
        <v>0</v>
      </c>
      <c r="AT45"/>
      <c r="AU45"/>
      <c r="BA45">
        <f>[2]الأحياء!A45</f>
        <v>0</v>
      </c>
    </row>
    <row r="46" spans="1:53">
      <c r="A46" s="71">
        <f t="shared" si="1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2"/>
        <v>0</v>
      </c>
      <c r="AT46"/>
      <c r="AU46"/>
      <c r="BA46">
        <f>[2]الأحياء!A46</f>
        <v>0</v>
      </c>
    </row>
    <row r="47" spans="1:53">
      <c r="A47" s="71">
        <f t="shared" si="1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2"/>
        <v>0</v>
      </c>
      <c r="AT47"/>
      <c r="AU47"/>
      <c r="BA47">
        <f>[2]الأحياء!A47</f>
        <v>0</v>
      </c>
    </row>
    <row r="48" spans="1:53">
      <c r="A48" s="71">
        <f t="shared" si="1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2"/>
        <v>0</v>
      </c>
      <c r="AT48"/>
      <c r="AU48"/>
      <c r="BA48">
        <f>[2]الأحياء!A48</f>
        <v>0</v>
      </c>
    </row>
    <row r="49" spans="1:53">
      <c r="A49" s="71">
        <f t="shared" si="1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2"/>
        <v>0</v>
      </c>
      <c r="AT49"/>
      <c r="AU49"/>
      <c r="BA49">
        <f>[2]الأحياء!A49</f>
        <v>0</v>
      </c>
    </row>
    <row r="50" spans="1:53">
      <c r="A50" s="71">
        <f t="shared" si="1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2"/>
        <v>0</v>
      </c>
      <c r="AT50"/>
      <c r="AU50"/>
      <c r="BA50">
        <f>[2]الأحياء!A50</f>
        <v>0</v>
      </c>
    </row>
    <row r="51" spans="1:53">
      <c r="A51" s="71">
        <f t="shared" si="1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2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[2]الأحياء!A51</f>
        <v>0</v>
      </c>
    </row>
    <row r="52" spans="1:53">
      <c r="A52" s="71">
        <f t="shared" si="1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2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[2]الأحياء!A52</f>
        <v>0</v>
      </c>
    </row>
    <row r="53" spans="1:53">
      <c r="A53" s="71">
        <f t="shared" si="1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2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[2]الأحياء!A53</f>
        <v>0</v>
      </c>
    </row>
    <row r="54" spans="1:53">
      <c r="A54" s="71">
        <f t="shared" si="1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2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[2]الأحياء!A54</f>
        <v>0</v>
      </c>
    </row>
    <row r="55" spans="1:53">
      <c r="A55" s="71">
        <f t="shared" si="1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2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[2]الأحياء!A55</f>
        <v>0</v>
      </c>
    </row>
    <row r="56" spans="1:53">
      <c r="A56" s="71">
        <f t="shared" si="1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2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[2]الأحياء!A56</f>
        <v>0</v>
      </c>
    </row>
    <row r="57" spans="1:53">
      <c r="A57" s="71">
        <f t="shared" si="1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2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[2]الأحياء!A57</f>
        <v>0</v>
      </c>
    </row>
    <row r="58" spans="1:53">
      <c r="A58" s="71">
        <f t="shared" si="1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2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[2]الأحياء!A58</f>
        <v>0</v>
      </c>
    </row>
    <row r="59" spans="1:53">
      <c r="A59" s="71">
        <f t="shared" si="1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2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[2]الأحياء!A59</f>
        <v>0</v>
      </c>
    </row>
    <row r="60" spans="1:53">
      <c r="A60" s="71">
        <f t="shared" si="1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2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[2]الأحياء!A60</f>
        <v>0</v>
      </c>
    </row>
    <row r="61" spans="1:53">
      <c r="A61" s="71">
        <f t="shared" si="1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2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[2]الأحياء!A61</f>
        <v>0</v>
      </c>
    </row>
    <row r="62" spans="1:53">
      <c r="A62" s="71">
        <f t="shared" si="1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2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[2]الأحياء!A62</f>
        <v>0</v>
      </c>
    </row>
    <row r="63" spans="1:53">
      <c r="A63" s="71">
        <f t="shared" si="1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2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[2]الأحياء!A63</f>
        <v>0</v>
      </c>
    </row>
    <row r="64" spans="1:53">
      <c r="A64" s="71">
        <f t="shared" si="1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2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[2]الأحياء!A64</f>
        <v>0</v>
      </c>
    </row>
    <row r="65" spans="1:53">
      <c r="A65" s="71">
        <f t="shared" si="1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2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[2]الأحياء!A65</f>
        <v>0</v>
      </c>
    </row>
    <row r="66" spans="1:53">
      <c r="A66" s="71">
        <f t="shared" si="1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2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[2]الأحياء!A66</f>
        <v>0</v>
      </c>
    </row>
    <row r="67" spans="1:53">
      <c r="A67" s="71">
        <f t="shared" si="1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[2]الأحياء!A67</f>
        <v>0</v>
      </c>
    </row>
    <row r="68" spans="1:53">
      <c r="A68" s="71">
        <f t="shared" si="1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[2]الأحياء!A68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[2]الأحياء!A69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[2]الأحياء!A70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[2]الأحياء!A71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[2]الأحياء!A72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[2]الأحياء!A73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[2]الأحياء!A74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[2]الأحياء!A75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[2]الأحياء!A76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[2]الأحياء!A77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[2]الأحياء!A78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[2]الأحياء!A79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[2]الأحياء!A80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[2]الأحياء!A81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[2]الأحياء!A82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[2]الأحياء!A83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[2]الأحياء!A84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[2]الأحياء!A85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[2]الأحياء!A86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[2]الأحياء!A87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[2]الأحياء!A88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[2]الأحياء!A89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[2]الأحياء!A90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[2]الأحياء!A91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[2]الأحياء!A92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[2]الأحياء!A93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[2]الأحياء!A94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[2]الأحياء!A95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[2]الأحياء!A96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[2]الأحياء!A97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[2]الأحياء!A98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[2]الأحياء!A99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[2]الأحياء!A100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[2]الأحياء!A101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[2]الأحياء!A102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[2]الأحياء!A103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[2]الأحياء!A104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[2]الأحياء!A105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[2]الأحياء!A106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[2]الأحياء!A107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[2]الأحياء!A108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[2]الأحياء!A109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[2]الأحياء!A110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[2]الأحياء!A111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[2]الأحياء!A112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[2]الأحياء!A113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[2]الأحياء!A114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[2]الأحياء!A115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[2]الأحياء!A116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[2]الأحياء!A117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[2]الأحياء!A118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[2]الأحياء!A119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[2]الأحياء!A120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[2]الأحياء!A121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[2]الأحياء!A122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[2]الأحياء!A123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[2]الأحياء!A124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[2]الأحياء!A125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[2]الأحياء!A126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[2]الأحياء!A127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[2]الأحياء!A128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[2]الأحياء!A129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[2]الأحياء!A130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[2]الأحياء!A131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[2]الأحياء!A132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[2]الأحياء!A133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[2]الأحياء!A134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[2]الأحياء!A135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[2]الأحياء!A136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[2]الأحياء!A137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[2]الأحياء!A138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[2]الأحياء!A139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[2]الأحياء!A140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[2]الأحياء!A141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[2]الأحياء!A142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[2]الأحياء!A143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[2]الأحياء!A144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[2]الأحياء!A145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[2]الأحياء!A146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[2]الأحياء!A147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[2]الأحياء!A148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[2]الأحياء!A149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[2]الأحياء!A150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[2]الأحياء!A151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[2]الأحياء!A152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[2]الأحياء!A153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[2]الأحياء!A154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[2]الأحياء!A155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[2]الأحياء!A156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[2]الأحياء!A157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[2]الأحياء!A158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[2]الأحياء!A159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[2]الأحياء!A160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[2]الأحياء!A161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[2]الأحياء!A162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[2]الأحياء!A163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[2]الأحياء!A164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[2]الأحياء!A165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[2]الأحياء!A166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[2]الأحياء!A167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[2]الأحياء!A168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[2]الأحياء!A169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[2]الأحياء!A170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[2]الأحياء!A171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[2]الأحياء!A172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[2]الأحياء!A173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[2]الأحياء!A174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[2]الأحياء!A175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[2]الأحياء!A176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[2]الأحياء!A177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[2]الأحياء!A178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[2]الأحياء!A179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[2]الأحياء!A180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[2]الأحياء!A181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[2]الأحياء!A182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[2]الأحياء!A183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[2]الأحياء!A184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[2]الأحياء!A185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[2]الأحياء!A186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[2]الأحياء!A187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[2]الأحياء!A188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[2]الأحياء!A189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[2]الأحياء!A190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[2]الأحياء!A191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[2]الأحياء!A192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[2]الأحياء!A193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[2]الأحياء!A194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[2]الأحياء!A195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[2]الأحياء!A196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[2]الأحياء!A197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[2]الأحياء!A198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[2]الأحياء!A199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[2]الأحياء!A200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[2]الأحياء!A201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[2]الأحياء!A202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[2]الأحياء!A203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[2]الأحياء!A204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[2]الأحياء!A205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[2]الأحياء!A206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[2]الأحياء!A207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[2]الأحياء!A208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[2]الأحياء!A209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[2]الأحياء!A210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[2]الأحياء!A211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[2]الأحياء!A212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[2]الأحياء!A213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[2]الأحياء!A214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[2]الأحياء!A215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[2]الأحياء!A216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[2]الأحياء!A217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[2]الأحياء!A218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[2]الأحياء!A219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[2]الأحياء!A220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[2]الأحياء!A221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[2]الأحياء!A222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[2]الأحياء!A223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[2]الأحياء!A224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[2]الأحياء!A225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[2]الأحياء!A226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[2]الأحياء!A227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[2]الأحياء!A228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[2]الأحياء!A229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[2]الأحياء!A230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[2]الأحياء!A231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[2]الأحياء!A232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[2]الأحياء!A233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[2]الأحياء!A234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[2]الأحياء!A235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[2]الأحياء!A236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[2]الأحياء!A237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[2]الأحياء!A238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[2]الأحياء!A239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[2]الأحياء!A240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[2]الأحياء!A241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[2]الأحياء!A242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[2]الأحياء!A243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[2]الأحياء!A244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[2]الأحياء!A245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[2]الأحياء!A246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[2]الأحياء!A247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[2]الأحياء!A248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[2]الأحياء!A249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[2]الأحياء!A250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[2]الأحياء!A251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[2]الأحياء!A252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[2]الأحياء!A253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[2]الأحياء!A254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[2]الأحياء!A255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[2]الأحياء!A256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[2]الأحياء!A257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[2]الأحياء!A258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[2]الأحياء!A259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[2]الأحياء!A260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[2]الأحياء!A261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[2]الأحياء!A262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[2]الأحياء!A263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[2]الأحياء!A264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[2]الأحياء!A265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[2]الأحياء!A266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[2]الأحياء!A267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[2]الأحياء!A268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[2]الأحياء!A269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[2]الأحياء!A270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[2]الأحياء!A271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[2]الأحياء!A272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[2]الأحياء!A273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[2]الأحياء!A274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[2]الأحياء!A275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[2]الأحياء!A276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[2]الأحياء!A277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[2]الأحياء!A278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[2]الأحياء!A279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[2]الأحياء!A280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[2]الأحياء!A281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[2]الأحياء!A282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[2]الأحياء!A283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[2]الأحياء!A284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[2]الأحياء!A285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[2]الأحياء!A286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[2]الأحياء!A287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[2]الأحياء!A288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[2]الأحياء!A289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[2]الأحياء!A290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[2]الأحياء!A291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[2]الأحياء!A292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[2]الأحياء!A293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[2]الأحياء!A294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[2]الأحياء!A295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[2]الأحياء!A296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[2]الأحياء!A297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[2]الأحياء!A298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[2]الأحياء!A299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[2]الأحياء!A300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[2]الأحياء!A301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[2]الأحياء!A302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[2]الأحياء!A303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[2]الأحياء!A304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[2]الأحياء!A305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[2]الأحياء!A306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[2]الأحياء!A307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[2]الأحياء!A308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[2]الأحياء!A309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[2]الأحياء!A310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[2]الأحياء!A311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[2]الأحياء!A312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[2]الأحياء!A313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[2]الأحياء!A314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[2]الأحياء!A315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[2]الأحياء!A316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[2]الأحياء!A317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[2]الأحياء!A318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[2]الأحياء!A319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[2]الأحياء!A320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[2]الأحياء!A321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[2]الأحياء!A322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[2]الأحياء!A323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[2]الأحياء!A324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[2]الأحياء!A325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[2]الأحياء!A326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[2]الأحياء!A327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[2]الأحياء!A328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[2]الأحياء!A329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[2]الأحياء!A330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[2]الأحياء!A331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[2]الأحياء!A332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[2]الأحياء!A333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[2]الأحياء!A334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[2]الأحياء!A335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[2]الأحياء!A336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[2]الأحياء!A337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[2]الأحياء!A338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[2]الأحياء!A339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[2]الأحياء!A340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[2]الأحياء!A341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[2]الأحياء!A342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[2]الأحياء!A343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[2]الأحياء!A344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[2]الأحياء!A345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[2]الأحياء!A346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[2]الأحياء!A347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[2]الأحياء!A348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[2]الأحياء!A349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[2]الأحياء!A350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[2]الأحياء!A351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[2]الأحياء!A352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[2]الأحياء!A353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[2]الأحياء!A354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[2]الأحياء!A355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[2]الأحياء!A356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[2]الأحياء!A357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[2]الأحياء!A358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52">
    <mergeCell ref="S1:S2"/>
    <mergeCell ref="T1:X1"/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B4:B6"/>
    <mergeCell ref="C4:C6"/>
    <mergeCell ref="F4:F6"/>
    <mergeCell ref="G4:G6"/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AD5:AD6"/>
    <mergeCell ref="S7:S8"/>
    <mergeCell ref="T7:T8"/>
    <mergeCell ref="U7:U8"/>
    <mergeCell ref="V7:V8"/>
    <mergeCell ref="AB7:AB8"/>
    <mergeCell ref="AD7:AD8"/>
    <mergeCell ref="S5:S6"/>
    <mergeCell ref="T5:T6"/>
    <mergeCell ref="U5:U6"/>
    <mergeCell ref="V5:V6"/>
    <mergeCell ref="AB5:AB6"/>
    <mergeCell ref="AG7:AG8"/>
    <mergeCell ref="B7:B9"/>
    <mergeCell ref="C7:C9"/>
    <mergeCell ref="F7:F9"/>
    <mergeCell ref="G7:G9"/>
    <mergeCell ref="AI14:AI15"/>
    <mergeCell ref="B11:B13"/>
    <mergeCell ref="C11:C13"/>
    <mergeCell ref="F11:F13"/>
    <mergeCell ref="G11:G13"/>
  </mergeCells>
  <conditionalFormatting sqref="A359:XFD1048576">
    <cfRule type="cellIs" dxfId="2" priority="2" operator="equal">
      <formula>0</formula>
    </cfRule>
  </conditionalFormatting>
  <conditionalFormatting sqref="A3:XFD4 B1:XFD2 A7:XFD7 H5:XFD5 A5:A6 W6:AA6 AC6 D5:E6 H6:R6 AE6:XFD6 A10:XFD11 H8:R8 W8:AA8 AC8 AE8:AF8 AH8:XFD8 A8:A9 D8:E9 H9:XFD9 A14:XFD14 A12:A13 D12:E13 H12:XFD13 A16:XFD358 A15:AH15 AJ15:XFD15">
    <cfRule type="cellIs" dxfId="1" priority="1" operator="equal">
      <formula>0</formula>
    </cfRule>
  </conditionalFormatting>
  <dataValidations count="3">
    <dataValidation type="list" allowBlank="1" showInputMessage="1" showErrorMessage="1" sqref="H1:L358" xr:uid="{00000000-0002-0000-1800-000000000000}">
      <formula1>$BA:$BA</formula1>
    </dataValidation>
    <dataValidation type="list" allowBlank="1" showInputMessage="1" showErrorMessage="1" sqref="E1:E358" xr:uid="{00000000-0002-0000-1800-000001000000}">
      <formula1>$AU$3:$AU$7</formula1>
    </dataValidation>
    <dataValidation type="list" allowBlank="1" showInputMessage="1" showErrorMessage="1" sqref="D1:D358" xr:uid="{00000000-0002-0000-1800-000002000000}">
      <formula1>$AT$3:$AT$5</formula1>
    </dataValidation>
  </dataValidations>
  <pageMargins left="0.7" right="0.7" top="0.75" bottom="0.75" header="0.3" footer="0.3"/>
  <pageSetup paperSize="9" scale="71" fitToWidth="3" orientation="landscape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P40"/>
  <sheetViews>
    <sheetView rightToLeft="1" zoomScale="130" zoomScaleNormal="130" workbookViewId="0">
      <selection activeCell="I13" sqref="I13"/>
    </sheetView>
  </sheetViews>
  <sheetFormatPr defaultColWidth="9.140625" defaultRowHeight="15"/>
  <cols>
    <col min="1" max="1" width="14.42578125" style="10" bestFit="1" customWidth="1"/>
    <col min="2" max="2" width="16.7109375" style="10" customWidth="1"/>
    <col min="3" max="3" width="13.42578125" style="10" customWidth="1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7"/>
    <col min="11" max="13" width="0" style="117" hidden="1" customWidth="1"/>
    <col min="14" max="42" width="9.14062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3" spans="1:13">
      <c r="K3" s="117" t="s">
        <v>764</v>
      </c>
      <c r="L3" s="117" t="s">
        <v>772</v>
      </c>
      <c r="M3" s="117" t="s">
        <v>777</v>
      </c>
    </row>
    <row r="4" spans="1:13">
      <c r="K4" s="117" t="s">
        <v>765</v>
      </c>
      <c r="L4" s="117" t="s">
        <v>773</v>
      </c>
      <c r="M4" s="117" t="s">
        <v>778</v>
      </c>
    </row>
    <row r="5" spans="1:13">
      <c r="K5" s="117" t="s">
        <v>766</v>
      </c>
      <c r="L5" s="117" t="s">
        <v>774</v>
      </c>
      <c r="M5" s="117" t="s">
        <v>779</v>
      </c>
    </row>
    <row r="6" spans="1:13">
      <c r="K6" s="117" t="s">
        <v>767</v>
      </c>
      <c r="L6" s="117" t="s">
        <v>775</v>
      </c>
    </row>
    <row r="7" spans="1:13">
      <c r="K7" s="117" t="s">
        <v>768</v>
      </c>
      <c r="L7" s="117" t="s">
        <v>776</v>
      </c>
    </row>
    <row r="8" spans="1:13">
      <c r="K8" s="117" t="s">
        <v>769</v>
      </c>
    </row>
    <row r="9" spans="1:13">
      <c r="K9" s="117" t="s">
        <v>770</v>
      </c>
    </row>
    <row r="10" spans="1:13">
      <c r="K10" s="117" t="s">
        <v>771</v>
      </c>
    </row>
    <row r="12" spans="1:13">
      <c r="K12" s="117" t="s">
        <v>770</v>
      </c>
    </row>
    <row r="14" spans="1:13">
      <c r="D14" s="12"/>
    </row>
    <row r="16" spans="1:13">
      <c r="D16" s="12"/>
      <c r="E16" s="12"/>
    </row>
    <row r="17" spans="4:4">
      <c r="D17" s="12"/>
    </row>
    <row r="18" spans="4:4">
      <c r="D18" s="12"/>
    </row>
    <row r="19" spans="4:4">
      <c r="D19" s="12"/>
    </row>
    <row r="21" spans="4:4">
      <c r="D21" s="12"/>
    </row>
    <row r="23" spans="4:4">
      <c r="D23" s="12"/>
    </row>
    <row r="24" spans="4:4">
      <c r="D24" s="12"/>
    </row>
    <row r="31" spans="4:4">
      <c r="D31" s="12"/>
    </row>
    <row r="32" spans="4:4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24:B29 C1:C21 C36:C1048576 C23:C29 B1:B2 A1:A27 A29:A1048576 B4:B22 B34:B1048576 D1 E1:G1048576 D30:D1048576">
    <cfRule type="cellIs" dxfId="0" priority="11" operator="equal">
      <formula>0</formula>
    </cfRule>
  </conditionalFormatting>
  <dataValidations count="4">
    <dataValidation type="list" allowBlank="1" showInputMessage="1" showErrorMessage="1" sqref="A22 A12 A14:A19" xr:uid="{00000000-0002-0000-1900-000000000000}">
      <formula1>$K:$K</formula1>
    </dataValidation>
    <dataValidation type="list" allowBlank="1" showInputMessage="1" showErrorMessage="1" sqref="A2:A11 A23:A27 A20:A21 A13 A29:A1048576" xr:uid="{00000000-0002-0000-1900-000001000000}">
      <formula1>$K$3:$K$10</formula1>
    </dataValidation>
    <dataValidation type="list" allowBlank="1" showInputMessage="1" showErrorMessage="1" sqref="F2:F1048576" xr:uid="{00000000-0002-0000-1900-000002000000}">
      <formula1>$L$3:$L$7</formula1>
    </dataValidation>
    <dataValidation type="list" allowBlank="1" showInputMessage="1" showErrorMessage="1" sqref="G2:G1048576" xr:uid="{00000000-0002-0000-1900-000003000000}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9"/>
  <sheetViews>
    <sheetView rightToLeft="1" workbookViewId="0">
      <selection activeCell="C15" sqref="C15"/>
    </sheetView>
  </sheetViews>
  <sheetFormatPr defaultColWidth="9.140625" defaultRowHeight="15"/>
  <cols>
    <col min="1" max="1" width="36.140625" bestFit="1" customWidth="1"/>
    <col min="2" max="2" width="22.42578125" customWidth="1"/>
  </cols>
  <sheetData>
    <row r="1" spans="1:2" ht="15.75">
      <c r="A1" s="277" t="s">
        <v>815</v>
      </c>
      <c r="B1" s="277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719"/>
  <sheetViews>
    <sheetView rightToLeft="1" workbookViewId="0">
      <pane xSplit="3" ySplit="1" topLeftCell="D39" activePane="bottomRight" state="frozen"/>
      <selection pane="topRight" activeCell="D1" sqref="D1"/>
      <selection pane="bottomLeft" activeCell="A2" sqref="A2"/>
      <selection pane="bottomRight" activeCell="D58" sqref="D58"/>
    </sheetView>
  </sheetViews>
  <sheetFormatPr defaultColWidth="9.140625" defaultRowHeight="15"/>
  <cols>
    <col min="1" max="1" width="11.7109375" bestFit="1" customWidth="1"/>
    <col min="2" max="2" width="4.5703125" style="82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/>
      <c r="G2" s="84">
        <f>SUM(D2:D8)</f>
        <v>0</v>
      </c>
      <c r="H2" s="84">
        <f t="shared" ref="H2:I2" si="0">SUM(E2:E8)</f>
        <v>0</v>
      </c>
      <c r="I2" s="84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/>
      <c r="G3" s="84"/>
      <c r="H3" s="84"/>
      <c r="I3" s="84"/>
    </row>
    <row r="4" spans="1:9">
      <c r="A4" s="84" t="s">
        <v>661</v>
      </c>
      <c r="B4" s="85"/>
      <c r="C4" s="84" t="s">
        <v>664</v>
      </c>
      <c r="D4" s="84"/>
      <c r="E4" s="84"/>
      <c r="F4" s="84"/>
      <c r="G4" s="84"/>
      <c r="H4" s="84"/>
      <c r="I4" s="84"/>
    </row>
    <row r="5" spans="1:9">
      <c r="A5" s="84" t="s">
        <v>661</v>
      </c>
      <c r="B5" s="85"/>
      <c r="C5" s="84" t="s">
        <v>665</v>
      </c>
      <c r="D5" s="84"/>
      <c r="E5" s="84"/>
      <c r="F5" s="84"/>
      <c r="G5" s="84"/>
      <c r="H5" s="84"/>
      <c r="I5" s="84"/>
    </row>
    <row r="6" spans="1:9">
      <c r="A6" s="84" t="s">
        <v>661</v>
      </c>
      <c r="B6" s="85"/>
      <c r="C6" s="84" t="s">
        <v>666</v>
      </c>
      <c r="D6" s="84"/>
      <c r="E6" s="84"/>
      <c r="F6" s="84"/>
      <c r="G6" s="84"/>
      <c r="H6" s="84"/>
      <c r="I6" s="84"/>
    </row>
    <row r="7" spans="1:9">
      <c r="A7" s="84" t="s">
        <v>661</v>
      </c>
      <c r="B7" s="85"/>
      <c r="C7" s="84" t="s">
        <v>667</v>
      </c>
      <c r="D7" s="84"/>
      <c r="E7" s="84"/>
      <c r="F7" s="84"/>
      <c r="G7" s="84"/>
      <c r="H7" s="84"/>
      <c r="I7" s="84"/>
    </row>
    <row r="8" spans="1:9">
      <c r="A8" s="84" t="s">
        <v>661</v>
      </c>
      <c r="B8" s="85"/>
      <c r="C8" s="84" t="s">
        <v>668</v>
      </c>
      <c r="D8" s="84"/>
      <c r="E8" s="84"/>
      <c r="F8" s="84"/>
      <c r="G8" s="84"/>
      <c r="H8" s="84"/>
      <c r="I8" s="84"/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/>
      <c r="G9" s="10">
        <f>SUM(D9:D22)</f>
        <v>43</v>
      </c>
      <c r="H9" s="10">
        <f t="shared" ref="H9:I9" si="1">SUM(E9:E22)</f>
        <v>25</v>
      </c>
      <c r="I9" s="10">
        <f t="shared" si="1"/>
        <v>18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/>
      <c r="G10" s="10"/>
      <c r="H10" s="10"/>
      <c r="I10" s="10"/>
    </row>
    <row r="11" spans="1:9">
      <c r="A11" s="10" t="s">
        <v>669</v>
      </c>
      <c r="B11" s="81">
        <v>1</v>
      </c>
      <c r="C11" s="10" t="s">
        <v>672</v>
      </c>
      <c r="D11" s="10">
        <v>2</v>
      </c>
      <c r="E11" s="10">
        <v>1</v>
      </c>
      <c r="F11" s="10">
        <v>1</v>
      </c>
      <c r="G11" s="10"/>
      <c r="H11" s="10"/>
      <c r="I11" s="10"/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/>
      <c r="G12" s="10"/>
      <c r="H12" s="10"/>
      <c r="I12" s="10"/>
    </row>
    <row r="13" spans="1:9">
      <c r="A13" s="10" t="s">
        <v>669</v>
      </c>
      <c r="B13" s="81">
        <v>1</v>
      </c>
      <c r="C13" s="10" t="s">
        <v>674</v>
      </c>
      <c r="D13" s="10">
        <v>4</v>
      </c>
      <c r="E13" s="10">
        <v>2</v>
      </c>
      <c r="F13" s="10">
        <v>2</v>
      </c>
      <c r="G13" s="10"/>
      <c r="H13" s="10"/>
      <c r="I13" s="10"/>
    </row>
    <row r="14" spans="1:9">
      <c r="A14" s="10" t="s">
        <v>669</v>
      </c>
      <c r="B14" s="81">
        <v>1</v>
      </c>
      <c r="C14" s="10" t="s">
        <v>675</v>
      </c>
      <c r="D14" s="10">
        <v>3</v>
      </c>
      <c r="E14" s="10">
        <v>1</v>
      </c>
      <c r="F14" s="10">
        <v>2</v>
      </c>
      <c r="G14" s="10"/>
      <c r="H14" s="10"/>
      <c r="I14" s="10"/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/>
      <c r="G15" s="10"/>
      <c r="H15" s="10"/>
      <c r="I15" s="10"/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/>
      <c r="G16" s="10"/>
      <c r="H16" s="10"/>
      <c r="I16" s="10"/>
    </row>
    <row r="17" spans="1:9">
      <c r="A17" s="10" t="s">
        <v>669</v>
      </c>
      <c r="B17" s="81">
        <v>1</v>
      </c>
      <c r="C17" s="10" t="s">
        <v>678</v>
      </c>
      <c r="D17" s="10">
        <v>8</v>
      </c>
      <c r="E17" s="10">
        <v>7</v>
      </c>
      <c r="F17" s="10">
        <v>1</v>
      </c>
      <c r="G17" s="10"/>
      <c r="H17" s="10"/>
      <c r="I17" s="10"/>
    </row>
    <row r="18" spans="1:9">
      <c r="A18" s="10" t="s">
        <v>669</v>
      </c>
      <c r="B18" s="81">
        <v>1</v>
      </c>
      <c r="C18" s="10" t="s">
        <v>679</v>
      </c>
      <c r="D18" s="10">
        <v>15</v>
      </c>
      <c r="E18" s="10">
        <v>13</v>
      </c>
      <c r="F18" s="10">
        <v>2</v>
      </c>
      <c r="G18" s="10"/>
      <c r="H18" s="10"/>
      <c r="I18" s="10"/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/>
      <c r="G19" s="10"/>
      <c r="H19" s="10"/>
      <c r="I19" s="10"/>
    </row>
    <row r="20" spans="1:9">
      <c r="A20" s="10" t="s">
        <v>669</v>
      </c>
      <c r="B20" s="81">
        <v>1</v>
      </c>
      <c r="C20" s="10" t="s">
        <v>681</v>
      </c>
      <c r="D20" s="10">
        <v>1</v>
      </c>
      <c r="E20" s="10"/>
      <c r="F20" s="10">
        <v>1</v>
      </c>
      <c r="G20" s="10"/>
      <c r="H20" s="10"/>
      <c r="I20" s="10"/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/>
      <c r="G21" s="10"/>
      <c r="H21" s="10"/>
      <c r="I21" s="10"/>
    </row>
    <row r="22" spans="1:9">
      <c r="A22" s="10" t="s">
        <v>669</v>
      </c>
      <c r="B22" s="81">
        <v>1</v>
      </c>
      <c r="C22" s="10" t="s">
        <v>724</v>
      </c>
      <c r="D22" s="10">
        <v>10</v>
      </c>
      <c r="E22" s="10">
        <v>1</v>
      </c>
      <c r="F22" s="10">
        <v>9</v>
      </c>
      <c r="G22" s="10"/>
      <c r="H22" s="10"/>
      <c r="I22" s="10"/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/>
      <c r="G23" s="84">
        <f>SUM(D23:D31)</f>
        <v>14</v>
      </c>
      <c r="H23" s="84">
        <f t="shared" ref="H23:I23" si="2">SUM(E23:E31)</f>
        <v>5</v>
      </c>
      <c r="I23" s="84">
        <f t="shared" si="2"/>
        <v>7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/>
      <c r="G24" s="84"/>
      <c r="H24" s="84"/>
      <c r="I24" s="84"/>
    </row>
    <row r="25" spans="1:9">
      <c r="A25" s="84" t="s">
        <v>683</v>
      </c>
      <c r="B25" s="85">
        <v>2</v>
      </c>
      <c r="C25" s="84" t="s">
        <v>686</v>
      </c>
      <c r="D25" s="84">
        <v>1</v>
      </c>
      <c r="E25" s="84"/>
      <c r="F25" s="84">
        <v>1</v>
      </c>
      <c r="G25" s="84"/>
      <c r="H25" s="84"/>
      <c r="I25" s="84"/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/>
      <c r="G26" s="84"/>
      <c r="H26" s="84"/>
      <c r="I26" s="84"/>
    </row>
    <row r="27" spans="1:9">
      <c r="A27" s="84" t="s">
        <v>683</v>
      </c>
      <c r="B27" s="85">
        <v>2</v>
      </c>
      <c r="C27" s="84" t="s">
        <v>688</v>
      </c>
      <c r="D27" s="84">
        <v>3</v>
      </c>
      <c r="E27" s="84"/>
      <c r="F27" s="84">
        <v>1</v>
      </c>
      <c r="G27" s="84"/>
      <c r="H27" s="84"/>
      <c r="I27" s="84"/>
    </row>
    <row r="28" spans="1:9">
      <c r="A28" s="84" t="s">
        <v>683</v>
      </c>
      <c r="B28" s="85">
        <v>2</v>
      </c>
      <c r="C28" s="84" t="s">
        <v>689</v>
      </c>
      <c r="D28" s="84">
        <v>1</v>
      </c>
      <c r="E28" s="84">
        <v>1</v>
      </c>
      <c r="F28" s="84"/>
      <c r="G28" s="84"/>
      <c r="H28" s="84"/>
      <c r="I28" s="84"/>
    </row>
    <row r="29" spans="1:9">
      <c r="A29" s="84" t="s">
        <v>683</v>
      </c>
      <c r="B29" s="85">
        <v>2</v>
      </c>
      <c r="C29" s="84" t="s">
        <v>690</v>
      </c>
      <c r="D29" s="84">
        <v>4</v>
      </c>
      <c r="E29" s="84">
        <v>3</v>
      </c>
      <c r="F29" s="84">
        <v>1</v>
      </c>
      <c r="G29" s="84"/>
      <c r="H29" s="84"/>
      <c r="I29" s="84"/>
    </row>
    <row r="30" spans="1:9">
      <c r="A30" s="84" t="s">
        <v>683</v>
      </c>
      <c r="B30" s="85">
        <v>2</v>
      </c>
      <c r="C30" s="84" t="s">
        <v>691</v>
      </c>
      <c r="D30" s="84">
        <v>3</v>
      </c>
      <c r="E30" s="84"/>
      <c r="F30" s="84">
        <v>3</v>
      </c>
      <c r="G30" s="84"/>
      <c r="H30" s="84"/>
      <c r="I30" s="84"/>
    </row>
    <row r="31" spans="1:9">
      <c r="A31" s="84" t="s">
        <v>683</v>
      </c>
      <c r="B31" s="85">
        <v>2</v>
      </c>
      <c r="C31" s="84" t="s">
        <v>692</v>
      </c>
      <c r="D31" s="84">
        <v>2</v>
      </c>
      <c r="E31" s="84">
        <v>1</v>
      </c>
      <c r="F31" s="84">
        <v>1</v>
      </c>
      <c r="G31" s="84"/>
      <c r="H31" s="84"/>
      <c r="I31" s="84"/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/>
      <c r="G32" s="10">
        <f>SUM(D32:D34)</f>
        <v>1</v>
      </c>
      <c r="H32" s="10">
        <f t="shared" ref="H32:I32" si="3">SUM(E32:E34)</f>
        <v>0</v>
      </c>
      <c r="I32" s="10">
        <f t="shared" si="3"/>
        <v>1</v>
      </c>
    </row>
    <row r="33" spans="1:9">
      <c r="A33" s="10" t="s">
        <v>683</v>
      </c>
      <c r="B33" s="81">
        <v>3</v>
      </c>
      <c r="C33" s="10" t="s">
        <v>694</v>
      </c>
      <c r="D33" s="10">
        <v>1</v>
      </c>
      <c r="E33" s="10"/>
      <c r="F33" s="10">
        <v>1</v>
      </c>
      <c r="G33" s="10"/>
      <c r="H33" s="10"/>
      <c r="I33" s="10"/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/>
      <c r="G34" s="10"/>
      <c r="H34" s="10"/>
      <c r="I34" s="10"/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/>
      <c r="G35" s="84">
        <f>SUM(D35:D37)</f>
        <v>0</v>
      </c>
      <c r="H35" s="84">
        <f t="shared" ref="H35:I35" si="4">SUM(E35:E37)</f>
        <v>0</v>
      </c>
      <c r="I35" s="84">
        <f t="shared" si="4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/>
      <c r="G36" s="84"/>
      <c r="H36" s="84"/>
      <c r="I36" s="84"/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/>
      <c r="G37" s="84"/>
      <c r="H37" s="84"/>
      <c r="I37" s="84"/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/>
      <c r="G38" s="10">
        <f>SUM(D38:D44)</f>
        <v>2</v>
      </c>
      <c r="H38" s="10">
        <f t="shared" ref="H38:I38" si="5">SUM(E38:E44)</f>
        <v>0</v>
      </c>
      <c r="I38" s="10">
        <f t="shared" si="5"/>
        <v>2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/>
      <c r="G39" s="10"/>
      <c r="H39" s="10"/>
      <c r="I39" s="10"/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/>
      <c r="G40" s="10"/>
      <c r="H40" s="10"/>
      <c r="I40" s="10"/>
    </row>
    <row r="41" spans="1:9">
      <c r="A41" s="10" t="s">
        <v>699</v>
      </c>
      <c r="B41" s="81">
        <v>5</v>
      </c>
      <c r="C41" s="10" t="s">
        <v>703</v>
      </c>
      <c r="D41" s="10">
        <v>1</v>
      </c>
      <c r="E41" s="10"/>
      <c r="F41" s="10">
        <v>1</v>
      </c>
      <c r="G41" s="10"/>
      <c r="H41" s="10"/>
      <c r="I41" s="10"/>
    </row>
    <row r="42" spans="1:9">
      <c r="A42" s="10" t="s">
        <v>699</v>
      </c>
      <c r="B42" s="81">
        <v>5</v>
      </c>
      <c r="C42" s="10" t="s">
        <v>704</v>
      </c>
      <c r="D42" s="10"/>
      <c r="E42" s="10"/>
      <c r="F42" s="10"/>
      <c r="G42" s="10"/>
      <c r="H42" s="10"/>
      <c r="I42" s="10"/>
    </row>
    <row r="43" spans="1:9">
      <c r="A43" s="10" t="s">
        <v>699</v>
      </c>
      <c r="B43" s="81">
        <v>5</v>
      </c>
      <c r="C43" s="10" t="s">
        <v>705</v>
      </c>
      <c r="D43" s="10">
        <v>1</v>
      </c>
      <c r="E43" s="10"/>
      <c r="F43" s="10">
        <v>1</v>
      </c>
      <c r="G43" s="10"/>
      <c r="H43" s="10"/>
      <c r="I43" s="10"/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/>
      <c r="G44" s="10"/>
      <c r="H44" s="10"/>
      <c r="I44" s="10"/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/>
      <c r="G45" s="84">
        <f>SUM(D45:D46)</f>
        <v>0</v>
      </c>
      <c r="H45" s="84">
        <f t="shared" ref="H45:I45" si="6">SUM(E45:E46)</f>
        <v>0</v>
      </c>
      <c r="I45" s="84">
        <f t="shared" si="6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/>
      <c r="G46" s="84"/>
      <c r="H46" s="84"/>
      <c r="I46" s="84"/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/>
      <c r="G47" s="10">
        <f>SUM(D47:D48)</f>
        <v>0</v>
      </c>
      <c r="H47" s="10">
        <f t="shared" ref="H47:I47" si="7">SUM(E47:E48)</f>
        <v>0</v>
      </c>
      <c r="I47" s="10">
        <f t="shared" si="7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/>
      <c r="G48" s="10"/>
      <c r="H48" s="10"/>
      <c r="I48" s="10"/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/>
      <c r="G49" s="84">
        <f>SUM(D49:D57)</f>
        <v>2</v>
      </c>
      <c r="H49" s="84">
        <f t="shared" ref="H49:I49" si="8">SUM(E49:E57)</f>
        <v>1</v>
      </c>
      <c r="I49" s="84">
        <f t="shared" si="8"/>
        <v>1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/>
      <c r="G50" s="84"/>
      <c r="H50" s="84"/>
      <c r="I50" s="84"/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/>
      <c r="G51" s="84"/>
      <c r="H51" s="84"/>
      <c r="I51" s="84"/>
    </row>
    <row r="52" spans="1:9">
      <c r="A52" s="84" t="s">
        <v>699</v>
      </c>
      <c r="B52" s="85">
        <v>8</v>
      </c>
      <c r="C52" s="84" t="s">
        <v>713</v>
      </c>
      <c r="D52" s="84">
        <v>1</v>
      </c>
      <c r="E52" s="84">
        <v>1</v>
      </c>
      <c r="F52" s="84"/>
      <c r="G52" s="84"/>
      <c r="H52" s="84"/>
      <c r="I52" s="84"/>
    </row>
    <row r="53" spans="1:9">
      <c r="A53" s="84" t="s">
        <v>699</v>
      </c>
      <c r="B53" s="85">
        <v>8</v>
      </c>
      <c r="C53" s="84" t="s">
        <v>714</v>
      </c>
      <c r="D53" s="84">
        <v>1</v>
      </c>
      <c r="E53" s="84"/>
      <c r="F53" s="84">
        <v>1</v>
      </c>
      <c r="G53" s="84"/>
      <c r="H53" s="84"/>
      <c r="I53" s="84"/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/>
      <c r="G54" s="84"/>
      <c r="H54" s="84"/>
      <c r="I54" s="84"/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/>
      <c r="G55" s="84"/>
      <c r="H55" s="84"/>
      <c r="I55" s="84"/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/>
      <c r="G56" s="84"/>
      <c r="H56" s="84"/>
      <c r="I56" s="84"/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/>
      <c r="G57" s="84"/>
      <c r="H57" s="84"/>
      <c r="I57" s="84"/>
    </row>
    <row r="58" spans="1:9">
      <c r="A58" s="89" t="s">
        <v>699</v>
      </c>
      <c r="B58" s="90">
        <v>9</v>
      </c>
      <c r="C58" s="89" t="s">
        <v>742</v>
      </c>
      <c r="D58" s="89"/>
      <c r="E58" s="89"/>
      <c r="F58" s="89"/>
      <c r="G58" s="89">
        <f>SUM(D58:D60)</f>
        <v>0</v>
      </c>
      <c r="H58" s="89">
        <f t="shared" ref="H58" si="9">SUM(E58:E60)</f>
        <v>0</v>
      </c>
      <c r="I58" s="89">
        <f t="shared" ref="I58" si="10">SUM(F58:F60)</f>
        <v>0</v>
      </c>
    </row>
    <row r="59" spans="1:9">
      <c r="A59" s="89" t="s">
        <v>699</v>
      </c>
      <c r="B59" s="90">
        <v>9</v>
      </c>
      <c r="C59" s="89" t="s">
        <v>743</v>
      </c>
      <c r="D59" s="89"/>
      <c r="E59" s="89"/>
      <c r="F59" s="89"/>
      <c r="G59" s="89"/>
      <c r="H59" s="89"/>
      <c r="I59" s="89"/>
    </row>
    <row r="60" spans="1:9">
      <c r="A60" s="89" t="s">
        <v>699</v>
      </c>
      <c r="B60" s="90">
        <v>9</v>
      </c>
      <c r="C60" s="89" t="s">
        <v>744</v>
      </c>
      <c r="D60" s="89"/>
      <c r="E60" s="89"/>
      <c r="F60" s="89"/>
      <c r="G60" s="89"/>
      <c r="H60" s="89"/>
      <c r="I60" s="89"/>
    </row>
    <row r="61" spans="1:9">
      <c r="A61" s="89" t="s">
        <v>699</v>
      </c>
      <c r="B61" s="90">
        <v>9</v>
      </c>
      <c r="C61" s="89" t="s">
        <v>745</v>
      </c>
      <c r="D61" s="89"/>
      <c r="E61" s="89"/>
      <c r="F61" s="89"/>
      <c r="G61" s="89"/>
      <c r="H61" s="89"/>
      <c r="I61" s="89"/>
    </row>
    <row r="62" spans="1:9">
      <c r="A62" s="89" t="s">
        <v>699</v>
      </c>
      <c r="B62" s="90">
        <v>9</v>
      </c>
      <c r="C62" s="89" t="s">
        <v>746</v>
      </c>
      <c r="D62" s="89"/>
      <c r="E62" s="89"/>
      <c r="F62" s="89"/>
      <c r="G62" s="89"/>
      <c r="H62" s="89"/>
      <c r="I62" s="89"/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/>
      <c r="G63" s="84">
        <f>SUM(D63:D65)</f>
        <v>0</v>
      </c>
      <c r="H63" s="84">
        <f t="shared" ref="H63:I63" si="11">SUM(E63:E65)</f>
        <v>0</v>
      </c>
      <c r="I63" s="84">
        <f t="shared" si="11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/>
      <c r="G64" s="84"/>
      <c r="H64" s="84"/>
      <c r="I64" s="84"/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/>
      <c r="G65" s="84"/>
      <c r="H65" s="84"/>
      <c r="I65" s="84"/>
    </row>
    <row r="66" spans="1:9">
      <c r="A66" s="87" t="s">
        <v>728</v>
      </c>
      <c r="B66" s="81">
        <v>11</v>
      </c>
      <c r="C66" s="87" t="s">
        <v>732</v>
      </c>
      <c r="D66" s="10">
        <v>2</v>
      </c>
      <c r="E66" s="10">
        <v>2</v>
      </c>
      <c r="F66" s="10"/>
      <c r="G66" s="10">
        <f>SUM(D66:D67)</f>
        <v>5</v>
      </c>
      <c r="H66" s="10">
        <f>SUM(E66:E67)</f>
        <v>3</v>
      </c>
      <c r="I66" s="10">
        <f>SUM(F66:F67)</f>
        <v>2</v>
      </c>
    </row>
    <row r="67" spans="1:9">
      <c r="A67" s="87" t="s">
        <v>728</v>
      </c>
      <c r="B67" s="81">
        <v>11</v>
      </c>
      <c r="C67" s="87" t="s">
        <v>733</v>
      </c>
      <c r="D67" s="10">
        <v>3</v>
      </c>
      <c r="E67" s="10">
        <v>1</v>
      </c>
      <c r="F67" s="10">
        <v>2</v>
      </c>
      <c r="G67" s="10"/>
      <c r="H67" s="10"/>
      <c r="I67" s="10"/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/>
      <c r="G68" s="84">
        <f>SUM(D68:D70)</f>
        <v>0</v>
      </c>
      <c r="H68" s="84">
        <f t="shared" ref="H68:I68" si="12">SUM(E68:E70)</f>
        <v>0</v>
      </c>
      <c r="I68" s="84">
        <f t="shared" si="12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/>
      <c r="G69" s="84"/>
      <c r="H69" s="84"/>
      <c r="I69" s="84"/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/>
      <c r="G70" s="84"/>
      <c r="H70" s="84"/>
      <c r="I70" s="84"/>
    </row>
    <row r="71" spans="1:9">
      <c r="A71" s="10" t="s">
        <v>719</v>
      </c>
      <c r="B71" s="81"/>
      <c r="C71" s="10" t="s">
        <v>720</v>
      </c>
      <c r="D71" s="10"/>
      <c r="E71" s="10"/>
      <c r="F71" s="10"/>
      <c r="G71" s="10">
        <f>SUM(D71:D73)</f>
        <v>0</v>
      </c>
      <c r="H71" s="10">
        <f t="shared" ref="H71:I71" si="13">SUM(E71:E73)</f>
        <v>0</v>
      </c>
      <c r="I71" s="10">
        <f t="shared" si="13"/>
        <v>0</v>
      </c>
    </row>
    <row r="72" spans="1:9">
      <c r="A72" s="10" t="s">
        <v>719</v>
      </c>
      <c r="B72" s="81"/>
      <c r="C72" s="10" t="s">
        <v>721</v>
      </c>
      <c r="D72" s="10"/>
      <c r="E72" s="10"/>
      <c r="F72" s="10"/>
      <c r="G72" s="10"/>
      <c r="H72" s="10"/>
      <c r="I72" s="10"/>
    </row>
    <row r="73" spans="1:9">
      <c r="A73" s="10" t="s">
        <v>719</v>
      </c>
      <c r="B73" s="81"/>
      <c r="C73" s="10" t="s">
        <v>722</v>
      </c>
      <c r="D73" s="10"/>
      <c r="E73" s="10"/>
      <c r="F73" s="10"/>
      <c r="G73" s="10"/>
      <c r="H73" s="10"/>
      <c r="I73" s="10"/>
    </row>
    <row r="78" spans="1:9">
      <c r="B78"/>
    </row>
    <row r="79" spans="1:9">
      <c r="B79"/>
    </row>
    <row r="80" spans="1:9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>
      <c r="B91"/>
    </row>
    <row r="92" spans="2:2">
      <c r="B92"/>
    </row>
    <row r="93" spans="2:2">
      <c r="B93"/>
    </row>
    <row r="94" spans="2:2">
      <c r="B94"/>
    </row>
    <row r="95" spans="2:2">
      <c r="B95"/>
    </row>
    <row r="96" spans="2:2">
      <c r="B96"/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  <row r="106" spans="2:2">
      <c r="B106"/>
    </row>
    <row r="107" spans="2:2">
      <c r="B107"/>
    </row>
    <row r="108" spans="2:2">
      <c r="B108"/>
    </row>
    <row r="109" spans="2:2">
      <c r="B109"/>
    </row>
    <row r="110" spans="2:2">
      <c r="B110"/>
    </row>
    <row r="111" spans="2:2">
      <c r="B111"/>
    </row>
    <row r="112" spans="2:2">
      <c r="B112"/>
    </row>
    <row r="113" spans="2:2">
      <c r="B113"/>
    </row>
    <row r="114" spans="2:2">
      <c r="B114"/>
    </row>
    <row r="115" spans="2:2">
      <c r="B115"/>
    </row>
    <row r="116" spans="2:2">
      <c r="B116"/>
    </row>
    <row r="117" spans="2:2">
      <c r="B117"/>
    </row>
    <row r="118" spans="2:2">
      <c r="B118"/>
    </row>
    <row r="119" spans="2:2">
      <c r="B119"/>
    </row>
    <row r="120" spans="2:2">
      <c r="B120"/>
    </row>
    <row r="121" spans="2:2">
      <c r="B121"/>
    </row>
    <row r="122" spans="2:2">
      <c r="B122"/>
    </row>
    <row r="123" spans="2:2">
      <c r="B123"/>
    </row>
    <row r="124" spans="2:2">
      <c r="B124"/>
    </row>
    <row r="125" spans="2:2">
      <c r="B125"/>
    </row>
    <row r="126" spans="2:2">
      <c r="B126"/>
    </row>
    <row r="127" spans="2:2">
      <c r="B127"/>
    </row>
    <row r="128" spans="2:2">
      <c r="B128"/>
    </row>
    <row r="129" spans="2:2">
      <c r="B129"/>
    </row>
    <row r="130" spans="2:2">
      <c r="B130"/>
    </row>
    <row r="131" spans="2:2">
      <c r="B131"/>
    </row>
    <row r="132" spans="2:2">
      <c r="B132"/>
    </row>
    <row r="133" spans="2:2">
      <c r="B133"/>
    </row>
    <row r="134" spans="2:2">
      <c r="B134"/>
    </row>
    <row r="135" spans="2:2">
      <c r="B135"/>
    </row>
    <row r="136" spans="2:2">
      <c r="B136"/>
    </row>
    <row r="137" spans="2:2">
      <c r="B137"/>
    </row>
    <row r="138" spans="2:2">
      <c r="B138"/>
    </row>
    <row r="139" spans="2:2">
      <c r="B139"/>
    </row>
    <row r="140" spans="2:2">
      <c r="B140"/>
    </row>
    <row r="141" spans="2:2">
      <c r="B141"/>
    </row>
    <row r="142" spans="2:2">
      <c r="B142"/>
    </row>
    <row r="143" spans="2:2">
      <c r="B143"/>
    </row>
    <row r="144" spans="2:2">
      <c r="B144"/>
    </row>
    <row r="145" spans="2:2">
      <c r="B145"/>
    </row>
    <row r="146" spans="2:2">
      <c r="B146"/>
    </row>
    <row r="147" spans="2:2">
      <c r="B147"/>
    </row>
    <row r="148" spans="2:2">
      <c r="B148"/>
    </row>
    <row r="149" spans="2:2">
      <c r="B149"/>
    </row>
    <row r="150" spans="2:2">
      <c r="B150"/>
    </row>
    <row r="151" spans="2:2">
      <c r="B151"/>
    </row>
    <row r="152" spans="2:2">
      <c r="B152"/>
    </row>
    <row r="153" spans="2:2">
      <c r="B153"/>
    </row>
    <row r="154" spans="2:2">
      <c r="B154"/>
    </row>
    <row r="155" spans="2:2">
      <c r="B155"/>
    </row>
    <row r="156" spans="2:2">
      <c r="B156"/>
    </row>
    <row r="157" spans="2:2">
      <c r="B157"/>
    </row>
    <row r="158" spans="2:2">
      <c r="B158"/>
    </row>
    <row r="159" spans="2:2">
      <c r="B159"/>
    </row>
    <row r="160" spans="2:2">
      <c r="B160"/>
    </row>
    <row r="161" spans="2:2">
      <c r="B161"/>
    </row>
    <row r="162" spans="2:2">
      <c r="B162"/>
    </row>
    <row r="163" spans="2:2">
      <c r="B163"/>
    </row>
    <row r="164" spans="2:2">
      <c r="B164"/>
    </row>
    <row r="165" spans="2:2">
      <c r="B165"/>
    </row>
    <row r="166" spans="2:2">
      <c r="B166"/>
    </row>
    <row r="167" spans="2:2">
      <c r="B167"/>
    </row>
    <row r="168" spans="2:2">
      <c r="B168"/>
    </row>
    <row r="169" spans="2:2">
      <c r="B169"/>
    </row>
    <row r="170" spans="2:2">
      <c r="B170"/>
    </row>
    <row r="171" spans="2:2">
      <c r="B171"/>
    </row>
    <row r="172" spans="2:2">
      <c r="B172"/>
    </row>
    <row r="173" spans="2:2">
      <c r="B173"/>
    </row>
    <row r="174" spans="2:2">
      <c r="B174"/>
    </row>
    <row r="175" spans="2:2">
      <c r="B175"/>
    </row>
    <row r="176" spans="2:2">
      <c r="B176"/>
    </row>
    <row r="177" spans="2:2">
      <c r="B177"/>
    </row>
    <row r="178" spans="2:2">
      <c r="B178"/>
    </row>
    <row r="179" spans="2:2">
      <c r="B179"/>
    </row>
    <row r="180" spans="2:2">
      <c r="B180"/>
    </row>
    <row r="181" spans="2:2">
      <c r="B181"/>
    </row>
    <row r="182" spans="2:2">
      <c r="B182"/>
    </row>
    <row r="183" spans="2:2">
      <c r="B183"/>
    </row>
    <row r="184" spans="2:2">
      <c r="B184"/>
    </row>
    <row r="185" spans="2:2">
      <c r="B185"/>
    </row>
    <row r="186" spans="2:2">
      <c r="B186"/>
    </row>
    <row r="187" spans="2:2">
      <c r="B187"/>
    </row>
    <row r="188" spans="2:2">
      <c r="B188"/>
    </row>
    <row r="189" spans="2:2">
      <c r="B189"/>
    </row>
    <row r="190" spans="2:2">
      <c r="B190"/>
    </row>
    <row r="191" spans="2:2">
      <c r="B191"/>
    </row>
    <row r="192" spans="2:2">
      <c r="B192"/>
    </row>
    <row r="193" spans="2:2">
      <c r="B193"/>
    </row>
    <row r="194" spans="2:2">
      <c r="B194"/>
    </row>
    <row r="195" spans="2:2">
      <c r="B195"/>
    </row>
    <row r="196" spans="2:2">
      <c r="B196"/>
    </row>
    <row r="197" spans="2:2">
      <c r="B197"/>
    </row>
    <row r="198" spans="2:2">
      <c r="B198"/>
    </row>
    <row r="199" spans="2:2">
      <c r="B199"/>
    </row>
    <row r="200" spans="2:2">
      <c r="B200"/>
    </row>
    <row r="201" spans="2:2">
      <c r="B201"/>
    </row>
    <row r="202" spans="2:2">
      <c r="B202"/>
    </row>
    <row r="203" spans="2:2">
      <c r="B203"/>
    </row>
    <row r="204" spans="2:2">
      <c r="B204"/>
    </row>
    <row r="205" spans="2:2">
      <c r="B205"/>
    </row>
    <row r="206" spans="2:2">
      <c r="B206"/>
    </row>
    <row r="207" spans="2:2">
      <c r="B207"/>
    </row>
    <row r="208" spans="2:2">
      <c r="B208"/>
    </row>
    <row r="209" spans="2:2">
      <c r="B209"/>
    </row>
    <row r="210" spans="2:2">
      <c r="B210"/>
    </row>
    <row r="211" spans="2:2">
      <c r="B211"/>
    </row>
    <row r="212" spans="2:2">
      <c r="B212"/>
    </row>
    <row r="213" spans="2:2">
      <c r="B213"/>
    </row>
    <row r="214" spans="2:2">
      <c r="B214"/>
    </row>
    <row r="215" spans="2:2">
      <c r="B215"/>
    </row>
    <row r="216" spans="2:2">
      <c r="B216"/>
    </row>
    <row r="217" spans="2:2">
      <c r="B217"/>
    </row>
    <row r="218" spans="2:2">
      <c r="B218"/>
    </row>
    <row r="219" spans="2:2">
      <c r="B219"/>
    </row>
    <row r="220" spans="2:2">
      <c r="B220"/>
    </row>
    <row r="221" spans="2:2">
      <c r="B221"/>
    </row>
    <row r="222" spans="2:2">
      <c r="B222"/>
    </row>
    <row r="223" spans="2:2">
      <c r="B223"/>
    </row>
    <row r="224" spans="2:2">
      <c r="B224"/>
    </row>
    <row r="225" spans="2:2">
      <c r="B225"/>
    </row>
    <row r="226" spans="2:2">
      <c r="B226"/>
    </row>
    <row r="227" spans="2:2">
      <c r="B227"/>
    </row>
    <row r="228" spans="2:2">
      <c r="B228"/>
    </row>
    <row r="229" spans="2:2">
      <c r="B229"/>
    </row>
    <row r="230" spans="2:2">
      <c r="B230"/>
    </row>
    <row r="231" spans="2:2">
      <c r="B231"/>
    </row>
    <row r="232" spans="2:2">
      <c r="B232"/>
    </row>
    <row r="233" spans="2:2">
      <c r="B233"/>
    </row>
    <row r="234" spans="2:2">
      <c r="B234"/>
    </row>
    <row r="235" spans="2:2">
      <c r="B235"/>
    </row>
    <row r="236" spans="2:2">
      <c r="B236"/>
    </row>
    <row r="237" spans="2:2">
      <c r="B237"/>
    </row>
    <row r="238" spans="2:2">
      <c r="B238"/>
    </row>
    <row r="239" spans="2:2">
      <c r="B239"/>
    </row>
    <row r="240" spans="2:2">
      <c r="B240"/>
    </row>
    <row r="241" spans="2:2">
      <c r="B241"/>
    </row>
    <row r="242" spans="2:2">
      <c r="B242"/>
    </row>
    <row r="243" spans="2:2">
      <c r="B243"/>
    </row>
    <row r="244" spans="2:2">
      <c r="B244"/>
    </row>
    <row r="245" spans="2:2">
      <c r="B245"/>
    </row>
    <row r="246" spans="2:2">
      <c r="B246"/>
    </row>
    <row r="247" spans="2:2">
      <c r="B247"/>
    </row>
    <row r="248" spans="2:2">
      <c r="B248"/>
    </row>
    <row r="249" spans="2:2">
      <c r="B249"/>
    </row>
    <row r="250" spans="2:2">
      <c r="B250"/>
    </row>
    <row r="251" spans="2:2">
      <c r="B251"/>
    </row>
    <row r="252" spans="2:2">
      <c r="B252"/>
    </row>
    <row r="253" spans="2:2">
      <c r="B253"/>
    </row>
    <row r="254" spans="2:2">
      <c r="B254"/>
    </row>
    <row r="255" spans="2:2">
      <c r="B255"/>
    </row>
    <row r="256" spans="2:2">
      <c r="B256"/>
    </row>
    <row r="257" spans="2:2">
      <c r="B257"/>
    </row>
    <row r="258" spans="2:2">
      <c r="B258"/>
    </row>
    <row r="259" spans="2:2">
      <c r="B259"/>
    </row>
    <row r="260" spans="2:2">
      <c r="B260"/>
    </row>
    <row r="261" spans="2:2">
      <c r="B261"/>
    </row>
    <row r="262" spans="2:2">
      <c r="B262"/>
    </row>
    <row r="263" spans="2:2">
      <c r="B263"/>
    </row>
    <row r="264" spans="2:2">
      <c r="B264"/>
    </row>
    <row r="265" spans="2:2">
      <c r="B265"/>
    </row>
    <row r="266" spans="2:2">
      <c r="B266"/>
    </row>
    <row r="267" spans="2:2">
      <c r="B267"/>
    </row>
    <row r="268" spans="2:2">
      <c r="B268"/>
    </row>
    <row r="269" spans="2:2">
      <c r="B269"/>
    </row>
    <row r="270" spans="2:2">
      <c r="B270"/>
    </row>
    <row r="271" spans="2:2">
      <c r="B271"/>
    </row>
    <row r="272" spans="2:2">
      <c r="B272"/>
    </row>
    <row r="273" spans="2:2">
      <c r="B273"/>
    </row>
    <row r="274" spans="2:2">
      <c r="B274"/>
    </row>
    <row r="275" spans="2:2">
      <c r="B275"/>
    </row>
    <row r="276" spans="2:2">
      <c r="B276"/>
    </row>
    <row r="277" spans="2:2">
      <c r="B277"/>
    </row>
    <row r="278" spans="2:2">
      <c r="B278"/>
    </row>
    <row r="279" spans="2:2">
      <c r="B279"/>
    </row>
    <row r="280" spans="2:2">
      <c r="B280"/>
    </row>
    <row r="281" spans="2:2">
      <c r="B281"/>
    </row>
    <row r="282" spans="2:2">
      <c r="B282"/>
    </row>
    <row r="283" spans="2:2">
      <c r="B283"/>
    </row>
    <row r="284" spans="2:2">
      <c r="B284"/>
    </row>
    <row r="285" spans="2:2">
      <c r="B285"/>
    </row>
    <row r="286" spans="2:2">
      <c r="B286"/>
    </row>
    <row r="287" spans="2:2">
      <c r="B287"/>
    </row>
    <row r="288" spans="2:2">
      <c r="B288"/>
    </row>
    <row r="289" spans="2:2">
      <c r="B289"/>
    </row>
    <row r="290" spans="2:2">
      <c r="B290"/>
    </row>
    <row r="291" spans="2:2">
      <c r="B291"/>
    </row>
    <row r="292" spans="2:2">
      <c r="B292"/>
    </row>
    <row r="293" spans="2:2">
      <c r="B293"/>
    </row>
    <row r="294" spans="2:2">
      <c r="B294"/>
    </row>
    <row r="295" spans="2:2">
      <c r="B295"/>
    </row>
    <row r="296" spans="2:2">
      <c r="B296"/>
    </row>
    <row r="297" spans="2:2">
      <c r="B297"/>
    </row>
    <row r="298" spans="2:2">
      <c r="B298"/>
    </row>
    <row r="299" spans="2:2">
      <c r="B299"/>
    </row>
    <row r="300" spans="2:2">
      <c r="B300"/>
    </row>
    <row r="301" spans="2:2">
      <c r="B301"/>
    </row>
    <row r="302" spans="2:2">
      <c r="B302"/>
    </row>
    <row r="303" spans="2:2">
      <c r="B303"/>
    </row>
    <row r="304" spans="2:2">
      <c r="B304"/>
    </row>
    <row r="305" spans="2:2">
      <c r="B305"/>
    </row>
    <row r="306" spans="2:2">
      <c r="B306"/>
    </row>
    <row r="307" spans="2:2">
      <c r="B307"/>
    </row>
    <row r="308" spans="2:2">
      <c r="B308"/>
    </row>
    <row r="309" spans="2:2">
      <c r="B309"/>
    </row>
    <row r="310" spans="2:2">
      <c r="B310"/>
    </row>
    <row r="311" spans="2:2">
      <c r="B311"/>
    </row>
    <row r="312" spans="2:2">
      <c r="B312"/>
    </row>
    <row r="313" spans="2:2">
      <c r="B313"/>
    </row>
    <row r="314" spans="2:2">
      <c r="B314"/>
    </row>
    <row r="315" spans="2:2">
      <c r="B315"/>
    </row>
    <row r="316" spans="2:2">
      <c r="B316"/>
    </row>
    <row r="317" spans="2:2">
      <c r="B317"/>
    </row>
    <row r="318" spans="2:2">
      <c r="B318"/>
    </row>
    <row r="319" spans="2:2">
      <c r="B319"/>
    </row>
    <row r="320" spans="2:2">
      <c r="B320"/>
    </row>
    <row r="321" spans="2:2">
      <c r="B321"/>
    </row>
    <row r="322" spans="2:2">
      <c r="B322"/>
    </row>
    <row r="323" spans="2:2">
      <c r="B323"/>
    </row>
    <row r="324" spans="2:2">
      <c r="B324"/>
    </row>
    <row r="325" spans="2:2">
      <c r="B325"/>
    </row>
    <row r="326" spans="2:2">
      <c r="B326"/>
    </row>
    <row r="327" spans="2:2">
      <c r="B327"/>
    </row>
    <row r="328" spans="2:2">
      <c r="B328"/>
    </row>
    <row r="329" spans="2:2">
      <c r="B329"/>
    </row>
    <row r="330" spans="2:2">
      <c r="B330"/>
    </row>
    <row r="331" spans="2:2">
      <c r="B331"/>
    </row>
    <row r="332" spans="2:2">
      <c r="B332"/>
    </row>
    <row r="333" spans="2:2">
      <c r="B333"/>
    </row>
    <row r="334" spans="2:2">
      <c r="B334"/>
    </row>
    <row r="335" spans="2:2">
      <c r="B335"/>
    </row>
    <row r="336" spans="2:2">
      <c r="B336"/>
    </row>
    <row r="337" spans="2:2">
      <c r="B337"/>
    </row>
    <row r="338" spans="2:2">
      <c r="B338"/>
    </row>
    <row r="339" spans="2:2">
      <c r="B339"/>
    </row>
    <row r="340" spans="2:2">
      <c r="B340"/>
    </row>
    <row r="341" spans="2:2">
      <c r="B341"/>
    </row>
    <row r="342" spans="2:2">
      <c r="B342"/>
    </row>
    <row r="343" spans="2:2">
      <c r="B343"/>
    </row>
    <row r="344" spans="2:2">
      <c r="B344"/>
    </row>
    <row r="345" spans="2:2">
      <c r="B345"/>
    </row>
    <row r="346" spans="2:2">
      <c r="B346"/>
    </row>
    <row r="347" spans="2:2">
      <c r="B347"/>
    </row>
    <row r="348" spans="2:2">
      <c r="B348"/>
    </row>
    <row r="349" spans="2:2">
      <c r="B349"/>
    </row>
    <row r="350" spans="2:2">
      <c r="B350"/>
    </row>
    <row r="351" spans="2:2">
      <c r="B351"/>
    </row>
    <row r="352" spans="2:2">
      <c r="B352"/>
    </row>
    <row r="353" spans="2:2">
      <c r="B353"/>
    </row>
    <row r="354" spans="2:2">
      <c r="B354"/>
    </row>
    <row r="355" spans="2:2">
      <c r="B355"/>
    </row>
    <row r="356" spans="2:2">
      <c r="B356"/>
    </row>
    <row r="357" spans="2:2">
      <c r="B357"/>
    </row>
    <row r="358" spans="2:2">
      <c r="B358"/>
    </row>
    <row r="359" spans="2:2">
      <c r="B359"/>
    </row>
    <row r="360" spans="2:2">
      <c r="B360"/>
    </row>
    <row r="361" spans="2:2">
      <c r="B361"/>
    </row>
    <row r="362" spans="2:2">
      <c r="B362"/>
    </row>
    <row r="363" spans="2:2">
      <c r="B363"/>
    </row>
    <row r="364" spans="2:2">
      <c r="B364"/>
    </row>
    <row r="365" spans="2:2">
      <c r="B365"/>
    </row>
    <row r="366" spans="2:2">
      <c r="B366"/>
    </row>
    <row r="367" spans="2:2">
      <c r="B367"/>
    </row>
    <row r="368" spans="2:2">
      <c r="B368"/>
    </row>
    <row r="369" spans="2:2">
      <c r="B369"/>
    </row>
    <row r="370" spans="2:2">
      <c r="B370"/>
    </row>
    <row r="371" spans="2:2">
      <c r="B371"/>
    </row>
    <row r="372" spans="2:2">
      <c r="B372"/>
    </row>
    <row r="373" spans="2:2">
      <c r="B373"/>
    </row>
    <row r="374" spans="2:2">
      <c r="B374"/>
    </row>
    <row r="375" spans="2:2">
      <c r="B375"/>
    </row>
    <row r="376" spans="2:2">
      <c r="B376"/>
    </row>
    <row r="377" spans="2:2">
      <c r="B377"/>
    </row>
    <row r="378" spans="2:2">
      <c r="B378"/>
    </row>
    <row r="379" spans="2:2">
      <c r="B379"/>
    </row>
    <row r="380" spans="2:2">
      <c r="B380"/>
    </row>
    <row r="381" spans="2:2">
      <c r="B381"/>
    </row>
    <row r="382" spans="2:2">
      <c r="B382"/>
    </row>
    <row r="383" spans="2:2">
      <c r="B383"/>
    </row>
    <row r="384" spans="2:2">
      <c r="B384"/>
    </row>
    <row r="385" spans="2:2">
      <c r="B385"/>
    </row>
    <row r="386" spans="2:2">
      <c r="B386"/>
    </row>
    <row r="387" spans="2:2">
      <c r="B387"/>
    </row>
    <row r="388" spans="2:2">
      <c r="B388"/>
    </row>
    <row r="389" spans="2:2">
      <c r="B389"/>
    </row>
    <row r="390" spans="2:2">
      <c r="B390"/>
    </row>
    <row r="391" spans="2:2">
      <c r="B391"/>
    </row>
    <row r="392" spans="2:2">
      <c r="B392"/>
    </row>
    <row r="393" spans="2:2">
      <c r="B393"/>
    </row>
    <row r="394" spans="2:2">
      <c r="B394"/>
    </row>
    <row r="395" spans="2:2">
      <c r="B395"/>
    </row>
    <row r="396" spans="2:2">
      <c r="B396"/>
    </row>
    <row r="397" spans="2:2">
      <c r="B397"/>
    </row>
    <row r="398" spans="2:2">
      <c r="B398"/>
    </row>
    <row r="399" spans="2:2">
      <c r="B399"/>
    </row>
    <row r="400" spans="2:2">
      <c r="B400"/>
    </row>
    <row r="401" spans="2:2">
      <c r="B401"/>
    </row>
    <row r="402" spans="2:2">
      <c r="B402"/>
    </row>
    <row r="403" spans="2:2">
      <c r="B403"/>
    </row>
    <row r="404" spans="2:2">
      <c r="B404"/>
    </row>
    <row r="405" spans="2:2">
      <c r="B405"/>
    </row>
    <row r="406" spans="2:2">
      <c r="B406"/>
    </row>
    <row r="407" spans="2:2">
      <c r="B407"/>
    </row>
    <row r="408" spans="2:2">
      <c r="B408"/>
    </row>
    <row r="409" spans="2:2">
      <c r="B409"/>
    </row>
    <row r="410" spans="2:2">
      <c r="B410"/>
    </row>
    <row r="411" spans="2:2">
      <c r="B411"/>
    </row>
    <row r="412" spans="2:2">
      <c r="B412"/>
    </row>
    <row r="413" spans="2:2">
      <c r="B413"/>
    </row>
    <row r="414" spans="2:2">
      <c r="B414"/>
    </row>
    <row r="415" spans="2:2">
      <c r="B415"/>
    </row>
    <row r="416" spans="2:2">
      <c r="B416"/>
    </row>
    <row r="417" spans="2:2">
      <c r="B417"/>
    </row>
    <row r="418" spans="2:2">
      <c r="B418"/>
    </row>
    <row r="419" spans="2:2">
      <c r="B419"/>
    </row>
    <row r="420" spans="2:2">
      <c r="B420"/>
    </row>
    <row r="421" spans="2:2">
      <c r="B421"/>
    </row>
    <row r="422" spans="2:2">
      <c r="B422"/>
    </row>
    <row r="423" spans="2:2">
      <c r="B423"/>
    </row>
    <row r="424" spans="2:2">
      <c r="B424"/>
    </row>
    <row r="425" spans="2:2">
      <c r="B425"/>
    </row>
    <row r="426" spans="2:2">
      <c r="B426"/>
    </row>
    <row r="427" spans="2:2">
      <c r="B427"/>
    </row>
    <row r="428" spans="2:2">
      <c r="B428"/>
    </row>
    <row r="429" spans="2:2">
      <c r="B429"/>
    </row>
    <row r="430" spans="2:2">
      <c r="B430"/>
    </row>
    <row r="431" spans="2:2">
      <c r="B431"/>
    </row>
    <row r="432" spans="2:2">
      <c r="B432"/>
    </row>
    <row r="433" spans="2:2">
      <c r="B433"/>
    </row>
    <row r="434" spans="2:2">
      <c r="B434"/>
    </row>
    <row r="435" spans="2:2">
      <c r="B435"/>
    </row>
    <row r="436" spans="2:2">
      <c r="B436"/>
    </row>
    <row r="437" spans="2:2">
      <c r="B437"/>
    </row>
    <row r="438" spans="2:2">
      <c r="B438"/>
    </row>
    <row r="439" spans="2:2">
      <c r="B439"/>
    </row>
    <row r="440" spans="2:2">
      <c r="B440"/>
    </row>
    <row r="441" spans="2:2">
      <c r="B441"/>
    </row>
    <row r="442" spans="2:2">
      <c r="B442"/>
    </row>
    <row r="443" spans="2:2">
      <c r="B443"/>
    </row>
    <row r="444" spans="2:2">
      <c r="B444"/>
    </row>
    <row r="445" spans="2:2">
      <c r="B445"/>
    </row>
    <row r="446" spans="2:2">
      <c r="B446"/>
    </row>
    <row r="447" spans="2:2">
      <c r="B447"/>
    </row>
    <row r="448" spans="2:2">
      <c r="B448"/>
    </row>
    <row r="449" spans="2:2">
      <c r="B449"/>
    </row>
    <row r="450" spans="2:2">
      <c r="B450"/>
    </row>
    <row r="451" spans="2:2">
      <c r="B451"/>
    </row>
    <row r="452" spans="2:2">
      <c r="B452"/>
    </row>
    <row r="453" spans="2:2">
      <c r="B453"/>
    </row>
    <row r="454" spans="2:2">
      <c r="B454"/>
    </row>
    <row r="455" spans="2:2">
      <c r="B455"/>
    </row>
    <row r="456" spans="2:2">
      <c r="B456"/>
    </row>
    <row r="457" spans="2:2">
      <c r="B457"/>
    </row>
    <row r="458" spans="2:2">
      <c r="B458"/>
    </row>
    <row r="459" spans="2:2">
      <c r="B459"/>
    </row>
    <row r="460" spans="2:2">
      <c r="B460"/>
    </row>
    <row r="461" spans="2:2">
      <c r="B461"/>
    </row>
    <row r="462" spans="2:2">
      <c r="B462"/>
    </row>
    <row r="463" spans="2:2">
      <c r="B463"/>
    </row>
    <row r="464" spans="2:2">
      <c r="B464"/>
    </row>
    <row r="465" spans="2:2">
      <c r="B465"/>
    </row>
    <row r="466" spans="2:2">
      <c r="B466"/>
    </row>
    <row r="467" spans="2:2">
      <c r="B467"/>
    </row>
    <row r="468" spans="2:2">
      <c r="B468"/>
    </row>
    <row r="469" spans="2:2">
      <c r="B469"/>
    </row>
    <row r="470" spans="2:2">
      <c r="B470"/>
    </row>
    <row r="471" spans="2:2">
      <c r="B471"/>
    </row>
    <row r="472" spans="2:2">
      <c r="B472"/>
    </row>
    <row r="473" spans="2:2">
      <c r="B473"/>
    </row>
    <row r="474" spans="2:2">
      <c r="B474"/>
    </row>
    <row r="475" spans="2:2">
      <c r="B475"/>
    </row>
    <row r="476" spans="2:2">
      <c r="B476"/>
    </row>
    <row r="477" spans="2:2">
      <c r="B477"/>
    </row>
    <row r="478" spans="2:2">
      <c r="B478"/>
    </row>
    <row r="479" spans="2:2">
      <c r="B479"/>
    </row>
    <row r="480" spans="2:2">
      <c r="B480"/>
    </row>
    <row r="481" spans="2:2">
      <c r="B481"/>
    </row>
    <row r="482" spans="2:2">
      <c r="B482"/>
    </row>
    <row r="483" spans="2:2">
      <c r="B483"/>
    </row>
    <row r="484" spans="2:2">
      <c r="B484"/>
    </row>
    <row r="485" spans="2:2">
      <c r="B485"/>
    </row>
    <row r="486" spans="2:2">
      <c r="B486"/>
    </row>
    <row r="487" spans="2:2">
      <c r="B487"/>
    </row>
    <row r="488" spans="2:2">
      <c r="B488"/>
    </row>
    <row r="489" spans="2:2">
      <c r="B489"/>
    </row>
    <row r="490" spans="2:2">
      <c r="B490"/>
    </row>
    <row r="491" spans="2:2">
      <c r="B491"/>
    </row>
    <row r="492" spans="2:2">
      <c r="B492"/>
    </row>
    <row r="493" spans="2:2">
      <c r="B493"/>
    </row>
    <row r="494" spans="2:2">
      <c r="B494"/>
    </row>
    <row r="495" spans="2:2">
      <c r="B495"/>
    </row>
    <row r="496" spans="2:2">
      <c r="B496"/>
    </row>
    <row r="497" spans="2:2">
      <c r="B497"/>
    </row>
    <row r="498" spans="2:2">
      <c r="B498"/>
    </row>
    <row r="499" spans="2:2">
      <c r="B499"/>
    </row>
    <row r="500" spans="2:2">
      <c r="B500"/>
    </row>
    <row r="501" spans="2:2">
      <c r="B501"/>
    </row>
    <row r="502" spans="2:2">
      <c r="B502"/>
    </row>
    <row r="503" spans="2:2">
      <c r="B503"/>
    </row>
    <row r="504" spans="2:2">
      <c r="B504"/>
    </row>
    <row r="505" spans="2:2">
      <c r="B505"/>
    </row>
    <row r="506" spans="2:2">
      <c r="B506"/>
    </row>
    <row r="507" spans="2:2">
      <c r="B507"/>
    </row>
    <row r="508" spans="2:2">
      <c r="B508"/>
    </row>
    <row r="509" spans="2:2">
      <c r="B509"/>
    </row>
    <row r="510" spans="2:2">
      <c r="B510"/>
    </row>
    <row r="511" spans="2:2">
      <c r="B511"/>
    </row>
    <row r="512" spans="2:2">
      <c r="B512"/>
    </row>
    <row r="513" spans="2:2">
      <c r="B513"/>
    </row>
    <row r="514" spans="2:2">
      <c r="B514"/>
    </row>
    <row r="515" spans="2:2">
      <c r="B515"/>
    </row>
    <row r="516" spans="2:2">
      <c r="B516"/>
    </row>
    <row r="517" spans="2:2">
      <c r="B517"/>
    </row>
    <row r="518" spans="2:2">
      <c r="B518"/>
    </row>
    <row r="519" spans="2:2">
      <c r="B519"/>
    </row>
    <row r="520" spans="2:2">
      <c r="B520"/>
    </row>
    <row r="521" spans="2:2">
      <c r="B521"/>
    </row>
    <row r="522" spans="2:2">
      <c r="B522"/>
    </row>
    <row r="523" spans="2:2">
      <c r="B523"/>
    </row>
    <row r="524" spans="2:2">
      <c r="B524"/>
    </row>
    <row r="525" spans="2:2">
      <c r="B525"/>
    </row>
    <row r="526" spans="2:2">
      <c r="B526"/>
    </row>
    <row r="527" spans="2:2">
      <c r="B527"/>
    </row>
    <row r="528" spans="2:2">
      <c r="B528"/>
    </row>
    <row r="529" spans="2:2">
      <c r="B529"/>
    </row>
    <row r="530" spans="2:2">
      <c r="B530"/>
    </row>
    <row r="531" spans="2:2">
      <c r="B531"/>
    </row>
    <row r="532" spans="2:2">
      <c r="B532"/>
    </row>
    <row r="533" spans="2:2">
      <c r="B533"/>
    </row>
    <row r="534" spans="2:2">
      <c r="B534"/>
    </row>
    <row r="535" spans="2:2">
      <c r="B535"/>
    </row>
    <row r="536" spans="2:2">
      <c r="B536"/>
    </row>
    <row r="537" spans="2:2">
      <c r="B537"/>
    </row>
    <row r="538" spans="2:2">
      <c r="B538"/>
    </row>
    <row r="539" spans="2:2">
      <c r="B539"/>
    </row>
    <row r="540" spans="2:2">
      <c r="B540"/>
    </row>
    <row r="541" spans="2:2">
      <c r="B541"/>
    </row>
    <row r="542" spans="2:2">
      <c r="B542"/>
    </row>
    <row r="543" spans="2:2">
      <c r="B543"/>
    </row>
    <row r="544" spans="2:2">
      <c r="B544"/>
    </row>
    <row r="545" spans="2:2">
      <c r="B545"/>
    </row>
    <row r="546" spans="2:2">
      <c r="B546"/>
    </row>
    <row r="547" spans="2:2">
      <c r="B547"/>
    </row>
    <row r="548" spans="2:2">
      <c r="B548"/>
    </row>
    <row r="549" spans="2:2">
      <c r="B549"/>
    </row>
    <row r="550" spans="2:2">
      <c r="B550"/>
    </row>
    <row r="551" spans="2:2">
      <c r="B551"/>
    </row>
    <row r="552" spans="2:2">
      <c r="B552"/>
    </row>
    <row r="553" spans="2:2">
      <c r="B553"/>
    </row>
    <row r="554" spans="2:2">
      <c r="B554"/>
    </row>
    <row r="555" spans="2:2">
      <c r="B555"/>
    </row>
    <row r="556" spans="2:2">
      <c r="B556"/>
    </row>
    <row r="557" spans="2:2">
      <c r="B557"/>
    </row>
    <row r="558" spans="2:2">
      <c r="B558"/>
    </row>
    <row r="559" spans="2:2">
      <c r="B559"/>
    </row>
    <row r="560" spans="2:2">
      <c r="B560"/>
    </row>
    <row r="561" spans="2:2">
      <c r="B561"/>
    </row>
    <row r="562" spans="2:2">
      <c r="B562"/>
    </row>
    <row r="563" spans="2:2">
      <c r="B563"/>
    </row>
    <row r="564" spans="2:2">
      <c r="B564"/>
    </row>
    <row r="565" spans="2:2">
      <c r="B565"/>
    </row>
    <row r="566" spans="2:2">
      <c r="B566"/>
    </row>
    <row r="567" spans="2:2">
      <c r="B567"/>
    </row>
    <row r="568" spans="2:2">
      <c r="B568"/>
    </row>
    <row r="569" spans="2:2">
      <c r="B569"/>
    </row>
    <row r="570" spans="2:2">
      <c r="B570"/>
    </row>
    <row r="571" spans="2:2">
      <c r="B571"/>
    </row>
    <row r="572" spans="2:2">
      <c r="B572"/>
    </row>
    <row r="573" spans="2:2">
      <c r="B573"/>
    </row>
    <row r="574" spans="2:2">
      <c r="B574"/>
    </row>
    <row r="575" spans="2:2">
      <c r="B575"/>
    </row>
    <row r="576" spans="2:2">
      <c r="B576"/>
    </row>
    <row r="577" spans="2:2">
      <c r="B577"/>
    </row>
    <row r="578" spans="2:2">
      <c r="B578"/>
    </row>
    <row r="579" spans="2:2">
      <c r="B579"/>
    </row>
    <row r="580" spans="2:2">
      <c r="B580"/>
    </row>
    <row r="581" spans="2:2">
      <c r="B581"/>
    </row>
    <row r="582" spans="2:2">
      <c r="B582"/>
    </row>
    <row r="583" spans="2:2">
      <c r="B583"/>
    </row>
    <row r="584" spans="2:2">
      <c r="B584"/>
    </row>
    <row r="585" spans="2:2">
      <c r="B585"/>
    </row>
    <row r="586" spans="2:2">
      <c r="B586"/>
    </row>
    <row r="587" spans="2:2">
      <c r="B587"/>
    </row>
    <row r="588" spans="2:2">
      <c r="B588"/>
    </row>
    <row r="589" spans="2:2">
      <c r="B589"/>
    </row>
    <row r="590" spans="2:2">
      <c r="B590"/>
    </row>
    <row r="591" spans="2:2">
      <c r="B591"/>
    </row>
    <row r="592" spans="2:2">
      <c r="B592"/>
    </row>
    <row r="593" spans="2:2">
      <c r="B593"/>
    </row>
    <row r="594" spans="2:2">
      <c r="B594"/>
    </row>
    <row r="595" spans="2:2">
      <c r="B595"/>
    </row>
    <row r="596" spans="2:2">
      <c r="B596"/>
    </row>
    <row r="597" spans="2:2">
      <c r="B597"/>
    </row>
    <row r="598" spans="2:2">
      <c r="B598"/>
    </row>
    <row r="599" spans="2:2">
      <c r="B599"/>
    </row>
    <row r="600" spans="2:2">
      <c r="B600"/>
    </row>
    <row r="601" spans="2:2">
      <c r="B601"/>
    </row>
    <row r="602" spans="2:2">
      <c r="B602"/>
    </row>
    <row r="603" spans="2:2">
      <c r="B603"/>
    </row>
    <row r="604" spans="2:2">
      <c r="B604"/>
    </row>
    <row r="605" spans="2:2">
      <c r="B605"/>
    </row>
    <row r="606" spans="2:2">
      <c r="B606"/>
    </row>
    <row r="607" spans="2:2">
      <c r="B607"/>
    </row>
    <row r="608" spans="2:2">
      <c r="B608"/>
    </row>
    <row r="609" spans="2:2">
      <c r="B609"/>
    </row>
    <row r="610" spans="2:2">
      <c r="B610"/>
    </row>
    <row r="611" spans="2:2">
      <c r="B611"/>
    </row>
    <row r="612" spans="2:2">
      <c r="B612"/>
    </row>
    <row r="613" spans="2:2">
      <c r="B613"/>
    </row>
    <row r="614" spans="2:2">
      <c r="B614"/>
    </row>
    <row r="615" spans="2:2">
      <c r="B615"/>
    </row>
    <row r="616" spans="2:2">
      <c r="B616"/>
    </row>
    <row r="617" spans="2:2">
      <c r="B617"/>
    </row>
    <row r="618" spans="2:2">
      <c r="B618"/>
    </row>
    <row r="619" spans="2:2">
      <c r="B619"/>
    </row>
    <row r="620" spans="2:2">
      <c r="B620"/>
    </row>
    <row r="621" spans="2:2">
      <c r="B621"/>
    </row>
    <row r="622" spans="2:2">
      <c r="B622"/>
    </row>
    <row r="623" spans="2:2">
      <c r="B623"/>
    </row>
    <row r="624" spans="2:2">
      <c r="B624"/>
    </row>
    <row r="625" spans="2:2">
      <c r="B625"/>
    </row>
    <row r="626" spans="2:2">
      <c r="B626"/>
    </row>
    <row r="627" spans="2:2">
      <c r="B627"/>
    </row>
    <row r="628" spans="2:2">
      <c r="B628"/>
    </row>
    <row r="629" spans="2:2">
      <c r="B629"/>
    </row>
    <row r="630" spans="2:2">
      <c r="B630"/>
    </row>
    <row r="631" spans="2:2">
      <c r="B631"/>
    </row>
    <row r="632" spans="2:2">
      <c r="B632"/>
    </row>
    <row r="633" spans="2:2">
      <c r="B633"/>
    </row>
    <row r="634" spans="2:2">
      <c r="B634"/>
    </row>
    <row r="635" spans="2:2">
      <c r="B635"/>
    </row>
    <row r="636" spans="2:2">
      <c r="B636"/>
    </row>
    <row r="637" spans="2:2">
      <c r="B637"/>
    </row>
    <row r="638" spans="2:2">
      <c r="B638"/>
    </row>
    <row r="639" spans="2:2">
      <c r="B639"/>
    </row>
    <row r="640" spans="2:2">
      <c r="B640"/>
    </row>
    <row r="641" spans="2:2">
      <c r="B641"/>
    </row>
    <row r="642" spans="2:2">
      <c r="B642"/>
    </row>
    <row r="643" spans="2:2">
      <c r="B643"/>
    </row>
    <row r="644" spans="2:2">
      <c r="B644"/>
    </row>
    <row r="645" spans="2:2">
      <c r="B645"/>
    </row>
    <row r="646" spans="2:2">
      <c r="B646"/>
    </row>
    <row r="647" spans="2:2">
      <c r="B647"/>
    </row>
    <row r="648" spans="2:2">
      <c r="B648"/>
    </row>
    <row r="649" spans="2:2">
      <c r="B649"/>
    </row>
    <row r="650" spans="2:2">
      <c r="B650"/>
    </row>
    <row r="651" spans="2:2">
      <c r="B651"/>
    </row>
    <row r="652" spans="2:2">
      <c r="B652"/>
    </row>
    <row r="653" spans="2:2">
      <c r="B653"/>
    </row>
    <row r="654" spans="2:2">
      <c r="B654"/>
    </row>
    <row r="655" spans="2:2">
      <c r="B655"/>
    </row>
    <row r="656" spans="2:2">
      <c r="B656"/>
    </row>
    <row r="657" spans="2:2">
      <c r="B657"/>
    </row>
    <row r="658" spans="2:2">
      <c r="B658"/>
    </row>
    <row r="659" spans="2:2">
      <c r="B659"/>
    </row>
    <row r="660" spans="2:2">
      <c r="B660"/>
    </row>
    <row r="661" spans="2:2">
      <c r="B661"/>
    </row>
    <row r="662" spans="2:2">
      <c r="B662"/>
    </row>
    <row r="663" spans="2:2">
      <c r="B663"/>
    </row>
    <row r="664" spans="2:2">
      <c r="B664"/>
    </row>
    <row r="665" spans="2:2">
      <c r="B665"/>
    </row>
    <row r="666" spans="2:2">
      <c r="B666"/>
    </row>
    <row r="667" spans="2:2">
      <c r="B667"/>
    </row>
    <row r="668" spans="2:2">
      <c r="B668"/>
    </row>
    <row r="669" spans="2:2">
      <c r="B669"/>
    </row>
    <row r="670" spans="2:2">
      <c r="B670"/>
    </row>
    <row r="671" spans="2:2">
      <c r="B671"/>
    </row>
    <row r="672" spans="2:2">
      <c r="B672"/>
    </row>
    <row r="673" spans="2:2">
      <c r="B673"/>
    </row>
    <row r="674" spans="2:2">
      <c r="B674"/>
    </row>
    <row r="675" spans="2:2">
      <c r="B675"/>
    </row>
    <row r="676" spans="2:2">
      <c r="B676"/>
    </row>
    <row r="677" spans="2:2">
      <c r="B677"/>
    </row>
    <row r="678" spans="2:2">
      <c r="B678"/>
    </row>
    <row r="679" spans="2:2">
      <c r="B679"/>
    </row>
    <row r="680" spans="2:2">
      <c r="B680"/>
    </row>
    <row r="681" spans="2:2">
      <c r="B681"/>
    </row>
    <row r="682" spans="2:2">
      <c r="B682"/>
    </row>
    <row r="683" spans="2:2">
      <c r="B683"/>
    </row>
    <row r="684" spans="2:2">
      <c r="B684"/>
    </row>
    <row r="685" spans="2:2">
      <c r="B685"/>
    </row>
    <row r="686" spans="2:2">
      <c r="B686"/>
    </row>
    <row r="687" spans="2:2">
      <c r="B687"/>
    </row>
    <row r="688" spans="2:2">
      <c r="B688"/>
    </row>
    <row r="689" spans="2:2">
      <c r="B689"/>
    </row>
    <row r="690" spans="2:2">
      <c r="B690"/>
    </row>
    <row r="691" spans="2:2">
      <c r="B691"/>
    </row>
    <row r="692" spans="2:2">
      <c r="B692"/>
    </row>
    <row r="693" spans="2:2">
      <c r="B693"/>
    </row>
    <row r="694" spans="2:2">
      <c r="B694"/>
    </row>
    <row r="695" spans="2:2">
      <c r="B695"/>
    </row>
    <row r="696" spans="2:2">
      <c r="B696"/>
    </row>
    <row r="697" spans="2:2">
      <c r="B697"/>
    </row>
    <row r="698" spans="2:2">
      <c r="B698"/>
    </row>
    <row r="699" spans="2:2">
      <c r="B699"/>
    </row>
    <row r="700" spans="2:2">
      <c r="B700"/>
    </row>
    <row r="701" spans="2:2">
      <c r="B701"/>
    </row>
    <row r="702" spans="2:2">
      <c r="B702"/>
    </row>
    <row r="703" spans="2:2">
      <c r="B703"/>
    </row>
    <row r="704" spans="2:2">
      <c r="B704"/>
    </row>
    <row r="705" spans="2:2">
      <c r="B705"/>
    </row>
    <row r="706" spans="2:2">
      <c r="B706"/>
    </row>
    <row r="707" spans="2:2">
      <c r="B707"/>
    </row>
    <row r="708" spans="2:2">
      <c r="B708"/>
    </row>
    <row r="709" spans="2:2">
      <c r="B709"/>
    </row>
    <row r="710" spans="2:2">
      <c r="B710"/>
    </row>
    <row r="711" spans="2:2">
      <c r="B711"/>
    </row>
    <row r="712" spans="2:2">
      <c r="B712"/>
    </row>
    <row r="713" spans="2:2">
      <c r="B713"/>
    </row>
    <row r="714" spans="2:2">
      <c r="B714"/>
    </row>
    <row r="715" spans="2:2">
      <c r="B715"/>
    </row>
    <row r="716" spans="2:2">
      <c r="B716"/>
    </row>
    <row r="717" spans="2:2">
      <c r="B717"/>
    </row>
    <row r="718" spans="2:2">
      <c r="B718"/>
    </row>
    <row r="719" spans="2:2">
      <c r="B719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16"/>
  <sheetViews>
    <sheetView rightToLeft="1" topLeftCell="A141" zoomScale="130" zoomScaleNormal="130" workbookViewId="0">
      <selection activeCell="F532" sqref="F532"/>
    </sheetView>
  </sheetViews>
  <sheetFormatPr defaultColWidth="9.140625" defaultRowHeight="15" outlineLevelRow="3"/>
  <cols>
    <col min="1" max="1" width="7" bestFit="1" customWidth="1"/>
    <col min="2" max="2" width="64.28515625" customWidth="1"/>
    <col min="3" max="3" width="18.5703125" bestFit="1" customWidth="1"/>
    <col min="5" max="5" width="15.5703125" bestFit="1" customWidth="1"/>
    <col min="6" max="7" width="16.7109375" bestFit="1" customWidth="1"/>
    <col min="8" max="8" width="20.42578125" bestFit="1" customWidth="1"/>
  </cols>
  <sheetData>
    <row r="1" spans="1:12" ht="18.75">
      <c r="A1" s="174" t="s">
        <v>30</v>
      </c>
      <c r="B1" s="174"/>
      <c r="C1" s="174"/>
      <c r="E1" s="43" t="s">
        <v>31</v>
      </c>
      <c r="F1" s="44">
        <f>C2+C114</f>
        <v>8966971.3540000003</v>
      </c>
      <c r="G1" s="45">
        <v>8617009.9749999996</v>
      </c>
      <c r="H1" s="46" t="b">
        <f>AND(F1=G1)</f>
        <v>0</v>
      </c>
    </row>
    <row r="2" spans="1:12">
      <c r="A2" s="175" t="s">
        <v>60</v>
      </c>
      <c r="B2" s="175"/>
      <c r="C2" s="26">
        <f>C3+C67</f>
        <v>7071009.9749999996</v>
      </c>
      <c r="E2" s="39" t="s">
        <v>60</v>
      </c>
      <c r="F2" s="41"/>
      <c r="G2" s="42"/>
      <c r="H2" s="40" t="b">
        <f>AND(F2=G2)</f>
        <v>1</v>
      </c>
    </row>
    <row r="3" spans="1:12">
      <c r="A3" s="176" t="s">
        <v>578</v>
      </c>
      <c r="B3" s="176"/>
      <c r="C3" s="23">
        <f>C4+C11+C38+C61</f>
        <v>2034550</v>
      </c>
      <c r="E3" s="39" t="s">
        <v>57</v>
      </c>
      <c r="F3" s="41"/>
      <c r="G3" s="42"/>
      <c r="H3" s="40" t="b">
        <f>AND(F3=G3)</f>
        <v>1</v>
      </c>
    </row>
    <row r="4" spans="1:12" ht="15" customHeight="1">
      <c r="A4" s="177" t="s">
        <v>124</v>
      </c>
      <c r="B4" s="178"/>
      <c r="C4" s="21">
        <f>SUM(C5:C10)</f>
        <v>570000</v>
      </c>
      <c r="E4" s="39" t="s">
        <v>53</v>
      </c>
      <c r="F4" s="41"/>
      <c r="G4" s="42"/>
      <c r="H4" s="40" t="b">
        <f>AND(F4=G4)</f>
        <v>1</v>
      </c>
      <c r="I4" s="17"/>
      <c r="J4" s="17"/>
      <c r="K4" s="17"/>
      <c r="L4" s="17"/>
    </row>
    <row r="5" spans="1:12" ht="15" hidden="1" customHeight="1" outlineLevel="1">
      <c r="A5" s="3">
        <v>1101</v>
      </c>
      <c r="B5" s="1" t="s">
        <v>0</v>
      </c>
      <c r="C5" s="2">
        <v>60000</v>
      </c>
      <c r="E5" s="17"/>
      <c r="F5" s="17"/>
      <c r="G5" s="17"/>
      <c r="H5" s="17"/>
      <c r="I5" s="17"/>
      <c r="J5" s="17"/>
      <c r="K5" s="17"/>
      <c r="L5" s="17"/>
    </row>
    <row r="6" spans="1:12" ht="15" hidden="1" customHeight="1" outlineLevel="1">
      <c r="A6" s="3">
        <v>1102</v>
      </c>
      <c r="B6" s="1" t="s">
        <v>1</v>
      </c>
      <c r="C6" s="2">
        <v>10000</v>
      </c>
      <c r="E6" s="17"/>
      <c r="F6" s="17"/>
      <c r="G6" s="17"/>
      <c r="H6" s="17"/>
      <c r="I6" s="17"/>
      <c r="J6" s="17"/>
      <c r="K6" s="17"/>
      <c r="L6" s="17"/>
    </row>
    <row r="7" spans="1:12" ht="15" hidden="1" customHeight="1" outlineLevel="1">
      <c r="A7" s="3">
        <v>1201</v>
      </c>
      <c r="B7" s="1" t="s">
        <v>2</v>
      </c>
      <c r="C7" s="2">
        <v>500000</v>
      </c>
      <c r="E7" s="17"/>
      <c r="F7" s="17"/>
      <c r="G7" s="17"/>
      <c r="H7" s="17"/>
      <c r="I7" s="17"/>
      <c r="J7" s="17"/>
      <c r="K7" s="17"/>
      <c r="L7" s="17"/>
    </row>
    <row r="8" spans="1:12" ht="15" hidden="1" customHeight="1" outlineLevel="1">
      <c r="A8" s="3">
        <v>1201</v>
      </c>
      <c r="B8" s="1" t="s">
        <v>64</v>
      </c>
      <c r="C8" s="2"/>
      <c r="E8" s="17"/>
      <c r="F8" s="17"/>
      <c r="G8" s="17"/>
      <c r="H8" s="17"/>
      <c r="I8" s="17"/>
      <c r="J8" s="17"/>
      <c r="K8" s="17"/>
      <c r="L8" s="17"/>
    </row>
    <row r="9" spans="1:12" ht="15" hidden="1" customHeight="1" outlineLevel="1">
      <c r="A9" s="3">
        <v>1202</v>
      </c>
      <c r="B9" s="1" t="s">
        <v>123</v>
      </c>
      <c r="C9" s="2"/>
      <c r="E9" s="17"/>
      <c r="F9" s="17"/>
      <c r="G9" s="17"/>
      <c r="H9" s="17"/>
      <c r="I9" s="17"/>
      <c r="J9" s="17"/>
      <c r="K9" s="17"/>
      <c r="L9" s="17"/>
    </row>
    <row r="10" spans="1:12" ht="15" hidden="1" customHeight="1" outlineLevel="1">
      <c r="A10" s="3">
        <v>1203</v>
      </c>
      <c r="B10" s="1" t="s">
        <v>3</v>
      </c>
      <c r="C10" s="2"/>
      <c r="E10" s="17"/>
      <c r="F10" s="17"/>
      <c r="G10" s="17"/>
      <c r="H10" s="17"/>
      <c r="I10" s="17"/>
      <c r="J10" s="17"/>
      <c r="K10" s="17"/>
      <c r="L10" s="17"/>
    </row>
    <row r="11" spans="1:12" ht="15" customHeight="1" collapsed="1">
      <c r="A11" s="177" t="s">
        <v>125</v>
      </c>
      <c r="B11" s="178"/>
      <c r="C11" s="21">
        <f>SUM(C12:C37)</f>
        <v>504550</v>
      </c>
      <c r="E11" s="39" t="s">
        <v>54</v>
      </c>
      <c r="F11" s="41"/>
      <c r="G11" s="42"/>
      <c r="H11" s="40" t="b">
        <f>AND(F11=G11)</f>
        <v>1</v>
      </c>
      <c r="I11" s="17"/>
      <c r="J11" s="17"/>
      <c r="K11" s="17"/>
      <c r="L11" s="17"/>
    </row>
    <row r="12" spans="1:12" hidden="1" outlineLevel="1">
      <c r="A12" s="3">
        <v>2101</v>
      </c>
      <c r="B12" s="1" t="s">
        <v>4</v>
      </c>
      <c r="C12" s="2">
        <v>314000</v>
      </c>
    </row>
    <row r="13" spans="1:12" hidden="1" outlineLevel="1">
      <c r="A13" s="3">
        <v>2102</v>
      </c>
      <c r="B13" s="1" t="s">
        <v>126</v>
      </c>
      <c r="C13" s="2">
        <v>40000</v>
      </c>
    </row>
    <row r="14" spans="1:12" hidden="1" outlineLevel="1">
      <c r="A14" s="3">
        <v>2201</v>
      </c>
      <c r="B14" s="1" t="s">
        <v>5</v>
      </c>
      <c r="C14" s="2">
        <v>15550</v>
      </c>
    </row>
    <row r="15" spans="1:12" hidden="1" outlineLevel="1">
      <c r="A15" s="3">
        <v>2201</v>
      </c>
      <c r="B15" s="1" t="s">
        <v>127</v>
      </c>
      <c r="C15" s="2"/>
    </row>
    <row r="16" spans="1:12" hidden="1" outlineLevel="1">
      <c r="A16" s="3">
        <v>2201</v>
      </c>
      <c r="B16" s="1" t="s">
        <v>128</v>
      </c>
      <c r="C16" s="2"/>
    </row>
    <row r="17" spans="1:3" hidden="1" outlineLevel="1">
      <c r="A17" s="3">
        <v>2202</v>
      </c>
      <c r="B17" s="1" t="s">
        <v>129</v>
      </c>
      <c r="C17" s="2"/>
    </row>
    <row r="18" spans="1:3" hidden="1" outlineLevel="1">
      <c r="A18" s="3">
        <v>2203</v>
      </c>
      <c r="B18" s="1" t="s">
        <v>130</v>
      </c>
      <c r="C18" s="2"/>
    </row>
    <row r="19" spans="1:3" hidden="1" outlineLevel="1">
      <c r="A19" s="3">
        <v>2204</v>
      </c>
      <c r="B19" s="1" t="s">
        <v>131</v>
      </c>
      <c r="C19" s="2"/>
    </row>
    <row r="20" spans="1:3" hidden="1" outlineLevel="1">
      <c r="A20" s="3">
        <v>2299</v>
      </c>
      <c r="B20" s="1" t="s">
        <v>132</v>
      </c>
      <c r="C20" s="2"/>
    </row>
    <row r="21" spans="1:3" hidden="1" outlineLevel="1">
      <c r="A21" s="3">
        <v>2301</v>
      </c>
      <c r="B21" s="1" t="s">
        <v>133</v>
      </c>
      <c r="C21" s="2"/>
    </row>
    <row r="22" spans="1:3" hidden="1" outlineLevel="1">
      <c r="A22" s="3">
        <v>2302</v>
      </c>
      <c r="B22" s="1" t="s">
        <v>134</v>
      </c>
      <c r="C22" s="2"/>
    </row>
    <row r="23" spans="1:3" hidden="1" outlineLevel="1">
      <c r="A23" s="3">
        <v>2303</v>
      </c>
      <c r="B23" s="1" t="s">
        <v>135</v>
      </c>
      <c r="C23" s="2"/>
    </row>
    <row r="24" spans="1:3" hidden="1" outlineLevel="1">
      <c r="A24" s="3">
        <v>2304</v>
      </c>
      <c r="B24" s="1" t="s">
        <v>136</v>
      </c>
      <c r="C24" s="2"/>
    </row>
    <row r="25" spans="1:3" hidden="1" outlineLevel="1">
      <c r="A25" s="3">
        <v>2305</v>
      </c>
      <c r="B25" s="1" t="s">
        <v>137</v>
      </c>
      <c r="C25" s="2"/>
    </row>
    <row r="26" spans="1:3" hidden="1" outlineLevel="1">
      <c r="A26" s="3">
        <v>2306</v>
      </c>
      <c r="B26" s="1" t="s">
        <v>138</v>
      </c>
      <c r="C26" s="2"/>
    </row>
    <row r="27" spans="1:3" hidden="1" outlineLevel="1">
      <c r="A27" s="3">
        <v>2307</v>
      </c>
      <c r="B27" s="1" t="s">
        <v>139</v>
      </c>
      <c r="C27" s="2"/>
    </row>
    <row r="28" spans="1:3" hidden="1" outlineLevel="1">
      <c r="A28" s="3">
        <v>2308</v>
      </c>
      <c r="B28" s="1" t="s">
        <v>140</v>
      </c>
      <c r="C28" s="2"/>
    </row>
    <row r="29" spans="1:3" hidden="1" outlineLevel="1">
      <c r="A29" s="3">
        <v>2401</v>
      </c>
      <c r="B29" s="1" t="s">
        <v>141</v>
      </c>
      <c r="C29" s="2"/>
    </row>
    <row r="30" spans="1:3" ht="12.75" hidden="1" customHeight="1" outlineLevel="1">
      <c r="A30" s="3">
        <v>2401</v>
      </c>
      <c r="B30" s="1" t="s">
        <v>142</v>
      </c>
      <c r="C30" s="2"/>
    </row>
    <row r="31" spans="1:3" hidden="1" outlineLevel="1">
      <c r="A31" s="3">
        <v>2401</v>
      </c>
      <c r="B31" s="1" t="s">
        <v>143</v>
      </c>
      <c r="C31" s="2"/>
    </row>
    <row r="32" spans="1:3" hidden="1" outlineLevel="1">
      <c r="A32" s="3">
        <v>2402</v>
      </c>
      <c r="B32" s="1" t="s">
        <v>6</v>
      </c>
      <c r="C32" s="2">
        <v>30000</v>
      </c>
    </row>
    <row r="33" spans="1:8" hidden="1" outlineLevel="1">
      <c r="A33" s="3">
        <v>2403</v>
      </c>
      <c r="B33" s="1" t="s">
        <v>144</v>
      </c>
      <c r="C33" s="2"/>
    </row>
    <row r="34" spans="1:8" hidden="1" outlineLevel="1">
      <c r="A34" s="3">
        <v>2404</v>
      </c>
      <c r="B34" s="1" t="s">
        <v>7</v>
      </c>
      <c r="C34" s="2">
        <v>40000</v>
      </c>
    </row>
    <row r="35" spans="1:8" hidden="1" outlineLevel="1">
      <c r="A35" s="3">
        <v>2405</v>
      </c>
      <c r="B35" s="1" t="s">
        <v>8</v>
      </c>
      <c r="C35" s="2"/>
    </row>
    <row r="36" spans="1:8" hidden="1" outlineLevel="1">
      <c r="A36" s="3">
        <v>2406</v>
      </c>
      <c r="B36" s="1" t="s">
        <v>9</v>
      </c>
      <c r="C36" s="2">
        <v>45000</v>
      </c>
    </row>
    <row r="37" spans="1:8" hidden="1" outlineLevel="1">
      <c r="A37" s="3">
        <v>2499</v>
      </c>
      <c r="B37" s="1" t="s">
        <v>10</v>
      </c>
      <c r="C37" s="15">
        <v>20000</v>
      </c>
    </row>
    <row r="38" spans="1:8" collapsed="1">
      <c r="A38" s="177" t="s">
        <v>145</v>
      </c>
      <c r="B38" s="178"/>
      <c r="C38" s="21">
        <f>SUM(C39:C60)</f>
        <v>960000</v>
      </c>
      <c r="E38" s="39" t="s">
        <v>55</v>
      </c>
      <c r="F38" s="41"/>
      <c r="G38" s="42"/>
      <c r="H38" s="40" t="b">
        <f>AND(F38=G38)</f>
        <v>1</v>
      </c>
    </row>
    <row r="39" spans="1:8" hidden="1" outlineLevel="1">
      <c r="A39" s="20">
        <v>3101</v>
      </c>
      <c r="B39" s="20" t="s">
        <v>11</v>
      </c>
      <c r="C39" s="2">
        <v>80000</v>
      </c>
    </row>
    <row r="40" spans="1:8" hidden="1" outlineLevel="1">
      <c r="A40" s="20">
        <v>3102</v>
      </c>
      <c r="B40" s="20" t="s">
        <v>12</v>
      </c>
      <c r="C40" s="2">
        <v>40000</v>
      </c>
    </row>
    <row r="41" spans="1:8" hidden="1" outlineLevel="1">
      <c r="A41" s="20">
        <v>3103</v>
      </c>
      <c r="B41" s="20" t="s">
        <v>13</v>
      </c>
      <c r="C41" s="2">
        <v>40000</v>
      </c>
    </row>
    <row r="42" spans="1:8" hidden="1" outlineLevel="1">
      <c r="A42" s="20">
        <v>3199</v>
      </c>
      <c r="B42" s="20" t="s">
        <v>14</v>
      </c>
      <c r="C42" s="2"/>
    </row>
    <row r="43" spans="1:8" hidden="1" outlineLevel="1">
      <c r="A43" s="20">
        <v>3201</v>
      </c>
      <c r="B43" s="20" t="s">
        <v>146</v>
      </c>
      <c r="C43" s="2"/>
    </row>
    <row r="44" spans="1:8" hidden="1" outlineLevel="1">
      <c r="A44" s="20">
        <v>3202</v>
      </c>
      <c r="B44" s="20" t="s">
        <v>15</v>
      </c>
      <c r="C44" s="2">
        <v>10000</v>
      </c>
    </row>
    <row r="45" spans="1:8" hidden="1" outlineLevel="1">
      <c r="A45" s="20">
        <v>3203</v>
      </c>
      <c r="B45" s="20" t="s">
        <v>16</v>
      </c>
      <c r="C45" s="2">
        <v>10000</v>
      </c>
    </row>
    <row r="46" spans="1:8" hidden="1" outlineLevel="1">
      <c r="A46" s="20">
        <v>3204</v>
      </c>
      <c r="B46" s="20" t="s">
        <v>147</v>
      </c>
      <c r="C46" s="2"/>
    </row>
    <row r="47" spans="1:8" hidden="1" outlineLevel="1">
      <c r="A47" s="20">
        <v>3205</v>
      </c>
      <c r="B47" s="20" t="s">
        <v>148</v>
      </c>
      <c r="C47" s="2"/>
    </row>
    <row r="48" spans="1:8" hidden="1" outlineLevel="1">
      <c r="A48" s="20">
        <v>3206</v>
      </c>
      <c r="B48" s="20" t="s">
        <v>17</v>
      </c>
      <c r="C48" s="2">
        <v>50000</v>
      </c>
    </row>
    <row r="49" spans="1:8" hidden="1" outlineLevel="1">
      <c r="A49" s="20">
        <v>3207</v>
      </c>
      <c r="B49" s="20" t="s">
        <v>149</v>
      </c>
      <c r="C49" s="2">
        <v>2000</v>
      </c>
    </row>
    <row r="50" spans="1:8" hidden="1" outlineLevel="1">
      <c r="A50" s="20">
        <v>3208</v>
      </c>
      <c r="B50" s="20" t="s">
        <v>150</v>
      </c>
      <c r="C50" s="2">
        <v>2000</v>
      </c>
    </row>
    <row r="51" spans="1:8" hidden="1" outlineLevel="1">
      <c r="A51" s="20">
        <v>3209</v>
      </c>
      <c r="B51" s="20" t="s">
        <v>151</v>
      </c>
      <c r="C51" s="2"/>
    </row>
    <row r="52" spans="1:8" hidden="1" outlineLevel="1">
      <c r="A52" s="20">
        <v>3299</v>
      </c>
      <c r="B52" s="20" t="s">
        <v>152</v>
      </c>
      <c r="C52" s="2">
        <v>2000</v>
      </c>
    </row>
    <row r="53" spans="1:8" hidden="1" outlineLevel="1">
      <c r="A53" s="20">
        <v>3301</v>
      </c>
      <c r="B53" s="20" t="s">
        <v>18</v>
      </c>
      <c r="C53" s="2">
        <v>4000</v>
      </c>
    </row>
    <row r="54" spans="1:8" hidden="1" outlineLevel="1">
      <c r="A54" s="20">
        <v>3302</v>
      </c>
      <c r="B54" s="20" t="s">
        <v>19</v>
      </c>
      <c r="C54" s="2">
        <v>10000</v>
      </c>
    </row>
    <row r="55" spans="1:8" hidden="1" outlineLevel="1">
      <c r="A55" s="20">
        <v>3303</v>
      </c>
      <c r="B55" s="20" t="s">
        <v>153</v>
      </c>
      <c r="C55" s="2">
        <v>700000</v>
      </c>
    </row>
    <row r="56" spans="1:8" hidden="1" outlineLevel="1">
      <c r="A56" s="20">
        <v>3303</v>
      </c>
      <c r="B56" s="20" t="s">
        <v>154</v>
      </c>
      <c r="C56" s="2"/>
    </row>
    <row r="57" spans="1:8" hidden="1" outlineLevel="1">
      <c r="A57" s="20">
        <v>3304</v>
      </c>
      <c r="B57" s="20" t="s">
        <v>155</v>
      </c>
      <c r="C57" s="2">
        <v>10000</v>
      </c>
    </row>
    <row r="58" spans="1:8" hidden="1" outlineLevel="1">
      <c r="A58" s="20">
        <v>3305</v>
      </c>
      <c r="B58" s="20" t="s">
        <v>156</v>
      </c>
      <c r="C58" s="2"/>
    </row>
    <row r="59" spans="1:8" hidden="1" outlineLevel="1">
      <c r="A59" s="20">
        <v>3306</v>
      </c>
      <c r="B59" s="20" t="s">
        <v>157</v>
      </c>
      <c r="C59" s="2"/>
    </row>
    <row r="60" spans="1:8" hidden="1" outlineLevel="1">
      <c r="A60" s="20">
        <v>3399</v>
      </c>
      <c r="B60" s="20" t="s">
        <v>104</v>
      </c>
      <c r="C60" s="2"/>
    </row>
    <row r="61" spans="1:8" collapsed="1">
      <c r="A61" s="177" t="s">
        <v>158</v>
      </c>
      <c r="B61" s="178"/>
      <c r="C61" s="22">
        <f>SUM(C62:C66)</f>
        <v>0</v>
      </c>
      <c r="E61" s="39" t="s">
        <v>105</v>
      </c>
      <c r="F61" s="41"/>
      <c r="G61" s="42"/>
      <c r="H61" s="40" t="b">
        <f>AND(F61=G61)</f>
        <v>1</v>
      </c>
    </row>
    <row r="62" spans="1:8" hidden="1" outlineLevel="1">
      <c r="A62" s="3">
        <v>4001</v>
      </c>
      <c r="B62" s="1" t="s">
        <v>159</v>
      </c>
      <c r="C62" s="2"/>
    </row>
    <row r="63" spans="1:8" hidden="1" outlineLevel="1">
      <c r="A63" s="3">
        <v>4002</v>
      </c>
      <c r="B63" s="1" t="s">
        <v>160</v>
      </c>
      <c r="C63" s="2"/>
    </row>
    <row r="64" spans="1:8" hidden="1" outlineLevel="1">
      <c r="A64" s="3">
        <v>4003</v>
      </c>
      <c r="B64" s="1" t="s">
        <v>106</v>
      </c>
      <c r="C64" s="2"/>
    </row>
    <row r="65" spans="1:8" hidden="1" outlineLevel="1">
      <c r="A65" s="14">
        <v>4004</v>
      </c>
      <c r="B65" s="1" t="s">
        <v>161</v>
      </c>
      <c r="C65" s="2"/>
    </row>
    <row r="66" spans="1:8" hidden="1" outlineLevel="1">
      <c r="A66" s="14">
        <v>4099</v>
      </c>
      <c r="B66" s="1" t="s">
        <v>162</v>
      </c>
      <c r="C66" s="2"/>
    </row>
    <row r="67" spans="1:8" collapsed="1">
      <c r="A67" s="176" t="s">
        <v>579</v>
      </c>
      <c r="B67" s="176"/>
      <c r="C67" s="25">
        <f>C97+C68</f>
        <v>5036459.9749999996</v>
      </c>
      <c r="E67" s="39" t="s">
        <v>59</v>
      </c>
      <c r="F67" s="41"/>
      <c r="G67" s="42"/>
      <c r="H67" s="40" t="b">
        <f>AND(F67=G67)</f>
        <v>1</v>
      </c>
    </row>
    <row r="68" spans="1:8">
      <c r="A68" s="177" t="s">
        <v>163</v>
      </c>
      <c r="B68" s="178"/>
      <c r="C68" s="21">
        <f>SUM(C69:C96)</f>
        <v>167000</v>
      </c>
      <c r="E68" s="39" t="s">
        <v>56</v>
      </c>
      <c r="F68" s="41"/>
      <c r="G68" s="42"/>
      <c r="H68" s="40" t="b">
        <f>AND(F68=G68)</f>
        <v>1</v>
      </c>
    </row>
    <row r="69" spans="1:8" ht="15" hidden="1" customHeight="1" outlineLevel="1">
      <c r="A69" s="3">
        <v>5101</v>
      </c>
      <c r="B69" s="2" t="s">
        <v>164</v>
      </c>
      <c r="C69" s="2">
        <v>7000</v>
      </c>
    </row>
    <row r="70" spans="1:8" ht="15" hidden="1" customHeight="1" outlineLevel="1">
      <c r="A70" s="3">
        <v>5102</v>
      </c>
      <c r="B70" s="2" t="s">
        <v>165</v>
      </c>
      <c r="C70" s="2"/>
    </row>
    <row r="71" spans="1:8" ht="15" hidden="1" customHeight="1" outlineLevel="1">
      <c r="A71" s="3">
        <v>5102</v>
      </c>
      <c r="B71" s="2" t="s">
        <v>22</v>
      </c>
      <c r="C71" s="2"/>
    </row>
    <row r="72" spans="1:8" ht="15" hidden="1" customHeight="1" outlineLevel="1">
      <c r="A72" s="3">
        <v>5102</v>
      </c>
      <c r="B72" s="2" t="s">
        <v>166</v>
      </c>
      <c r="C72" s="2"/>
    </row>
    <row r="73" spans="1:8" ht="15" hidden="1" customHeight="1" outlineLevel="1">
      <c r="A73" s="3">
        <v>5103</v>
      </c>
      <c r="B73" s="2" t="s">
        <v>167</v>
      </c>
      <c r="C73" s="2">
        <v>5000</v>
      </c>
    </row>
    <row r="74" spans="1:8" ht="15" hidden="1" customHeight="1" outlineLevel="1">
      <c r="A74" s="3">
        <v>5104</v>
      </c>
      <c r="B74" s="2" t="s">
        <v>168</v>
      </c>
      <c r="C74" s="2"/>
    </row>
    <row r="75" spans="1:8" ht="15" hidden="1" customHeight="1" outlineLevel="1">
      <c r="A75" s="3">
        <v>5105</v>
      </c>
      <c r="B75" s="2" t="s">
        <v>169</v>
      </c>
      <c r="C75" s="2"/>
    </row>
    <row r="76" spans="1:8" ht="15" hidden="1" customHeight="1" outlineLevel="1">
      <c r="A76" s="3">
        <v>5106</v>
      </c>
      <c r="B76" s="2" t="s">
        <v>170</v>
      </c>
      <c r="C76" s="2"/>
    </row>
    <row r="77" spans="1:8" ht="15" hidden="1" customHeight="1" outlineLevel="1">
      <c r="A77" s="3">
        <v>5107</v>
      </c>
      <c r="B77" s="2" t="s">
        <v>171</v>
      </c>
      <c r="C77" s="2"/>
    </row>
    <row r="78" spans="1:8" ht="15" hidden="1" customHeight="1" outlineLevel="1">
      <c r="A78" s="3">
        <v>5199</v>
      </c>
      <c r="B78" s="2" t="s">
        <v>173</v>
      </c>
      <c r="C78" s="2"/>
    </row>
    <row r="79" spans="1:8" ht="15" hidden="1" customHeight="1" outlineLevel="1">
      <c r="A79" s="3">
        <v>5201</v>
      </c>
      <c r="B79" s="2" t="s">
        <v>20</v>
      </c>
      <c r="C79" s="18">
        <v>130000</v>
      </c>
    </row>
    <row r="80" spans="1:8" ht="15" hidden="1" customHeight="1" outlineLevel="1">
      <c r="A80" s="3">
        <v>5202</v>
      </c>
      <c r="B80" s="2" t="s">
        <v>172</v>
      </c>
      <c r="C80" s="2"/>
    </row>
    <row r="81" spans="1:3" ht="15" hidden="1" customHeight="1" outlineLevel="1">
      <c r="A81" s="3">
        <v>5203</v>
      </c>
      <c r="B81" s="2" t="s">
        <v>21</v>
      </c>
      <c r="C81" s="2"/>
    </row>
    <row r="82" spans="1:3" ht="15" hidden="1" customHeight="1" outlineLevel="1">
      <c r="A82" s="3">
        <v>5204</v>
      </c>
      <c r="B82" s="2" t="s">
        <v>174</v>
      </c>
      <c r="C82" s="2"/>
    </row>
    <row r="83" spans="1:3" s="16" customFormat="1" ht="15" hidden="1" customHeight="1" outlineLevel="1">
      <c r="A83" s="3">
        <v>5205</v>
      </c>
      <c r="B83" s="2" t="s">
        <v>175</v>
      </c>
      <c r="C83" s="2"/>
    </row>
    <row r="84" spans="1:3" ht="15" hidden="1" customHeight="1" outlineLevel="1">
      <c r="A84" s="3">
        <v>5206</v>
      </c>
      <c r="B84" s="2" t="s">
        <v>176</v>
      </c>
      <c r="C84" s="2"/>
    </row>
    <row r="85" spans="1:3" ht="15" hidden="1" customHeight="1" outlineLevel="1">
      <c r="A85" s="3">
        <v>5206</v>
      </c>
      <c r="B85" s="2" t="s">
        <v>177</v>
      </c>
      <c r="C85" s="2">
        <v>15000</v>
      </c>
    </row>
    <row r="86" spans="1:3" ht="15" hidden="1" customHeight="1" outlineLevel="1">
      <c r="A86" s="3">
        <v>5206</v>
      </c>
      <c r="B86" s="2" t="s">
        <v>178</v>
      </c>
      <c r="C86" s="2"/>
    </row>
    <row r="87" spans="1:3" ht="15" hidden="1" customHeight="1" outlineLevel="1">
      <c r="A87" s="3">
        <v>5207</v>
      </c>
      <c r="B87" s="2" t="s">
        <v>179</v>
      </c>
      <c r="C87" s="2"/>
    </row>
    <row r="88" spans="1:3" ht="15" hidden="1" customHeight="1" outlineLevel="1">
      <c r="A88" s="3">
        <v>5208</v>
      </c>
      <c r="B88" s="2" t="s">
        <v>180</v>
      </c>
      <c r="C88" s="2"/>
    </row>
    <row r="89" spans="1:3" ht="15" hidden="1" customHeight="1" outlineLevel="1">
      <c r="A89" s="3">
        <v>5209</v>
      </c>
      <c r="B89" s="2" t="s">
        <v>107</v>
      </c>
      <c r="C89" s="2"/>
    </row>
    <row r="90" spans="1:3" ht="15" hidden="1" customHeight="1" outlineLevel="1">
      <c r="A90" s="3">
        <v>5210</v>
      </c>
      <c r="B90" s="2" t="s">
        <v>108</v>
      </c>
      <c r="C90" s="2"/>
    </row>
    <row r="91" spans="1:3" ht="15" hidden="1" customHeight="1" outlineLevel="1">
      <c r="A91" s="3">
        <v>5211</v>
      </c>
      <c r="B91" s="2" t="s">
        <v>23</v>
      </c>
      <c r="C91" s="2"/>
    </row>
    <row r="92" spans="1:3" ht="15" hidden="1" customHeight="1" outlineLevel="1">
      <c r="A92" s="3">
        <v>5212</v>
      </c>
      <c r="B92" s="2" t="s">
        <v>181</v>
      </c>
      <c r="C92" s="2"/>
    </row>
    <row r="93" spans="1:3" ht="15" hidden="1" customHeight="1" outlineLevel="1">
      <c r="A93" s="3">
        <v>5299</v>
      </c>
      <c r="B93" s="2" t="s">
        <v>182</v>
      </c>
      <c r="C93" s="2"/>
    </row>
    <row r="94" spans="1:3" ht="15" hidden="1" customHeight="1" outlineLevel="1">
      <c r="A94" s="3">
        <v>5301</v>
      </c>
      <c r="B94" s="2" t="s">
        <v>109</v>
      </c>
      <c r="C94" s="2"/>
    </row>
    <row r="95" spans="1:3" ht="13.5" hidden="1" customHeight="1" outlineLevel="1">
      <c r="A95" s="3">
        <v>5302</v>
      </c>
      <c r="B95" s="2" t="s">
        <v>24</v>
      </c>
      <c r="C95" s="2">
        <v>10000</v>
      </c>
    </row>
    <row r="96" spans="1:3" ht="13.5" hidden="1" customHeight="1" outlineLevel="1">
      <c r="A96" s="3">
        <v>5399</v>
      </c>
      <c r="B96" s="2" t="s">
        <v>183</v>
      </c>
      <c r="C96" s="2"/>
    </row>
    <row r="97" spans="1:8" collapsed="1">
      <c r="A97" s="19" t="s">
        <v>184</v>
      </c>
      <c r="B97" s="24"/>
      <c r="C97" s="21">
        <f>SUM(C98:C113)</f>
        <v>4869459.9749999996</v>
      </c>
      <c r="E97" s="39" t="s">
        <v>58</v>
      </c>
      <c r="F97" s="41"/>
      <c r="G97" s="42"/>
      <c r="H97" s="40" t="b">
        <f>AND(F97=G97)</f>
        <v>1</v>
      </c>
    </row>
    <row r="98" spans="1:8" ht="15" hidden="1" customHeight="1" outlineLevel="1">
      <c r="A98" s="3">
        <v>6001</v>
      </c>
      <c r="B98" s="1" t="s">
        <v>25</v>
      </c>
      <c r="C98" s="2">
        <v>1300000</v>
      </c>
    </row>
    <row r="99" spans="1:8" ht="15" hidden="1" customHeight="1" outlineLevel="1">
      <c r="A99" s="3">
        <v>6002</v>
      </c>
      <c r="B99" s="1" t="s">
        <v>185</v>
      </c>
      <c r="C99" s="2">
        <v>474501.97499999998</v>
      </c>
    </row>
    <row r="100" spans="1:8" ht="15" hidden="1" customHeight="1" outlineLevel="1">
      <c r="A100" s="3">
        <v>6003</v>
      </c>
      <c r="B100" s="1" t="s">
        <v>186</v>
      </c>
      <c r="C100" s="2">
        <v>3057958</v>
      </c>
    </row>
    <row r="101" spans="1:8" ht="15" hidden="1" customHeight="1" outlineLevel="1">
      <c r="A101" s="3">
        <v>6004</v>
      </c>
      <c r="B101" s="1" t="s">
        <v>187</v>
      </c>
      <c r="C101" s="2"/>
    </row>
    <row r="102" spans="1:8" ht="15" hidden="1" customHeight="1" outlineLevel="1">
      <c r="A102" s="3">
        <v>6005</v>
      </c>
      <c r="B102" s="1" t="s">
        <v>188</v>
      </c>
      <c r="C102" s="2"/>
    </row>
    <row r="103" spans="1:8" hidden="1" outlineLevel="1">
      <c r="A103" s="3">
        <v>6006</v>
      </c>
      <c r="B103" s="1" t="s">
        <v>26</v>
      </c>
      <c r="C103" s="2">
        <v>7000</v>
      </c>
    </row>
    <row r="104" spans="1:8" ht="15" hidden="1" customHeight="1" outlineLevel="1">
      <c r="A104" s="3">
        <v>6007</v>
      </c>
      <c r="B104" s="1" t="s">
        <v>27</v>
      </c>
      <c r="C104" s="2">
        <v>15000</v>
      </c>
    </row>
    <row r="105" spans="1:8" hidden="1" outlineLevel="1">
      <c r="A105" s="3">
        <v>6008</v>
      </c>
      <c r="B105" s="1" t="s">
        <v>110</v>
      </c>
      <c r="C105" s="2"/>
    </row>
    <row r="106" spans="1:8" hidden="1" outlineLevel="1">
      <c r="A106" s="3">
        <v>6009</v>
      </c>
      <c r="B106" s="1" t="s">
        <v>28</v>
      </c>
      <c r="C106" s="2">
        <v>15000</v>
      </c>
    </row>
    <row r="107" spans="1:8" hidden="1" outlineLevel="1">
      <c r="A107" s="3">
        <v>6010</v>
      </c>
      <c r="B107" s="1" t="s">
        <v>189</v>
      </c>
      <c r="C107" s="2"/>
    </row>
    <row r="108" spans="1:8" hidden="1" outlineLevel="1">
      <c r="A108" s="3">
        <v>6011</v>
      </c>
      <c r="B108" s="1" t="s">
        <v>190</v>
      </c>
      <c r="C108" s="2"/>
    </row>
    <row r="109" spans="1:8" hidden="1" outlineLevel="1">
      <c r="A109" s="3">
        <v>6099</v>
      </c>
      <c r="B109" s="1" t="s">
        <v>191</v>
      </c>
      <c r="C109" s="2"/>
    </row>
    <row r="110" spans="1:8" hidden="1" outlineLevel="1">
      <c r="A110" s="3">
        <v>6099</v>
      </c>
      <c r="B110" s="1" t="s">
        <v>192</v>
      </c>
      <c r="C110" s="2"/>
    </row>
    <row r="111" spans="1:8" hidden="1" outlineLevel="1">
      <c r="A111" s="3">
        <v>6099</v>
      </c>
      <c r="B111" s="1" t="s">
        <v>193</v>
      </c>
      <c r="C111" s="2"/>
    </row>
    <row r="112" spans="1:8" hidden="1" outlineLevel="1">
      <c r="A112" s="3">
        <v>6099</v>
      </c>
      <c r="B112" s="1" t="s">
        <v>194</v>
      </c>
      <c r="C112" s="2"/>
    </row>
    <row r="113" spans="1:8" hidden="1" outlineLevel="1">
      <c r="A113" s="8">
        <v>6099</v>
      </c>
      <c r="B113" s="1" t="s">
        <v>29</v>
      </c>
      <c r="C113" s="2"/>
    </row>
    <row r="114" spans="1:8" collapsed="1">
      <c r="A114" s="181" t="s">
        <v>62</v>
      </c>
      <c r="B114" s="182"/>
      <c r="C114" s="26">
        <f>C115+C129+C140</f>
        <v>1895961.379</v>
      </c>
      <c r="E114" s="39" t="s">
        <v>62</v>
      </c>
      <c r="F114" s="41"/>
      <c r="G114" s="42"/>
      <c r="H114" s="40" t="b">
        <f>AND(F114=G114)</f>
        <v>1</v>
      </c>
    </row>
    <row r="115" spans="1:8">
      <c r="A115" s="179" t="s">
        <v>580</v>
      </c>
      <c r="B115" s="180"/>
      <c r="C115" s="23">
        <f>C116+C123</f>
        <v>1895961.379</v>
      </c>
      <c r="E115" s="39" t="s">
        <v>61</v>
      </c>
      <c r="F115" s="41"/>
      <c r="G115" s="42"/>
      <c r="H115" s="40" t="b">
        <f>AND(F115=G115)</f>
        <v>1</v>
      </c>
    </row>
    <row r="116" spans="1:8" ht="15" customHeight="1">
      <c r="A116" s="177" t="s">
        <v>195</v>
      </c>
      <c r="B116" s="178"/>
      <c r="C116" s="21">
        <f>SUM(C117:C122)</f>
        <v>100000</v>
      </c>
      <c r="E116" s="39" t="s">
        <v>583</v>
      </c>
      <c r="F116" s="41"/>
      <c r="G116" s="42"/>
      <c r="H116" s="40" t="b">
        <f>AND(F116=G116)</f>
        <v>1</v>
      </c>
    </row>
    <row r="117" spans="1:8" ht="15" hidden="1" customHeight="1" outlineLevel="1">
      <c r="A117" s="3">
        <v>7001</v>
      </c>
      <c r="B117" s="1" t="s">
        <v>196</v>
      </c>
      <c r="C117" s="2">
        <v>0</v>
      </c>
    </row>
    <row r="118" spans="1:8" ht="15" hidden="1" customHeight="1" outlineLevel="1">
      <c r="A118" s="3">
        <v>7001</v>
      </c>
      <c r="B118" s="1" t="s">
        <v>197</v>
      </c>
      <c r="C118" s="2">
        <v>0</v>
      </c>
    </row>
    <row r="119" spans="1:8" ht="15" hidden="1" customHeight="1" outlineLevel="1">
      <c r="A119" s="3">
        <v>7001</v>
      </c>
      <c r="B119" s="1" t="s">
        <v>198</v>
      </c>
      <c r="C119" s="2">
        <v>100000</v>
      </c>
    </row>
    <row r="120" spans="1:8" ht="15" hidden="1" customHeight="1" outlineLevel="1">
      <c r="A120" s="3">
        <v>7001</v>
      </c>
      <c r="B120" s="1" t="s">
        <v>199</v>
      </c>
      <c r="C120" s="2">
        <v>0</v>
      </c>
    </row>
    <row r="121" spans="1:8" ht="15" hidden="1" customHeight="1" outlineLevel="1">
      <c r="A121" s="3">
        <v>7002</v>
      </c>
      <c r="B121" s="1" t="s">
        <v>200</v>
      </c>
      <c r="C121" s="2">
        <v>0</v>
      </c>
    </row>
    <row r="122" spans="1:8" ht="15" hidden="1" customHeight="1" outlineLevel="1">
      <c r="A122" s="3">
        <v>7002</v>
      </c>
      <c r="B122" s="1" t="s">
        <v>201</v>
      </c>
      <c r="C122" s="2">
        <v>0</v>
      </c>
    </row>
    <row r="123" spans="1:8" collapsed="1">
      <c r="A123" s="177" t="s">
        <v>202</v>
      </c>
      <c r="B123" s="178"/>
      <c r="C123" s="21">
        <f>SUM(C124:C128)</f>
        <v>1795961.379</v>
      </c>
      <c r="E123" s="39" t="s">
        <v>584</v>
      </c>
      <c r="F123" s="41"/>
      <c r="G123" s="42"/>
      <c r="H123" s="40" t="b">
        <f>AND(F123=G123)</f>
        <v>1</v>
      </c>
    </row>
    <row r="124" spans="1:8" ht="15" hidden="1" customHeight="1" outlineLevel="1">
      <c r="A124" s="3">
        <v>8001</v>
      </c>
      <c r="B124" s="1" t="s">
        <v>203</v>
      </c>
      <c r="C124" s="2">
        <v>143000</v>
      </c>
    </row>
    <row r="125" spans="1:8" ht="15" hidden="1" customHeight="1" outlineLevel="1">
      <c r="A125" s="3">
        <v>8002</v>
      </c>
      <c r="B125" s="1" t="s">
        <v>204</v>
      </c>
      <c r="C125" s="2">
        <v>749961.37899999996</v>
      </c>
    </row>
    <row r="126" spans="1:8" ht="15" hidden="1" customHeight="1" outlineLevel="1">
      <c r="A126" s="3">
        <v>8003</v>
      </c>
      <c r="B126" s="1" t="s">
        <v>205</v>
      </c>
      <c r="C126" s="2">
        <v>0</v>
      </c>
    </row>
    <row r="127" spans="1:8" ht="15" hidden="1" customHeight="1" outlineLevel="1">
      <c r="A127" s="3">
        <v>8004</v>
      </c>
      <c r="B127" s="1" t="s">
        <v>206</v>
      </c>
      <c r="C127" s="2">
        <v>0</v>
      </c>
    </row>
    <row r="128" spans="1:8" ht="15" hidden="1" customHeight="1" outlineLevel="1">
      <c r="A128" s="3">
        <v>8005</v>
      </c>
      <c r="B128" s="1" t="s">
        <v>207</v>
      </c>
      <c r="C128" s="2">
        <v>903000</v>
      </c>
    </row>
    <row r="129" spans="1:8" collapsed="1">
      <c r="A129" s="179" t="s">
        <v>581</v>
      </c>
      <c r="B129" s="180"/>
      <c r="C129" s="23">
        <f>C130+C134+C137</f>
        <v>0</v>
      </c>
      <c r="E129" s="39" t="s">
        <v>66</v>
      </c>
      <c r="F129" s="41"/>
      <c r="G129" s="42"/>
      <c r="H129" s="40" t="b">
        <f>AND(F129=G129)</f>
        <v>1</v>
      </c>
    </row>
    <row r="130" spans="1:8">
      <c r="A130" s="177" t="s">
        <v>208</v>
      </c>
      <c r="B130" s="178"/>
      <c r="C130" s="21">
        <f>SUM(C131:C133)</f>
        <v>0</v>
      </c>
      <c r="E130" s="39" t="s">
        <v>585</v>
      </c>
      <c r="F130" s="41"/>
      <c r="G130" s="42"/>
      <c r="H130" s="40" t="b">
        <f>AND(F130=G130)</f>
        <v>1</v>
      </c>
    </row>
    <row r="131" spans="1:8" ht="15" hidden="1" customHeight="1" outlineLevel="1">
      <c r="A131" s="3">
        <v>9001</v>
      </c>
      <c r="B131" s="1" t="s">
        <v>209</v>
      </c>
      <c r="C131" s="2">
        <v>0</v>
      </c>
    </row>
    <row r="132" spans="1:8" ht="15" hidden="1" customHeight="1" outlineLevel="1">
      <c r="A132" s="3">
        <v>9002</v>
      </c>
      <c r="B132" s="1" t="s">
        <v>210</v>
      </c>
      <c r="C132" s="2">
        <v>0</v>
      </c>
    </row>
    <row r="133" spans="1:8" ht="15" hidden="1" customHeight="1" outlineLevel="1">
      <c r="A133" s="3">
        <v>9003</v>
      </c>
      <c r="B133" s="1" t="s">
        <v>211</v>
      </c>
      <c r="C133" s="2">
        <v>0</v>
      </c>
    </row>
    <row r="134" spans="1:8" collapsed="1">
      <c r="A134" s="177" t="s">
        <v>212</v>
      </c>
      <c r="B134" s="178"/>
      <c r="C134" s="21">
        <f>SUM(C135:C136)</f>
        <v>0</v>
      </c>
      <c r="E134" s="39" t="s">
        <v>63</v>
      </c>
      <c r="F134" s="41"/>
      <c r="G134" s="42"/>
      <c r="H134" s="40" t="b">
        <f>AND(F134=G134)</f>
        <v>1</v>
      </c>
    </row>
    <row r="135" spans="1:8" ht="15" hidden="1" customHeight="1" outlineLevel="1">
      <c r="A135" s="3">
        <v>10001</v>
      </c>
      <c r="B135" s="1" t="s">
        <v>213</v>
      </c>
      <c r="C135" s="2">
        <v>0</v>
      </c>
    </row>
    <row r="136" spans="1:8" ht="15" hidden="1" customHeight="1" outlineLevel="1">
      <c r="A136" s="3">
        <v>10002</v>
      </c>
      <c r="B136" s="1" t="s">
        <v>215</v>
      </c>
      <c r="C136" s="2">
        <v>0</v>
      </c>
    </row>
    <row r="137" spans="1:8" collapsed="1">
      <c r="A137" s="177" t="s">
        <v>214</v>
      </c>
      <c r="B137" s="178"/>
      <c r="C137" s="21">
        <f>SUM(C138:C139)</f>
        <v>0</v>
      </c>
      <c r="E137" s="39" t="s">
        <v>586</v>
      </c>
      <c r="F137" s="41"/>
      <c r="G137" s="42"/>
      <c r="H137" s="40" t="b">
        <f>AND(F137=G137)</f>
        <v>1</v>
      </c>
    </row>
    <row r="138" spans="1:8" ht="15" hidden="1" customHeight="1" outlineLevel="1">
      <c r="A138" s="3">
        <v>11001</v>
      </c>
      <c r="B138" s="1" t="s">
        <v>213</v>
      </c>
      <c r="C138" s="2">
        <v>0</v>
      </c>
    </row>
    <row r="139" spans="1:8" ht="15" hidden="1" customHeight="1" outlineLevel="1">
      <c r="A139" s="3">
        <v>11002</v>
      </c>
      <c r="B139" s="1" t="s">
        <v>215</v>
      </c>
      <c r="C139" s="2">
        <v>0</v>
      </c>
    </row>
    <row r="140" spans="1:8" collapsed="1">
      <c r="A140" s="179" t="s">
        <v>582</v>
      </c>
      <c r="B140" s="180"/>
      <c r="C140" s="27">
        <f>C141</f>
        <v>0</v>
      </c>
      <c r="E140" s="39" t="s">
        <v>216</v>
      </c>
      <c r="F140" s="41"/>
      <c r="G140" s="42"/>
      <c r="H140" s="40" t="b">
        <f>AND(F140=G140)</f>
        <v>1</v>
      </c>
    </row>
    <row r="141" spans="1:8">
      <c r="A141" s="177" t="s">
        <v>217</v>
      </c>
      <c r="B141" s="178"/>
      <c r="C141" s="21">
        <f>SUM(C142:C143)</f>
        <v>0</v>
      </c>
      <c r="E141" s="39" t="s">
        <v>587</v>
      </c>
      <c r="F141" s="41"/>
      <c r="G141" s="42"/>
      <c r="H141" s="40" t="b">
        <f>AND(F141=G141)</f>
        <v>1</v>
      </c>
    </row>
    <row r="142" spans="1:8" hidden="1" outlineLevel="1">
      <c r="A142" s="3"/>
      <c r="B142" s="1"/>
      <c r="C142" s="2">
        <v>0</v>
      </c>
    </row>
    <row r="143" spans="1:8" hidden="1" outlineLevel="1">
      <c r="A143" s="3"/>
      <c r="B143" s="1"/>
      <c r="C143" s="2">
        <v>0</v>
      </c>
    </row>
    <row r="144" spans="1:8" collapsed="1"/>
    <row r="146" spans="1:8" ht="18.75">
      <c r="A146" s="174" t="s">
        <v>67</v>
      </c>
      <c r="B146" s="174"/>
      <c r="C146" s="174"/>
      <c r="E146" s="47" t="s">
        <v>589</v>
      </c>
      <c r="F146" s="48">
        <f>C147+C449</f>
        <v>8966971.3539999984</v>
      </c>
      <c r="G146" s="49">
        <v>8617009.9749999996</v>
      </c>
      <c r="H146" s="50" t="b">
        <f>AND(F146=G146)</f>
        <v>0</v>
      </c>
    </row>
    <row r="147" spans="1:8">
      <c r="A147" s="189" t="s">
        <v>60</v>
      </c>
      <c r="B147" s="190"/>
      <c r="C147" s="37">
        <f>C148+C440</f>
        <v>6902927.9749999996</v>
      </c>
      <c r="E147" s="39" t="s">
        <v>60</v>
      </c>
      <c r="F147" s="41"/>
      <c r="G147" s="42"/>
      <c r="H147" s="40" t="b">
        <f>AND(F147=G147)</f>
        <v>1</v>
      </c>
    </row>
    <row r="148" spans="1:8">
      <c r="A148" s="191" t="s">
        <v>266</v>
      </c>
      <c r="B148" s="192"/>
      <c r="C148" s="36">
        <f>C149+C229+C373+C437</f>
        <v>6852927.9749999996</v>
      </c>
      <c r="E148" s="39" t="s">
        <v>57</v>
      </c>
      <c r="F148" s="41"/>
      <c r="G148" s="42"/>
      <c r="H148" s="40" t="b">
        <f>AND(F148=G148)</f>
        <v>1</v>
      </c>
    </row>
    <row r="149" spans="1:8">
      <c r="A149" s="187" t="s">
        <v>267</v>
      </c>
      <c r="B149" s="188"/>
      <c r="C149" s="33">
        <f>C150+C153+C204</f>
        <v>4251426</v>
      </c>
      <c r="E149" s="39" t="s">
        <v>590</v>
      </c>
      <c r="F149" s="41"/>
      <c r="G149" s="42"/>
      <c r="H149" s="40" t="b">
        <f>AND(F149=G149)</f>
        <v>1</v>
      </c>
    </row>
    <row r="150" spans="1:8" hidden="1" outlineLevel="1">
      <c r="A150" s="185" t="s">
        <v>268</v>
      </c>
      <c r="B150" s="186"/>
      <c r="C150" s="32">
        <f>SUM(C151:C152)</f>
        <v>2616</v>
      </c>
    </row>
    <row r="151" spans="1:8" hidden="1" outlineLevel="2">
      <c r="A151" s="7">
        <v>1100</v>
      </c>
      <c r="B151" s="4" t="s">
        <v>32</v>
      </c>
      <c r="C151" s="5">
        <v>1090</v>
      </c>
    </row>
    <row r="152" spans="1:8" hidden="1" outlineLevel="2">
      <c r="A152" s="6">
        <v>1100</v>
      </c>
      <c r="B152" s="4" t="s">
        <v>33</v>
      </c>
      <c r="C152" s="5">
        <v>1526</v>
      </c>
    </row>
    <row r="153" spans="1:8" hidden="1" outlineLevel="1">
      <c r="A153" s="185" t="s">
        <v>269</v>
      </c>
      <c r="B153" s="186"/>
      <c r="C153" s="32">
        <f>C154+C155+C179+C186+C188+C192+C195+C198+C203</f>
        <v>4227271</v>
      </c>
    </row>
    <row r="154" spans="1:8" hidden="1" outlineLevel="2">
      <c r="A154" s="6">
        <v>1101</v>
      </c>
      <c r="B154" s="4" t="s">
        <v>34</v>
      </c>
      <c r="C154" s="5">
        <v>1625700</v>
      </c>
    </row>
    <row r="155" spans="1:8" hidden="1" outlineLevel="2">
      <c r="A155" s="6">
        <v>1101</v>
      </c>
      <c r="B155" s="4" t="s">
        <v>35</v>
      </c>
      <c r="C155" s="5">
        <v>1749431</v>
      </c>
    </row>
    <row r="156" spans="1:8" hidden="1" outlineLevel="3">
      <c r="A156" s="29"/>
      <c r="B156" s="28" t="s">
        <v>218</v>
      </c>
      <c r="C156" s="30"/>
    </row>
    <row r="157" spans="1:8" hidden="1" outlineLevel="3">
      <c r="A157" s="29"/>
      <c r="B157" s="28" t="s">
        <v>219</v>
      </c>
      <c r="C157" s="30"/>
    </row>
    <row r="158" spans="1:8" hidden="1" outlineLevel="3">
      <c r="A158" s="29"/>
      <c r="B158" s="28" t="s">
        <v>220</v>
      </c>
      <c r="C158" s="30"/>
    </row>
    <row r="159" spans="1:8" hidden="1" outlineLevel="3">
      <c r="A159" s="29"/>
      <c r="B159" s="28" t="s">
        <v>221</v>
      </c>
      <c r="C159" s="30"/>
    </row>
    <row r="160" spans="1:8" hidden="1" outlineLevel="3">
      <c r="A160" s="29"/>
      <c r="B160" s="28" t="s">
        <v>222</v>
      </c>
      <c r="C160" s="30"/>
    </row>
    <row r="161" spans="1:3" hidden="1" outlineLevel="3">
      <c r="A161" s="29"/>
      <c r="B161" s="28" t="s">
        <v>223</v>
      </c>
      <c r="C161" s="30"/>
    </row>
    <row r="162" spans="1:3" hidden="1" outlineLevel="3">
      <c r="A162" s="29"/>
      <c r="B162" s="28" t="s">
        <v>224</v>
      </c>
      <c r="C162" s="30"/>
    </row>
    <row r="163" spans="1:3" hidden="1" outlineLevel="3">
      <c r="A163" s="29"/>
      <c r="B163" s="28" t="s">
        <v>225</v>
      </c>
      <c r="C163" s="30"/>
    </row>
    <row r="164" spans="1:3" hidden="1" outlineLevel="3">
      <c r="A164" s="29"/>
      <c r="B164" s="28" t="s">
        <v>226</v>
      </c>
      <c r="C164" s="30"/>
    </row>
    <row r="165" spans="1:3" hidden="1" outlineLevel="3">
      <c r="A165" s="29"/>
      <c r="B165" s="28" t="s">
        <v>227</v>
      </c>
      <c r="C165" s="30"/>
    </row>
    <row r="166" spans="1:3" hidden="1" outlineLevel="3">
      <c r="A166" s="29"/>
      <c r="B166" s="28" t="s">
        <v>228</v>
      </c>
      <c r="C166" s="30"/>
    </row>
    <row r="167" spans="1:3" hidden="1" outlineLevel="3">
      <c r="A167" s="29"/>
      <c r="B167" s="28" t="s">
        <v>229</v>
      </c>
      <c r="C167" s="30"/>
    </row>
    <row r="168" spans="1:3" hidden="1" outlineLevel="3">
      <c r="A168" s="29"/>
      <c r="B168" s="28" t="s">
        <v>230</v>
      </c>
      <c r="C168" s="30"/>
    </row>
    <row r="169" spans="1:3" hidden="1" outlineLevel="3">
      <c r="A169" s="29"/>
      <c r="B169" s="28" t="s">
        <v>231</v>
      </c>
      <c r="C169" s="30"/>
    </row>
    <row r="170" spans="1:3" hidden="1" outlineLevel="3">
      <c r="A170" s="29"/>
      <c r="B170" s="28" t="s">
        <v>232</v>
      </c>
      <c r="C170" s="30"/>
    </row>
    <row r="171" spans="1:3" hidden="1" outlineLevel="3">
      <c r="A171" s="29"/>
      <c r="B171" s="28" t="s">
        <v>233</v>
      </c>
      <c r="C171" s="30"/>
    </row>
    <row r="172" spans="1:3" hidden="1" outlineLevel="3">
      <c r="A172" s="29"/>
      <c r="B172" s="28" t="s">
        <v>234</v>
      </c>
      <c r="C172" s="30"/>
    </row>
    <row r="173" spans="1:3" hidden="1" outlineLevel="3">
      <c r="A173" s="29"/>
      <c r="B173" s="28" t="s">
        <v>235</v>
      </c>
      <c r="C173" s="30"/>
    </row>
    <row r="174" spans="1:3" hidden="1" outlineLevel="3">
      <c r="A174" s="29"/>
      <c r="B174" s="28" t="s">
        <v>236</v>
      </c>
      <c r="C174" s="30"/>
    </row>
    <row r="175" spans="1:3" hidden="1" outlineLevel="3">
      <c r="A175" s="29"/>
      <c r="B175" s="28" t="s">
        <v>237</v>
      </c>
      <c r="C175" s="30"/>
    </row>
    <row r="176" spans="1:3" hidden="1" outlineLevel="3">
      <c r="A176" s="29"/>
      <c r="B176" s="28" t="s">
        <v>238</v>
      </c>
      <c r="C176" s="30"/>
    </row>
    <row r="177" spans="1:3" hidden="1" outlineLevel="3">
      <c r="A177" s="29"/>
      <c r="B177" s="28" t="s">
        <v>239</v>
      </c>
      <c r="C177" s="30"/>
    </row>
    <row r="178" spans="1:3" hidden="1" outlineLevel="3">
      <c r="A178" s="29"/>
      <c r="B178" s="28" t="s">
        <v>240</v>
      </c>
      <c r="C178" s="30"/>
    </row>
    <row r="179" spans="1:3" hidden="1" outlineLevel="2">
      <c r="A179" s="6">
        <v>1101</v>
      </c>
      <c r="B179" s="4" t="s">
        <v>36</v>
      </c>
      <c r="C179" s="5">
        <v>16378</v>
      </c>
    </row>
    <row r="180" spans="1:3" hidden="1" outlineLevel="3">
      <c r="A180" s="29"/>
      <c r="B180" s="28" t="s">
        <v>241</v>
      </c>
      <c r="C180" s="30"/>
    </row>
    <row r="181" spans="1:3" hidden="1" outlineLevel="3">
      <c r="A181" s="29"/>
      <c r="B181" s="28" t="s">
        <v>242</v>
      </c>
      <c r="C181" s="30"/>
    </row>
    <row r="182" spans="1:3" hidden="1" outlineLevel="3">
      <c r="A182" s="29"/>
      <c r="B182" s="28" t="s">
        <v>243</v>
      </c>
      <c r="C182" s="30"/>
    </row>
    <row r="183" spans="1:3" hidden="1" outlineLevel="3">
      <c r="A183" s="29"/>
      <c r="B183" s="28" t="s">
        <v>244</v>
      </c>
      <c r="C183" s="30"/>
    </row>
    <row r="184" spans="1:3" hidden="1" outlineLevel="3">
      <c r="A184" s="29"/>
      <c r="B184" s="28" t="s">
        <v>245</v>
      </c>
      <c r="C184" s="30"/>
    </row>
    <row r="185" spans="1:3" hidden="1" outlineLevel="3">
      <c r="A185" s="29"/>
      <c r="B185" s="28" t="s">
        <v>246</v>
      </c>
      <c r="C185" s="30"/>
    </row>
    <row r="186" spans="1:3" hidden="1" outlineLevel="2">
      <c r="A186" s="6">
        <v>1101</v>
      </c>
      <c r="B186" s="4" t="s">
        <v>247</v>
      </c>
      <c r="C186" s="5"/>
    </row>
    <row r="187" spans="1:3" hidden="1" outlineLevel="3">
      <c r="A187" s="29"/>
      <c r="B187" s="28" t="s">
        <v>111</v>
      </c>
      <c r="C187" s="30"/>
    </row>
    <row r="188" spans="1:3" hidden="1" outlineLevel="2">
      <c r="A188" s="6">
        <v>1101</v>
      </c>
      <c r="B188" s="4" t="s">
        <v>37</v>
      </c>
      <c r="C188" s="5">
        <v>140898</v>
      </c>
    </row>
    <row r="189" spans="1:3" hidden="1" outlineLevel="3">
      <c r="A189" s="29"/>
      <c r="B189" s="28" t="s">
        <v>248</v>
      </c>
      <c r="C189" s="30"/>
    </row>
    <row r="190" spans="1:3" hidden="1" outlineLevel="3">
      <c r="A190" s="29"/>
      <c r="B190" s="28" t="s">
        <v>249</v>
      </c>
      <c r="C190" s="30"/>
    </row>
    <row r="191" spans="1:3" hidden="1" outlineLevel="3">
      <c r="A191" s="29"/>
      <c r="B191" s="28" t="s">
        <v>250</v>
      </c>
      <c r="C191" s="30"/>
    </row>
    <row r="192" spans="1:3" hidden="1" outlineLevel="2">
      <c r="A192" s="6">
        <v>1101</v>
      </c>
      <c r="B192" s="4" t="s">
        <v>251</v>
      </c>
      <c r="C192" s="5">
        <v>30000</v>
      </c>
    </row>
    <row r="193" spans="1:3" hidden="1" outlineLevel="3">
      <c r="A193" s="29"/>
      <c r="B193" s="28" t="s">
        <v>252</v>
      </c>
      <c r="C193" s="30">
        <v>0</v>
      </c>
    </row>
    <row r="194" spans="1:3" hidden="1" outlineLevel="3">
      <c r="A194" s="29"/>
      <c r="B194" s="28" t="s">
        <v>253</v>
      </c>
      <c r="C194" s="30">
        <v>0</v>
      </c>
    </row>
    <row r="195" spans="1:3" hidden="1" outlineLevel="2">
      <c r="A195" s="6">
        <v>1101</v>
      </c>
      <c r="B195" s="4" t="s">
        <v>38</v>
      </c>
      <c r="C195" s="5">
        <v>69199</v>
      </c>
    </row>
    <row r="196" spans="1:3" hidden="1" outlineLevel="3">
      <c r="A196" s="29"/>
      <c r="B196" s="28" t="s">
        <v>254</v>
      </c>
      <c r="C196" s="30"/>
    </row>
    <row r="197" spans="1:3" hidden="1" outlineLevel="3">
      <c r="A197" s="29"/>
      <c r="B197" s="28" t="s">
        <v>255</v>
      </c>
      <c r="C197" s="30"/>
    </row>
    <row r="198" spans="1:3" hidden="1" outlineLevel="2">
      <c r="A198" s="6">
        <v>1101</v>
      </c>
      <c r="B198" s="4" t="s">
        <v>39</v>
      </c>
      <c r="C198" s="5">
        <v>595665</v>
      </c>
    </row>
    <row r="199" spans="1:3" hidden="1" outlineLevel="3">
      <c r="A199" s="29"/>
      <c r="B199" s="28" t="s">
        <v>256</v>
      </c>
      <c r="C199" s="30"/>
    </row>
    <row r="200" spans="1:3" hidden="1" outlineLevel="3">
      <c r="A200" s="29"/>
      <c r="B200" s="28" t="s">
        <v>257</v>
      </c>
      <c r="C200" s="30"/>
    </row>
    <row r="201" spans="1:3" hidden="1" outlineLevel="3">
      <c r="A201" s="29"/>
      <c r="B201" s="28" t="s">
        <v>258</v>
      </c>
      <c r="C201" s="30"/>
    </row>
    <row r="202" spans="1:3" hidden="1" outlineLevel="3">
      <c r="A202" s="29"/>
      <c r="B202" s="28" t="s">
        <v>259</v>
      </c>
      <c r="C202" s="30"/>
    </row>
    <row r="203" spans="1:3" hidden="1" outlineLevel="2">
      <c r="A203" s="6">
        <v>1101</v>
      </c>
      <c r="B203" s="4" t="s">
        <v>112</v>
      </c>
      <c r="C203" s="5"/>
    </row>
    <row r="204" spans="1:3" hidden="1" outlineLevel="1">
      <c r="A204" s="185" t="s">
        <v>601</v>
      </c>
      <c r="B204" s="186"/>
      <c r="C204" s="32">
        <f>C205+C215+C221+C226+C227+C228+C218</f>
        <v>21539</v>
      </c>
    </row>
    <row r="205" spans="1:3" hidden="1" outlineLevel="2">
      <c r="A205" s="6">
        <v>1102</v>
      </c>
      <c r="B205" s="4" t="s">
        <v>65</v>
      </c>
      <c r="C205" s="5">
        <v>14842</v>
      </c>
    </row>
    <row r="206" spans="1:3" hidden="1" outlineLevel="3">
      <c r="A206" s="29"/>
      <c r="B206" s="28" t="s">
        <v>260</v>
      </c>
      <c r="C206" s="30"/>
    </row>
    <row r="207" spans="1:3" hidden="1" outlineLevel="3">
      <c r="A207" s="29"/>
      <c r="B207" s="28" t="s">
        <v>218</v>
      </c>
      <c r="C207" s="30"/>
    </row>
    <row r="208" spans="1:3" hidden="1" outlineLevel="3">
      <c r="A208" s="29"/>
      <c r="B208" s="28" t="s">
        <v>261</v>
      </c>
      <c r="C208" s="30"/>
    </row>
    <row r="209" spans="1:3" hidden="1" outlineLevel="3">
      <c r="A209" s="29"/>
      <c r="B209" s="28" t="s">
        <v>248</v>
      </c>
      <c r="C209" s="30"/>
    </row>
    <row r="210" spans="1:3" hidden="1" outlineLevel="3">
      <c r="A210" s="29"/>
      <c r="B210" s="28" t="s">
        <v>262</v>
      </c>
      <c r="C210" s="30"/>
    </row>
    <row r="211" spans="1:3" hidden="1" outlineLevel="3">
      <c r="A211" s="29"/>
      <c r="B211" s="28" t="s">
        <v>252</v>
      </c>
      <c r="C211" s="30"/>
    </row>
    <row r="212" spans="1:3" hidden="1" outlineLevel="3">
      <c r="A212" s="29"/>
      <c r="B212" s="28" t="s">
        <v>253</v>
      </c>
      <c r="C212" s="30"/>
    </row>
    <row r="213" spans="1:3" hidden="1" outlineLevel="3">
      <c r="A213" s="29"/>
      <c r="B213" s="28" t="s">
        <v>238</v>
      </c>
      <c r="C213" s="30"/>
    </row>
    <row r="214" spans="1:3" hidden="1" outlineLevel="3">
      <c r="A214" s="29"/>
      <c r="B214" s="28" t="s">
        <v>239</v>
      </c>
      <c r="C214" s="30"/>
    </row>
    <row r="215" spans="1:3" hidden="1" outlineLevel="2">
      <c r="A215" s="6">
        <v>1102</v>
      </c>
      <c r="B215" s="4" t="s">
        <v>263</v>
      </c>
      <c r="C215" s="5">
        <f>SUM(C216:C217)</f>
        <v>0</v>
      </c>
    </row>
    <row r="216" spans="1:3" hidden="1" outlineLevel="3">
      <c r="A216" s="29"/>
      <c r="B216" s="28" t="s">
        <v>264</v>
      </c>
      <c r="C216" s="30">
        <v>0</v>
      </c>
    </row>
    <row r="217" spans="1:3" hidden="1" outlineLevel="3">
      <c r="A217" s="29"/>
      <c r="B217" s="28" t="s">
        <v>265</v>
      </c>
      <c r="C217" s="30">
        <v>0</v>
      </c>
    </row>
    <row r="218" spans="1:3" hidden="1" outlineLevel="2">
      <c r="A218" s="6">
        <v>1102</v>
      </c>
      <c r="B218" s="4" t="s">
        <v>38</v>
      </c>
      <c r="C218" s="5">
        <v>3610</v>
      </c>
    </row>
    <row r="219" spans="1:3" hidden="1" outlineLevel="3">
      <c r="A219" s="29"/>
      <c r="B219" s="28" t="s">
        <v>254</v>
      </c>
      <c r="C219" s="30"/>
    </row>
    <row r="220" spans="1:3" hidden="1" outlineLevel="3">
      <c r="A220" s="29"/>
      <c r="B220" s="28" t="s">
        <v>255</v>
      </c>
      <c r="C220" s="30"/>
    </row>
    <row r="221" spans="1:3" hidden="1" outlineLevel="2">
      <c r="A221" s="6">
        <v>1102</v>
      </c>
      <c r="B221" s="4" t="s">
        <v>39</v>
      </c>
      <c r="C221" s="5">
        <v>3087</v>
      </c>
    </row>
    <row r="222" spans="1:3" hidden="1" outlineLevel="3">
      <c r="A222" s="29"/>
      <c r="B222" s="28" t="s">
        <v>256</v>
      </c>
      <c r="C222" s="30"/>
    </row>
    <row r="223" spans="1:3" hidden="1" outlineLevel="3">
      <c r="A223" s="29"/>
      <c r="B223" s="28" t="s">
        <v>257</v>
      </c>
      <c r="C223" s="30"/>
    </row>
    <row r="224" spans="1:3" hidden="1" outlineLevel="3">
      <c r="A224" s="29"/>
      <c r="B224" s="28" t="s">
        <v>258</v>
      </c>
      <c r="C224" s="30"/>
    </row>
    <row r="225" spans="1:8" hidden="1" outlineLevel="3">
      <c r="A225" s="29"/>
      <c r="B225" s="28" t="s">
        <v>259</v>
      </c>
      <c r="C225" s="30"/>
    </row>
    <row r="226" spans="1:8" hidden="1" outlineLevel="2">
      <c r="A226" s="6">
        <v>1102</v>
      </c>
      <c r="B226" s="4" t="s">
        <v>453</v>
      </c>
      <c r="C226" s="5">
        <v>0</v>
      </c>
    </row>
    <row r="227" spans="1:8" hidden="1" outlineLevel="2">
      <c r="A227" s="6">
        <v>1102</v>
      </c>
      <c r="B227" s="4" t="s">
        <v>452</v>
      </c>
      <c r="C227" s="5">
        <v>0</v>
      </c>
    </row>
    <row r="228" spans="1:8" hidden="1" outlineLevel="2">
      <c r="A228" s="6">
        <v>1102</v>
      </c>
      <c r="B228" s="4" t="s">
        <v>454</v>
      </c>
      <c r="C228" s="5">
        <v>0</v>
      </c>
    </row>
    <row r="229" spans="1:8" collapsed="1">
      <c r="A229" s="187" t="s">
        <v>270</v>
      </c>
      <c r="B229" s="188"/>
      <c r="C229" s="33">
        <f>C230+C334+C372</f>
        <v>2307501.9750000001</v>
      </c>
      <c r="E229" s="39" t="s">
        <v>591</v>
      </c>
      <c r="F229" s="41"/>
      <c r="G229" s="42"/>
      <c r="H229" s="40" t="b">
        <f>AND(F229=G229)</f>
        <v>1</v>
      </c>
    </row>
    <row r="230" spans="1:8" hidden="1" outlineLevel="1">
      <c r="A230" s="185" t="s">
        <v>271</v>
      </c>
      <c r="B230" s="186"/>
      <c r="C230" s="32">
        <f>C231+C232+C233+C234+C237+C238+C243+C246+C247+C252+C257+BE290516+C261+C262+C263+C266+C267+C268+C272+C278+C281+C282+C285+C288+C289+C294+C297+C298+C299+C302+C305+C306+C309+C310+C311+C312+C319+C333</f>
        <v>2128501.9750000001</v>
      </c>
    </row>
    <row r="231" spans="1:8" hidden="1" outlineLevel="2">
      <c r="A231" s="6">
        <v>2201</v>
      </c>
      <c r="B231" s="34" t="s">
        <v>272</v>
      </c>
      <c r="C231" s="5">
        <v>0</v>
      </c>
    </row>
    <row r="232" spans="1:8" hidden="1" outlineLevel="2">
      <c r="A232" s="6">
        <v>2201</v>
      </c>
      <c r="B232" s="4" t="s">
        <v>40</v>
      </c>
      <c r="C232" s="5">
        <v>30000</v>
      </c>
    </row>
    <row r="233" spans="1:8" hidden="1" outlineLevel="2">
      <c r="A233" s="6">
        <v>2201</v>
      </c>
      <c r="B233" s="4" t="s">
        <v>41</v>
      </c>
      <c r="C233" s="5">
        <v>100000</v>
      </c>
    </row>
    <row r="234" spans="1:8" hidden="1" outlineLevel="2">
      <c r="A234" s="6">
        <v>2201</v>
      </c>
      <c r="B234" s="4" t="s">
        <v>273</v>
      </c>
      <c r="C234" s="5">
        <f>SUM(C235:C236)</f>
        <v>25000</v>
      </c>
    </row>
    <row r="235" spans="1:8" hidden="1" outlineLevel="3">
      <c r="A235" s="29"/>
      <c r="B235" s="28" t="s">
        <v>274</v>
      </c>
      <c r="C235" s="30">
        <v>15000</v>
      </c>
    </row>
    <row r="236" spans="1:8" hidden="1" outlineLevel="3">
      <c r="A236" s="29"/>
      <c r="B236" s="28" t="s">
        <v>275</v>
      </c>
      <c r="C236" s="30">
        <v>10000</v>
      </c>
    </row>
    <row r="237" spans="1:8" hidden="1" outlineLevel="2">
      <c r="A237" s="6">
        <v>2201</v>
      </c>
      <c r="B237" s="4" t="s">
        <v>276</v>
      </c>
      <c r="C237" s="5">
        <v>20000</v>
      </c>
    </row>
    <row r="238" spans="1:8" hidden="1" outlineLevel="2">
      <c r="A238" s="6">
        <v>2201</v>
      </c>
      <c r="B238" s="4" t="s">
        <v>277</v>
      </c>
      <c r="C238" s="5">
        <f>SUM(C239:C242)</f>
        <v>200000</v>
      </c>
    </row>
    <row r="239" spans="1:8" hidden="1" outlineLevel="3">
      <c r="A239" s="29"/>
      <c r="B239" s="28" t="s">
        <v>278</v>
      </c>
      <c r="C239" s="30">
        <v>200000</v>
      </c>
    </row>
    <row r="240" spans="1:8" hidden="1" outlineLevel="3">
      <c r="A240" s="29"/>
      <c r="B240" s="28" t="s">
        <v>279</v>
      </c>
      <c r="C240" s="30">
        <v>0</v>
      </c>
    </row>
    <row r="241" spans="1:3" hidden="1" outlineLevel="3">
      <c r="A241" s="29"/>
      <c r="B241" s="28" t="s">
        <v>280</v>
      </c>
      <c r="C241" s="30">
        <v>0</v>
      </c>
    </row>
    <row r="242" spans="1:3" hidden="1" outlineLevel="3">
      <c r="A242" s="29"/>
      <c r="B242" s="28" t="s">
        <v>281</v>
      </c>
      <c r="C242" s="30">
        <v>0</v>
      </c>
    </row>
    <row r="243" spans="1:3" hidden="1" outlineLevel="2">
      <c r="A243" s="6">
        <v>2201</v>
      </c>
      <c r="B243" s="4" t="s">
        <v>282</v>
      </c>
      <c r="C243" s="5">
        <f>SUM(C244:C245)</f>
        <v>6000</v>
      </c>
    </row>
    <row r="244" spans="1:3" hidden="1" outlineLevel="3">
      <c r="A244" s="29"/>
      <c r="B244" s="28" t="s">
        <v>42</v>
      </c>
      <c r="C244" s="30">
        <v>3000</v>
      </c>
    </row>
    <row r="245" spans="1:3" hidden="1" outlineLevel="3">
      <c r="A245" s="29"/>
      <c r="B245" s="28" t="s">
        <v>283</v>
      </c>
      <c r="C245" s="30">
        <v>3000</v>
      </c>
    </row>
    <row r="246" spans="1:3" hidden="1" outlineLevel="2">
      <c r="A246" s="6">
        <v>2201</v>
      </c>
      <c r="B246" s="4" t="s">
        <v>284</v>
      </c>
      <c r="C246" s="5">
        <v>5000</v>
      </c>
    </row>
    <row r="247" spans="1:3" hidden="1" outlineLevel="2">
      <c r="A247" s="6">
        <v>2201</v>
      </c>
      <c r="B247" s="4" t="s">
        <v>285</v>
      </c>
      <c r="C247" s="5">
        <f>SUM(C248:C251)</f>
        <v>23000</v>
      </c>
    </row>
    <row r="248" spans="1:3" hidden="1" outlineLevel="3">
      <c r="A248" s="29"/>
      <c r="B248" s="28" t="s">
        <v>286</v>
      </c>
      <c r="C248" s="30">
        <v>15000</v>
      </c>
    </row>
    <row r="249" spans="1:3" hidden="1" outlineLevel="3">
      <c r="A249" s="29"/>
      <c r="B249" s="28" t="s">
        <v>287</v>
      </c>
      <c r="C249" s="30">
        <v>500</v>
      </c>
    </row>
    <row r="250" spans="1:3" hidden="1" outlineLevel="3">
      <c r="A250" s="29"/>
      <c r="B250" s="28" t="s">
        <v>288</v>
      </c>
      <c r="C250" s="30"/>
    </row>
    <row r="251" spans="1:3" hidden="1" outlineLevel="3">
      <c r="A251" s="29"/>
      <c r="B251" s="28" t="s">
        <v>289</v>
      </c>
      <c r="C251" s="30">
        <v>7500</v>
      </c>
    </row>
    <row r="252" spans="1:3" hidden="1" outlineLevel="2">
      <c r="A252" s="6">
        <v>2201</v>
      </c>
      <c r="B252" s="4" t="s">
        <v>290</v>
      </c>
      <c r="C252" s="5">
        <f>SUM(C253:C256)</f>
        <v>134000</v>
      </c>
    </row>
    <row r="253" spans="1:3" hidden="1" outlineLevel="3">
      <c r="A253" s="29"/>
      <c r="B253" s="28" t="s">
        <v>291</v>
      </c>
      <c r="C253" s="30">
        <v>30000</v>
      </c>
    </row>
    <row r="254" spans="1:3" hidden="1" outlineLevel="3">
      <c r="A254" s="29"/>
      <c r="B254" s="28" t="s">
        <v>292</v>
      </c>
      <c r="C254" s="30">
        <v>100000</v>
      </c>
    </row>
    <row r="255" spans="1:3" hidden="1" outlineLevel="3">
      <c r="A255" s="29"/>
      <c r="B255" s="28" t="s">
        <v>293</v>
      </c>
      <c r="C255" s="30">
        <v>2000</v>
      </c>
    </row>
    <row r="256" spans="1:3" hidden="1" outlineLevel="3">
      <c r="A256" s="29"/>
      <c r="B256" s="28" t="s">
        <v>294</v>
      </c>
      <c r="C256" s="30">
        <v>2000</v>
      </c>
    </row>
    <row r="257" spans="1:3" hidden="1" outlineLevel="2">
      <c r="A257" s="6">
        <v>2201</v>
      </c>
      <c r="B257" s="4" t="s">
        <v>43</v>
      </c>
      <c r="C257" s="5">
        <v>4000</v>
      </c>
    </row>
    <row r="258" spans="1:3" hidden="1" outlineLevel="2" collapsed="1">
      <c r="A258" s="6">
        <v>2201</v>
      </c>
      <c r="B258" s="4" t="s">
        <v>295</v>
      </c>
      <c r="C258" s="5">
        <f>SUM(C259:C260)</f>
        <v>0</v>
      </c>
    </row>
    <row r="259" spans="1:3" hidden="1" outlineLevel="3">
      <c r="A259" s="29"/>
      <c r="B259" s="28" t="s">
        <v>296</v>
      </c>
      <c r="C259" s="30">
        <v>0</v>
      </c>
    </row>
    <row r="260" spans="1:3" hidden="1" outlineLevel="3">
      <c r="A260" s="29"/>
      <c r="B260" s="28" t="s">
        <v>297</v>
      </c>
      <c r="C260" s="30">
        <v>0</v>
      </c>
    </row>
    <row r="261" spans="1:3" hidden="1" outlineLevel="2">
      <c r="A261" s="6">
        <v>2201</v>
      </c>
      <c r="B261" s="4" t="s">
        <v>44</v>
      </c>
      <c r="C261" s="5">
        <v>20000</v>
      </c>
    </row>
    <row r="262" spans="1:3" hidden="1" outlineLevel="2">
      <c r="A262" s="6">
        <v>2201</v>
      </c>
      <c r="B262" s="4" t="s">
        <v>45</v>
      </c>
      <c r="C262" s="5">
        <v>30000</v>
      </c>
    </row>
    <row r="263" spans="1:3" hidden="1" outlineLevel="2" collapsed="1">
      <c r="A263" s="6">
        <v>2201</v>
      </c>
      <c r="B263" s="4" t="s">
        <v>298</v>
      </c>
      <c r="C263" s="5">
        <f>SUM(C264:C265)</f>
        <v>1000</v>
      </c>
    </row>
    <row r="264" spans="1:3" hidden="1" outlineLevel="3">
      <c r="A264" s="29"/>
      <c r="B264" s="28" t="s">
        <v>299</v>
      </c>
      <c r="C264" s="30">
        <v>1000</v>
      </c>
    </row>
    <row r="265" spans="1:3" hidden="1" outlineLevel="3">
      <c r="A265" s="29"/>
      <c r="B265" s="28" t="s">
        <v>300</v>
      </c>
      <c r="C265" s="30">
        <v>0</v>
      </c>
    </row>
    <row r="266" spans="1:3" hidden="1" outlineLevel="2">
      <c r="A266" s="6">
        <v>2201</v>
      </c>
      <c r="B266" s="4" t="s">
        <v>301</v>
      </c>
      <c r="C266" s="5">
        <v>3000</v>
      </c>
    </row>
    <row r="267" spans="1:3" hidden="1" outlineLevel="2" collapsed="1">
      <c r="A267" s="6">
        <v>2201</v>
      </c>
      <c r="B267" s="4" t="s">
        <v>302</v>
      </c>
      <c r="C267" s="5">
        <v>3000</v>
      </c>
    </row>
    <row r="268" spans="1:3" hidden="1" outlineLevel="2">
      <c r="A268" s="6">
        <v>2201</v>
      </c>
      <c r="B268" s="4" t="s">
        <v>303</v>
      </c>
      <c r="C268" s="5">
        <f>SUM(C269:C271)</f>
        <v>85000</v>
      </c>
    </row>
    <row r="269" spans="1:3" hidden="1" outlineLevel="3">
      <c r="A269" s="29"/>
      <c r="B269" s="28" t="s">
        <v>46</v>
      </c>
      <c r="C269" s="30">
        <v>20000</v>
      </c>
    </row>
    <row r="270" spans="1:3" hidden="1" outlineLevel="3">
      <c r="A270" s="29"/>
      <c r="B270" s="28" t="s">
        <v>113</v>
      </c>
      <c r="C270" s="30">
        <v>50000</v>
      </c>
    </row>
    <row r="271" spans="1:3" hidden="1" outlineLevel="3">
      <c r="A271" s="29"/>
      <c r="B271" s="28" t="s">
        <v>47</v>
      </c>
      <c r="C271" s="30">
        <v>15000</v>
      </c>
    </row>
    <row r="272" spans="1:3" hidden="1" outlineLevel="2">
      <c r="A272" s="6">
        <v>2201</v>
      </c>
      <c r="B272" s="4" t="s">
        <v>114</v>
      </c>
      <c r="C272" s="5">
        <f>SUM(C273:C277)</f>
        <v>11000</v>
      </c>
    </row>
    <row r="273" spans="1:3" hidden="1" outlineLevel="3">
      <c r="A273" s="29"/>
      <c r="B273" s="28" t="s">
        <v>304</v>
      </c>
      <c r="C273" s="30">
        <v>3000</v>
      </c>
    </row>
    <row r="274" spans="1:3" hidden="1" outlineLevel="3">
      <c r="A274" s="29"/>
      <c r="B274" s="28" t="s">
        <v>305</v>
      </c>
      <c r="C274" s="30"/>
    </row>
    <row r="275" spans="1:3" hidden="1" outlineLevel="3">
      <c r="A275" s="29"/>
      <c r="B275" s="28" t="s">
        <v>306</v>
      </c>
      <c r="C275" s="30">
        <v>1000</v>
      </c>
    </row>
    <row r="276" spans="1:3" hidden="1" outlineLevel="3">
      <c r="A276" s="29"/>
      <c r="B276" s="28" t="s">
        <v>307</v>
      </c>
      <c r="C276" s="30">
        <v>5000</v>
      </c>
    </row>
    <row r="277" spans="1:3" hidden="1" outlineLevel="3">
      <c r="A277" s="29"/>
      <c r="B277" s="28" t="s">
        <v>308</v>
      </c>
      <c r="C277" s="30">
        <v>2000</v>
      </c>
    </row>
    <row r="278" spans="1:3" hidden="1" outlineLevel="2">
      <c r="A278" s="6">
        <v>2201</v>
      </c>
      <c r="B278" s="4" t="s">
        <v>309</v>
      </c>
      <c r="C278" s="5">
        <f>SUM(C279:C280)</f>
        <v>2000</v>
      </c>
    </row>
    <row r="279" spans="1:3" hidden="1" outlineLevel="3">
      <c r="A279" s="29"/>
      <c r="B279" s="28" t="s">
        <v>48</v>
      </c>
      <c r="C279" s="30">
        <v>2000</v>
      </c>
    </row>
    <row r="280" spans="1:3" hidden="1" outlineLevel="3">
      <c r="A280" s="29"/>
      <c r="B280" s="28" t="s">
        <v>310</v>
      </c>
      <c r="C280" s="30">
        <v>0</v>
      </c>
    </row>
    <row r="281" spans="1:3" hidden="1" outlineLevel="2">
      <c r="A281" s="6">
        <v>2201</v>
      </c>
      <c r="B281" s="4" t="s">
        <v>311</v>
      </c>
      <c r="C281" s="5">
        <v>4000</v>
      </c>
    </row>
    <row r="282" spans="1:3" hidden="1" outlineLevel="2" collapsed="1">
      <c r="A282" s="6">
        <v>2201</v>
      </c>
      <c r="B282" s="4" t="s">
        <v>312</v>
      </c>
      <c r="C282" s="5">
        <f>SUM(C283:C284)</f>
        <v>80000</v>
      </c>
    </row>
    <row r="283" spans="1:3" hidden="1" outlineLevel="3">
      <c r="A283" s="29"/>
      <c r="B283" s="28" t="s">
        <v>313</v>
      </c>
      <c r="C283" s="30">
        <v>0</v>
      </c>
    </row>
    <row r="284" spans="1:3" hidden="1" outlineLevel="3">
      <c r="A284" s="29"/>
      <c r="B284" s="28" t="s">
        <v>314</v>
      </c>
      <c r="C284" s="30">
        <v>80000</v>
      </c>
    </row>
    <row r="285" spans="1:3" hidden="1" outlineLevel="2">
      <c r="A285" s="6">
        <v>2201</v>
      </c>
      <c r="B285" s="4" t="s">
        <v>115</v>
      </c>
      <c r="C285" s="5">
        <f>SUM(C286:C287)</f>
        <v>3000</v>
      </c>
    </row>
    <row r="286" spans="1:3" hidden="1" outlineLevel="3">
      <c r="A286" s="29"/>
      <c r="B286" s="28" t="s">
        <v>315</v>
      </c>
      <c r="C286" s="30">
        <v>3000</v>
      </c>
    </row>
    <row r="287" spans="1:3" hidden="1" outlineLevel="3">
      <c r="A287" s="29"/>
      <c r="B287" s="28" t="s">
        <v>316</v>
      </c>
      <c r="C287" s="30">
        <v>0</v>
      </c>
    </row>
    <row r="288" spans="1:3" hidden="1" outlineLevel="2">
      <c r="A288" s="6">
        <v>2201</v>
      </c>
      <c r="B288" s="4" t="s">
        <v>317</v>
      </c>
      <c r="C288" s="5">
        <v>4000</v>
      </c>
    </row>
    <row r="289" spans="1:3" hidden="1" outlineLevel="2" collapsed="1">
      <c r="A289" s="6">
        <v>2201</v>
      </c>
      <c r="B289" s="4" t="s">
        <v>116</v>
      </c>
      <c r="C289" s="5">
        <f>SUM(C290:C293)</f>
        <v>3000</v>
      </c>
    </row>
    <row r="290" spans="1:3" hidden="1" outlineLevel="3">
      <c r="A290" s="29"/>
      <c r="B290" s="28" t="s">
        <v>318</v>
      </c>
      <c r="C290" s="30">
        <v>0</v>
      </c>
    </row>
    <row r="291" spans="1:3" hidden="1" outlineLevel="3">
      <c r="A291" s="29"/>
      <c r="B291" s="28" t="s">
        <v>319</v>
      </c>
      <c r="C291" s="30">
        <v>3000</v>
      </c>
    </row>
    <row r="292" spans="1:3" hidden="1" outlineLevel="3">
      <c r="A292" s="29"/>
      <c r="B292" s="28" t="s">
        <v>320</v>
      </c>
      <c r="C292" s="30">
        <v>0</v>
      </c>
    </row>
    <row r="293" spans="1:3" hidden="1" outlineLevel="3">
      <c r="A293" s="29"/>
      <c r="B293" s="28" t="s">
        <v>321</v>
      </c>
      <c r="C293" s="30">
        <v>0</v>
      </c>
    </row>
    <row r="294" spans="1:3" hidden="1" outlineLevel="2">
      <c r="A294" s="6">
        <v>2201</v>
      </c>
      <c r="B294" s="4" t="s">
        <v>322</v>
      </c>
      <c r="C294" s="5">
        <f>SUM(C295:C296)</f>
        <v>5000</v>
      </c>
    </row>
    <row r="295" spans="1:3" hidden="1" outlineLevel="3">
      <c r="A295" s="29"/>
      <c r="B295" s="28" t="s">
        <v>323</v>
      </c>
      <c r="C295" s="30">
        <v>3000</v>
      </c>
    </row>
    <row r="296" spans="1:3" hidden="1" outlineLevel="3">
      <c r="A296" s="29"/>
      <c r="B296" s="28" t="s">
        <v>324</v>
      </c>
      <c r="C296" s="30">
        <v>2000</v>
      </c>
    </row>
    <row r="297" spans="1:3" hidden="1" outlineLevel="2">
      <c r="A297" s="6">
        <v>2201</v>
      </c>
      <c r="B297" s="4" t="s">
        <v>325</v>
      </c>
      <c r="C297" s="5">
        <v>0</v>
      </c>
    </row>
    <row r="298" spans="1:3" hidden="1" outlineLevel="2" collapsed="1">
      <c r="A298" s="6">
        <v>2201</v>
      </c>
      <c r="B298" s="4" t="s">
        <v>326</v>
      </c>
      <c r="C298" s="5">
        <v>0</v>
      </c>
    </row>
    <row r="299" spans="1:3" hidden="1" outlineLevel="2" collapsed="1">
      <c r="A299" s="6">
        <v>2201</v>
      </c>
      <c r="B299" s="4" t="s">
        <v>327</v>
      </c>
      <c r="C299" s="5">
        <f>SUM(C300:C301)</f>
        <v>4000</v>
      </c>
    </row>
    <row r="300" spans="1:3" hidden="1" outlineLevel="3" collapsed="1">
      <c r="A300" s="29"/>
      <c r="B300" s="28" t="s">
        <v>49</v>
      </c>
      <c r="C300" s="30">
        <v>4000</v>
      </c>
    </row>
    <row r="301" spans="1:3" hidden="1" outlineLevel="3">
      <c r="A301" s="29"/>
      <c r="B301" s="28" t="s">
        <v>50</v>
      </c>
      <c r="C301" s="30"/>
    </row>
    <row r="302" spans="1:3" hidden="1" outlineLevel="2">
      <c r="A302" s="6">
        <v>2201</v>
      </c>
      <c r="B302" s="4" t="s">
        <v>117</v>
      </c>
      <c r="C302" s="5">
        <f>SUM(C303:C304)</f>
        <v>23000</v>
      </c>
    </row>
    <row r="303" spans="1:3" hidden="1" outlineLevel="3" collapsed="1">
      <c r="A303" s="29"/>
      <c r="B303" s="28" t="s">
        <v>328</v>
      </c>
      <c r="C303" s="30">
        <v>9000</v>
      </c>
    </row>
    <row r="304" spans="1:3" hidden="1" outlineLevel="3">
      <c r="A304" s="29"/>
      <c r="B304" s="28" t="s">
        <v>329</v>
      </c>
      <c r="C304" s="30">
        <v>14000</v>
      </c>
    </row>
    <row r="305" spans="1:3" hidden="1" outlineLevel="2">
      <c r="A305" s="6">
        <v>2201</v>
      </c>
      <c r="B305" s="4" t="s">
        <v>118</v>
      </c>
      <c r="C305" s="5">
        <v>14000</v>
      </c>
    </row>
    <row r="306" spans="1:3" hidden="1" outlineLevel="2" collapsed="1">
      <c r="A306" s="6">
        <v>2201</v>
      </c>
      <c r="B306" s="4" t="s">
        <v>332</v>
      </c>
      <c r="C306" s="5">
        <f>SUM(C307:C308)</f>
        <v>0</v>
      </c>
    </row>
    <row r="307" spans="1:3" hidden="1" outlineLevel="3" collapsed="1">
      <c r="A307" s="29"/>
      <c r="B307" s="28" t="s">
        <v>330</v>
      </c>
      <c r="C307" s="30">
        <v>0</v>
      </c>
    </row>
    <row r="308" spans="1:3" hidden="1" outlineLevel="3">
      <c r="A308" s="29"/>
      <c r="B308" s="28" t="s">
        <v>331</v>
      </c>
      <c r="C308" s="30">
        <v>0</v>
      </c>
    </row>
    <row r="309" spans="1:3" hidden="1" outlineLevel="2">
      <c r="A309" s="6">
        <v>2201</v>
      </c>
      <c r="B309" s="4" t="s">
        <v>333</v>
      </c>
      <c r="C309" s="5">
        <v>2000</v>
      </c>
    </row>
    <row r="310" spans="1:3" hidden="1" outlineLevel="2">
      <c r="A310" s="6">
        <v>2201</v>
      </c>
      <c r="B310" s="4" t="s">
        <v>334</v>
      </c>
      <c r="C310" s="5">
        <v>17000</v>
      </c>
    </row>
    <row r="311" spans="1:3" hidden="1" outlineLevel="2" collapsed="1">
      <c r="A311" s="6">
        <v>2201</v>
      </c>
      <c r="B311" s="4" t="s">
        <v>335</v>
      </c>
      <c r="C311" s="5">
        <v>0</v>
      </c>
    </row>
    <row r="312" spans="1:3" hidden="1" outlineLevel="2" collapsed="1">
      <c r="A312" s="6">
        <v>2201</v>
      </c>
      <c r="B312" s="4" t="s">
        <v>119</v>
      </c>
      <c r="C312" s="5">
        <f>SUM(C313:C318)</f>
        <v>3000</v>
      </c>
    </row>
    <row r="313" spans="1:3" hidden="1" outlineLevel="3">
      <c r="A313" s="29"/>
      <c r="B313" s="28" t="s">
        <v>336</v>
      </c>
      <c r="C313" s="30">
        <v>0</v>
      </c>
    </row>
    <row r="314" spans="1:3" hidden="1" outlineLevel="3">
      <c r="A314" s="29"/>
      <c r="B314" s="28" t="s">
        <v>337</v>
      </c>
      <c r="C314" s="30"/>
    </row>
    <row r="315" spans="1:3" hidden="1" outlineLevel="3">
      <c r="A315" s="29"/>
      <c r="B315" s="28" t="s">
        <v>338</v>
      </c>
      <c r="C315" s="30"/>
    </row>
    <row r="316" spans="1:3" hidden="1" outlineLevel="3">
      <c r="A316" s="29"/>
      <c r="B316" s="28" t="s">
        <v>339</v>
      </c>
      <c r="C316" s="30"/>
    </row>
    <row r="317" spans="1:3" hidden="1" outlineLevel="3">
      <c r="A317" s="29"/>
      <c r="B317" s="28" t="s">
        <v>340</v>
      </c>
      <c r="C317" s="30"/>
    </row>
    <row r="318" spans="1:3" hidden="1" outlineLevel="3">
      <c r="A318" s="29"/>
      <c r="B318" s="28" t="s">
        <v>341</v>
      </c>
      <c r="C318" s="30">
        <v>3000</v>
      </c>
    </row>
    <row r="319" spans="1:3" hidden="1" outlineLevel="2">
      <c r="A319" s="6">
        <v>2201</v>
      </c>
      <c r="B319" s="4" t="s">
        <v>342</v>
      </c>
      <c r="C319" s="5">
        <f>SUM(C320:C332)</f>
        <v>1264501.9750000001</v>
      </c>
    </row>
    <row r="320" spans="1:3" hidden="1" outlineLevel="3">
      <c r="A320" s="29"/>
      <c r="B320" s="28" t="s">
        <v>343</v>
      </c>
      <c r="C320" s="30"/>
    </row>
    <row r="321" spans="1:3" hidden="1" outlineLevel="3">
      <c r="A321" s="29"/>
      <c r="B321" s="28" t="s">
        <v>344</v>
      </c>
      <c r="C321" s="30">
        <v>1024501.975</v>
      </c>
    </row>
    <row r="322" spans="1:3" hidden="1" outlineLevel="3">
      <c r="A322" s="29"/>
      <c r="B322" s="28" t="s">
        <v>345</v>
      </c>
      <c r="C322" s="30">
        <v>10000</v>
      </c>
    </row>
    <row r="323" spans="1:3" hidden="1" outlineLevel="3">
      <c r="A323" s="29"/>
      <c r="B323" s="28" t="s">
        <v>346</v>
      </c>
      <c r="C323" s="30">
        <v>15000</v>
      </c>
    </row>
    <row r="324" spans="1:3" hidden="1" outlineLevel="3">
      <c r="A324" s="29"/>
      <c r="B324" s="28" t="s">
        <v>347</v>
      </c>
      <c r="C324" s="30">
        <v>5000</v>
      </c>
    </row>
    <row r="325" spans="1:3" hidden="1" outlineLevel="3">
      <c r="A325" s="29"/>
      <c r="B325" s="28" t="s">
        <v>348</v>
      </c>
      <c r="C325" s="30"/>
    </row>
    <row r="326" spans="1:3" hidden="1" outlineLevel="3">
      <c r="A326" s="29"/>
      <c r="B326" s="28" t="s">
        <v>349</v>
      </c>
      <c r="C326" s="30">
        <v>10000</v>
      </c>
    </row>
    <row r="327" spans="1:3" hidden="1" outlineLevel="3">
      <c r="A327" s="29"/>
      <c r="B327" s="28" t="s">
        <v>350</v>
      </c>
      <c r="C327" s="30"/>
    </row>
    <row r="328" spans="1:3" hidden="1" outlineLevel="3">
      <c r="A328" s="29"/>
      <c r="B328" s="28" t="s">
        <v>351</v>
      </c>
      <c r="C328" s="30"/>
    </row>
    <row r="329" spans="1:3" hidden="1" outlineLevel="3">
      <c r="A329" s="29"/>
      <c r="B329" s="28" t="s">
        <v>352</v>
      </c>
      <c r="C329" s="30"/>
    </row>
    <row r="330" spans="1:3" hidden="1" outlineLevel="3">
      <c r="A330" s="29"/>
      <c r="B330" s="28" t="s">
        <v>353</v>
      </c>
      <c r="C330" s="30"/>
    </row>
    <row r="331" spans="1:3" hidden="1" outlineLevel="3">
      <c r="A331" s="29"/>
      <c r="B331" s="28" t="s">
        <v>354</v>
      </c>
      <c r="C331" s="30">
        <v>35000</v>
      </c>
    </row>
    <row r="332" spans="1:3" hidden="1" outlineLevel="3">
      <c r="A332" s="29"/>
      <c r="B332" s="28" t="s">
        <v>355</v>
      </c>
      <c r="C332" s="30">
        <v>165000</v>
      </c>
    </row>
    <row r="333" spans="1:3" ht="15" hidden="1" customHeight="1" outlineLevel="2">
      <c r="A333" s="6">
        <v>2201</v>
      </c>
      <c r="B333" s="4" t="s">
        <v>356</v>
      </c>
      <c r="C333" s="5">
        <v>0</v>
      </c>
    </row>
    <row r="334" spans="1:3" hidden="1" outlineLevel="1">
      <c r="A334" s="185" t="s">
        <v>357</v>
      </c>
      <c r="B334" s="186"/>
      <c r="C334" s="32">
        <f>C335+C344+C345+C349+C352+C353+C358+C364+C367+C370+C371</f>
        <v>179000</v>
      </c>
    </row>
    <row r="335" spans="1:3" ht="15" hidden="1" customHeight="1" outlineLevel="2">
      <c r="A335" s="6">
        <v>2202</v>
      </c>
      <c r="B335" s="4" t="s">
        <v>358</v>
      </c>
      <c r="C335" s="5">
        <f>SUM(C336:C339)</f>
        <v>10000</v>
      </c>
    </row>
    <row r="336" spans="1:3" ht="15" hidden="1" customHeight="1" outlineLevel="3">
      <c r="A336" s="28"/>
      <c r="B336" s="28" t="s">
        <v>359</v>
      </c>
      <c r="C336" s="30">
        <v>2000</v>
      </c>
    </row>
    <row r="337" spans="1:3" ht="15" hidden="1" customHeight="1" outlineLevel="3">
      <c r="A337" s="28"/>
      <c r="B337" s="28" t="s">
        <v>360</v>
      </c>
      <c r="C337" s="30">
        <v>7000</v>
      </c>
    </row>
    <row r="338" spans="1:3" ht="15" hidden="1" customHeight="1" outlineLevel="3">
      <c r="A338" s="28"/>
      <c r="B338" s="28" t="s">
        <v>361</v>
      </c>
      <c r="C338" s="30">
        <v>1000</v>
      </c>
    </row>
    <row r="339" spans="1:3" ht="15" hidden="1" customHeight="1" outlineLevel="3">
      <c r="A339" s="28"/>
      <c r="B339" s="28" t="s">
        <v>362</v>
      </c>
      <c r="C339" s="30">
        <v>0</v>
      </c>
    </row>
    <row r="340" spans="1:3" ht="15" hidden="1" customHeight="1" outlineLevel="2">
      <c r="A340" s="6">
        <v>2202</v>
      </c>
      <c r="B340" s="4" t="s">
        <v>363</v>
      </c>
      <c r="C340" s="5">
        <f>SUM(C341:C343)</f>
        <v>0</v>
      </c>
    </row>
    <row r="341" spans="1:3" ht="15" hidden="1" customHeight="1" outlineLevel="3">
      <c r="A341" s="28"/>
      <c r="B341" s="28" t="s">
        <v>364</v>
      </c>
      <c r="C341" s="30">
        <v>0</v>
      </c>
    </row>
    <row r="342" spans="1:3" ht="15" hidden="1" customHeight="1" outlineLevel="3">
      <c r="A342" s="28"/>
      <c r="B342" s="28" t="s">
        <v>365</v>
      </c>
      <c r="C342" s="30">
        <v>0</v>
      </c>
    </row>
    <row r="343" spans="1:3" ht="15" hidden="1" customHeight="1" outlineLevel="3">
      <c r="A343" s="28"/>
      <c r="B343" s="28" t="s">
        <v>366</v>
      </c>
      <c r="C343" s="30">
        <v>0</v>
      </c>
    </row>
    <row r="344" spans="1:3" ht="15" hidden="1" customHeight="1" outlineLevel="2">
      <c r="A344" s="6">
        <v>2202</v>
      </c>
      <c r="B344" s="4" t="s">
        <v>51</v>
      </c>
      <c r="C344" s="5">
        <v>60000</v>
      </c>
    </row>
    <row r="345" spans="1:3" hidden="1" outlineLevel="2">
      <c r="A345" s="6">
        <v>2202</v>
      </c>
      <c r="B345" s="4" t="s">
        <v>120</v>
      </c>
      <c r="C345" s="5">
        <f>SUM(C346:C348)</f>
        <v>23000</v>
      </c>
    </row>
    <row r="346" spans="1:3" ht="15" hidden="1" customHeight="1" outlineLevel="3">
      <c r="A346" s="28"/>
      <c r="B346" s="28" t="s">
        <v>367</v>
      </c>
      <c r="C346" s="30">
        <v>15000</v>
      </c>
    </row>
    <row r="347" spans="1:3" ht="15" hidden="1" customHeight="1" outlineLevel="3">
      <c r="A347" s="28"/>
      <c r="B347" s="28" t="s">
        <v>368</v>
      </c>
      <c r="C347" s="30">
        <v>8000</v>
      </c>
    </row>
    <row r="348" spans="1:3" ht="15" hidden="1" customHeight="1" outlineLevel="3">
      <c r="A348" s="28"/>
      <c r="B348" s="28" t="s">
        <v>361</v>
      </c>
      <c r="C348" s="30">
        <v>0</v>
      </c>
    </row>
    <row r="349" spans="1:3" hidden="1" outlineLevel="2">
      <c r="A349" s="6">
        <v>2202</v>
      </c>
      <c r="B349" s="4" t="s">
        <v>121</v>
      </c>
      <c r="C349" s="5">
        <f>SUM(C350:C351)</f>
        <v>16000</v>
      </c>
    </row>
    <row r="350" spans="1:3" ht="15" hidden="1" customHeight="1" outlineLevel="3">
      <c r="A350" s="28"/>
      <c r="B350" s="28" t="s">
        <v>369</v>
      </c>
      <c r="C350" s="30">
        <v>8000</v>
      </c>
    </row>
    <row r="351" spans="1:3" ht="15" hidden="1" customHeight="1" outlineLevel="3">
      <c r="A351" s="28"/>
      <c r="B351" s="28" t="s">
        <v>370</v>
      </c>
      <c r="C351" s="30">
        <v>8000</v>
      </c>
    </row>
    <row r="352" spans="1:3" hidden="1" outlineLevel="2">
      <c r="A352" s="6">
        <v>2202</v>
      </c>
      <c r="B352" s="4" t="s">
        <v>371</v>
      </c>
      <c r="C352" s="5">
        <v>0</v>
      </c>
    </row>
    <row r="353" spans="1:3" hidden="1" outlineLevel="2" collapsed="1">
      <c r="A353" s="6">
        <v>2202</v>
      </c>
      <c r="B353" s="4" t="s">
        <v>372</v>
      </c>
      <c r="C353" s="5">
        <f>SUM(C354:C357)</f>
        <v>15000</v>
      </c>
    </row>
    <row r="354" spans="1:3" ht="15" hidden="1" customHeight="1" outlineLevel="3">
      <c r="A354" s="28"/>
      <c r="B354" s="28" t="s">
        <v>373</v>
      </c>
      <c r="C354" s="30">
        <v>5000</v>
      </c>
    </row>
    <row r="355" spans="1:3" ht="15" hidden="1" customHeight="1" outlineLevel="3">
      <c r="A355" s="28"/>
      <c r="B355" s="28" t="s">
        <v>374</v>
      </c>
      <c r="C355" s="30">
        <v>0</v>
      </c>
    </row>
    <row r="356" spans="1:3" ht="15" hidden="1" customHeight="1" outlineLevel="3">
      <c r="A356" s="28"/>
      <c r="B356" s="28" t="s">
        <v>375</v>
      </c>
      <c r="C356" s="30">
        <v>10000</v>
      </c>
    </row>
    <row r="357" spans="1:3" ht="15" hidden="1" customHeight="1" outlineLevel="3">
      <c r="A357" s="28"/>
      <c r="B357" s="28" t="s">
        <v>376</v>
      </c>
      <c r="C357" s="30">
        <v>0</v>
      </c>
    </row>
    <row r="358" spans="1:3" hidden="1" outlineLevel="2">
      <c r="A358" s="6">
        <v>2202</v>
      </c>
      <c r="B358" s="4" t="s">
        <v>377</v>
      </c>
      <c r="C358" s="5">
        <f>SUM(C359:C363)</f>
        <v>0</v>
      </c>
    </row>
    <row r="359" spans="1:3" ht="15" hidden="1" customHeight="1" outlineLevel="3">
      <c r="A359" s="28"/>
      <c r="B359" s="28" t="s">
        <v>378</v>
      </c>
      <c r="C359" s="30">
        <v>0</v>
      </c>
    </row>
    <row r="360" spans="1:3" ht="15" hidden="1" customHeight="1" outlineLevel="3">
      <c r="A360" s="28"/>
      <c r="B360" s="28" t="s">
        <v>379</v>
      </c>
      <c r="C360" s="30">
        <v>0</v>
      </c>
    </row>
    <row r="361" spans="1:3" ht="15" hidden="1" customHeight="1" outlineLevel="3">
      <c r="A361" s="28"/>
      <c r="B361" s="28" t="s">
        <v>380</v>
      </c>
      <c r="C361" s="30">
        <v>0</v>
      </c>
    </row>
    <row r="362" spans="1:3" ht="15" hidden="1" customHeight="1" outlineLevel="3">
      <c r="A362" s="28"/>
      <c r="B362" s="28" t="s">
        <v>381</v>
      </c>
      <c r="C362" s="30">
        <v>0</v>
      </c>
    </row>
    <row r="363" spans="1:3" ht="15" hidden="1" customHeight="1" outlineLevel="3">
      <c r="A363" s="28"/>
      <c r="B363" s="28" t="s">
        <v>382</v>
      </c>
      <c r="C363" s="30">
        <v>0</v>
      </c>
    </row>
    <row r="364" spans="1:3" hidden="1" outlineLevel="2">
      <c r="A364" s="6">
        <v>2202</v>
      </c>
      <c r="B364" s="4" t="s">
        <v>122</v>
      </c>
      <c r="C364" s="5">
        <f>SUM(C365:C366)</f>
        <v>40000</v>
      </c>
    </row>
    <row r="365" spans="1:3" ht="15" hidden="1" customHeight="1" outlineLevel="3">
      <c r="A365" s="28"/>
      <c r="B365" s="28" t="s">
        <v>383</v>
      </c>
      <c r="C365" s="30">
        <v>40000</v>
      </c>
    </row>
    <row r="366" spans="1:3" ht="15" hidden="1" customHeight="1" outlineLevel="3">
      <c r="A366" s="28"/>
      <c r="B366" s="28" t="s">
        <v>384</v>
      </c>
      <c r="C366" s="30">
        <v>0</v>
      </c>
    </row>
    <row r="367" spans="1:3" hidden="1" outlineLevel="2">
      <c r="A367" s="6">
        <v>2202</v>
      </c>
      <c r="B367" s="4" t="s">
        <v>385</v>
      </c>
      <c r="C367" s="5">
        <f>SUM(C368:C369)</f>
        <v>0</v>
      </c>
    </row>
    <row r="368" spans="1:3" ht="15" hidden="1" customHeight="1" outlineLevel="3">
      <c r="A368" s="28"/>
      <c r="B368" s="28" t="s">
        <v>383</v>
      </c>
      <c r="C368" s="30">
        <v>0</v>
      </c>
    </row>
    <row r="369" spans="1:8" ht="15" hidden="1" customHeight="1" outlineLevel="3">
      <c r="A369" s="28"/>
      <c r="B369" s="28" t="s">
        <v>384</v>
      </c>
      <c r="C369" s="30">
        <v>0</v>
      </c>
    </row>
    <row r="370" spans="1:8" hidden="1" outlineLevel="2">
      <c r="A370" s="6">
        <v>2202</v>
      </c>
      <c r="B370" s="4" t="s">
        <v>386</v>
      </c>
      <c r="C370" s="5">
        <v>15000</v>
      </c>
    </row>
    <row r="371" spans="1:8" hidden="1" outlineLevel="2" collapsed="1">
      <c r="A371" s="6">
        <v>2202</v>
      </c>
      <c r="B371" s="4" t="s">
        <v>387</v>
      </c>
      <c r="C371" s="5">
        <v>0</v>
      </c>
    </row>
    <row r="372" spans="1:8" hidden="1" outlineLevel="1">
      <c r="A372" s="185" t="s">
        <v>388</v>
      </c>
      <c r="B372" s="186"/>
      <c r="C372" s="32">
        <v>0</v>
      </c>
    </row>
    <row r="373" spans="1:8" collapsed="1">
      <c r="A373" s="195" t="s">
        <v>389</v>
      </c>
      <c r="B373" s="196"/>
      <c r="C373" s="35">
        <f>C374+C394+C399+C412+C418+C428</f>
        <v>294000</v>
      </c>
      <c r="E373" s="39" t="s">
        <v>592</v>
      </c>
      <c r="F373" s="41"/>
      <c r="G373" s="42"/>
      <c r="H373" s="40" t="b">
        <f>AND(F373=G373)</f>
        <v>1</v>
      </c>
    </row>
    <row r="374" spans="1:8" hidden="1" outlineLevel="1">
      <c r="A374" s="185" t="s">
        <v>390</v>
      </c>
      <c r="B374" s="186"/>
      <c r="C374" s="32">
        <f>C375+C376+C380+C381+C384+C387+C390+C391+C392+C393</f>
        <v>112000</v>
      </c>
    </row>
    <row r="375" spans="1:8" hidden="1" outlineLevel="2">
      <c r="A375" s="6">
        <v>3302</v>
      </c>
      <c r="B375" s="4" t="s">
        <v>391</v>
      </c>
      <c r="C375" s="5">
        <v>30000</v>
      </c>
    </row>
    <row r="376" spans="1:8" hidden="1" outlineLevel="2">
      <c r="A376" s="6">
        <v>3302</v>
      </c>
      <c r="B376" s="4" t="s">
        <v>392</v>
      </c>
      <c r="C376" s="5">
        <f>SUM(C377:C379)</f>
        <v>50000</v>
      </c>
    </row>
    <row r="377" spans="1:8" ht="15" hidden="1" customHeight="1" outlineLevel="3">
      <c r="A377" s="28"/>
      <c r="B377" s="28" t="s">
        <v>393</v>
      </c>
      <c r="C377" s="30">
        <v>30000</v>
      </c>
    </row>
    <row r="378" spans="1:8" ht="15" hidden="1" customHeight="1" outlineLevel="3">
      <c r="A378" s="28"/>
      <c r="B378" s="28" t="s">
        <v>394</v>
      </c>
      <c r="C378" s="30">
        <v>20000</v>
      </c>
    </row>
    <row r="379" spans="1:8" ht="15" hidden="1" customHeight="1" outlineLevel="3">
      <c r="A379" s="28"/>
      <c r="B379" s="28" t="s">
        <v>395</v>
      </c>
      <c r="C379" s="30">
        <v>0</v>
      </c>
    </row>
    <row r="380" spans="1:8" hidden="1" outlineLevel="2">
      <c r="A380" s="6">
        <v>3302</v>
      </c>
      <c r="B380" s="4" t="s">
        <v>396</v>
      </c>
      <c r="C380" s="5"/>
    </row>
    <row r="381" spans="1:8" hidden="1" outlineLevel="2">
      <c r="A381" s="6">
        <v>3302</v>
      </c>
      <c r="B381" s="4" t="s">
        <v>397</v>
      </c>
      <c r="C381" s="5">
        <f>SUM(C382:C383)</f>
        <v>0</v>
      </c>
    </row>
    <row r="382" spans="1:8" ht="15" hidden="1" customHeight="1" outlineLevel="3">
      <c r="A382" s="28"/>
      <c r="B382" s="28" t="s">
        <v>398</v>
      </c>
      <c r="C382" s="30">
        <v>0</v>
      </c>
    </row>
    <row r="383" spans="1:8" ht="15" hidden="1" customHeight="1" outlineLevel="3">
      <c r="A383" s="28"/>
      <c r="B383" s="28" t="s">
        <v>399</v>
      </c>
      <c r="C383" s="30">
        <v>0</v>
      </c>
    </row>
    <row r="384" spans="1:8" hidden="1" outlineLevel="2">
      <c r="A384" s="6">
        <v>3302</v>
      </c>
      <c r="B384" s="4" t="s">
        <v>400</v>
      </c>
      <c r="C384" s="5">
        <f>SUM(C385:C386)</f>
        <v>2000</v>
      </c>
    </row>
    <row r="385" spans="1:10" ht="15" hidden="1" customHeight="1" outlineLevel="3">
      <c r="A385" s="28"/>
      <c r="B385" s="28" t="s">
        <v>401</v>
      </c>
      <c r="C385" s="30">
        <v>2000</v>
      </c>
    </row>
    <row r="386" spans="1:10" ht="15" hidden="1" customHeight="1" outlineLevel="3">
      <c r="A386" s="28"/>
      <c r="B386" s="28" t="s">
        <v>402</v>
      </c>
      <c r="C386" s="30">
        <v>0</v>
      </c>
    </row>
    <row r="387" spans="1:10" hidden="1" outlineLevel="2">
      <c r="A387" s="6">
        <v>3302</v>
      </c>
      <c r="B387" s="4" t="s">
        <v>403</v>
      </c>
      <c r="C387" s="5">
        <f>SUM(C388:C389)</f>
        <v>10000</v>
      </c>
    </row>
    <row r="388" spans="1:10" ht="15" hidden="1" customHeight="1" outlineLevel="3">
      <c r="A388" s="28"/>
      <c r="B388" s="28" t="s">
        <v>404</v>
      </c>
      <c r="C388" s="30">
        <v>5000</v>
      </c>
    </row>
    <row r="389" spans="1:10" ht="15" hidden="1" customHeight="1" outlineLevel="3">
      <c r="A389" s="28"/>
      <c r="B389" s="28" t="s">
        <v>405</v>
      </c>
      <c r="C389" s="30">
        <v>5000</v>
      </c>
    </row>
    <row r="390" spans="1:10" hidden="1" outlineLevel="2">
      <c r="A390" s="6">
        <v>3302</v>
      </c>
      <c r="B390" s="4" t="s">
        <v>406</v>
      </c>
      <c r="C390" s="5"/>
    </row>
    <row r="391" spans="1:10" hidden="1" outlineLevel="2">
      <c r="A391" s="6">
        <v>3302</v>
      </c>
      <c r="B391" s="4" t="s">
        <v>407</v>
      </c>
      <c r="C391" s="5"/>
    </row>
    <row r="392" spans="1:10" hidden="1" outlineLevel="2">
      <c r="A392" s="6">
        <v>3302</v>
      </c>
      <c r="B392" s="4" t="s">
        <v>408</v>
      </c>
      <c r="C392" s="5">
        <v>20000</v>
      </c>
    </row>
    <row r="393" spans="1:10" hidden="1" outlineLevel="2">
      <c r="A393" s="6">
        <v>3302</v>
      </c>
      <c r="B393" s="4" t="s">
        <v>409</v>
      </c>
      <c r="C393" s="5">
        <v>0</v>
      </c>
    </row>
    <row r="394" spans="1:10" hidden="1" outlineLevel="1">
      <c r="A394" s="185" t="s">
        <v>410</v>
      </c>
      <c r="B394" s="186"/>
      <c r="C394" s="32">
        <f>SUM(C395:C398)</f>
        <v>4000</v>
      </c>
    </row>
    <row r="395" spans="1:10" hidden="1" outlineLevel="2" collapsed="1">
      <c r="A395" s="6">
        <v>3303</v>
      </c>
      <c r="B395" s="4" t="s">
        <v>411</v>
      </c>
      <c r="C395" s="5"/>
    </row>
    <row r="396" spans="1:10" hidden="1" outlineLevel="2">
      <c r="A396" s="6">
        <v>3303</v>
      </c>
      <c r="B396" s="4" t="s">
        <v>412</v>
      </c>
      <c r="C396" s="5">
        <v>0</v>
      </c>
    </row>
    <row r="397" spans="1:10" hidden="1" outlineLevel="2">
      <c r="A397" s="6">
        <v>3303</v>
      </c>
      <c r="B397" s="4" t="s">
        <v>413</v>
      </c>
      <c r="C397" s="5">
        <v>2000</v>
      </c>
    </row>
    <row r="398" spans="1:10" hidden="1" outlineLevel="2">
      <c r="A398" s="6">
        <v>3303</v>
      </c>
      <c r="B398" s="4" t="s">
        <v>409</v>
      </c>
      <c r="C398" s="5">
        <v>2000</v>
      </c>
    </row>
    <row r="399" spans="1:10" hidden="1" outlineLevel="1">
      <c r="A399" s="185" t="s">
        <v>414</v>
      </c>
      <c r="B399" s="186"/>
      <c r="C399" s="32">
        <f>C400+C401+C402+C403+C407+C408+C409+C410+C411</f>
        <v>162000</v>
      </c>
      <c r="J399" s="51"/>
    </row>
    <row r="400" spans="1:10" hidden="1" outlineLevel="2" collapsed="1">
      <c r="A400" s="6">
        <v>3305</v>
      </c>
      <c r="B400" s="4" t="s">
        <v>415</v>
      </c>
      <c r="C400" s="5">
        <v>2000</v>
      </c>
    </row>
    <row r="401" spans="1:3" hidden="1" outlineLevel="2">
      <c r="A401" s="6">
        <v>3305</v>
      </c>
      <c r="B401" s="4" t="s">
        <v>416</v>
      </c>
      <c r="C401" s="5">
        <v>0</v>
      </c>
    </row>
    <row r="402" spans="1:3" hidden="1" outlineLevel="2">
      <c r="A402" s="6">
        <v>3305</v>
      </c>
      <c r="B402" s="4" t="s">
        <v>417</v>
      </c>
      <c r="C402" s="5">
        <v>3000</v>
      </c>
    </row>
    <row r="403" spans="1:3" hidden="1" outlineLevel="2">
      <c r="A403" s="6">
        <v>3305</v>
      </c>
      <c r="B403" s="4" t="s">
        <v>418</v>
      </c>
      <c r="C403" s="5">
        <f>SUM(C404:C406)</f>
        <v>20000</v>
      </c>
    </row>
    <row r="404" spans="1:3" ht="15" hidden="1" customHeight="1" outlineLevel="3">
      <c r="A404" s="29"/>
      <c r="B404" s="28" t="s">
        <v>419</v>
      </c>
      <c r="C404" s="30">
        <v>10000</v>
      </c>
    </row>
    <row r="405" spans="1:3" ht="15" hidden="1" customHeight="1" outlineLevel="3">
      <c r="A405" s="29"/>
      <c r="B405" s="28" t="s">
        <v>420</v>
      </c>
      <c r="C405" s="30">
        <v>10000</v>
      </c>
    </row>
    <row r="406" spans="1:3" ht="15" hidden="1" customHeight="1" outlineLevel="3">
      <c r="A406" s="29"/>
      <c r="B406" s="28" t="s">
        <v>421</v>
      </c>
      <c r="C406" s="30">
        <v>0</v>
      </c>
    </row>
    <row r="407" spans="1:3" hidden="1" outlineLevel="2">
      <c r="A407" s="6">
        <v>3305</v>
      </c>
      <c r="B407" s="4" t="s">
        <v>422</v>
      </c>
      <c r="C407" s="5">
        <v>10000</v>
      </c>
    </row>
    <row r="408" spans="1:3" hidden="1" outlineLevel="2">
      <c r="A408" s="6">
        <v>3305</v>
      </c>
      <c r="B408" s="4" t="s">
        <v>423</v>
      </c>
      <c r="C408" s="5">
        <v>5000</v>
      </c>
    </row>
    <row r="409" spans="1:3" hidden="1" outlineLevel="2">
      <c r="A409" s="6">
        <v>3305</v>
      </c>
      <c r="B409" s="4" t="s">
        <v>424</v>
      </c>
      <c r="C409" s="5">
        <v>2000</v>
      </c>
    </row>
    <row r="410" spans="1:3" hidden="1" outlineLevel="2">
      <c r="A410" s="6">
        <v>3305</v>
      </c>
      <c r="B410" s="4" t="s">
        <v>425</v>
      </c>
      <c r="C410" s="5">
        <v>120000</v>
      </c>
    </row>
    <row r="411" spans="1:3" hidden="1" outlineLevel="2">
      <c r="A411" s="6">
        <v>3305</v>
      </c>
      <c r="B411" s="4" t="s">
        <v>409</v>
      </c>
      <c r="C411" s="5">
        <v>0</v>
      </c>
    </row>
    <row r="412" spans="1:3" hidden="1" outlineLevel="1">
      <c r="A412" s="185" t="s">
        <v>426</v>
      </c>
      <c r="B412" s="186"/>
      <c r="C412" s="32">
        <f>SUM(C413:C417)</f>
        <v>1000</v>
      </c>
    </row>
    <row r="413" spans="1:3" hidden="1" outlineLevel="2" collapsed="1">
      <c r="A413" s="6">
        <v>3306</v>
      </c>
      <c r="B413" s="4" t="s">
        <v>427</v>
      </c>
      <c r="C413" s="5">
        <v>1000</v>
      </c>
    </row>
    <row r="414" spans="1:3" hidden="1" outlineLevel="2">
      <c r="A414" s="6">
        <v>3306</v>
      </c>
      <c r="B414" s="4" t="s">
        <v>428</v>
      </c>
      <c r="C414" s="5">
        <v>0</v>
      </c>
    </row>
    <row r="415" spans="1:3" hidden="1" outlineLevel="2">
      <c r="A415" s="6">
        <v>3306</v>
      </c>
      <c r="B415" s="4" t="s">
        <v>429</v>
      </c>
      <c r="C415" s="5">
        <v>0</v>
      </c>
    </row>
    <row r="416" spans="1:3" hidden="1" outlineLevel="2">
      <c r="A416" s="6">
        <v>3306</v>
      </c>
      <c r="B416" s="4" t="s">
        <v>430</v>
      </c>
      <c r="C416" s="5">
        <v>0</v>
      </c>
    </row>
    <row r="417" spans="1:3" hidden="1" outlineLevel="2">
      <c r="A417" s="6">
        <v>3306</v>
      </c>
      <c r="B417" s="4" t="s">
        <v>431</v>
      </c>
      <c r="C417" s="5">
        <v>0</v>
      </c>
    </row>
    <row r="418" spans="1:3" hidden="1" outlineLevel="1">
      <c r="A418" s="185" t="s">
        <v>432</v>
      </c>
      <c r="B418" s="186"/>
      <c r="C418" s="32">
        <f>C419+C421+C427</f>
        <v>0</v>
      </c>
    </row>
    <row r="419" spans="1:3" hidden="1" outlineLevel="2" collapsed="1">
      <c r="A419" s="6">
        <v>3307</v>
      </c>
      <c r="B419" s="4" t="s">
        <v>433</v>
      </c>
      <c r="C419" s="5">
        <f>SUM(C420)</f>
        <v>0</v>
      </c>
    </row>
    <row r="420" spans="1:3" ht="15" hidden="1" customHeight="1" outlineLevel="3">
      <c r="A420" s="29"/>
      <c r="B420" s="28" t="s">
        <v>434</v>
      </c>
      <c r="C420" s="30">
        <v>0</v>
      </c>
    </row>
    <row r="421" spans="1:3" hidden="1" outlineLevel="2">
      <c r="A421" s="6">
        <v>3307</v>
      </c>
      <c r="B421" s="4" t="s">
        <v>418</v>
      </c>
      <c r="C421" s="5">
        <f>SUM(C422:C426)</f>
        <v>0</v>
      </c>
    </row>
    <row r="422" spans="1:3" ht="15" hidden="1" customHeight="1" outlineLevel="3">
      <c r="A422" s="29"/>
      <c r="B422" s="28" t="s">
        <v>435</v>
      </c>
      <c r="C422" s="30">
        <v>0</v>
      </c>
    </row>
    <row r="423" spans="1:3" ht="15" hidden="1" customHeight="1" outlineLevel="3">
      <c r="A423" s="29"/>
      <c r="B423" s="28" t="s">
        <v>436</v>
      </c>
      <c r="C423" s="30">
        <v>0</v>
      </c>
    </row>
    <row r="424" spans="1:3" ht="15" hidden="1" customHeight="1" outlineLevel="3">
      <c r="A424" s="29"/>
      <c r="B424" s="28" t="s">
        <v>437</v>
      </c>
      <c r="C424" s="30">
        <v>0</v>
      </c>
    </row>
    <row r="425" spans="1:3" ht="15" hidden="1" customHeight="1" outlineLevel="3">
      <c r="A425" s="29"/>
      <c r="B425" s="28" t="s">
        <v>438</v>
      </c>
      <c r="C425" s="30">
        <v>0</v>
      </c>
    </row>
    <row r="426" spans="1:3" ht="15" hidden="1" customHeight="1" outlineLevel="3">
      <c r="A426" s="29"/>
      <c r="B426" s="28" t="s">
        <v>439</v>
      </c>
      <c r="C426" s="30">
        <v>0</v>
      </c>
    </row>
    <row r="427" spans="1:3" hidden="1" outlineLevel="2">
      <c r="A427" s="6">
        <v>3307</v>
      </c>
      <c r="B427" s="4" t="s">
        <v>440</v>
      </c>
      <c r="C427" s="5">
        <v>0</v>
      </c>
    </row>
    <row r="428" spans="1:3" hidden="1" outlineLevel="1">
      <c r="A428" s="185" t="s">
        <v>441</v>
      </c>
      <c r="B428" s="186"/>
      <c r="C428" s="32">
        <f>SUM(C429:C434)</f>
        <v>15000</v>
      </c>
    </row>
    <row r="429" spans="1:3" hidden="1" outlineLevel="2" collapsed="1">
      <c r="A429" s="6">
        <v>3310</v>
      </c>
      <c r="B429" s="4" t="s">
        <v>443</v>
      </c>
      <c r="C429" s="5">
        <v>0</v>
      </c>
    </row>
    <row r="430" spans="1:3" hidden="1" outlineLevel="2" collapsed="1">
      <c r="A430" s="6">
        <v>3310</v>
      </c>
      <c r="B430" s="4" t="s">
        <v>52</v>
      </c>
      <c r="C430" s="5"/>
    </row>
    <row r="431" spans="1:3" hidden="1" outlineLevel="2" collapsed="1">
      <c r="A431" s="6">
        <v>3310</v>
      </c>
      <c r="B431" s="4" t="s">
        <v>444</v>
      </c>
      <c r="C431" s="5">
        <v>5000</v>
      </c>
    </row>
    <row r="432" spans="1:3" hidden="1" outlineLevel="2" collapsed="1">
      <c r="A432" s="6">
        <v>3310</v>
      </c>
      <c r="B432" s="4" t="s">
        <v>445</v>
      </c>
      <c r="C432" s="5">
        <v>5000</v>
      </c>
    </row>
    <row r="433" spans="1:8" hidden="1" outlineLevel="2" collapsed="1">
      <c r="A433" s="6">
        <v>3310</v>
      </c>
      <c r="B433" s="4" t="s">
        <v>442</v>
      </c>
      <c r="C433" s="5">
        <v>0</v>
      </c>
    </row>
    <row r="434" spans="1:8" hidden="1" outlineLevel="2" collapsed="1">
      <c r="A434" s="6">
        <v>3310</v>
      </c>
      <c r="B434" s="4" t="s">
        <v>446</v>
      </c>
      <c r="C434" s="5">
        <f>SUM(C435:C436)</f>
        <v>5000</v>
      </c>
    </row>
    <row r="435" spans="1:8" ht="15" hidden="1" customHeight="1" outlineLevel="2">
      <c r="A435" s="29"/>
      <c r="B435" s="28" t="s">
        <v>447</v>
      </c>
      <c r="C435" s="30">
        <v>0</v>
      </c>
    </row>
    <row r="436" spans="1:8" ht="15" hidden="1" customHeight="1" outlineLevel="2">
      <c r="A436" s="29"/>
      <c r="B436" s="28" t="s">
        <v>448</v>
      </c>
      <c r="C436" s="30">
        <v>5000</v>
      </c>
    </row>
    <row r="437" spans="1:8" collapsed="1">
      <c r="A437" s="193" t="s">
        <v>449</v>
      </c>
      <c r="B437" s="194"/>
      <c r="C437" s="35">
        <f>C438+C439</f>
        <v>0</v>
      </c>
      <c r="E437" s="39" t="s">
        <v>593</v>
      </c>
      <c r="F437" s="41"/>
      <c r="G437" s="42"/>
      <c r="H437" s="40" t="b">
        <f>AND(F437=G437)</f>
        <v>1</v>
      </c>
    </row>
    <row r="438" spans="1:8" hidden="1" outlineLevel="1">
      <c r="A438" s="185" t="s">
        <v>450</v>
      </c>
      <c r="B438" s="186"/>
      <c r="C438" s="32"/>
    </row>
    <row r="439" spans="1:8" hidden="1" outlineLevel="1">
      <c r="A439" s="185" t="s">
        <v>451</v>
      </c>
      <c r="B439" s="186"/>
      <c r="C439" s="32">
        <v>0</v>
      </c>
    </row>
    <row r="440" spans="1:8" collapsed="1">
      <c r="A440" s="191" t="s">
        <v>455</v>
      </c>
      <c r="B440" s="192"/>
      <c r="C440" s="36">
        <f>C441</f>
        <v>50000</v>
      </c>
      <c r="E440" s="39" t="s">
        <v>59</v>
      </c>
      <c r="F440" s="41"/>
      <c r="G440" s="42"/>
      <c r="H440" s="40" t="b">
        <f>AND(F440=G440)</f>
        <v>1</v>
      </c>
    </row>
    <row r="441" spans="1:8">
      <c r="A441" s="187" t="s">
        <v>456</v>
      </c>
      <c r="B441" s="188"/>
      <c r="C441" s="33">
        <f>C442+C446</f>
        <v>50000</v>
      </c>
      <c r="E441" s="39" t="s">
        <v>594</v>
      </c>
      <c r="F441" s="41"/>
      <c r="G441" s="42"/>
      <c r="H441" s="40" t="b">
        <f>AND(F441=G441)</f>
        <v>1</v>
      </c>
    </row>
    <row r="442" spans="1:8" hidden="1" outlineLevel="1">
      <c r="A442" s="185" t="s">
        <v>457</v>
      </c>
      <c r="B442" s="186"/>
      <c r="C442" s="32">
        <f>SUM(C443:C445)</f>
        <v>50000</v>
      </c>
    </row>
    <row r="443" spans="1:8" hidden="1" outlineLevel="2" collapsed="1">
      <c r="A443" s="6">
        <v>5500</v>
      </c>
      <c r="B443" s="4" t="s">
        <v>458</v>
      </c>
      <c r="C443" s="5">
        <v>50000</v>
      </c>
    </row>
    <row r="444" spans="1:8" hidden="1" outlineLevel="2" collapsed="1">
      <c r="A444" s="6">
        <v>5500</v>
      </c>
      <c r="B444" s="4" t="s">
        <v>459</v>
      </c>
      <c r="C444" s="5">
        <v>0</v>
      </c>
    </row>
    <row r="445" spans="1:8" hidden="1" outlineLevel="2" collapsed="1">
      <c r="A445" s="6">
        <v>5500</v>
      </c>
      <c r="B445" s="4" t="s">
        <v>460</v>
      </c>
      <c r="C445" s="5">
        <v>0</v>
      </c>
    </row>
    <row r="446" spans="1:8" hidden="1" outlineLevel="1">
      <c r="A446" s="185" t="s">
        <v>461</v>
      </c>
      <c r="B446" s="186"/>
      <c r="C446" s="32">
        <f>SUM(C447:C448)</f>
        <v>0</v>
      </c>
    </row>
    <row r="447" spans="1:8" hidden="1" outlineLevel="2" collapsed="1">
      <c r="A447" s="6">
        <v>5501</v>
      </c>
      <c r="B447" s="4" t="s">
        <v>462</v>
      </c>
      <c r="C447" s="5">
        <v>0</v>
      </c>
    </row>
    <row r="448" spans="1:8" ht="15" hidden="1" customHeight="1" outlineLevel="2" collapsed="1">
      <c r="A448" s="6">
        <v>5501</v>
      </c>
      <c r="B448" s="4" t="s">
        <v>463</v>
      </c>
      <c r="C448" s="5">
        <v>0</v>
      </c>
    </row>
    <row r="449" spans="1:8" collapsed="1">
      <c r="A449" s="189" t="s">
        <v>62</v>
      </c>
      <c r="B449" s="190"/>
      <c r="C449" s="37">
        <f>C450+C606+C615</f>
        <v>2064043.3789999997</v>
      </c>
      <c r="E449" s="39" t="s">
        <v>62</v>
      </c>
      <c r="F449" s="41"/>
      <c r="G449" s="42"/>
      <c r="H449" s="40" t="b">
        <f>AND(F449=G449)</f>
        <v>1</v>
      </c>
    </row>
    <row r="450" spans="1:8">
      <c r="A450" s="191" t="s">
        <v>464</v>
      </c>
      <c r="B450" s="192"/>
      <c r="C450" s="36">
        <f>C451+C528+C532+C535</f>
        <v>1845961.3789999997</v>
      </c>
      <c r="E450" s="39" t="s">
        <v>61</v>
      </c>
      <c r="F450" s="41"/>
      <c r="G450" s="42"/>
      <c r="H450" s="40" t="b">
        <f>AND(F450=G450)</f>
        <v>1</v>
      </c>
    </row>
    <row r="451" spans="1:8">
      <c r="A451" s="187" t="s">
        <v>465</v>
      </c>
      <c r="B451" s="188"/>
      <c r="C451" s="38">
        <f>C452+C457+C458+C459+C466+C467+C471+C474+C475+C476+C477+C482+C485+C489+C493+C500+C506+C518</f>
        <v>1845961.3789999997</v>
      </c>
      <c r="E451" s="39" t="s">
        <v>595</v>
      </c>
      <c r="F451" s="41"/>
      <c r="G451" s="42"/>
      <c r="H451" s="40" t="b">
        <f>AND(F451=G451)</f>
        <v>1</v>
      </c>
    </row>
    <row r="452" spans="1:8" hidden="1" outlineLevel="1">
      <c r="A452" s="185" t="s">
        <v>466</v>
      </c>
      <c r="B452" s="186"/>
      <c r="C452" s="32">
        <f>SUM(C453:C456)</f>
        <v>141000</v>
      </c>
    </row>
    <row r="453" spans="1:8" hidden="1" outlineLevel="2">
      <c r="A453" s="7">
        <v>6600</v>
      </c>
      <c r="B453" s="4" t="s">
        <v>468</v>
      </c>
      <c r="C453" s="5">
        <v>11000</v>
      </c>
    </row>
    <row r="454" spans="1:8" hidden="1" outlineLevel="2">
      <c r="A454" s="7">
        <v>6600</v>
      </c>
      <c r="B454" s="4" t="s">
        <v>469</v>
      </c>
      <c r="C454" s="5">
        <v>0</v>
      </c>
    </row>
    <row r="455" spans="1:8" hidden="1" outlineLevel="2">
      <c r="A455" s="7">
        <v>6600</v>
      </c>
      <c r="B455" s="4" t="s">
        <v>470</v>
      </c>
      <c r="C455" s="5">
        <v>0</v>
      </c>
    </row>
    <row r="456" spans="1:8" hidden="1" outlineLevel="2">
      <c r="A456" s="6">
        <v>6600</v>
      </c>
      <c r="B456" s="4" t="s">
        <v>471</v>
      </c>
      <c r="C456" s="5">
        <v>130000</v>
      </c>
    </row>
    <row r="457" spans="1:8" hidden="1" outlineLevel="1">
      <c r="A457" s="185" t="s">
        <v>467</v>
      </c>
      <c r="B457" s="186"/>
      <c r="C457" s="31">
        <v>161000</v>
      </c>
    </row>
    <row r="458" spans="1:8" hidden="1" outlineLevel="1">
      <c r="A458" s="185" t="s">
        <v>472</v>
      </c>
      <c r="B458" s="186"/>
      <c r="C458" s="32">
        <v>0</v>
      </c>
    </row>
    <row r="459" spans="1:8" hidden="1" outlineLevel="1">
      <c r="A459" s="185" t="s">
        <v>473</v>
      </c>
      <c r="B459" s="186"/>
      <c r="C459" s="32">
        <f>SUM(C460:C465)</f>
        <v>278001.19699999999</v>
      </c>
    </row>
    <row r="460" spans="1:8" hidden="1" outlineLevel="2">
      <c r="A460" s="7">
        <v>6603</v>
      </c>
      <c r="B460" s="4" t="s">
        <v>474</v>
      </c>
      <c r="C460" s="5">
        <v>10000</v>
      </c>
    </row>
    <row r="461" spans="1:8" hidden="1" outlineLevel="2">
      <c r="A461" s="7">
        <v>6603</v>
      </c>
      <c r="B461" s="4" t="s">
        <v>475</v>
      </c>
      <c r="C461" s="5">
        <v>0</v>
      </c>
    </row>
    <row r="462" spans="1:8" hidden="1" outlineLevel="2">
      <c r="A462" s="7">
        <v>6603</v>
      </c>
      <c r="B462" s="4" t="s">
        <v>476</v>
      </c>
      <c r="C462" s="5">
        <v>100001.197</v>
      </c>
    </row>
    <row r="463" spans="1:8" hidden="1" outlineLevel="2">
      <c r="A463" s="7">
        <v>6603</v>
      </c>
      <c r="B463" s="4" t="s">
        <v>477</v>
      </c>
      <c r="C463" s="5">
        <v>100000</v>
      </c>
    </row>
    <row r="464" spans="1:8" hidden="1" outlineLevel="2">
      <c r="A464" s="7">
        <v>6603</v>
      </c>
      <c r="B464" s="4" t="s">
        <v>478</v>
      </c>
      <c r="C464" s="5">
        <v>0</v>
      </c>
    </row>
    <row r="465" spans="1:3" hidden="1" outlineLevel="2">
      <c r="A465" s="7">
        <v>6603</v>
      </c>
      <c r="B465" s="4" t="s">
        <v>479</v>
      </c>
      <c r="C465" s="5">
        <v>68000</v>
      </c>
    </row>
    <row r="466" spans="1:3" hidden="1" outlineLevel="1">
      <c r="A466" s="185" t="s">
        <v>480</v>
      </c>
      <c r="B466" s="186"/>
      <c r="C466" s="32">
        <v>0</v>
      </c>
    </row>
    <row r="467" spans="1:3" hidden="1" outlineLevel="1">
      <c r="A467" s="185" t="s">
        <v>481</v>
      </c>
      <c r="B467" s="186"/>
      <c r="C467" s="32">
        <f>SUM(C468:C470)</f>
        <v>20241.699000000001</v>
      </c>
    </row>
    <row r="468" spans="1:3" hidden="1" outlineLevel="2">
      <c r="A468" s="7">
        <v>6605</v>
      </c>
      <c r="B468" s="4" t="s">
        <v>482</v>
      </c>
      <c r="C468" s="5">
        <v>0</v>
      </c>
    </row>
    <row r="469" spans="1:3" hidden="1" outlineLevel="2">
      <c r="A469" s="7">
        <v>6605</v>
      </c>
      <c r="B469" s="4" t="s">
        <v>483</v>
      </c>
      <c r="C469" s="5">
        <v>0</v>
      </c>
    </row>
    <row r="470" spans="1:3" hidden="1" outlineLevel="2">
      <c r="A470" s="7">
        <v>6605</v>
      </c>
      <c r="B470" s="4" t="s">
        <v>484</v>
      </c>
      <c r="C470" s="5">
        <v>20241.699000000001</v>
      </c>
    </row>
    <row r="471" spans="1:3" hidden="1" outlineLevel="1">
      <c r="A471" s="185" t="s">
        <v>485</v>
      </c>
      <c r="B471" s="186"/>
      <c r="C471" s="32">
        <f>SUM(C472:C473)</f>
        <v>203422.492</v>
      </c>
    </row>
    <row r="472" spans="1:3" hidden="1" outlineLevel="2">
      <c r="A472" s="7">
        <v>6606</v>
      </c>
      <c r="B472" s="4" t="s">
        <v>486</v>
      </c>
      <c r="C472" s="5">
        <v>135000</v>
      </c>
    </row>
    <row r="473" spans="1:3" hidden="1" outlineLevel="2">
      <c r="A473" s="7">
        <v>6606</v>
      </c>
      <c r="B473" s="4" t="s">
        <v>487</v>
      </c>
      <c r="C473" s="5">
        <v>68422.491999999998</v>
      </c>
    </row>
    <row r="474" spans="1:3" hidden="1" outlineLevel="1">
      <c r="A474" s="185" t="s">
        <v>488</v>
      </c>
      <c r="B474" s="186"/>
      <c r="C474" s="32">
        <v>0</v>
      </c>
    </row>
    <row r="475" spans="1:3" hidden="1" outlineLevel="1" collapsed="1">
      <c r="A475" s="185" t="s">
        <v>489</v>
      </c>
      <c r="B475" s="186"/>
      <c r="C475" s="32">
        <v>124000</v>
      </c>
    </row>
    <row r="476" spans="1:3" hidden="1" outlineLevel="1" collapsed="1">
      <c r="A476" s="185" t="s">
        <v>490</v>
      </c>
      <c r="B476" s="186"/>
      <c r="C476" s="32">
        <v>0</v>
      </c>
    </row>
    <row r="477" spans="1:3" hidden="1" outlineLevel="1">
      <c r="A477" s="185" t="s">
        <v>491</v>
      </c>
      <c r="B477" s="186"/>
      <c r="C477" s="32">
        <f>SUM(C478:C481)</f>
        <v>53000</v>
      </c>
    </row>
    <row r="478" spans="1:3" hidden="1" outlineLevel="2">
      <c r="A478" s="7">
        <v>6610</v>
      </c>
      <c r="B478" s="4" t="s">
        <v>492</v>
      </c>
      <c r="C478" s="5">
        <v>30000</v>
      </c>
    </row>
    <row r="479" spans="1:3" hidden="1" outlineLevel="2">
      <c r="A479" s="7">
        <v>6610</v>
      </c>
      <c r="B479" s="4" t="s">
        <v>493</v>
      </c>
      <c r="C479" s="5">
        <v>0</v>
      </c>
    </row>
    <row r="480" spans="1:3" hidden="1" outlineLevel="2">
      <c r="A480" s="7">
        <v>6610</v>
      </c>
      <c r="B480" s="4" t="s">
        <v>494</v>
      </c>
      <c r="C480" s="5">
        <v>0</v>
      </c>
    </row>
    <row r="481" spans="1:3" hidden="1" outlineLevel="2">
      <c r="A481" s="7">
        <v>6610</v>
      </c>
      <c r="B481" s="4" t="s">
        <v>495</v>
      </c>
      <c r="C481" s="5">
        <v>23000</v>
      </c>
    </row>
    <row r="482" spans="1:3" hidden="1" outlineLevel="1">
      <c r="A482" s="185" t="s">
        <v>498</v>
      </c>
      <c r="B482" s="186"/>
      <c r="C482" s="32">
        <f>SUM(C483:C484)</f>
        <v>1021.223</v>
      </c>
    </row>
    <row r="483" spans="1:3" hidden="1" outlineLevel="2">
      <c r="A483" s="7">
        <v>6611</v>
      </c>
      <c r="B483" s="4" t="s">
        <v>496</v>
      </c>
      <c r="C483" s="5">
        <v>0</v>
      </c>
    </row>
    <row r="484" spans="1:3" hidden="1" outlineLevel="2">
      <c r="A484" s="7">
        <v>6611</v>
      </c>
      <c r="B484" s="4" t="s">
        <v>497</v>
      </c>
      <c r="C484" s="5">
        <v>1021.223</v>
      </c>
    </row>
    <row r="485" spans="1:3" hidden="1" outlineLevel="1">
      <c r="A485" s="185" t="s">
        <v>502</v>
      </c>
      <c r="B485" s="186"/>
      <c r="C485" s="32">
        <f>SUM(C486:C488)</f>
        <v>25000</v>
      </c>
    </row>
    <row r="486" spans="1:3" hidden="1" outlineLevel="2">
      <c r="A486" s="7">
        <v>6612</v>
      </c>
      <c r="B486" s="4" t="s">
        <v>499</v>
      </c>
      <c r="C486" s="5">
        <v>25000</v>
      </c>
    </row>
    <row r="487" spans="1:3" hidden="1" outlineLevel="2">
      <c r="A487" s="7">
        <v>6612</v>
      </c>
      <c r="B487" s="4" t="s">
        <v>500</v>
      </c>
      <c r="C487" s="5">
        <v>0</v>
      </c>
    </row>
    <row r="488" spans="1:3" hidden="1" outlineLevel="2">
      <c r="A488" s="7">
        <v>6612</v>
      </c>
      <c r="B488" s="4" t="s">
        <v>501</v>
      </c>
      <c r="C488" s="5">
        <v>0</v>
      </c>
    </row>
    <row r="489" spans="1:3" hidden="1" outlineLevel="1">
      <c r="A489" s="185" t="s">
        <v>503</v>
      </c>
      <c r="B489" s="186"/>
      <c r="C489" s="32">
        <f>SUM(C490:C492)</f>
        <v>240400.8</v>
      </c>
    </row>
    <row r="490" spans="1:3" hidden="1" outlineLevel="2">
      <c r="A490" s="7">
        <v>6613</v>
      </c>
      <c r="B490" s="4" t="s">
        <v>504</v>
      </c>
      <c r="C490" s="5">
        <v>0</v>
      </c>
    </row>
    <row r="491" spans="1:3" hidden="1" outlineLevel="2">
      <c r="A491" s="7">
        <v>6613</v>
      </c>
      <c r="B491" s="4" t="s">
        <v>505</v>
      </c>
      <c r="C491" s="5">
        <v>150000</v>
      </c>
    </row>
    <row r="492" spans="1:3" hidden="1" outlineLevel="2">
      <c r="A492" s="7">
        <v>6613</v>
      </c>
      <c r="B492" s="4" t="s">
        <v>501</v>
      </c>
      <c r="C492" s="5">
        <v>90400.8</v>
      </c>
    </row>
    <row r="493" spans="1:3" hidden="1" outlineLevel="1">
      <c r="A493" s="185" t="s">
        <v>506</v>
      </c>
      <c r="B493" s="186"/>
      <c r="C493" s="32">
        <f>SUM(C494:C499)</f>
        <v>107000</v>
      </c>
    </row>
    <row r="494" spans="1:3" hidden="1" outlineLevel="2">
      <c r="A494" s="7">
        <v>6614</v>
      </c>
      <c r="B494" s="4" t="s">
        <v>507</v>
      </c>
      <c r="C494" s="5">
        <v>0</v>
      </c>
    </row>
    <row r="495" spans="1:3" hidden="1" outlineLevel="2">
      <c r="A495" s="7">
        <v>6614</v>
      </c>
      <c r="B495" s="4" t="s">
        <v>508</v>
      </c>
      <c r="C495" s="5">
        <v>5000</v>
      </c>
    </row>
    <row r="496" spans="1:3" hidden="1" outlineLevel="2">
      <c r="A496" s="7">
        <v>6614</v>
      </c>
      <c r="B496" s="4" t="s">
        <v>509</v>
      </c>
      <c r="C496" s="5">
        <v>0</v>
      </c>
    </row>
    <row r="497" spans="1:3" hidden="1" outlineLevel="2">
      <c r="A497" s="7">
        <v>6614</v>
      </c>
      <c r="B497" s="4" t="s">
        <v>510</v>
      </c>
      <c r="C497" s="5">
        <v>0</v>
      </c>
    </row>
    <row r="498" spans="1:3" hidden="1" outlineLevel="2">
      <c r="A498" s="7">
        <v>6614</v>
      </c>
      <c r="B498" s="4" t="s">
        <v>511</v>
      </c>
      <c r="C498" s="5">
        <v>0</v>
      </c>
    </row>
    <row r="499" spans="1:3" hidden="1" outlineLevel="2">
      <c r="A499" s="7">
        <v>6614</v>
      </c>
      <c r="B499" s="4" t="s">
        <v>512</v>
      </c>
      <c r="C499" s="5">
        <v>102000</v>
      </c>
    </row>
    <row r="500" spans="1:3" hidden="1" outlineLevel="1">
      <c r="A500" s="185" t="s">
        <v>513</v>
      </c>
      <c r="B500" s="186"/>
      <c r="C500" s="32">
        <f>SUM(C501:C505)</f>
        <v>131796.83199999999</v>
      </c>
    </row>
    <row r="501" spans="1:3" hidden="1" outlineLevel="2">
      <c r="A501" s="7">
        <v>6615</v>
      </c>
      <c r="B501" s="4" t="s">
        <v>514</v>
      </c>
      <c r="C501" s="5">
        <v>96796.831999999995</v>
      </c>
    </row>
    <row r="502" spans="1:3" hidden="1" outlineLevel="2">
      <c r="A502" s="7">
        <v>6615</v>
      </c>
      <c r="B502" s="4" t="s">
        <v>515</v>
      </c>
      <c r="C502" s="5">
        <v>0</v>
      </c>
    </row>
    <row r="503" spans="1:3" hidden="1" outlineLevel="2">
      <c r="A503" s="7">
        <v>6615</v>
      </c>
      <c r="B503" s="4" t="s">
        <v>516</v>
      </c>
      <c r="C503" s="5">
        <v>0</v>
      </c>
    </row>
    <row r="504" spans="1:3" hidden="1" outlineLevel="2">
      <c r="A504" s="7">
        <v>6615</v>
      </c>
      <c r="B504" s="4" t="s">
        <v>517</v>
      </c>
      <c r="C504" s="5">
        <v>0</v>
      </c>
    </row>
    <row r="505" spans="1:3" hidden="1" outlineLevel="2">
      <c r="A505" s="7">
        <v>6615</v>
      </c>
      <c r="B505" s="4" t="s">
        <v>518</v>
      </c>
      <c r="C505" s="5">
        <v>35000</v>
      </c>
    </row>
    <row r="506" spans="1:3" hidden="1" outlineLevel="1">
      <c r="A506" s="185" t="s">
        <v>519</v>
      </c>
      <c r="B506" s="186"/>
      <c r="C506" s="32">
        <f>SUM(C507:C517)</f>
        <v>317077.136</v>
      </c>
    </row>
    <row r="507" spans="1:3" hidden="1" outlineLevel="2">
      <c r="A507" s="7">
        <v>6616</v>
      </c>
      <c r="B507" s="4" t="s">
        <v>520</v>
      </c>
      <c r="C507" s="5">
        <v>10000</v>
      </c>
    </row>
    <row r="508" spans="1:3" hidden="1" outlineLevel="2">
      <c r="A508" s="7">
        <v>6616</v>
      </c>
      <c r="B508" s="4" t="s">
        <v>521</v>
      </c>
      <c r="C508" s="5">
        <v>0</v>
      </c>
    </row>
    <row r="509" spans="1:3" hidden="1" outlineLevel="2">
      <c r="A509" s="7">
        <v>6616</v>
      </c>
      <c r="B509" s="4" t="s">
        <v>522</v>
      </c>
      <c r="C509" s="5">
        <v>40000</v>
      </c>
    </row>
    <row r="510" spans="1:3" hidden="1" outlineLevel="2">
      <c r="A510" s="7">
        <v>6616</v>
      </c>
      <c r="B510" s="4" t="s">
        <v>523</v>
      </c>
      <c r="C510" s="5">
        <v>200577.136</v>
      </c>
    </row>
    <row r="511" spans="1:3" hidden="1" outlineLevel="2">
      <c r="A511" s="7">
        <v>6616</v>
      </c>
      <c r="B511" s="4" t="s">
        <v>524</v>
      </c>
      <c r="C511" s="5">
        <v>0</v>
      </c>
    </row>
    <row r="512" spans="1:3" hidden="1" outlineLevel="2">
      <c r="A512" s="7">
        <v>6616</v>
      </c>
      <c r="B512" s="4" t="s">
        <v>525</v>
      </c>
      <c r="C512" s="5">
        <v>0</v>
      </c>
    </row>
    <row r="513" spans="1:8" hidden="1" outlineLevel="2">
      <c r="A513" s="7">
        <v>6616</v>
      </c>
      <c r="B513" s="4" t="s">
        <v>526</v>
      </c>
      <c r="C513" s="5">
        <v>0</v>
      </c>
    </row>
    <row r="514" spans="1:8" hidden="1" outlineLevel="2">
      <c r="A514" s="7">
        <v>6616</v>
      </c>
      <c r="B514" s="4" t="s">
        <v>527</v>
      </c>
      <c r="C514" s="5">
        <v>0</v>
      </c>
    </row>
    <row r="515" spans="1:8" hidden="1" outlineLevel="2">
      <c r="A515" s="7">
        <v>6616</v>
      </c>
      <c r="B515" s="4" t="s">
        <v>528</v>
      </c>
      <c r="C515" s="5">
        <v>0</v>
      </c>
    </row>
    <row r="516" spans="1:8" hidden="1" outlineLevel="2">
      <c r="A516" s="7">
        <v>6616</v>
      </c>
      <c r="B516" s="4" t="s">
        <v>529</v>
      </c>
      <c r="C516" s="5">
        <v>0</v>
      </c>
    </row>
    <row r="517" spans="1:8" hidden="1" outlineLevel="2">
      <c r="A517" s="7">
        <v>6616</v>
      </c>
      <c r="B517" s="4" t="s">
        <v>530</v>
      </c>
      <c r="C517" s="5">
        <v>66500</v>
      </c>
    </row>
    <row r="518" spans="1:8" hidden="1" outlineLevel="1">
      <c r="A518" s="185" t="s">
        <v>531</v>
      </c>
      <c r="B518" s="186"/>
      <c r="C518" s="32">
        <f>SUM(C519:C527)</f>
        <v>43000</v>
      </c>
    </row>
    <row r="519" spans="1:8" hidden="1" outlineLevel="2">
      <c r="A519" s="7">
        <v>6617</v>
      </c>
      <c r="B519" s="4" t="s">
        <v>532</v>
      </c>
      <c r="C519" s="5">
        <v>38000</v>
      </c>
    </row>
    <row r="520" spans="1:8" hidden="1" outlineLevel="2">
      <c r="A520" s="7">
        <v>6617</v>
      </c>
      <c r="B520" s="4" t="s">
        <v>533</v>
      </c>
      <c r="C520" s="5">
        <v>0</v>
      </c>
    </row>
    <row r="521" spans="1:8" hidden="1" outlineLevel="2">
      <c r="A521" s="7">
        <v>6617</v>
      </c>
      <c r="B521" s="4" t="s">
        <v>534</v>
      </c>
      <c r="C521" s="5">
        <v>0</v>
      </c>
    </row>
    <row r="522" spans="1:8" hidden="1" outlineLevel="2">
      <c r="A522" s="7">
        <v>6617</v>
      </c>
      <c r="B522" s="4" t="s">
        <v>535</v>
      </c>
      <c r="C522" s="5">
        <v>5000</v>
      </c>
    </row>
    <row r="523" spans="1:8" hidden="1" outlineLevel="2">
      <c r="A523" s="7">
        <v>6617</v>
      </c>
      <c r="B523" s="4" t="s">
        <v>536</v>
      </c>
      <c r="C523" s="5">
        <v>0</v>
      </c>
    </row>
    <row r="524" spans="1:8" hidden="1" outlineLevel="2">
      <c r="A524" s="7">
        <v>6617</v>
      </c>
      <c r="B524" s="4" t="s">
        <v>537</v>
      </c>
      <c r="C524" s="5">
        <v>0</v>
      </c>
    </row>
    <row r="525" spans="1:8" hidden="1" outlineLevel="2">
      <c r="A525" s="7">
        <v>6617</v>
      </c>
      <c r="B525" s="4" t="s">
        <v>538</v>
      </c>
      <c r="C525" s="5">
        <v>0</v>
      </c>
    </row>
    <row r="526" spans="1:8" hidden="1" outlineLevel="2">
      <c r="A526" s="7">
        <v>6617</v>
      </c>
      <c r="B526" s="4" t="s">
        <v>539</v>
      </c>
      <c r="C526" s="5">
        <v>0</v>
      </c>
    </row>
    <row r="527" spans="1:8" hidden="1" outlineLevel="2">
      <c r="A527" s="7">
        <v>6617</v>
      </c>
      <c r="B527" s="4" t="s">
        <v>540</v>
      </c>
      <c r="C527" s="5">
        <v>0</v>
      </c>
    </row>
    <row r="528" spans="1:8" collapsed="1">
      <c r="A528" s="187" t="s">
        <v>541</v>
      </c>
      <c r="B528" s="188"/>
      <c r="C528" s="38">
        <f>C529+C530+C531</f>
        <v>0</v>
      </c>
      <c r="E528" s="39" t="s">
        <v>596</v>
      </c>
      <c r="F528" s="41"/>
      <c r="G528" s="42"/>
      <c r="H528" s="40" t="b">
        <f>AND(F528=G528)</f>
        <v>1</v>
      </c>
    </row>
    <row r="529" spans="1:8" hidden="1" outlineLevel="1">
      <c r="A529" s="185" t="s">
        <v>542</v>
      </c>
      <c r="B529" s="186"/>
      <c r="C529" s="32">
        <v>0</v>
      </c>
    </row>
    <row r="530" spans="1:8" hidden="1" outlineLevel="1">
      <c r="A530" s="185" t="s">
        <v>543</v>
      </c>
      <c r="B530" s="186"/>
      <c r="C530" s="32">
        <v>0</v>
      </c>
    </row>
    <row r="531" spans="1:8" hidden="1" outlineLevel="1">
      <c r="A531" s="185" t="s">
        <v>544</v>
      </c>
      <c r="B531" s="186"/>
      <c r="C531" s="32">
        <v>0</v>
      </c>
    </row>
    <row r="532" spans="1:8" collapsed="1">
      <c r="A532" s="187" t="s">
        <v>545</v>
      </c>
      <c r="B532" s="188"/>
      <c r="C532" s="38">
        <f>C533+C534</f>
        <v>0</v>
      </c>
      <c r="E532" s="39" t="s">
        <v>597</v>
      </c>
      <c r="F532" s="41"/>
      <c r="G532" s="42"/>
      <c r="H532" s="40" t="b">
        <f>AND(F532=G532)</f>
        <v>1</v>
      </c>
    </row>
    <row r="533" spans="1:8" hidden="1" outlineLevel="1">
      <c r="A533" s="185" t="s">
        <v>546</v>
      </c>
      <c r="B533" s="186"/>
      <c r="C533" s="32">
        <v>0</v>
      </c>
    </row>
    <row r="534" spans="1:8" hidden="1" outlineLevel="1">
      <c r="A534" s="185" t="s">
        <v>547</v>
      </c>
      <c r="B534" s="186"/>
      <c r="C534" s="32">
        <v>0</v>
      </c>
    </row>
    <row r="535" spans="1:8" collapsed="1">
      <c r="A535" s="187" t="s">
        <v>548</v>
      </c>
      <c r="B535" s="188"/>
      <c r="C535" s="38">
        <f>C536+C541+C542+C543+C550+C551+C555+C558+C559+C560+C561+C566+C569+C573+C577+C584+C590+C602+C603+C604+C605</f>
        <v>0</v>
      </c>
      <c r="E535" s="39" t="s">
        <v>598</v>
      </c>
      <c r="F535" s="41"/>
      <c r="G535" s="42"/>
      <c r="H535" s="40" t="b">
        <f>AND(F535=G535)</f>
        <v>1</v>
      </c>
    </row>
    <row r="536" spans="1:8" hidden="1" outlineLevel="1">
      <c r="A536" s="185" t="s">
        <v>549</v>
      </c>
      <c r="B536" s="186"/>
      <c r="C536" s="32">
        <f>SUM(C537:C540)</f>
        <v>0</v>
      </c>
    </row>
    <row r="537" spans="1:8" hidden="1" outlineLevel="2">
      <c r="A537" s="7">
        <v>9600</v>
      </c>
      <c r="B537" s="4" t="s">
        <v>468</v>
      </c>
      <c r="C537" s="5">
        <v>0</v>
      </c>
    </row>
    <row r="538" spans="1:8" hidden="1" outlineLevel="2">
      <c r="A538" s="7">
        <v>9600</v>
      </c>
      <c r="B538" s="4" t="s">
        <v>469</v>
      </c>
      <c r="C538" s="5">
        <v>0</v>
      </c>
    </row>
    <row r="539" spans="1:8" hidden="1" outlineLevel="2">
      <c r="A539" s="7">
        <v>9600</v>
      </c>
      <c r="B539" s="4" t="s">
        <v>470</v>
      </c>
      <c r="C539" s="5">
        <v>0</v>
      </c>
    </row>
    <row r="540" spans="1:8" hidden="1" outlineLevel="2">
      <c r="A540" s="7">
        <v>9600</v>
      </c>
      <c r="B540" s="4" t="s">
        <v>471</v>
      </c>
      <c r="C540" s="5">
        <v>0</v>
      </c>
    </row>
    <row r="541" spans="1:8" hidden="1" outlineLevel="1">
      <c r="A541" s="185" t="s">
        <v>550</v>
      </c>
      <c r="B541" s="186"/>
      <c r="C541" s="31">
        <v>0</v>
      </c>
    </row>
    <row r="542" spans="1:8" hidden="1" outlineLevel="1">
      <c r="A542" s="185" t="s">
        <v>551</v>
      </c>
      <c r="B542" s="186"/>
      <c r="C542" s="32">
        <v>0</v>
      </c>
    </row>
    <row r="543" spans="1:8" hidden="1" outlineLevel="1">
      <c r="A543" s="185" t="s">
        <v>552</v>
      </c>
      <c r="B543" s="186"/>
      <c r="C543" s="32">
        <f>SUM(C544:C549)</f>
        <v>0</v>
      </c>
    </row>
    <row r="544" spans="1:8" hidden="1" outlineLevel="2">
      <c r="A544" s="7">
        <v>9603</v>
      </c>
      <c r="B544" s="4" t="s">
        <v>474</v>
      </c>
      <c r="C544" s="5">
        <v>0</v>
      </c>
    </row>
    <row r="545" spans="1:3" hidden="1" outlineLevel="2">
      <c r="A545" s="7">
        <v>9603</v>
      </c>
      <c r="B545" s="4" t="s">
        <v>475</v>
      </c>
      <c r="C545" s="5">
        <v>0</v>
      </c>
    </row>
    <row r="546" spans="1:3" hidden="1" outlineLevel="2">
      <c r="A546" s="7">
        <v>9603</v>
      </c>
      <c r="B546" s="4" t="s">
        <v>476</v>
      </c>
      <c r="C546" s="5">
        <v>0</v>
      </c>
    </row>
    <row r="547" spans="1:3" hidden="1" outlineLevel="2">
      <c r="A547" s="7">
        <v>9603</v>
      </c>
      <c r="B547" s="4" t="s">
        <v>477</v>
      </c>
      <c r="C547" s="5">
        <v>0</v>
      </c>
    </row>
    <row r="548" spans="1:3" hidden="1" outlineLevel="2">
      <c r="A548" s="7">
        <v>9603</v>
      </c>
      <c r="B548" s="4" t="s">
        <v>478</v>
      </c>
      <c r="C548" s="5">
        <v>0</v>
      </c>
    </row>
    <row r="549" spans="1:3" hidden="1" outlineLevel="2">
      <c r="A549" s="7">
        <v>9603</v>
      </c>
      <c r="B549" s="4" t="s">
        <v>479</v>
      </c>
      <c r="C549" s="5">
        <v>0</v>
      </c>
    </row>
    <row r="550" spans="1:3" hidden="1" outlineLevel="1">
      <c r="A550" s="185" t="s">
        <v>553</v>
      </c>
      <c r="B550" s="186"/>
      <c r="C550" s="32">
        <v>0</v>
      </c>
    </row>
    <row r="551" spans="1:3" hidden="1" outlineLevel="1">
      <c r="A551" s="185" t="s">
        <v>554</v>
      </c>
      <c r="B551" s="186"/>
      <c r="C551" s="32">
        <f>SUM(C552:C554)</f>
        <v>0</v>
      </c>
    </row>
    <row r="552" spans="1:3" hidden="1" outlineLevel="2">
      <c r="A552" s="7">
        <v>9605</v>
      </c>
      <c r="B552" s="4" t="s">
        <v>482</v>
      </c>
      <c r="C552" s="5">
        <v>0</v>
      </c>
    </row>
    <row r="553" spans="1:3" hidden="1" outlineLevel="2">
      <c r="A553" s="7">
        <v>9605</v>
      </c>
      <c r="B553" s="4" t="s">
        <v>483</v>
      </c>
      <c r="C553" s="5">
        <v>0</v>
      </c>
    </row>
    <row r="554" spans="1:3" hidden="1" outlineLevel="2">
      <c r="A554" s="7">
        <v>9605</v>
      </c>
      <c r="B554" s="4" t="s">
        <v>484</v>
      </c>
      <c r="C554" s="5">
        <v>0</v>
      </c>
    </row>
    <row r="555" spans="1:3" hidden="1" outlineLevel="1">
      <c r="A555" s="185" t="s">
        <v>555</v>
      </c>
      <c r="B555" s="186"/>
      <c r="C555" s="32">
        <f>SUM(C556:C557)</f>
        <v>0</v>
      </c>
    </row>
    <row r="556" spans="1:3" hidden="1" outlineLevel="2">
      <c r="A556" s="7">
        <v>9606</v>
      </c>
      <c r="B556" s="4" t="s">
        <v>486</v>
      </c>
      <c r="C556" s="5">
        <v>0</v>
      </c>
    </row>
    <row r="557" spans="1:3" hidden="1" outlineLevel="2">
      <c r="A557" s="7">
        <v>9606</v>
      </c>
      <c r="B557" s="4" t="s">
        <v>487</v>
      </c>
      <c r="C557" s="5">
        <v>0</v>
      </c>
    </row>
    <row r="558" spans="1:3" hidden="1" outlineLevel="1">
      <c r="A558" s="185" t="s">
        <v>556</v>
      </c>
      <c r="B558" s="186"/>
      <c r="C558" s="32">
        <v>0</v>
      </c>
    </row>
    <row r="559" spans="1:3" hidden="1" outlineLevel="1" collapsed="1">
      <c r="A559" s="185" t="s">
        <v>557</v>
      </c>
      <c r="B559" s="186"/>
      <c r="C559" s="32">
        <v>0</v>
      </c>
    </row>
    <row r="560" spans="1:3" hidden="1" outlineLevel="1" collapsed="1">
      <c r="A560" s="185" t="s">
        <v>558</v>
      </c>
      <c r="B560" s="186"/>
      <c r="C560" s="32">
        <v>0</v>
      </c>
    </row>
    <row r="561" spans="1:3" hidden="1" outlineLevel="1">
      <c r="A561" s="185" t="s">
        <v>559</v>
      </c>
      <c r="B561" s="186"/>
      <c r="C561" s="32">
        <f>SUM(C562:C565)</f>
        <v>0</v>
      </c>
    </row>
    <row r="562" spans="1:3" hidden="1" outlineLevel="2">
      <c r="A562" s="7">
        <v>9610</v>
      </c>
      <c r="B562" s="4" t="s">
        <v>492</v>
      </c>
      <c r="C562" s="5">
        <v>0</v>
      </c>
    </row>
    <row r="563" spans="1:3" hidden="1" outlineLevel="2">
      <c r="A563" s="7">
        <v>9610</v>
      </c>
      <c r="B563" s="4" t="s">
        <v>493</v>
      </c>
      <c r="C563" s="5">
        <v>0</v>
      </c>
    </row>
    <row r="564" spans="1:3" hidden="1" outlineLevel="2">
      <c r="A564" s="7">
        <v>9610</v>
      </c>
      <c r="B564" s="4" t="s">
        <v>494</v>
      </c>
      <c r="C564" s="5">
        <v>0</v>
      </c>
    </row>
    <row r="565" spans="1:3" hidden="1" outlineLevel="2">
      <c r="A565" s="7">
        <v>9610</v>
      </c>
      <c r="B565" s="4" t="s">
        <v>495</v>
      </c>
      <c r="C565" s="5">
        <v>0</v>
      </c>
    </row>
    <row r="566" spans="1:3" hidden="1" outlineLevel="1">
      <c r="A566" s="185" t="s">
        <v>560</v>
      </c>
      <c r="B566" s="186"/>
      <c r="C566" s="32">
        <f>SUM(C567:C568)</f>
        <v>0</v>
      </c>
    </row>
    <row r="567" spans="1:3" hidden="1" outlineLevel="2">
      <c r="A567" s="7">
        <v>9611</v>
      </c>
      <c r="B567" s="4" t="s">
        <v>496</v>
      </c>
      <c r="C567" s="5">
        <v>0</v>
      </c>
    </row>
    <row r="568" spans="1:3" hidden="1" outlineLevel="2">
      <c r="A568" s="7">
        <v>9611</v>
      </c>
      <c r="B568" s="4" t="s">
        <v>497</v>
      </c>
      <c r="C568" s="5">
        <v>0</v>
      </c>
    </row>
    <row r="569" spans="1:3" hidden="1" outlineLevel="1">
      <c r="A569" s="185" t="s">
        <v>561</v>
      </c>
      <c r="B569" s="186"/>
      <c r="C569" s="32">
        <f>SUM(C570:C572)</f>
        <v>0</v>
      </c>
    </row>
    <row r="570" spans="1:3" hidden="1" outlineLevel="2">
      <c r="A570" s="7">
        <v>9612</v>
      </c>
      <c r="B570" s="4" t="s">
        <v>499</v>
      </c>
      <c r="C570" s="5">
        <v>0</v>
      </c>
    </row>
    <row r="571" spans="1:3" hidden="1" outlineLevel="2">
      <c r="A571" s="7">
        <v>9612</v>
      </c>
      <c r="B571" s="4" t="s">
        <v>500</v>
      </c>
      <c r="C571" s="5">
        <v>0</v>
      </c>
    </row>
    <row r="572" spans="1:3" hidden="1" outlineLevel="2">
      <c r="A572" s="7">
        <v>9612</v>
      </c>
      <c r="B572" s="4" t="s">
        <v>501</v>
      </c>
      <c r="C572" s="5">
        <v>0</v>
      </c>
    </row>
    <row r="573" spans="1:3" hidden="1" outlineLevel="1">
      <c r="A573" s="185" t="s">
        <v>562</v>
      </c>
      <c r="B573" s="186"/>
      <c r="C573" s="32">
        <f>SUM(C574:C576)</f>
        <v>0</v>
      </c>
    </row>
    <row r="574" spans="1:3" hidden="1" outlineLevel="2">
      <c r="A574" s="7">
        <v>9613</v>
      </c>
      <c r="B574" s="4" t="s">
        <v>504</v>
      </c>
      <c r="C574" s="5">
        <v>0</v>
      </c>
    </row>
    <row r="575" spans="1:3" hidden="1" outlineLevel="2">
      <c r="A575" s="7">
        <v>9613</v>
      </c>
      <c r="B575" s="4" t="s">
        <v>505</v>
      </c>
      <c r="C575" s="5">
        <v>0</v>
      </c>
    </row>
    <row r="576" spans="1:3" hidden="1" outlineLevel="2">
      <c r="A576" s="7">
        <v>9613</v>
      </c>
      <c r="B576" s="4" t="s">
        <v>501</v>
      </c>
      <c r="C576" s="5">
        <v>0</v>
      </c>
    </row>
    <row r="577" spans="1:3" hidden="1" outlineLevel="1">
      <c r="A577" s="185" t="s">
        <v>563</v>
      </c>
      <c r="B577" s="186"/>
      <c r="C577" s="32">
        <f>SUM(C578:C583)</f>
        <v>0</v>
      </c>
    </row>
    <row r="578" spans="1:3" hidden="1" outlineLevel="2">
      <c r="A578" s="7">
        <v>9614</v>
      </c>
      <c r="B578" s="4" t="s">
        <v>507</v>
      </c>
      <c r="C578" s="5">
        <v>0</v>
      </c>
    </row>
    <row r="579" spans="1:3" hidden="1" outlineLevel="2">
      <c r="A579" s="7">
        <v>9614</v>
      </c>
      <c r="B579" s="4" t="s">
        <v>508</v>
      </c>
      <c r="C579" s="5">
        <v>0</v>
      </c>
    </row>
    <row r="580" spans="1:3" hidden="1" outlineLevel="2">
      <c r="A580" s="7">
        <v>9614</v>
      </c>
      <c r="B580" s="4" t="s">
        <v>509</v>
      </c>
      <c r="C580" s="5">
        <v>0</v>
      </c>
    </row>
    <row r="581" spans="1:3" hidden="1" outlineLevel="2">
      <c r="A581" s="7">
        <v>9614</v>
      </c>
      <c r="B581" s="4" t="s">
        <v>510</v>
      </c>
      <c r="C581" s="5">
        <v>0</v>
      </c>
    </row>
    <row r="582" spans="1:3" hidden="1" outlineLevel="2">
      <c r="A582" s="7">
        <v>9614</v>
      </c>
      <c r="B582" s="4" t="s">
        <v>511</v>
      </c>
      <c r="C582" s="5">
        <v>0</v>
      </c>
    </row>
    <row r="583" spans="1:3" hidden="1" outlineLevel="2">
      <c r="A583" s="7">
        <v>9614</v>
      </c>
      <c r="B583" s="4" t="s">
        <v>512</v>
      </c>
      <c r="C583" s="5">
        <v>0</v>
      </c>
    </row>
    <row r="584" spans="1:3" hidden="1" outlineLevel="1">
      <c r="A584" s="185" t="s">
        <v>564</v>
      </c>
      <c r="B584" s="186"/>
      <c r="C584" s="32">
        <f>SUM(C585:C589)</f>
        <v>0</v>
      </c>
    </row>
    <row r="585" spans="1:3" hidden="1" outlineLevel="2">
      <c r="A585" s="7">
        <v>9615</v>
      </c>
      <c r="B585" s="4" t="s">
        <v>514</v>
      </c>
      <c r="C585" s="5">
        <v>0</v>
      </c>
    </row>
    <row r="586" spans="1:3" hidden="1" outlineLevel="2">
      <c r="A586" s="7">
        <v>9615</v>
      </c>
      <c r="B586" s="4" t="s">
        <v>515</v>
      </c>
      <c r="C586" s="5">
        <v>0</v>
      </c>
    </row>
    <row r="587" spans="1:3" hidden="1" outlineLevel="2">
      <c r="A587" s="7">
        <v>9615</v>
      </c>
      <c r="B587" s="4" t="s">
        <v>516</v>
      </c>
      <c r="C587" s="5">
        <v>0</v>
      </c>
    </row>
    <row r="588" spans="1:3" hidden="1" outlineLevel="2">
      <c r="A588" s="7">
        <v>9615</v>
      </c>
      <c r="B588" s="4" t="s">
        <v>517</v>
      </c>
      <c r="C588" s="5">
        <v>0</v>
      </c>
    </row>
    <row r="589" spans="1:3" hidden="1" outlineLevel="2">
      <c r="A589" s="7">
        <v>9615</v>
      </c>
      <c r="B589" s="4" t="s">
        <v>518</v>
      </c>
      <c r="C589" s="5">
        <v>0</v>
      </c>
    </row>
    <row r="590" spans="1:3" hidden="1" outlineLevel="1">
      <c r="A590" s="185" t="s">
        <v>565</v>
      </c>
      <c r="B590" s="186"/>
      <c r="C590" s="32">
        <f>SUM(C591:C601)</f>
        <v>0</v>
      </c>
    </row>
    <row r="591" spans="1:3" hidden="1" outlineLevel="2">
      <c r="A591" s="7">
        <v>9616</v>
      </c>
      <c r="B591" s="4" t="s">
        <v>520</v>
      </c>
      <c r="C591" s="5">
        <v>0</v>
      </c>
    </row>
    <row r="592" spans="1:3" hidden="1" outlineLevel="2">
      <c r="A592" s="7">
        <v>9616</v>
      </c>
      <c r="B592" s="4" t="s">
        <v>521</v>
      </c>
      <c r="C592" s="5">
        <v>0</v>
      </c>
    </row>
    <row r="593" spans="1:8" hidden="1" outlineLevel="2">
      <c r="A593" s="7">
        <v>9616</v>
      </c>
      <c r="B593" s="4" t="s">
        <v>522</v>
      </c>
      <c r="C593" s="5">
        <v>0</v>
      </c>
    </row>
    <row r="594" spans="1:8" hidden="1" outlineLevel="2">
      <c r="A594" s="7">
        <v>9616</v>
      </c>
      <c r="B594" s="4" t="s">
        <v>523</v>
      </c>
      <c r="C594" s="5">
        <v>0</v>
      </c>
    </row>
    <row r="595" spans="1:8" hidden="1" outlineLevel="2">
      <c r="A595" s="7">
        <v>9616</v>
      </c>
      <c r="B595" s="4" t="s">
        <v>524</v>
      </c>
      <c r="C595" s="5">
        <v>0</v>
      </c>
    </row>
    <row r="596" spans="1:8" hidden="1" outlineLevel="2">
      <c r="A596" s="7">
        <v>9616</v>
      </c>
      <c r="B596" s="4" t="s">
        <v>525</v>
      </c>
      <c r="C596" s="5">
        <v>0</v>
      </c>
    </row>
    <row r="597" spans="1:8" hidden="1" outlineLevel="2">
      <c r="A597" s="7">
        <v>9616</v>
      </c>
      <c r="B597" s="4" t="s">
        <v>526</v>
      </c>
      <c r="C597" s="5">
        <v>0</v>
      </c>
    </row>
    <row r="598" spans="1:8" hidden="1" outlineLevel="2">
      <c r="A598" s="7">
        <v>9616</v>
      </c>
      <c r="B598" s="4" t="s">
        <v>527</v>
      </c>
      <c r="C598" s="5">
        <v>0</v>
      </c>
    </row>
    <row r="599" spans="1:8" hidden="1" outlineLevel="2">
      <c r="A599" s="7">
        <v>9616</v>
      </c>
      <c r="B599" s="4" t="s">
        <v>528</v>
      </c>
      <c r="C599" s="5">
        <v>0</v>
      </c>
    </row>
    <row r="600" spans="1:8" hidden="1" outlineLevel="2">
      <c r="A600" s="7">
        <v>9616</v>
      </c>
      <c r="B600" s="4" t="s">
        <v>529</v>
      </c>
      <c r="C600" s="5">
        <v>0</v>
      </c>
    </row>
    <row r="601" spans="1:8" hidden="1" outlineLevel="2">
      <c r="A601" s="7">
        <v>9616</v>
      </c>
      <c r="B601" s="4" t="s">
        <v>530</v>
      </c>
      <c r="C601" s="5">
        <v>0</v>
      </c>
    </row>
    <row r="602" spans="1:8" hidden="1" outlineLevel="1">
      <c r="A602" s="185" t="s">
        <v>566</v>
      </c>
      <c r="B602" s="186"/>
      <c r="C602" s="32">
        <f>SUM(C616:C624)</f>
        <v>0</v>
      </c>
    </row>
    <row r="603" spans="1:8" hidden="1" outlineLevel="1">
      <c r="A603" s="185" t="s">
        <v>567</v>
      </c>
      <c r="B603" s="186"/>
      <c r="C603" s="32">
        <v>0</v>
      </c>
    </row>
    <row r="604" spans="1:8" hidden="1" outlineLevel="1">
      <c r="A604" s="185" t="s">
        <v>568</v>
      </c>
      <c r="B604" s="186"/>
      <c r="C604" s="32">
        <v>0</v>
      </c>
    </row>
    <row r="605" spans="1:8" hidden="1" outlineLevel="1">
      <c r="A605" s="185" t="s">
        <v>569</v>
      </c>
      <c r="B605" s="186"/>
      <c r="C605" s="32">
        <v>0</v>
      </c>
    </row>
    <row r="606" spans="1:8" collapsed="1">
      <c r="A606" s="191" t="s">
        <v>570</v>
      </c>
      <c r="B606" s="192"/>
      <c r="C606" s="36">
        <f>C607</f>
        <v>218082</v>
      </c>
      <c r="E606" s="39" t="s">
        <v>66</v>
      </c>
      <c r="F606" s="41"/>
      <c r="G606" s="42"/>
      <c r="H606" s="40" t="b">
        <f>AND(F606=G606)</f>
        <v>1</v>
      </c>
    </row>
    <row r="607" spans="1:8">
      <c r="A607" s="187" t="s">
        <v>571</v>
      </c>
      <c r="B607" s="188"/>
      <c r="C607" s="33">
        <f>C608+C612</f>
        <v>218082</v>
      </c>
      <c r="E607" s="39" t="s">
        <v>599</v>
      </c>
      <c r="F607" s="41"/>
      <c r="G607" s="42"/>
      <c r="H607" s="40" t="b">
        <f>AND(F607=G607)</f>
        <v>1</v>
      </c>
    </row>
    <row r="608" spans="1:8" hidden="1" outlineLevel="1" collapsed="1">
      <c r="A608" s="7">
        <v>10950</v>
      </c>
      <c r="B608" s="4" t="s">
        <v>972</v>
      </c>
      <c r="C608" s="5">
        <f>SUM(C609:C611)</f>
        <v>218082</v>
      </c>
    </row>
    <row r="609" spans="1:8" ht="15" hidden="1" customHeight="1" outlineLevel="2">
      <c r="A609" s="29"/>
      <c r="B609" s="28" t="s">
        <v>572</v>
      </c>
      <c r="C609" s="30">
        <v>218082</v>
      </c>
    </row>
    <row r="610" spans="1:8" ht="15" hidden="1" customHeight="1" outlineLevel="2">
      <c r="A610" s="29"/>
      <c r="B610" s="28" t="s">
        <v>573</v>
      </c>
      <c r="C610" s="30">
        <v>0</v>
      </c>
    </row>
    <row r="611" spans="1:8" ht="15" hidden="1" customHeight="1" outlineLevel="2">
      <c r="A611" s="29"/>
      <c r="B611" s="28" t="s">
        <v>574</v>
      </c>
      <c r="C611" s="30">
        <v>0</v>
      </c>
    </row>
    <row r="612" spans="1:8" hidden="1" outlineLevel="1">
      <c r="A612" s="7">
        <v>10951</v>
      </c>
      <c r="B612" s="4" t="s">
        <v>973</v>
      </c>
      <c r="C612" s="5">
        <f>SUM(C613:C614)</f>
        <v>0</v>
      </c>
    </row>
    <row r="613" spans="1:8" ht="15" hidden="1" customHeight="1" outlineLevel="1">
      <c r="A613" s="29"/>
      <c r="B613" s="28" t="s">
        <v>575</v>
      </c>
      <c r="C613" s="30">
        <v>0</v>
      </c>
    </row>
    <row r="614" spans="1:8" ht="15" hidden="1" customHeight="1" outlineLevel="1">
      <c r="A614" s="29"/>
      <c r="B614" s="28" t="s">
        <v>576</v>
      </c>
      <c r="C614" s="30">
        <v>0</v>
      </c>
    </row>
    <row r="615" spans="1:8" collapsed="1">
      <c r="A615" s="191" t="s">
        <v>577</v>
      </c>
      <c r="B615" s="192"/>
      <c r="C615" s="36">
        <f>C616</f>
        <v>0</v>
      </c>
      <c r="E615" s="39" t="s">
        <v>216</v>
      </c>
      <c r="F615" s="41"/>
      <c r="G615" s="42"/>
      <c r="H615" s="40" t="b">
        <f>AND(F615=G615)</f>
        <v>1</v>
      </c>
    </row>
    <row r="616" spans="1:8">
      <c r="A616" s="187" t="s">
        <v>588</v>
      </c>
      <c r="B616" s="188"/>
      <c r="C616" s="33">
        <f>C617+C621</f>
        <v>0</v>
      </c>
      <c r="E616" s="39" t="s">
        <v>600</v>
      </c>
      <c r="F616" s="41"/>
      <c r="G616" s="42"/>
      <c r="H616" s="40" t="b">
        <f>AND(F616=G616)</f>
        <v>1</v>
      </c>
    </row>
  </sheetData>
  <mergeCells count="98">
    <mergeCell ref="A615:B615"/>
    <mergeCell ref="A616:B616"/>
    <mergeCell ref="A602:B602"/>
    <mergeCell ref="A603:B603"/>
    <mergeCell ref="A604:B604"/>
    <mergeCell ref="A605:B605"/>
    <mergeCell ref="A606:B606"/>
    <mergeCell ref="A607:B607"/>
    <mergeCell ref="A590:B590"/>
    <mergeCell ref="A551:B551"/>
    <mergeCell ref="A555:B555"/>
    <mergeCell ref="A558:B558"/>
    <mergeCell ref="A559:B559"/>
    <mergeCell ref="A560:B560"/>
    <mergeCell ref="A561:B561"/>
    <mergeCell ref="A566:B566"/>
    <mergeCell ref="A569:B569"/>
    <mergeCell ref="A573:B573"/>
    <mergeCell ref="A577:B577"/>
    <mergeCell ref="A584:B584"/>
    <mergeCell ref="A550:B550"/>
    <mergeCell ref="A529:B529"/>
    <mergeCell ref="A530:B530"/>
    <mergeCell ref="A531:B531"/>
    <mergeCell ref="A532:B532"/>
    <mergeCell ref="A533:B533"/>
    <mergeCell ref="A534:B534"/>
    <mergeCell ref="A535:B535"/>
    <mergeCell ref="A536:B536"/>
    <mergeCell ref="A541:B541"/>
    <mergeCell ref="A542:B542"/>
    <mergeCell ref="A543:B543"/>
    <mergeCell ref="A528:B528"/>
    <mergeCell ref="A474:B474"/>
    <mergeCell ref="A475:B475"/>
    <mergeCell ref="A476:B476"/>
    <mergeCell ref="A477:B477"/>
    <mergeCell ref="A482:B482"/>
    <mergeCell ref="A485:B485"/>
    <mergeCell ref="A489:B489"/>
    <mergeCell ref="A493:B493"/>
    <mergeCell ref="A500:B500"/>
    <mergeCell ref="A506:B506"/>
    <mergeCell ref="A518:B518"/>
    <mergeCell ref="A471:B471"/>
    <mergeCell ref="A442:B442"/>
    <mergeCell ref="A446:B446"/>
    <mergeCell ref="A449:B449"/>
    <mergeCell ref="A450:B450"/>
    <mergeCell ref="A451:B451"/>
    <mergeCell ref="A452:B452"/>
    <mergeCell ref="A457:B457"/>
    <mergeCell ref="A458:B458"/>
    <mergeCell ref="A459:B459"/>
    <mergeCell ref="A466:B466"/>
    <mergeCell ref="A467:B467"/>
    <mergeCell ref="A441:B441"/>
    <mergeCell ref="A373:B373"/>
    <mergeCell ref="A374:B374"/>
    <mergeCell ref="A394:B394"/>
    <mergeCell ref="A399:B399"/>
    <mergeCell ref="A412:B412"/>
    <mergeCell ref="A418:B418"/>
    <mergeCell ref="A428:B428"/>
    <mergeCell ref="A437:B437"/>
    <mergeCell ref="A438:B438"/>
    <mergeCell ref="A439:B439"/>
    <mergeCell ref="A440:B440"/>
    <mergeCell ref="A372:B372"/>
    <mergeCell ref="A141:B141"/>
    <mergeCell ref="A146:C146"/>
    <mergeCell ref="A147:B147"/>
    <mergeCell ref="A148:B148"/>
    <mergeCell ref="A149:B149"/>
    <mergeCell ref="A150:B150"/>
    <mergeCell ref="A153:B153"/>
    <mergeCell ref="A204:B204"/>
    <mergeCell ref="A229:B229"/>
    <mergeCell ref="A230:B230"/>
    <mergeCell ref="A334:B334"/>
    <mergeCell ref="A140:B140"/>
    <mergeCell ref="A61:B61"/>
    <mergeCell ref="A67:B67"/>
    <mergeCell ref="A68:B68"/>
    <mergeCell ref="A114:B114"/>
    <mergeCell ref="A115:B115"/>
    <mergeCell ref="A116:B116"/>
    <mergeCell ref="A123:B123"/>
    <mergeCell ref="A129:B129"/>
    <mergeCell ref="A130:B130"/>
    <mergeCell ref="A134:B134"/>
    <mergeCell ref="A137:B137"/>
    <mergeCell ref="A38:B38"/>
    <mergeCell ref="A1:C1"/>
    <mergeCell ref="A2:B2"/>
    <mergeCell ref="A3:B3"/>
    <mergeCell ref="A4:B4"/>
    <mergeCell ref="A11:B11"/>
  </mergeCells>
  <dataValidations count="5">
    <dataValidation type="decimal" operator="greaterThanOrEqual" allowBlank="1" showInputMessage="1" showErrorMessage="1" sqref="C62:C66 C12:C37 C5:C10 C39:C60 C69:C96 C98:C113 C117:C122 C124:C128 C131:C133 C135:C136 C138:C139 C142:C145" xr:uid="{00000000-0002-0000-0200-000000000000}">
      <formula1>0</formula1>
    </dataValidation>
    <dataValidation type="custom" allowBlank="1" showInputMessage="1" showErrorMessage="1" sqref="H1:H4 H11 H38 H61 H67:H68 H97 H440:H441 H450:H451 H606:H607 H615:H616 H229 H437 H528 H532 H535" xr:uid="{00000000-0002-0000-0200-000001000000}">
      <formula1>C2+C114</formula1>
    </dataValidation>
    <dataValidation type="custom" allowBlank="1" showInputMessage="1" showErrorMessage="1" sqref="H449" xr:uid="{00000000-0002-0000-0200-000002000000}">
      <formula1>C149+C264</formula1>
    </dataValidation>
    <dataValidation type="custom" allowBlank="1" showInputMessage="1" showErrorMessage="1" sqref="H373" xr:uid="{00000000-0002-0000-0200-000003000000}">
      <formula1>C374+C485</formula1>
    </dataValidation>
    <dataValidation type="custom" allowBlank="1" showInputMessage="1" showErrorMessage="1" sqref="H114:H116 H123 H146:H149 H140:H141 H137 H134 H129:H130" xr:uid="{00000000-0002-0000-0200-000004000000}">
      <formula1>C115+C230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16"/>
  <sheetViews>
    <sheetView rightToLeft="1" zoomScale="130" zoomScaleNormal="130" workbookViewId="0">
      <selection activeCell="C4" sqref="C4"/>
    </sheetView>
  </sheetViews>
  <sheetFormatPr defaultColWidth="9.140625" defaultRowHeight="15" outlineLevelRow="3"/>
  <cols>
    <col min="1" max="1" width="7" bestFit="1" customWidth="1"/>
    <col min="2" max="2" width="44.7109375" customWidth="1"/>
    <col min="3" max="3" width="16.7109375" bestFit="1" customWidth="1"/>
    <col min="5" max="5" width="15.5703125" bestFit="1" customWidth="1"/>
    <col min="6" max="7" width="16.7109375" bestFit="1" customWidth="1"/>
    <col min="8" max="8" width="20.42578125" bestFit="1" customWidth="1"/>
  </cols>
  <sheetData>
    <row r="1" spans="1:12" ht="18.75">
      <c r="A1" s="174" t="s">
        <v>30</v>
      </c>
      <c r="B1" s="174"/>
      <c r="C1" s="174"/>
      <c r="E1" s="43" t="s">
        <v>31</v>
      </c>
      <c r="F1" s="44">
        <f>C2+C114</f>
        <v>9359116</v>
      </c>
      <c r="G1" s="45">
        <v>9359116</v>
      </c>
      <c r="H1" s="46" t="b">
        <f>AND(F1=G1)</f>
        <v>1</v>
      </c>
    </row>
    <row r="2" spans="1:12">
      <c r="A2" s="175" t="s">
        <v>60</v>
      </c>
      <c r="B2" s="175"/>
      <c r="C2" s="26">
        <f>C3+C67</f>
        <v>7448116</v>
      </c>
      <c r="E2" s="39" t="s">
        <v>60</v>
      </c>
      <c r="F2" s="41"/>
      <c r="G2" s="42"/>
      <c r="H2" s="40" t="b">
        <f>AND(F2=G2)</f>
        <v>1</v>
      </c>
    </row>
    <row r="3" spans="1:12">
      <c r="A3" s="176" t="s">
        <v>578</v>
      </c>
      <c r="B3" s="176"/>
      <c r="C3" s="23">
        <f>C4+C11+C38+C61</f>
        <v>2212600</v>
      </c>
      <c r="E3" s="39" t="s">
        <v>57</v>
      </c>
      <c r="F3" s="41"/>
      <c r="G3" s="42"/>
      <c r="H3" s="40" t="b">
        <f>AND(F3=G3)</f>
        <v>1</v>
      </c>
    </row>
    <row r="4" spans="1:12" ht="15" customHeight="1">
      <c r="A4" s="177" t="s">
        <v>124</v>
      </c>
      <c r="B4" s="178"/>
      <c r="C4" s="21">
        <f>SUM(C5:C10)</f>
        <v>660000</v>
      </c>
      <c r="E4" s="39" t="s">
        <v>53</v>
      </c>
      <c r="F4" s="41"/>
      <c r="G4" s="42"/>
      <c r="H4" s="40" t="b">
        <f>AND(F4=G4)</f>
        <v>1</v>
      </c>
      <c r="I4" s="17"/>
      <c r="J4" s="17"/>
      <c r="K4" s="17"/>
      <c r="L4" s="17"/>
    </row>
    <row r="5" spans="1:12" ht="15" hidden="1" customHeight="1" outlineLevel="1">
      <c r="A5" s="3">
        <v>1101</v>
      </c>
      <c r="B5" s="1" t="s">
        <v>0</v>
      </c>
      <c r="C5" s="2">
        <v>100000</v>
      </c>
      <c r="E5" s="17"/>
      <c r="F5" s="17"/>
      <c r="G5" s="17"/>
      <c r="H5" s="17"/>
      <c r="I5" s="17"/>
      <c r="J5" s="17"/>
      <c r="K5" s="17"/>
      <c r="L5" s="17"/>
    </row>
    <row r="6" spans="1:12" ht="15" hidden="1" customHeight="1" outlineLevel="1">
      <c r="A6" s="3">
        <v>1102</v>
      </c>
      <c r="B6" s="1" t="s">
        <v>1</v>
      </c>
      <c r="C6" s="2">
        <v>10000</v>
      </c>
      <c r="E6" s="17"/>
      <c r="F6" s="17"/>
      <c r="G6" s="17"/>
      <c r="H6" s="17"/>
      <c r="I6" s="17"/>
      <c r="J6" s="17"/>
      <c r="K6" s="17"/>
      <c r="L6" s="17"/>
    </row>
    <row r="7" spans="1:12" ht="15" hidden="1" customHeight="1" outlineLevel="1">
      <c r="A7" s="3">
        <v>1201</v>
      </c>
      <c r="B7" s="1" t="s">
        <v>2</v>
      </c>
      <c r="C7" s="2">
        <v>400000</v>
      </c>
      <c r="E7" s="17"/>
      <c r="F7" s="17"/>
      <c r="G7" s="17"/>
      <c r="H7" s="17"/>
      <c r="I7" s="17"/>
      <c r="J7" s="17"/>
      <c r="K7" s="17"/>
      <c r="L7" s="17"/>
    </row>
    <row r="8" spans="1:12" ht="15" hidden="1" customHeight="1" outlineLevel="1">
      <c r="A8" s="3">
        <v>1201</v>
      </c>
      <c r="B8" s="1" t="s">
        <v>64</v>
      </c>
      <c r="C8" s="2">
        <v>150000</v>
      </c>
      <c r="E8" s="17"/>
      <c r="F8" s="17"/>
      <c r="G8" s="17"/>
      <c r="H8" s="17"/>
      <c r="I8" s="17"/>
      <c r="J8" s="17"/>
      <c r="K8" s="17"/>
      <c r="L8" s="17"/>
    </row>
    <row r="9" spans="1:12" ht="15" hidden="1" customHeight="1" outlineLevel="1">
      <c r="A9" s="3">
        <v>1202</v>
      </c>
      <c r="B9" s="1" t="s">
        <v>123</v>
      </c>
      <c r="C9" s="2"/>
      <c r="E9" s="17"/>
      <c r="F9" s="17"/>
      <c r="G9" s="17"/>
      <c r="H9" s="17"/>
      <c r="I9" s="17"/>
      <c r="J9" s="17"/>
      <c r="K9" s="17"/>
      <c r="L9" s="17"/>
    </row>
    <row r="10" spans="1:12" ht="15" hidden="1" customHeight="1" outlineLevel="1">
      <c r="A10" s="3">
        <v>1203</v>
      </c>
      <c r="B10" s="1" t="s">
        <v>3</v>
      </c>
      <c r="C10" s="2"/>
      <c r="E10" s="17"/>
      <c r="F10" s="17"/>
      <c r="G10" s="17"/>
      <c r="H10" s="17"/>
      <c r="I10" s="17"/>
      <c r="J10" s="17"/>
      <c r="K10" s="17"/>
      <c r="L10" s="17"/>
    </row>
    <row r="11" spans="1:12" ht="15" customHeight="1" collapsed="1">
      <c r="A11" s="177" t="s">
        <v>125</v>
      </c>
      <c r="B11" s="178"/>
      <c r="C11" s="21">
        <f>SUM(C12:C37)</f>
        <v>582600</v>
      </c>
      <c r="E11" s="39" t="s">
        <v>54</v>
      </c>
      <c r="F11" s="41"/>
      <c r="G11" s="42"/>
      <c r="H11" s="40" t="b">
        <f>AND(F11=G11)</f>
        <v>1</v>
      </c>
      <c r="I11" s="17"/>
      <c r="J11" s="17"/>
      <c r="K11" s="17"/>
      <c r="L11" s="17"/>
    </row>
    <row r="12" spans="1:12" hidden="1" outlineLevel="1">
      <c r="A12" s="3">
        <v>2101</v>
      </c>
      <c r="B12" s="1" t="s">
        <v>4</v>
      </c>
      <c r="C12" s="2">
        <v>378300</v>
      </c>
    </row>
    <row r="13" spans="1:12" hidden="1" outlineLevel="1">
      <c r="A13" s="3">
        <v>2102</v>
      </c>
      <c r="B13" s="1" t="s">
        <v>126</v>
      </c>
      <c r="C13" s="2">
        <v>41600</v>
      </c>
    </row>
    <row r="14" spans="1:12" hidden="1" outlineLevel="1">
      <c r="A14" s="3">
        <v>2201</v>
      </c>
      <c r="B14" s="1" t="s">
        <v>5</v>
      </c>
      <c r="C14" s="2">
        <v>17700</v>
      </c>
    </row>
    <row r="15" spans="1:12" hidden="1" outlineLevel="1">
      <c r="A15" s="3">
        <v>2201</v>
      </c>
      <c r="B15" s="1" t="s">
        <v>127</v>
      </c>
      <c r="C15" s="2"/>
    </row>
    <row r="16" spans="1:12" hidden="1" outlineLevel="1">
      <c r="A16" s="3">
        <v>2201</v>
      </c>
      <c r="B16" s="1" t="s">
        <v>128</v>
      </c>
      <c r="C16" s="2"/>
    </row>
    <row r="17" spans="1:3" hidden="1" outlineLevel="1">
      <c r="A17" s="3">
        <v>2202</v>
      </c>
      <c r="B17" s="1" t="s">
        <v>129</v>
      </c>
      <c r="C17" s="2"/>
    </row>
    <row r="18" spans="1:3" hidden="1" outlineLevel="1">
      <c r="A18" s="3">
        <v>2203</v>
      </c>
      <c r="B18" s="1" t="s">
        <v>130</v>
      </c>
      <c r="C18" s="2"/>
    </row>
    <row r="19" spans="1:3" hidden="1" outlineLevel="1">
      <c r="A19" s="3">
        <v>2204</v>
      </c>
      <c r="B19" s="1" t="s">
        <v>131</v>
      </c>
      <c r="C19" s="2"/>
    </row>
    <row r="20" spans="1:3" hidden="1" outlineLevel="1">
      <c r="A20" s="3">
        <v>2299</v>
      </c>
      <c r="B20" s="1" t="s">
        <v>132</v>
      </c>
      <c r="C20" s="2"/>
    </row>
    <row r="21" spans="1:3" hidden="1" outlineLevel="1">
      <c r="A21" s="3">
        <v>2301</v>
      </c>
      <c r="B21" s="1" t="s">
        <v>133</v>
      </c>
      <c r="C21" s="2"/>
    </row>
    <row r="22" spans="1:3" hidden="1" outlineLevel="1">
      <c r="A22" s="3">
        <v>2302</v>
      </c>
      <c r="B22" s="1" t="s">
        <v>134</v>
      </c>
      <c r="C22" s="2"/>
    </row>
    <row r="23" spans="1:3" hidden="1" outlineLevel="1">
      <c r="A23" s="3">
        <v>2303</v>
      </c>
      <c r="B23" s="1" t="s">
        <v>135</v>
      </c>
      <c r="C23" s="2"/>
    </row>
    <row r="24" spans="1:3" hidden="1" outlineLevel="1">
      <c r="A24" s="3">
        <v>2304</v>
      </c>
      <c r="B24" s="1" t="s">
        <v>136</v>
      </c>
      <c r="C24" s="2"/>
    </row>
    <row r="25" spans="1:3" hidden="1" outlineLevel="1">
      <c r="A25" s="3">
        <v>2305</v>
      </c>
      <c r="B25" s="1" t="s">
        <v>137</v>
      </c>
      <c r="C25" s="2"/>
    </row>
    <row r="26" spans="1:3" hidden="1" outlineLevel="1">
      <c r="A26" s="3">
        <v>2306</v>
      </c>
      <c r="B26" s="1" t="s">
        <v>138</v>
      </c>
      <c r="C26" s="2"/>
    </row>
    <row r="27" spans="1:3" hidden="1" outlineLevel="1">
      <c r="A27" s="3">
        <v>2307</v>
      </c>
      <c r="B27" s="1" t="s">
        <v>139</v>
      </c>
      <c r="C27" s="2"/>
    </row>
    <row r="28" spans="1:3" hidden="1" outlineLevel="1">
      <c r="A28" s="3">
        <v>2308</v>
      </c>
      <c r="B28" s="1" t="s">
        <v>140</v>
      </c>
      <c r="C28" s="2"/>
    </row>
    <row r="29" spans="1:3" hidden="1" outlineLevel="1">
      <c r="A29" s="3">
        <v>2401</v>
      </c>
      <c r="B29" s="1" t="s">
        <v>141</v>
      </c>
      <c r="C29" s="2"/>
    </row>
    <row r="30" spans="1:3" ht="12.75" hidden="1" customHeight="1" outlineLevel="1">
      <c r="A30" s="3">
        <v>2401</v>
      </c>
      <c r="B30" s="1" t="s">
        <v>142</v>
      </c>
      <c r="C30" s="2"/>
    </row>
    <row r="31" spans="1:3" hidden="1" outlineLevel="1">
      <c r="A31" s="3">
        <v>2401</v>
      </c>
      <c r="B31" s="1" t="s">
        <v>143</v>
      </c>
      <c r="C31" s="2"/>
    </row>
    <row r="32" spans="1:3" hidden="1" outlineLevel="1">
      <c r="A32" s="3">
        <v>2402</v>
      </c>
      <c r="B32" s="1" t="s">
        <v>6</v>
      </c>
      <c r="C32" s="2">
        <v>40000</v>
      </c>
    </row>
    <row r="33" spans="1:8" hidden="1" outlineLevel="1">
      <c r="A33" s="3">
        <v>2403</v>
      </c>
      <c r="B33" s="1" t="s">
        <v>144</v>
      </c>
      <c r="C33" s="2"/>
    </row>
    <row r="34" spans="1:8" hidden="1" outlineLevel="1">
      <c r="A34" s="3">
        <v>2404</v>
      </c>
      <c r="B34" s="1" t="s">
        <v>7</v>
      </c>
      <c r="C34" s="2">
        <v>40000</v>
      </c>
    </row>
    <row r="35" spans="1:8" hidden="1" outlineLevel="1">
      <c r="A35" s="3">
        <v>2405</v>
      </c>
      <c r="B35" s="1" t="s">
        <v>8</v>
      </c>
      <c r="C35" s="2"/>
    </row>
    <row r="36" spans="1:8" hidden="1" outlineLevel="1">
      <c r="A36" s="3">
        <v>2406</v>
      </c>
      <c r="B36" s="1" t="s">
        <v>9</v>
      </c>
      <c r="C36" s="2">
        <v>45000</v>
      </c>
    </row>
    <row r="37" spans="1:8" hidden="1" outlineLevel="1">
      <c r="A37" s="3">
        <v>2499</v>
      </c>
      <c r="B37" s="1" t="s">
        <v>10</v>
      </c>
      <c r="C37" s="15">
        <v>20000</v>
      </c>
    </row>
    <row r="38" spans="1:8" collapsed="1">
      <c r="A38" s="177" t="s">
        <v>145</v>
      </c>
      <c r="B38" s="178"/>
      <c r="C38" s="21">
        <f>SUM(C39:C60)</f>
        <v>970000</v>
      </c>
      <c r="E38" s="39" t="s">
        <v>55</v>
      </c>
      <c r="F38" s="41"/>
      <c r="G38" s="42"/>
      <c r="H38" s="40" t="b">
        <f>AND(F38=G38)</f>
        <v>1</v>
      </c>
    </row>
    <row r="39" spans="1:8" hidden="1" outlineLevel="1">
      <c r="A39" s="20">
        <v>3101</v>
      </c>
      <c r="B39" s="20" t="s">
        <v>11</v>
      </c>
      <c r="C39" s="2">
        <v>80000</v>
      </c>
    </row>
    <row r="40" spans="1:8" hidden="1" outlineLevel="1">
      <c r="A40" s="20">
        <v>3102</v>
      </c>
      <c r="B40" s="20" t="s">
        <v>12</v>
      </c>
      <c r="C40" s="2">
        <v>40000</v>
      </c>
    </row>
    <row r="41" spans="1:8" hidden="1" outlineLevel="1">
      <c r="A41" s="20">
        <v>3103</v>
      </c>
      <c r="B41" s="20" t="s">
        <v>13</v>
      </c>
      <c r="C41" s="2">
        <v>40000</v>
      </c>
    </row>
    <row r="42" spans="1:8" hidden="1" outlineLevel="1">
      <c r="A42" s="20">
        <v>3199</v>
      </c>
      <c r="B42" s="20" t="s">
        <v>14</v>
      </c>
      <c r="C42" s="2"/>
    </row>
    <row r="43" spans="1:8" hidden="1" outlineLevel="1">
      <c r="A43" s="20">
        <v>3201</v>
      </c>
      <c r="B43" s="20" t="s">
        <v>146</v>
      </c>
      <c r="C43" s="2"/>
    </row>
    <row r="44" spans="1:8" hidden="1" outlineLevel="1">
      <c r="A44" s="20">
        <v>3202</v>
      </c>
      <c r="B44" s="20" t="s">
        <v>15</v>
      </c>
      <c r="C44" s="2">
        <v>10000</v>
      </c>
    </row>
    <row r="45" spans="1:8" hidden="1" outlineLevel="1">
      <c r="A45" s="20">
        <v>3203</v>
      </c>
      <c r="B45" s="20" t="s">
        <v>16</v>
      </c>
      <c r="C45" s="2">
        <v>10000</v>
      </c>
    </row>
    <row r="46" spans="1:8" hidden="1" outlineLevel="1">
      <c r="A46" s="20">
        <v>3204</v>
      </c>
      <c r="B46" s="20" t="s">
        <v>147</v>
      </c>
      <c r="C46" s="2"/>
    </row>
    <row r="47" spans="1:8" hidden="1" outlineLevel="1">
      <c r="A47" s="20">
        <v>3205</v>
      </c>
      <c r="B47" s="20" t="s">
        <v>148</v>
      </c>
      <c r="C47" s="2"/>
    </row>
    <row r="48" spans="1:8" hidden="1" outlineLevel="1">
      <c r="A48" s="20">
        <v>3206</v>
      </c>
      <c r="B48" s="20" t="s">
        <v>17</v>
      </c>
      <c r="C48" s="2">
        <v>50000</v>
      </c>
    </row>
    <row r="49" spans="1:8" hidden="1" outlineLevel="1">
      <c r="A49" s="20">
        <v>3207</v>
      </c>
      <c r="B49" s="20" t="s">
        <v>149</v>
      </c>
      <c r="C49" s="2">
        <v>2000</v>
      </c>
    </row>
    <row r="50" spans="1:8" hidden="1" outlineLevel="1">
      <c r="A50" s="20">
        <v>3208</v>
      </c>
      <c r="B50" s="20" t="s">
        <v>150</v>
      </c>
      <c r="C50" s="2">
        <v>2000</v>
      </c>
    </row>
    <row r="51" spans="1:8" hidden="1" outlineLevel="1">
      <c r="A51" s="20">
        <v>3209</v>
      </c>
      <c r="B51" s="20" t="s">
        <v>151</v>
      </c>
      <c r="C51" s="2"/>
    </row>
    <row r="52" spans="1:8" hidden="1" outlineLevel="1">
      <c r="A52" s="20">
        <v>3299</v>
      </c>
      <c r="B52" s="20" t="s">
        <v>152</v>
      </c>
      <c r="C52" s="2">
        <v>2000</v>
      </c>
    </row>
    <row r="53" spans="1:8" hidden="1" outlineLevel="1">
      <c r="A53" s="20">
        <v>3301</v>
      </c>
      <c r="B53" s="20" t="s">
        <v>18</v>
      </c>
      <c r="C53" s="2">
        <v>4000</v>
      </c>
    </row>
    <row r="54" spans="1:8" hidden="1" outlineLevel="1">
      <c r="A54" s="20">
        <v>3302</v>
      </c>
      <c r="B54" s="20" t="s">
        <v>19</v>
      </c>
      <c r="C54" s="2">
        <v>20000</v>
      </c>
    </row>
    <row r="55" spans="1:8" hidden="1" outlineLevel="1">
      <c r="A55" s="20">
        <v>3303</v>
      </c>
      <c r="B55" s="20" t="s">
        <v>153</v>
      </c>
      <c r="C55" s="2">
        <v>600000</v>
      </c>
    </row>
    <row r="56" spans="1:8" hidden="1" outlineLevel="1">
      <c r="A56" s="20">
        <v>3303</v>
      </c>
      <c r="B56" s="20" t="s">
        <v>154</v>
      </c>
      <c r="C56" s="2">
        <v>100000</v>
      </c>
    </row>
    <row r="57" spans="1:8" hidden="1" outlineLevel="1">
      <c r="A57" s="20">
        <v>3304</v>
      </c>
      <c r="B57" s="20" t="s">
        <v>155</v>
      </c>
      <c r="C57" s="2">
        <v>10000</v>
      </c>
    </row>
    <row r="58" spans="1:8" hidden="1" outlineLevel="1">
      <c r="A58" s="20">
        <v>3305</v>
      </c>
      <c r="B58" s="20" t="s">
        <v>156</v>
      </c>
      <c r="C58" s="2"/>
    </row>
    <row r="59" spans="1:8" hidden="1" outlineLevel="1">
      <c r="A59" s="20">
        <v>3306</v>
      </c>
      <c r="B59" s="20" t="s">
        <v>157</v>
      </c>
      <c r="C59" s="2"/>
    </row>
    <row r="60" spans="1:8" hidden="1" outlineLevel="1">
      <c r="A60" s="20">
        <v>3399</v>
      </c>
      <c r="B60" s="20" t="s">
        <v>104</v>
      </c>
      <c r="C60" s="2"/>
    </row>
    <row r="61" spans="1:8" collapsed="1">
      <c r="A61" s="177" t="s">
        <v>158</v>
      </c>
      <c r="B61" s="178"/>
      <c r="C61" s="22">
        <f>SUM(C62:C66)</f>
        <v>0</v>
      </c>
      <c r="E61" s="39" t="s">
        <v>105</v>
      </c>
      <c r="F61" s="41"/>
      <c r="G61" s="42"/>
      <c r="H61" s="40" t="b">
        <f>AND(F61=G61)</f>
        <v>1</v>
      </c>
    </row>
    <row r="62" spans="1:8" hidden="1" outlineLevel="1">
      <c r="A62" s="3">
        <v>4001</v>
      </c>
      <c r="B62" s="1" t="s">
        <v>159</v>
      </c>
      <c r="C62" s="2"/>
    </row>
    <row r="63" spans="1:8" hidden="1" outlineLevel="1">
      <c r="A63" s="3">
        <v>4002</v>
      </c>
      <c r="B63" s="1" t="s">
        <v>160</v>
      </c>
      <c r="C63" s="2"/>
    </row>
    <row r="64" spans="1:8" hidden="1" outlineLevel="1">
      <c r="A64" s="3">
        <v>4003</v>
      </c>
      <c r="B64" s="1" t="s">
        <v>106</v>
      </c>
      <c r="C64" s="2"/>
    </row>
    <row r="65" spans="1:8" hidden="1" outlineLevel="1">
      <c r="A65" s="14">
        <v>4004</v>
      </c>
      <c r="B65" s="1" t="s">
        <v>161</v>
      </c>
      <c r="C65" s="2"/>
    </row>
    <row r="66" spans="1:8" hidden="1" outlineLevel="1">
      <c r="A66" s="14">
        <v>4099</v>
      </c>
      <c r="B66" s="1" t="s">
        <v>162</v>
      </c>
      <c r="C66" s="2"/>
    </row>
    <row r="67" spans="1:8" collapsed="1">
      <c r="A67" s="176" t="s">
        <v>579</v>
      </c>
      <c r="B67" s="176"/>
      <c r="C67" s="25">
        <f>C97+C68</f>
        <v>5235516</v>
      </c>
      <c r="E67" s="39" t="s">
        <v>59</v>
      </c>
      <c r="F67" s="41"/>
      <c r="G67" s="42"/>
      <c r="H67" s="40" t="b">
        <f>AND(F67=G67)</f>
        <v>1</v>
      </c>
    </row>
    <row r="68" spans="1:8">
      <c r="A68" s="177" t="s">
        <v>163</v>
      </c>
      <c r="B68" s="178"/>
      <c r="C68" s="21">
        <f>SUM(C69:C96)</f>
        <v>247000</v>
      </c>
      <c r="E68" s="39" t="s">
        <v>56</v>
      </c>
      <c r="F68" s="41"/>
      <c r="G68" s="42"/>
      <c r="H68" s="40" t="b">
        <f>AND(F68=G68)</f>
        <v>1</v>
      </c>
    </row>
    <row r="69" spans="1:8" ht="15" hidden="1" customHeight="1" outlineLevel="1">
      <c r="A69" s="3">
        <v>5101</v>
      </c>
      <c r="B69" s="2" t="s">
        <v>164</v>
      </c>
      <c r="C69" s="2">
        <v>7000</v>
      </c>
    </row>
    <row r="70" spans="1:8" ht="15" hidden="1" customHeight="1" outlineLevel="1">
      <c r="A70" s="3">
        <v>5102</v>
      </c>
      <c r="B70" s="2" t="s">
        <v>165</v>
      </c>
      <c r="C70" s="2"/>
    </row>
    <row r="71" spans="1:8" ht="15" hidden="1" customHeight="1" outlineLevel="1">
      <c r="A71" s="3">
        <v>5102</v>
      </c>
      <c r="B71" s="2" t="s">
        <v>22</v>
      </c>
      <c r="C71" s="2"/>
    </row>
    <row r="72" spans="1:8" ht="15" hidden="1" customHeight="1" outlineLevel="1">
      <c r="A72" s="3">
        <v>5102</v>
      </c>
      <c r="B72" s="2" t="s">
        <v>166</v>
      </c>
      <c r="C72" s="2"/>
    </row>
    <row r="73" spans="1:8" ht="15" hidden="1" customHeight="1" outlineLevel="1">
      <c r="A73" s="3">
        <v>5103</v>
      </c>
      <c r="B73" s="2" t="s">
        <v>167</v>
      </c>
      <c r="C73" s="2">
        <v>5000</v>
      </c>
    </row>
    <row r="74" spans="1:8" ht="15" hidden="1" customHeight="1" outlineLevel="1">
      <c r="A74" s="3">
        <v>5104</v>
      </c>
      <c r="B74" s="2" t="s">
        <v>168</v>
      </c>
      <c r="C74" s="2"/>
    </row>
    <row r="75" spans="1:8" ht="15" hidden="1" customHeight="1" outlineLevel="1">
      <c r="A75" s="3">
        <v>5105</v>
      </c>
      <c r="B75" s="2" t="s">
        <v>169</v>
      </c>
      <c r="C75" s="2"/>
    </row>
    <row r="76" spans="1:8" ht="15" hidden="1" customHeight="1" outlineLevel="1">
      <c r="A76" s="3">
        <v>5106</v>
      </c>
      <c r="B76" s="2" t="s">
        <v>170</v>
      </c>
      <c r="C76" s="2"/>
    </row>
    <row r="77" spans="1:8" ht="15" hidden="1" customHeight="1" outlineLevel="1">
      <c r="A77" s="3">
        <v>5107</v>
      </c>
      <c r="B77" s="2" t="s">
        <v>171</v>
      </c>
      <c r="C77" s="2"/>
    </row>
    <row r="78" spans="1:8" ht="15" hidden="1" customHeight="1" outlineLevel="1">
      <c r="A78" s="3">
        <v>5199</v>
      </c>
      <c r="B78" s="2" t="s">
        <v>173</v>
      </c>
      <c r="C78" s="2"/>
    </row>
    <row r="79" spans="1:8" ht="15" hidden="1" customHeight="1" outlineLevel="1">
      <c r="A79" s="3">
        <v>5201</v>
      </c>
      <c r="B79" s="2" t="s">
        <v>20</v>
      </c>
      <c r="C79" s="18">
        <v>200000</v>
      </c>
    </row>
    <row r="80" spans="1:8" ht="15" hidden="1" customHeight="1" outlineLevel="1">
      <c r="A80" s="3">
        <v>5202</v>
      </c>
      <c r="B80" s="2" t="s">
        <v>172</v>
      </c>
      <c r="C80" s="2"/>
    </row>
    <row r="81" spans="1:3" ht="15" hidden="1" customHeight="1" outlineLevel="1">
      <c r="A81" s="3">
        <v>5203</v>
      </c>
      <c r="B81" s="2" t="s">
        <v>21</v>
      </c>
      <c r="C81" s="2"/>
    </row>
    <row r="82" spans="1:3" ht="15" hidden="1" customHeight="1" outlineLevel="1">
      <c r="A82" s="3">
        <v>5204</v>
      </c>
      <c r="B82" s="2" t="s">
        <v>174</v>
      </c>
      <c r="C82" s="2"/>
    </row>
    <row r="83" spans="1:3" s="16" customFormat="1" ht="15" hidden="1" customHeight="1" outlineLevel="1">
      <c r="A83" s="3">
        <v>5205</v>
      </c>
      <c r="B83" s="2" t="s">
        <v>175</v>
      </c>
      <c r="C83" s="2"/>
    </row>
    <row r="84" spans="1:3" ht="15" hidden="1" customHeight="1" outlineLevel="1">
      <c r="A84" s="3">
        <v>5206</v>
      </c>
      <c r="B84" s="2" t="s">
        <v>176</v>
      </c>
      <c r="C84" s="2"/>
    </row>
    <row r="85" spans="1:3" ht="15" hidden="1" customHeight="1" outlineLevel="1">
      <c r="A85" s="3">
        <v>5206</v>
      </c>
      <c r="B85" s="2" t="s">
        <v>177</v>
      </c>
      <c r="C85" s="2">
        <v>15000</v>
      </c>
    </row>
    <row r="86" spans="1:3" ht="15" hidden="1" customHeight="1" outlineLevel="1">
      <c r="A86" s="3">
        <v>5206</v>
      </c>
      <c r="B86" s="2" t="s">
        <v>178</v>
      </c>
      <c r="C86" s="2"/>
    </row>
    <row r="87" spans="1:3" ht="15" hidden="1" customHeight="1" outlineLevel="1">
      <c r="A87" s="3">
        <v>5207</v>
      </c>
      <c r="B87" s="2" t="s">
        <v>179</v>
      </c>
      <c r="C87" s="2"/>
    </row>
    <row r="88" spans="1:3" ht="15" hidden="1" customHeight="1" outlineLevel="1">
      <c r="A88" s="3">
        <v>5208</v>
      </c>
      <c r="B88" s="2" t="s">
        <v>180</v>
      </c>
      <c r="C88" s="2"/>
    </row>
    <row r="89" spans="1:3" ht="15" hidden="1" customHeight="1" outlineLevel="1">
      <c r="A89" s="3">
        <v>5209</v>
      </c>
      <c r="B89" s="2" t="s">
        <v>107</v>
      </c>
      <c r="C89" s="2"/>
    </row>
    <row r="90" spans="1:3" ht="15" hidden="1" customHeight="1" outlineLevel="1">
      <c r="A90" s="3">
        <v>5210</v>
      </c>
      <c r="B90" s="2" t="s">
        <v>108</v>
      </c>
      <c r="C90" s="2"/>
    </row>
    <row r="91" spans="1:3" ht="15" hidden="1" customHeight="1" outlineLevel="1">
      <c r="A91" s="3">
        <v>5211</v>
      </c>
      <c r="B91" s="2" t="s">
        <v>23</v>
      </c>
      <c r="C91" s="2"/>
    </row>
    <row r="92" spans="1:3" ht="15" hidden="1" customHeight="1" outlineLevel="1">
      <c r="A92" s="3">
        <v>5212</v>
      </c>
      <c r="B92" s="2" t="s">
        <v>181</v>
      </c>
      <c r="C92" s="2"/>
    </row>
    <row r="93" spans="1:3" ht="15" hidden="1" customHeight="1" outlineLevel="1">
      <c r="A93" s="3">
        <v>5299</v>
      </c>
      <c r="B93" s="2" t="s">
        <v>182</v>
      </c>
      <c r="C93" s="2"/>
    </row>
    <row r="94" spans="1:3" ht="15" hidden="1" customHeight="1" outlineLevel="1">
      <c r="A94" s="3">
        <v>5301</v>
      </c>
      <c r="B94" s="2" t="s">
        <v>109</v>
      </c>
      <c r="C94" s="2"/>
    </row>
    <row r="95" spans="1:3" ht="13.5" hidden="1" customHeight="1" outlineLevel="1">
      <c r="A95" s="3">
        <v>5302</v>
      </c>
      <c r="B95" s="2" t="s">
        <v>24</v>
      </c>
      <c r="C95" s="2">
        <v>20000</v>
      </c>
    </row>
    <row r="96" spans="1:3" ht="13.5" hidden="1" customHeight="1" outlineLevel="1">
      <c r="A96" s="3">
        <v>5399</v>
      </c>
      <c r="B96" s="2" t="s">
        <v>183</v>
      </c>
      <c r="C96" s="2"/>
    </row>
    <row r="97" spans="1:8" collapsed="1">
      <c r="A97" s="19" t="s">
        <v>184</v>
      </c>
      <c r="B97" s="24"/>
      <c r="C97" s="21">
        <f>SUM(C98:C113)</f>
        <v>4988516</v>
      </c>
      <c r="E97" s="39" t="s">
        <v>58</v>
      </c>
      <c r="F97" s="41"/>
      <c r="G97" s="42"/>
      <c r="H97" s="40" t="b">
        <f>AND(F97=G97)</f>
        <v>1</v>
      </c>
    </row>
    <row r="98" spans="1:8" ht="15" hidden="1" customHeight="1" outlineLevel="1">
      <c r="A98" s="3">
        <v>6001</v>
      </c>
      <c r="B98" s="1" t="s">
        <v>25</v>
      </c>
      <c r="C98" s="2">
        <v>1400000</v>
      </c>
    </row>
    <row r="99" spans="1:8" ht="15" hidden="1" customHeight="1" outlineLevel="1">
      <c r="A99" s="3">
        <v>6002</v>
      </c>
      <c r="B99" s="1" t="s">
        <v>185</v>
      </c>
      <c r="C99" s="2">
        <v>215900</v>
      </c>
    </row>
    <row r="100" spans="1:8" ht="15" hidden="1" customHeight="1" outlineLevel="1">
      <c r="A100" s="3">
        <v>6003</v>
      </c>
      <c r="B100" s="1" t="s">
        <v>186</v>
      </c>
      <c r="C100" s="2">
        <v>3335616</v>
      </c>
    </row>
    <row r="101" spans="1:8" ht="15" hidden="1" customHeight="1" outlineLevel="1">
      <c r="A101" s="3">
        <v>6004</v>
      </c>
      <c r="B101" s="1" t="s">
        <v>187</v>
      </c>
      <c r="C101" s="2"/>
    </row>
    <row r="102" spans="1:8" ht="15" hidden="1" customHeight="1" outlineLevel="1">
      <c r="A102" s="3">
        <v>6005</v>
      </c>
      <c r="B102" s="1" t="s">
        <v>188</v>
      </c>
      <c r="C102" s="2"/>
    </row>
    <row r="103" spans="1:8" hidden="1" outlineLevel="1">
      <c r="A103" s="3">
        <v>6006</v>
      </c>
      <c r="B103" s="1" t="s">
        <v>26</v>
      </c>
      <c r="C103" s="2">
        <v>7000</v>
      </c>
    </row>
    <row r="104" spans="1:8" ht="15" hidden="1" customHeight="1" outlineLevel="1">
      <c r="A104" s="3">
        <v>6007</v>
      </c>
      <c r="B104" s="1" t="s">
        <v>27</v>
      </c>
      <c r="C104" s="2">
        <v>15000</v>
      </c>
    </row>
    <row r="105" spans="1:8" hidden="1" outlineLevel="1">
      <c r="A105" s="3">
        <v>6008</v>
      </c>
      <c r="B105" s="1" t="s">
        <v>110</v>
      </c>
      <c r="C105" s="2"/>
    </row>
    <row r="106" spans="1:8" hidden="1" outlineLevel="1">
      <c r="A106" s="3">
        <v>6009</v>
      </c>
      <c r="B106" s="1" t="s">
        <v>28</v>
      </c>
      <c r="C106" s="2">
        <v>15000</v>
      </c>
    </row>
    <row r="107" spans="1:8" hidden="1" outlineLevel="1">
      <c r="A107" s="3">
        <v>6010</v>
      </c>
      <c r="B107" s="1" t="s">
        <v>189</v>
      </c>
      <c r="C107" s="2"/>
    </row>
    <row r="108" spans="1:8" hidden="1" outlineLevel="1">
      <c r="A108" s="3">
        <v>6011</v>
      </c>
      <c r="B108" s="1" t="s">
        <v>190</v>
      </c>
      <c r="C108" s="2"/>
    </row>
    <row r="109" spans="1:8" hidden="1" outlineLevel="1">
      <c r="A109" s="3">
        <v>6099</v>
      </c>
      <c r="B109" s="1" t="s">
        <v>191</v>
      </c>
      <c r="C109" s="2"/>
    </row>
    <row r="110" spans="1:8" hidden="1" outlineLevel="1">
      <c r="A110" s="3">
        <v>6099</v>
      </c>
      <c r="B110" s="1" t="s">
        <v>192</v>
      </c>
      <c r="C110" s="2"/>
    </row>
    <row r="111" spans="1:8" hidden="1" outlineLevel="1">
      <c r="A111" s="3">
        <v>6099</v>
      </c>
      <c r="B111" s="1" t="s">
        <v>193</v>
      </c>
      <c r="C111" s="2"/>
    </row>
    <row r="112" spans="1:8" hidden="1" outlineLevel="1">
      <c r="A112" s="3">
        <v>6099</v>
      </c>
      <c r="B112" s="1" t="s">
        <v>194</v>
      </c>
      <c r="C112" s="2"/>
    </row>
    <row r="113" spans="1:8" hidden="1" outlineLevel="1">
      <c r="A113" s="8">
        <v>6099</v>
      </c>
      <c r="B113" s="1" t="s">
        <v>29</v>
      </c>
      <c r="C113" s="2"/>
    </row>
    <row r="114" spans="1:8" collapsed="1">
      <c r="A114" s="181" t="s">
        <v>62</v>
      </c>
      <c r="B114" s="182"/>
      <c r="C114" s="26">
        <f>C115+C129+C140</f>
        <v>1911000</v>
      </c>
      <c r="E114" s="39" t="s">
        <v>62</v>
      </c>
      <c r="F114" s="41"/>
      <c r="G114" s="42"/>
      <c r="H114" s="40" t="b">
        <f>AND(F114=G114)</f>
        <v>1</v>
      </c>
    </row>
    <row r="115" spans="1:8">
      <c r="A115" s="179" t="s">
        <v>580</v>
      </c>
      <c r="B115" s="180"/>
      <c r="C115" s="23">
        <f>C116+C123</f>
        <v>1911000</v>
      </c>
      <c r="E115" s="39" t="s">
        <v>61</v>
      </c>
      <c r="F115" s="41"/>
      <c r="G115" s="42"/>
      <c r="H115" s="40" t="b">
        <f>AND(F115=G115)</f>
        <v>1</v>
      </c>
    </row>
    <row r="116" spans="1:8" ht="15" customHeight="1">
      <c r="A116" s="177" t="s">
        <v>195</v>
      </c>
      <c r="B116" s="178"/>
      <c r="C116" s="21">
        <f>SUM(C117:C122)</f>
        <v>0</v>
      </c>
      <c r="E116" s="39" t="s">
        <v>583</v>
      </c>
      <c r="F116" s="41"/>
      <c r="G116" s="42"/>
      <c r="H116" s="40" t="b">
        <f>AND(F116=G116)</f>
        <v>1</v>
      </c>
    </row>
    <row r="117" spans="1:8" ht="15" hidden="1" customHeight="1" outlineLevel="1">
      <c r="A117" s="3">
        <v>7001</v>
      </c>
      <c r="B117" s="1" t="s">
        <v>196</v>
      </c>
      <c r="C117" s="2">
        <v>0</v>
      </c>
    </row>
    <row r="118" spans="1:8" ht="15" hidden="1" customHeight="1" outlineLevel="1">
      <c r="A118" s="3">
        <v>7001</v>
      </c>
      <c r="B118" s="1" t="s">
        <v>197</v>
      </c>
      <c r="C118" s="2">
        <v>0</v>
      </c>
    </row>
    <row r="119" spans="1:8" ht="15" hidden="1" customHeight="1" outlineLevel="1">
      <c r="A119" s="3">
        <v>7001</v>
      </c>
      <c r="B119" s="1" t="s">
        <v>198</v>
      </c>
      <c r="C119" s="2">
        <v>0</v>
      </c>
    </row>
    <row r="120" spans="1:8" ht="15" hidden="1" customHeight="1" outlineLevel="1">
      <c r="A120" s="3">
        <v>7001</v>
      </c>
      <c r="B120" s="1" t="s">
        <v>199</v>
      </c>
      <c r="C120" s="2">
        <v>0</v>
      </c>
    </row>
    <row r="121" spans="1:8" ht="15" hidden="1" customHeight="1" outlineLevel="1">
      <c r="A121" s="3">
        <v>7002</v>
      </c>
      <c r="B121" s="1" t="s">
        <v>200</v>
      </c>
      <c r="C121" s="2">
        <v>0</v>
      </c>
    </row>
    <row r="122" spans="1:8" ht="15" hidden="1" customHeight="1" outlineLevel="1">
      <c r="A122" s="3">
        <v>7002</v>
      </c>
      <c r="B122" s="1" t="s">
        <v>201</v>
      </c>
      <c r="C122" s="2">
        <v>0</v>
      </c>
    </row>
    <row r="123" spans="1:8" collapsed="1">
      <c r="A123" s="177" t="s">
        <v>202</v>
      </c>
      <c r="B123" s="178"/>
      <c r="C123" s="21">
        <f>SUM(C124:C128)</f>
        <v>1911000</v>
      </c>
      <c r="E123" s="39" t="s">
        <v>584</v>
      </c>
      <c r="F123" s="41"/>
      <c r="G123" s="42"/>
      <c r="H123" s="40" t="b">
        <f>AND(F123=G123)</f>
        <v>1</v>
      </c>
    </row>
    <row r="124" spans="1:8" ht="15" hidden="1" customHeight="1" outlineLevel="1">
      <c r="A124" s="3">
        <v>8001</v>
      </c>
      <c r="B124" s="1" t="s">
        <v>203</v>
      </c>
      <c r="C124" s="2">
        <v>1311000</v>
      </c>
    </row>
    <row r="125" spans="1:8" ht="15" hidden="1" customHeight="1" outlineLevel="1">
      <c r="A125" s="3">
        <v>8002</v>
      </c>
      <c r="B125" s="1" t="s">
        <v>204</v>
      </c>
      <c r="C125" s="2">
        <v>600000</v>
      </c>
    </row>
    <row r="126" spans="1:8" ht="15" hidden="1" customHeight="1" outlineLevel="1">
      <c r="A126" s="3">
        <v>8003</v>
      </c>
      <c r="B126" s="1" t="s">
        <v>205</v>
      </c>
      <c r="C126" s="2">
        <v>0</v>
      </c>
    </row>
    <row r="127" spans="1:8" ht="15" hidden="1" customHeight="1" outlineLevel="1">
      <c r="A127" s="3">
        <v>8004</v>
      </c>
      <c r="B127" s="1" t="s">
        <v>206</v>
      </c>
      <c r="C127" s="2">
        <v>0</v>
      </c>
    </row>
    <row r="128" spans="1:8" ht="15" hidden="1" customHeight="1" outlineLevel="1">
      <c r="A128" s="3">
        <v>8005</v>
      </c>
      <c r="B128" s="1" t="s">
        <v>207</v>
      </c>
      <c r="C128" s="2">
        <v>0</v>
      </c>
    </row>
    <row r="129" spans="1:8" collapsed="1">
      <c r="A129" s="179" t="s">
        <v>581</v>
      </c>
      <c r="B129" s="180"/>
      <c r="C129" s="23">
        <f>C130+C134+C137</f>
        <v>0</v>
      </c>
      <c r="E129" s="39" t="s">
        <v>66</v>
      </c>
      <c r="F129" s="41"/>
      <c r="G129" s="42"/>
      <c r="H129" s="40" t="b">
        <f>AND(F129=G129)</f>
        <v>1</v>
      </c>
    </row>
    <row r="130" spans="1:8">
      <c r="A130" s="177" t="s">
        <v>208</v>
      </c>
      <c r="B130" s="178"/>
      <c r="C130" s="21">
        <f>SUM(C131:C133)</f>
        <v>0</v>
      </c>
      <c r="E130" s="39" t="s">
        <v>585</v>
      </c>
      <c r="F130" s="41"/>
      <c r="G130" s="42"/>
      <c r="H130" s="40" t="b">
        <f>AND(F130=G130)</f>
        <v>1</v>
      </c>
    </row>
    <row r="131" spans="1:8" ht="15" hidden="1" customHeight="1" outlineLevel="1">
      <c r="A131" s="3">
        <v>9001</v>
      </c>
      <c r="B131" s="1" t="s">
        <v>209</v>
      </c>
      <c r="C131" s="2">
        <v>0</v>
      </c>
    </row>
    <row r="132" spans="1:8" ht="15" hidden="1" customHeight="1" outlineLevel="1">
      <c r="A132" s="3">
        <v>9002</v>
      </c>
      <c r="B132" s="1" t="s">
        <v>210</v>
      </c>
      <c r="C132" s="2">
        <v>0</v>
      </c>
    </row>
    <row r="133" spans="1:8" ht="15" hidden="1" customHeight="1" outlineLevel="1">
      <c r="A133" s="3">
        <v>9003</v>
      </c>
      <c r="B133" s="1" t="s">
        <v>211</v>
      </c>
      <c r="C133" s="2">
        <v>0</v>
      </c>
    </row>
    <row r="134" spans="1:8" collapsed="1">
      <c r="A134" s="177" t="s">
        <v>212</v>
      </c>
      <c r="B134" s="178"/>
      <c r="C134" s="21">
        <f>SUM(C135:C136)</f>
        <v>0</v>
      </c>
      <c r="E134" s="39" t="s">
        <v>63</v>
      </c>
      <c r="F134" s="41"/>
      <c r="G134" s="42"/>
      <c r="H134" s="40" t="b">
        <f>AND(F134=G134)</f>
        <v>1</v>
      </c>
    </row>
    <row r="135" spans="1:8" ht="15" hidden="1" customHeight="1" outlineLevel="1">
      <c r="A135" s="3">
        <v>10001</v>
      </c>
      <c r="B135" s="1" t="s">
        <v>213</v>
      </c>
      <c r="C135" s="2">
        <v>0</v>
      </c>
    </row>
    <row r="136" spans="1:8" ht="15" hidden="1" customHeight="1" outlineLevel="1">
      <c r="A136" s="3">
        <v>10002</v>
      </c>
      <c r="B136" s="1" t="s">
        <v>215</v>
      </c>
      <c r="C136" s="2">
        <v>0</v>
      </c>
    </row>
    <row r="137" spans="1:8" collapsed="1">
      <c r="A137" s="177" t="s">
        <v>214</v>
      </c>
      <c r="B137" s="178"/>
      <c r="C137" s="21">
        <f>SUM(C138:C139)</f>
        <v>0</v>
      </c>
      <c r="E137" s="39" t="s">
        <v>586</v>
      </c>
      <c r="F137" s="41"/>
      <c r="G137" s="42"/>
      <c r="H137" s="40" t="b">
        <f>AND(F137=G137)</f>
        <v>1</v>
      </c>
    </row>
    <row r="138" spans="1:8" ht="15" hidden="1" customHeight="1" outlineLevel="1">
      <c r="A138" s="3">
        <v>11001</v>
      </c>
      <c r="B138" s="1" t="s">
        <v>213</v>
      </c>
      <c r="C138" s="2">
        <v>0</v>
      </c>
    </row>
    <row r="139" spans="1:8" ht="15" hidden="1" customHeight="1" outlineLevel="1">
      <c r="A139" s="3">
        <v>11002</v>
      </c>
      <c r="B139" s="1" t="s">
        <v>215</v>
      </c>
      <c r="C139" s="2">
        <v>0</v>
      </c>
    </row>
    <row r="140" spans="1:8" collapsed="1">
      <c r="A140" s="179" t="s">
        <v>582</v>
      </c>
      <c r="B140" s="180"/>
      <c r="C140" s="27">
        <f>C141</f>
        <v>0</v>
      </c>
      <c r="E140" s="39" t="s">
        <v>216</v>
      </c>
      <c r="F140" s="41"/>
      <c r="G140" s="42"/>
      <c r="H140" s="40" t="b">
        <f>AND(F140=G140)</f>
        <v>1</v>
      </c>
    </row>
    <row r="141" spans="1:8">
      <c r="A141" s="177" t="s">
        <v>217</v>
      </c>
      <c r="B141" s="178"/>
      <c r="C141" s="21">
        <f>SUM(C142:C143)</f>
        <v>0</v>
      </c>
      <c r="E141" s="39" t="s">
        <v>587</v>
      </c>
      <c r="F141" s="41"/>
      <c r="G141" s="42"/>
      <c r="H141" s="40" t="b">
        <f>AND(F141=G141)</f>
        <v>1</v>
      </c>
    </row>
    <row r="142" spans="1:8" hidden="1" outlineLevel="1">
      <c r="A142" s="3"/>
      <c r="B142" s="1"/>
      <c r="C142" s="2">
        <v>0</v>
      </c>
    </row>
    <row r="143" spans="1:8" hidden="1" outlineLevel="1">
      <c r="A143" s="3"/>
      <c r="B143" s="1"/>
      <c r="C143" s="2">
        <v>0</v>
      </c>
    </row>
    <row r="144" spans="1:8" collapsed="1"/>
    <row r="146" spans="1:8" ht="18.75">
      <c r="A146" s="174" t="s">
        <v>67</v>
      </c>
      <c r="B146" s="174"/>
      <c r="C146" s="174"/>
      <c r="E146" s="47" t="s">
        <v>589</v>
      </c>
      <c r="F146" s="48">
        <f>C147+C449</f>
        <v>9359116</v>
      </c>
      <c r="G146" s="49">
        <v>9359116</v>
      </c>
      <c r="H146" s="50" t="b">
        <f>AND(F146=G146)</f>
        <v>1</v>
      </c>
    </row>
    <row r="147" spans="1:8">
      <c r="A147" s="189" t="s">
        <v>60</v>
      </c>
      <c r="B147" s="190"/>
      <c r="C147" s="37">
        <f>C148+C440</f>
        <v>7398116</v>
      </c>
      <c r="E147" s="39" t="s">
        <v>60</v>
      </c>
      <c r="F147" s="41"/>
      <c r="G147" s="42"/>
      <c r="H147" s="40" t="b">
        <f>AND(F147=G147)</f>
        <v>1</v>
      </c>
    </row>
    <row r="148" spans="1:8">
      <c r="A148" s="191" t="s">
        <v>266</v>
      </c>
      <c r="B148" s="192"/>
      <c r="C148" s="36">
        <f>C149+C229+C373+C437</f>
        <v>7267116</v>
      </c>
      <c r="E148" s="39" t="s">
        <v>57</v>
      </c>
      <c r="F148" s="41"/>
      <c r="G148" s="42"/>
      <c r="H148" s="40" t="b">
        <f>AND(F148=G148)</f>
        <v>1</v>
      </c>
    </row>
    <row r="149" spans="1:8">
      <c r="A149" s="187" t="s">
        <v>267</v>
      </c>
      <c r="B149" s="188"/>
      <c r="C149" s="33">
        <f>C150+C153+C204</f>
        <v>4539116</v>
      </c>
      <c r="E149" s="39" t="s">
        <v>590</v>
      </c>
      <c r="F149" s="41"/>
      <c r="G149" s="42"/>
      <c r="H149" s="40" t="b">
        <f>AND(F149=G149)</f>
        <v>1</v>
      </c>
    </row>
    <row r="150" spans="1:8" hidden="1" outlineLevel="1">
      <c r="A150" s="185" t="s">
        <v>268</v>
      </c>
      <c r="B150" s="186"/>
      <c r="C150" s="32">
        <f>SUM(C151:C152)</f>
        <v>2616</v>
      </c>
    </row>
    <row r="151" spans="1:8" hidden="1" outlineLevel="2">
      <c r="A151" s="7">
        <v>1100</v>
      </c>
      <c r="B151" s="4" t="s">
        <v>32</v>
      </c>
      <c r="C151" s="5">
        <v>1090</v>
      </c>
    </row>
    <row r="152" spans="1:8" hidden="1" outlineLevel="2">
      <c r="A152" s="6">
        <v>1100</v>
      </c>
      <c r="B152" s="4" t="s">
        <v>33</v>
      </c>
      <c r="C152" s="5">
        <v>1526</v>
      </c>
    </row>
    <row r="153" spans="1:8" hidden="1" outlineLevel="1" collapsed="1">
      <c r="A153" s="185" t="s">
        <v>269</v>
      </c>
      <c r="B153" s="186"/>
      <c r="C153" s="32">
        <f>C154+C155+C179+C186+C188+C192+C195+C198+C203</f>
        <v>4500000</v>
      </c>
    </row>
    <row r="154" spans="1:8" hidden="1" outlineLevel="2">
      <c r="A154" s="6">
        <v>1101</v>
      </c>
      <c r="B154" s="4" t="s">
        <v>34</v>
      </c>
      <c r="C154" s="5">
        <v>1700000</v>
      </c>
    </row>
    <row r="155" spans="1:8" hidden="1" outlineLevel="2">
      <c r="A155" s="6">
        <v>1101</v>
      </c>
      <c r="B155" s="4" t="s">
        <v>35</v>
      </c>
      <c r="C155" s="5">
        <v>1800000</v>
      </c>
    </row>
    <row r="156" spans="1:8" hidden="1" outlineLevel="3">
      <c r="A156" s="29"/>
      <c r="B156" s="28" t="s">
        <v>218</v>
      </c>
      <c r="C156" s="30"/>
    </row>
    <row r="157" spans="1:8" hidden="1" outlineLevel="3">
      <c r="A157" s="29"/>
      <c r="B157" s="28" t="s">
        <v>219</v>
      </c>
      <c r="C157" s="30"/>
    </row>
    <row r="158" spans="1:8" hidden="1" outlineLevel="3">
      <c r="A158" s="29"/>
      <c r="B158" s="28" t="s">
        <v>220</v>
      </c>
      <c r="C158" s="30"/>
    </row>
    <row r="159" spans="1:8" hidden="1" outlineLevel="3">
      <c r="A159" s="29"/>
      <c r="B159" s="28" t="s">
        <v>221</v>
      </c>
      <c r="C159" s="30"/>
    </row>
    <row r="160" spans="1:8" hidden="1" outlineLevel="3">
      <c r="A160" s="29"/>
      <c r="B160" s="28" t="s">
        <v>222</v>
      </c>
      <c r="C160" s="30"/>
    </row>
    <row r="161" spans="1:3" hidden="1" outlineLevel="3">
      <c r="A161" s="29"/>
      <c r="B161" s="28" t="s">
        <v>223</v>
      </c>
      <c r="C161" s="30"/>
    </row>
    <row r="162" spans="1:3" hidden="1" outlineLevel="3">
      <c r="A162" s="29"/>
      <c r="B162" s="28" t="s">
        <v>224</v>
      </c>
      <c r="C162" s="30"/>
    </row>
    <row r="163" spans="1:3" hidden="1" outlineLevel="3">
      <c r="A163" s="29"/>
      <c r="B163" s="28" t="s">
        <v>225</v>
      </c>
      <c r="C163" s="30"/>
    </row>
    <row r="164" spans="1:3" hidden="1" outlineLevel="3">
      <c r="A164" s="29"/>
      <c r="B164" s="28" t="s">
        <v>226</v>
      </c>
      <c r="C164" s="30"/>
    </row>
    <row r="165" spans="1:3" hidden="1" outlineLevel="3">
      <c r="A165" s="29"/>
      <c r="B165" s="28" t="s">
        <v>227</v>
      </c>
      <c r="C165" s="30"/>
    </row>
    <row r="166" spans="1:3" hidden="1" outlineLevel="3">
      <c r="A166" s="29"/>
      <c r="B166" s="28" t="s">
        <v>228</v>
      </c>
      <c r="C166" s="30"/>
    </row>
    <row r="167" spans="1:3" hidden="1" outlineLevel="3">
      <c r="A167" s="29"/>
      <c r="B167" s="28" t="s">
        <v>229</v>
      </c>
      <c r="C167" s="30"/>
    </row>
    <row r="168" spans="1:3" hidden="1" outlineLevel="3">
      <c r="A168" s="29"/>
      <c r="B168" s="28" t="s">
        <v>230</v>
      </c>
      <c r="C168" s="30"/>
    </row>
    <row r="169" spans="1:3" hidden="1" outlineLevel="3">
      <c r="A169" s="29"/>
      <c r="B169" s="28" t="s">
        <v>231</v>
      </c>
      <c r="C169" s="30"/>
    </row>
    <row r="170" spans="1:3" hidden="1" outlineLevel="3">
      <c r="A170" s="29"/>
      <c r="B170" s="28" t="s">
        <v>232</v>
      </c>
      <c r="C170" s="30"/>
    </row>
    <row r="171" spans="1:3" hidden="1" outlineLevel="3">
      <c r="A171" s="29"/>
      <c r="B171" s="28" t="s">
        <v>233</v>
      </c>
      <c r="C171" s="30"/>
    </row>
    <row r="172" spans="1:3" hidden="1" outlineLevel="3">
      <c r="A172" s="29"/>
      <c r="B172" s="28" t="s">
        <v>234</v>
      </c>
      <c r="C172" s="30"/>
    </row>
    <row r="173" spans="1:3" hidden="1" outlineLevel="3">
      <c r="A173" s="29"/>
      <c r="B173" s="28" t="s">
        <v>235</v>
      </c>
      <c r="C173" s="30"/>
    </row>
    <row r="174" spans="1:3" hidden="1" outlineLevel="3">
      <c r="A174" s="29"/>
      <c r="B174" s="28" t="s">
        <v>236</v>
      </c>
      <c r="C174" s="30"/>
    </row>
    <row r="175" spans="1:3" hidden="1" outlineLevel="3">
      <c r="A175" s="29"/>
      <c r="B175" s="28" t="s">
        <v>237</v>
      </c>
      <c r="C175" s="30"/>
    </row>
    <row r="176" spans="1:3" hidden="1" outlineLevel="3">
      <c r="A176" s="29"/>
      <c r="B176" s="28" t="s">
        <v>238</v>
      </c>
      <c r="C176" s="30"/>
    </row>
    <row r="177" spans="1:3" hidden="1" outlineLevel="3">
      <c r="A177" s="29"/>
      <c r="B177" s="28" t="s">
        <v>239</v>
      </c>
      <c r="C177" s="30"/>
    </row>
    <row r="178" spans="1:3" hidden="1" outlineLevel="3">
      <c r="A178" s="29"/>
      <c r="B178" s="28" t="s">
        <v>240</v>
      </c>
      <c r="C178" s="30"/>
    </row>
    <row r="179" spans="1:3" hidden="1" outlineLevel="2">
      <c r="A179" s="6">
        <v>1101</v>
      </c>
      <c r="B179" s="4" t="s">
        <v>36</v>
      </c>
      <c r="C179" s="5">
        <v>20000</v>
      </c>
    </row>
    <row r="180" spans="1:3" hidden="1" outlineLevel="3">
      <c r="A180" s="29"/>
      <c r="B180" s="28" t="s">
        <v>241</v>
      </c>
      <c r="C180" s="30"/>
    </row>
    <row r="181" spans="1:3" hidden="1" outlineLevel="3">
      <c r="A181" s="29"/>
      <c r="B181" s="28" t="s">
        <v>242</v>
      </c>
      <c r="C181" s="30"/>
    </row>
    <row r="182" spans="1:3" hidden="1" outlineLevel="3">
      <c r="A182" s="29"/>
      <c r="B182" s="28" t="s">
        <v>243</v>
      </c>
      <c r="C182" s="30"/>
    </row>
    <row r="183" spans="1:3" hidden="1" outlineLevel="3">
      <c r="A183" s="29"/>
      <c r="B183" s="28" t="s">
        <v>244</v>
      </c>
      <c r="C183" s="30"/>
    </row>
    <row r="184" spans="1:3" hidden="1" outlineLevel="3">
      <c r="A184" s="29"/>
      <c r="B184" s="28" t="s">
        <v>245</v>
      </c>
      <c r="C184" s="30"/>
    </row>
    <row r="185" spans="1:3" hidden="1" outlineLevel="3">
      <c r="A185" s="29"/>
      <c r="B185" s="28" t="s">
        <v>246</v>
      </c>
      <c r="C185" s="30"/>
    </row>
    <row r="186" spans="1:3" hidden="1" outlineLevel="2">
      <c r="A186" s="6">
        <v>1101</v>
      </c>
      <c r="B186" s="4" t="s">
        <v>247</v>
      </c>
      <c r="C186" s="5">
        <f>SUM(C187)</f>
        <v>0</v>
      </c>
    </row>
    <row r="187" spans="1:3" hidden="1" outlineLevel="3">
      <c r="A187" s="29"/>
      <c r="B187" s="28" t="s">
        <v>111</v>
      </c>
      <c r="C187" s="30"/>
    </row>
    <row r="188" spans="1:3" hidden="1" outlineLevel="2">
      <c r="A188" s="6">
        <v>1101</v>
      </c>
      <c r="B188" s="4" t="s">
        <v>37</v>
      </c>
      <c r="C188" s="5">
        <v>150000</v>
      </c>
    </row>
    <row r="189" spans="1:3" hidden="1" outlineLevel="3">
      <c r="A189" s="29"/>
      <c r="B189" s="28" t="s">
        <v>248</v>
      </c>
      <c r="C189" s="30"/>
    </row>
    <row r="190" spans="1:3" hidden="1" outlineLevel="3">
      <c r="A190" s="29"/>
      <c r="B190" s="28" t="s">
        <v>249</v>
      </c>
      <c r="C190" s="30"/>
    </row>
    <row r="191" spans="1:3" hidden="1" outlineLevel="3">
      <c r="A191" s="29"/>
      <c r="B191" s="28" t="s">
        <v>250</v>
      </c>
      <c r="C191" s="30"/>
    </row>
    <row r="192" spans="1:3" hidden="1" outlineLevel="2">
      <c r="A192" s="6">
        <v>1101</v>
      </c>
      <c r="B192" s="4" t="s">
        <v>251</v>
      </c>
      <c r="C192" s="5">
        <v>50000</v>
      </c>
    </row>
    <row r="193" spans="1:3" hidden="1" outlineLevel="3">
      <c r="A193" s="29"/>
      <c r="B193" s="28" t="s">
        <v>252</v>
      </c>
      <c r="C193" s="30">
        <v>0</v>
      </c>
    </row>
    <row r="194" spans="1:3" hidden="1" outlineLevel="3">
      <c r="A194" s="29"/>
      <c r="B194" s="28" t="s">
        <v>253</v>
      </c>
      <c r="C194" s="30">
        <v>0</v>
      </c>
    </row>
    <row r="195" spans="1:3" hidden="1" outlineLevel="2">
      <c r="A195" s="6">
        <v>1101</v>
      </c>
      <c r="B195" s="4" t="s">
        <v>38</v>
      </c>
      <c r="C195" s="5">
        <v>80000</v>
      </c>
    </row>
    <row r="196" spans="1:3" hidden="1" outlineLevel="3">
      <c r="A196" s="29"/>
      <c r="B196" s="28" t="s">
        <v>254</v>
      </c>
      <c r="C196" s="30"/>
    </row>
    <row r="197" spans="1:3" hidden="1" outlineLevel="3">
      <c r="A197" s="29"/>
      <c r="B197" s="28" t="s">
        <v>255</v>
      </c>
      <c r="C197" s="30"/>
    </row>
    <row r="198" spans="1:3" hidden="1" outlineLevel="2">
      <c r="A198" s="6">
        <v>1101</v>
      </c>
      <c r="B198" s="4" t="s">
        <v>39</v>
      </c>
      <c r="C198" s="5">
        <v>700000</v>
      </c>
    </row>
    <row r="199" spans="1:3" hidden="1" outlineLevel="3">
      <c r="A199" s="29"/>
      <c r="B199" s="28" t="s">
        <v>256</v>
      </c>
      <c r="C199" s="30"/>
    </row>
    <row r="200" spans="1:3" hidden="1" outlineLevel="3">
      <c r="A200" s="29"/>
      <c r="B200" s="28" t="s">
        <v>257</v>
      </c>
      <c r="C200" s="30"/>
    </row>
    <row r="201" spans="1:3" hidden="1" outlineLevel="3">
      <c r="A201" s="29"/>
      <c r="B201" s="28" t="s">
        <v>258</v>
      </c>
      <c r="C201" s="30"/>
    </row>
    <row r="202" spans="1:3" hidden="1" outlineLevel="3">
      <c r="A202" s="29"/>
      <c r="B202" s="28" t="s">
        <v>259</v>
      </c>
      <c r="C202" s="30"/>
    </row>
    <row r="203" spans="1:3" hidden="1" outlineLevel="2">
      <c r="A203" s="6">
        <v>1101</v>
      </c>
      <c r="B203" s="4" t="s">
        <v>112</v>
      </c>
      <c r="C203" s="5"/>
    </row>
    <row r="204" spans="1:3" hidden="1" outlineLevel="1" collapsed="1">
      <c r="A204" s="185" t="s">
        <v>601</v>
      </c>
      <c r="B204" s="186"/>
      <c r="C204" s="32">
        <f>C205+C215+C221+C226+C227+C228+C218</f>
        <v>36500</v>
      </c>
    </row>
    <row r="205" spans="1:3" hidden="1" outlineLevel="2">
      <c r="A205" s="6">
        <v>1102</v>
      </c>
      <c r="B205" s="4" t="s">
        <v>65</v>
      </c>
      <c r="C205" s="5">
        <f>SUM(C206:C214)</f>
        <v>30000</v>
      </c>
    </row>
    <row r="206" spans="1:3" hidden="1" outlineLevel="3">
      <c r="A206" s="29"/>
      <c r="B206" s="28" t="s">
        <v>260</v>
      </c>
      <c r="C206" s="30">
        <v>30000</v>
      </c>
    </row>
    <row r="207" spans="1:3" hidden="1" outlineLevel="3">
      <c r="A207" s="29"/>
      <c r="B207" s="28" t="s">
        <v>218</v>
      </c>
      <c r="C207" s="30"/>
    </row>
    <row r="208" spans="1:3" hidden="1" outlineLevel="3">
      <c r="A208" s="29"/>
      <c r="B208" s="28" t="s">
        <v>261</v>
      </c>
      <c r="C208" s="30"/>
    </row>
    <row r="209" spans="1:3" hidden="1" outlineLevel="3">
      <c r="A209" s="29"/>
      <c r="B209" s="28" t="s">
        <v>248</v>
      </c>
      <c r="C209" s="30"/>
    </row>
    <row r="210" spans="1:3" hidden="1" outlineLevel="3">
      <c r="A210" s="29"/>
      <c r="B210" s="28" t="s">
        <v>262</v>
      </c>
      <c r="C210" s="30"/>
    </row>
    <row r="211" spans="1:3" hidden="1" outlineLevel="3">
      <c r="A211" s="29"/>
      <c r="B211" s="28" t="s">
        <v>252</v>
      </c>
      <c r="C211" s="30"/>
    </row>
    <row r="212" spans="1:3" hidden="1" outlineLevel="3">
      <c r="A212" s="29"/>
      <c r="B212" s="28" t="s">
        <v>253</v>
      </c>
      <c r="C212" s="30"/>
    </row>
    <row r="213" spans="1:3" hidden="1" outlineLevel="3">
      <c r="A213" s="29"/>
      <c r="B213" s="28" t="s">
        <v>238</v>
      </c>
      <c r="C213" s="30"/>
    </row>
    <row r="214" spans="1:3" hidden="1" outlineLevel="3">
      <c r="A214" s="29"/>
      <c r="B214" s="28" t="s">
        <v>239</v>
      </c>
      <c r="C214" s="30"/>
    </row>
    <row r="215" spans="1:3" hidden="1" outlineLevel="2">
      <c r="A215" s="6">
        <v>1102</v>
      </c>
      <c r="B215" s="4" t="s">
        <v>263</v>
      </c>
      <c r="C215" s="5">
        <f>SUM(C216:C217)</f>
        <v>0</v>
      </c>
    </row>
    <row r="216" spans="1:3" hidden="1" outlineLevel="3">
      <c r="A216" s="29"/>
      <c r="B216" s="28" t="s">
        <v>264</v>
      </c>
      <c r="C216" s="30">
        <v>0</v>
      </c>
    </row>
    <row r="217" spans="1:3" hidden="1" outlineLevel="3">
      <c r="A217" s="29"/>
      <c r="B217" s="28" t="s">
        <v>265</v>
      </c>
      <c r="C217" s="30">
        <v>0</v>
      </c>
    </row>
    <row r="218" spans="1:3" hidden="1" outlineLevel="2">
      <c r="A218" s="6">
        <v>1102</v>
      </c>
      <c r="B218" s="4" t="s">
        <v>38</v>
      </c>
      <c r="C218" s="5">
        <v>1500</v>
      </c>
    </row>
    <row r="219" spans="1:3" hidden="1" outlineLevel="3">
      <c r="A219" s="29"/>
      <c r="B219" s="28" t="s">
        <v>254</v>
      </c>
      <c r="C219" s="30"/>
    </row>
    <row r="220" spans="1:3" hidden="1" outlineLevel="3">
      <c r="A220" s="29"/>
      <c r="B220" s="28" t="s">
        <v>255</v>
      </c>
      <c r="C220" s="30"/>
    </row>
    <row r="221" spans="1:3" hidden="1" outlineLevel="2">
      <c r="A221" s="6">
        <v>1102</v>
      </c>
      <c r="B221" s="4" t="s">
        <v>39</v>
      </c>
      <c r="C221" s="5">
        <v>5000</v>
      </c>
    </row>
    <row r="222" spans="1:3" hidden="1" outlineLevel="3">
      <c r="A222" s="29"/>
      <c r="B222" s="28" t="s">
        <v>256</v>
      </c>
      <c r="C222" s="30"/>
    </row>
    <row r="223" spans="1:3" hidden="1" outlineLevel="3">
      <c r="A223" s="29"/>
      <c r="B223" s="28" t="s">
        <v>257</v>
      </c>
      <c r="C223" s="30"/>
    </row>
    <row r="224" spans="1:3" hidden="1" outlineLevel="3">
      <c r="A224" s="29"/>
      <c r="B224" s="28" t="s">
        <v>258</v>
      </c>
      <c r="C224" s="30"/>
    </row>
    <row r="225" spans="1:8" hidden="1" outlineLevel="3">
      <c r="A225" s="29"/>
      <c r="B225" s="28" t="s">
        <v>259</v>
      </c>
      <c r="C225" s="30"/>
    </row>
    <row r="226" spans="1:8" hidden="1" outlineLevel="2">
      <c r="A226" s="6">
        <v>1102</v>
      </c>
      <c r="B226" s="4" t="s">
        <v>453</v>
      </c>
      <c r="C226" s="5">
        <v>0</v>
      </c>
    </row>
    <row r="227" spans="1:8" hidden="1" outlineLevel="2">
      <c r="A227" s="6">
        <v>1102</v>
      </c>
      <c r="B227" s="4" t="s">
        <v>452</v>
      </c>
      <c r="C227" s="5">
        <v>0</v>
      </c>
    </row>
    <row r="228" spans="1:8" hidden="1" outlineLevel="2">
      <c r="A228" s="6">
        <v>1102</v>
      </c>
      <c r="B228" s="4" t="s">
        <v>454</v>
      </c>
      <c r="C228" s="5">
        <v>0</v>
      </c>
    </row>
    <row r="229" spans="1:8" collapsed="1">
      <c r="A229" s="187" t="s">
        <v>270</v>
      </c>
      <c r="B229" s="188"/>
      <c r="C229" s="33">
        <f>C230+C334+C372</f>
        <v>2451500</v>
      </c>
      <c r="E229" s="39" t="s">
        <v>591</v>
      </c>
      <c r="F229" s="41"/>
      <c r="G229" s="42"/>
      <c r="H229" s="40" t="b">
        <f>AND(F229=G229)</f>
        <v>1</v>
      </c>
    </row>
    <row r="230" spans="1:8" hidden="1" outlineLevel="1">
      <c r="A230" s="185" t="s">
        <v>271</v>
      </c>
      <c r="B230" s="186"/>
      <c r="C230" s="32">
        <f>C231+C232+C233+C234+C237+C238+C243+C246+C247+C252+C257+BE290516+C261+C262+C263+C266+C267+C268+C272+C278+C281+C282+C285+C288+C289+C294+C297+C298+C299+C302+C305+C306+C309+C310+C311+C312+C319+C333</f>
        <v>2304500</v>
      </c>
    </row>
    <row r="231" spans="1:8" hidden="1" outlineLevel="2">
      <c r="A231" s="6">
        <v>2201</v>
      </c>
      <c r="B231" s="34" t="s">
        <v>272</v>
      </c>
      <c r="C231" s="5">
        <v>0</v>
      </c>
    </row>
    <row r="232" spans="1:8" hidden="1" outlineLevel="2">
      <c r="A232" s="6">
        <v>2201</v>
      </c>
      <c r="B232" s="4" t="s">
        <v>40</v>
      </c>
      <c r="C232" s="5">
        <v>30000</v>
      </c>
    </row>
    <row r="233" spans="1:8" hidden="1" outlineLevel="2">
      <c r="A233" s="6">
        <v>2201</v>
      </c>
      <c r="B233" s="4" t="s">
        <v>41</v>
      </c>
      <c r="C233" s="5">
        <v>600000</v>
      </c>
    </row>
    <row r="234" spans="1:8" hidden="1" outlineLevel="2">
      <c r="A234" s="6">
        <v>2201</v>
      </c>
      <c r="B234" s="4" t="s">
        <v>273</v>
      </c>
      <c r="C234" s="5">
        <f>SUM(C235:C236)</f>
        <v>20000</v>
      </c>
    </row>
    <row r="235" spans="1:8" hidden="1" outlineLevel="3">
      <c r="A235" s="29"/>
      <c r="B235" s="28" t="s">
        <v>274</v>
      </c>
      <c r="C235" s="30">
        <v>15000</v>
      </c>
    </row>
    <row r="236" spans="1:8" hidden="1" outlineLevel="3">
      <c r="A236" s="29"/>
      <c r="B236" s="28" t="s">
        <v>275</v>
      </c>
      <c r="C236" s="30">
        <v>5000</v>
      </c>
    </row>
    <row r="237" spans="1:8" hidden="1" outlineLevel="2">
      <c r="A237" s="6">
        <v>2201</v>
      </c>
      <c r="B237" s="4" t="s">
        <v>276</v>
      </c>
      <c r="C237" s="5">
        <v>20000</v>
      </c>
    </row>
    <row r="238" spans="1:8" hidden="1" outlineLevel="2">
      <c r="A238" s="6">
        <v>2201</v>
      </c>
      <c r="B238" s="4" t="s">
        <v>277</v>
      </c>
      <c r="C238" s="5">
        <f>SUM(C239:C242)</f>
        <v>250000</v>
      </c>
    </row>
    <row r="239" spans="1:8" hidden="1" outlineLevel="3">
      <c r="A239" s="29"/>
      <c r="B239" s="28" t="s">
        <v>278</v>
      </c>
      <c r="C239" s="30">
        <v>250000</v>
      </c>
    </row>
    <row r="240" spans="1:8" hidden="1" outlineLevel="3">
      <c r="A240" s="29"/>
      <c r="B240" s="28" t="s">
        <v>279</v>
      </c>
      <c r="C240" s="30">
        <v>0</v>
      </c>
    </row>
    <row r="241" spans="1:3" hidden="1" outlineLevel="3">
      <c r="A241" s="29"/>
      <c r="B241" s="28" t="s">
        <v>280</v>
      </c>
      <c r="C241" s="30">
        <v>0</v>
      </c>
    </row>
    <row r="242" spans="1:3" hidden="1" outlineLevel="3">
      <c r="A242" s="29"/>
      <c r="B242" s="28" t="s">
        <v>281</v>
      </c>
      <c r="C242" s="30">
        <v>0</v>
      </c>
    </row>
    <row r="243" spans="1:3" hidden="1" outlineLevel="2">
      <c r="A243" s="6">
        <v>2201</v>
      </c>
      <c r="B243" s="4" t="s">
        <v>282</v>
      </c>
      <c r="C243" s="5">
        <f>SUM(C244:C245)</f>
        <v>6000</v>
      </c>
    </row>
    <row r="244" spans="1:3" hidden="1" outlineLevel="3">
      <c r="A244" s="29"/>
      <c r="B244" s="28" t="s">
        <v>42</v>
      </c>
      <c r="C244" s="30">
        <v>3000</v>
      </c>
    </row>
    <row r="245" spans="1:3" hidden="1" outlineLevel="3">
      <c r="A245" s="29"/>
      <c r="B245" s="28" t="s">
        <v>283</v>
      </c>
      <c r="C245" s="30">
        <v>3000</v>
      </c>
    </row>
    <row r="246" spans="1:3" hidden="1" outlineLevel="2">
      <c r="A246" s="6">
        <v>2201</v>
      </c>
      <c r="B246" s="4" t="s">
        <v>284</v>
      </c>
      <c r="C246" s="5">
        <v>3000</v>
      </c>
    </row>
    <row r="247" spans="1:3" hidden="1" outlineLevel="2">
      <c r="A247" s="6">
        <v>2201</v>
      </c>
      <c r="B247" s="4" t="s">
        <v>285</v>
      </c>
      <c r="C247" s="5">
        <f>SUM(C248:C251)</f>
        <v>24000</v>
      </c>
    </row>
    <row r="248" spans="1:3" hidden="1" outlineLevel="3">
      <c r="A248" s="29"/>
      <c r="B248" s="28" t="s">
        <v>286</v>
      </c>
      <c r="C248" s="30">
        <v>15000</v>
      </c>
    </row>
    <row r="249" spans="1:3" hidden="1" outlineLevel="3">
      <c r="A249" s="29"/>
      <c r="B249" s="28" t="s">
        <v>287</v>
      </c>
      <c r="C249" s="30">
        <v>500</v>
      </c>
    </row>
    <row r="250" spans="1:3" hidden="1" outlineLevel="3">
      <c r="A250" s="29"/>
      <c r="B250" s="28" t="s">
        <v>288</v>
      </c>
      <c r="C250" s="30"/>
    </row>
    <row r="251" spans="1:3" hidden="1" outlineLevel="3">
      <c r="A251" s="29"/>
      <c r="B251" s="28" t="s">
        <v>289</v>
      </c>
      <c r="C251" s="30">
        <v>8500</v>
      </c>
    </row>
    <row r="252" spans="1:3" hidden="1" outlineLevel="2">
      <c r="A252" s="6">
        <v>2201</v>
      </c>
      <c r="B252" s="4" t="s">
        <v>290</v>
      </c>
      <c r="C252" s="5">
        <f>SUM(C253:C256)</f>
        <v>128000</v>
      </c>
    </row>
    <row r="253" spans="1:3" hidden="1" outlineLevel="3">
      <c r="A253" s="29"/>
      <c r="B253" s="28" t="s">
        <v>291</v>
      </c>
      <c r="C253" s="30">
        <v>5000</v>
      </c>
    </row>
    <row r="254" spans="1:3" hidden="1" outlineLevel="3">
      <c r="A254" s="29"/>
      <c r="B254" s="28" t="s">
        <v>292</v>
      </c>
      <c r="C254" s="30">
        <v>120000</v>
      </c>
    </row>
    <row r="255" spans="1:3" hidden="1" outlineLevel="3">
      <c r="A255" s="29"/>
      <c r="B255" s="28" t="s">
        <v>293</v>
      </c>
      <c r="C255" s="30">
        <v>2000</v>
      </c>
    </row>
    <row r="256" spans="1:3" hidden="1" outlineLevel="3">
      <c r="A256" s="29"/>
      <c r="B256" s="28" t="s">
        <v>294</v>
      </c>
      <c r="C256" s="30">
        <v>1000</v>
      </c>
    </row>
    <row r="257" spans="1:3" hidden="1" outlineLevel="2">
      <c r="A257" s="6">
        <v>2201</v>
      </c>
      <c r="B257" s="4" t="s">
        <v>43</v>
      </c>
      <c r="C257" s="5">
        <v>10000</v>
      </c>
    </row>
    <row r="258" spans="1:3" hidden="1" outlineLevel="2" collapsed="1">
      <c r="A258" s="6">
        <v>2201</v>
      </c>
      <c r="B258" s="4" t="s">
        <v>295</v>
      </c>
      <c r="C258" s="5">
        <f>SUM(C259:C260)</f>
        <v>0</v>
      </c>
    </row>
    <row r="259" spans="1:3" hidden="1" outlineLevel="3">
      <c r="A259" s="29"/>
      <c r="B259" s="28" t="s">
        <v>296</v>
      </c>
      <c r="C259" s="30">
        <v>0</v>
      </c>
    </row>
    <row r="260" spans="1:3" hidden="1" outlineLevel="3">
      <c r="A260" s="29"/>
      <c r="B260" s="28" t="s">
        <v>297</v>
      </c>
      <c r="C260" s="30">
        <v>0</v>
      </c>
    </row>
    <row r="261" spans="1:3" hidden="1" outlineLevel="2">
      <c r="A261" s="6">
        <v>2201</v>
      </c>
      <c r="B261" s="4" t="s">
        <v>44</v>
      </c>
      <c r="C261" s="5">
        <v>20000</v>
      </c>
    </row>
    <row r="262" spans="1:3" hidden="1" outlineLevel="2">
      <c r="A262" s="6">
        <v>2201</v>
      </c>
      <c r="B262" s="4" t="s">
        <v>45</v>
      </c>
      <c r="C262" s="5">
        <v>30000</v>
      </c>
    </row>
    <row r="263" spans="1:3" hidden="1" outlineLevel="2" collapsed="1">
      <c r="A263" s="6">
        <v>2201</v>
      </c>
      <c r="B263" s="4" t="s">
        <v>298</v>
      </c>
      <c r="C263" s="5">
        <f>SUM(C264:C265)</f>
        <v>1000</v>
      </c>
    </row>
    <row r="264" spans="1:3" hidden="1" outlineLevel="3">
      <c r="A264" s="29"/>
      <c r="B264" s="28" t="s">
        <v>299</v>
      </c>
      <c r="C264" s="30">
        <v>1000</v>
      </c>
    </row>
    <row r="265" spans="1:3" hidden="1" outlineLevel="3">
      <c r="A265" s="29"/>
      <c r="B265" s="28" t="s">
        <v>300</v>
      </c>
      <c r="C265" s="30">
        <v>0</v>
      </c>
    </row>
    <row r="266" spans="1:3" hidden="1" outlineLevel="2">
      <c r="A266" s="6">
        <v>2201</v>
      </c>
      <c r="B266" s="4" t="s">
        <v>301</v>
      </c>
      <c r="C266" s="5">
        <v>3000</v>
      </c>
    </row>
    <row r="267" spans="1:3" hidden="1" outlineLevel="2" collapsed="1">
      <c r="A267" s="6">
        <v>2201</v>
      </c>
      <c r="B267" s="4" t="s">
        <v>302</v>
      </c>
      <c r="C267" s="5">
        <v>5000</v>
      </c>
    </row>
    <row r="268" spans="1:3" hidden="1" outlineLevel="2">
      <c r="A268" s="6">
        <v>2201</v>
      </c>
      <c r="B268" s="4" t="s">
        <v>303</v>
      </c>
      <c r="C268" s="5">
        <f>SUM(C269:C271)</f>
        <v>49500</v>
      </c>
    </row>
    <row r="269" spans="1:3" hidden="1" outlineLevel="3">
      <c r="A269" s="29"/>
      <c r="B269" s="28" t="s">
        <v>46</v>
      </c>
      <c r="C269" s="30">
        <v>29500</v>
      </c>
    </row>
    <row r="270" spans="1:3" hidden="1" outlineLevel="3">
      <c r="A270" s="29"/>
      <c r="B270" s="28" t="s">
        <v>113</v>
      </c>
      <c r="C270" s="30">
        <v>5000</v>
      </c>
    </row>
    <row r="271" spans="1:3" hidden="1" outlineLevel="3">
      <c r="A271" s="29"/>
      <c r="B271" s="28" t="s">
        <v>47</v>
      </c>
      <c r="C271" s="30">
        <v>15000</v>
      </c>
    </row>
    <row r="272" spans="1:3" hidden="1" outlineLevel="2">
      <c r="A272" s="6">
        <v>2201</v>
      </c>
      <c r="B272" s="4" t="s">
        <v>114</v>
      </c>
      <c r="C272" s="5">
        <f>SUM(C273:C277)</f>
        <v>16000</v>
      </c>
    </row>
    <row r="273" spans="1:3" hidden="1" outlineLevel="3">
      <c r="A273" s="29"/>
      <c r="B273" s="28" t="s">
        <v>304</v>
      </c>
      <c r="C273" s="30">
        <v>3000</v>
      </c>
    </row>
    <row r="274" spans="1:3" hidden="1" outlineLevel="3">
      <c r="A274" s="29"/>
      <c r="B274" s="28" t="s">
        <v>305</v>
      </c>
      <c r="C274" s="30"/>
    </row>
    <row r="275" spans="1:3" hidden="1" outlineLevel="3">
      <c r="A275" s="29"/>
      <c r="B275" s="28" t="s">
        <v>306</v>
      </c>
      <c r="C275" s="30">
        <v>1000</v>
      </c>
    </row>
    <row r="276" spans="1:3" hidden="1" outlineLevel="3">
      <c r="A276" s="29"/>
      <c r="B276" s="28" t="s">
        <v>307</v>
      </c>
      <c r="C276" s="30">
        <v>10000</v>
      </c>
    </row>
    <row r="277" spans="1:3" hidden="1" outlineLevel="3">
      <c r="A277" s="29"/>
      <c r="B277" s="28" t="s">
        <v>308</v>
      </c>
      <c r="C277" s="30">
        <v>2000</v>
      </c>
    </row>
    <row r="278" spans="1:3" hidden="1" outlineLevel="2">
      <c r="A278" s="6">
        <v>2201</v>
      </c>
      <c r="B278" s="4" t="s">
        <v>309</v>
      </c>
      <c r="C278" s="5">
        <f>SUM(C279:C280)</f>
        <v>5000</v>
      </c>
    </row>
    <row r="279" spans="1:3" hidden="1" outlineLevel="3">
      <c r="A279" s="29"/>
      <c r="B279" s="28" t="s">
        <v>48</v>
      </c>
      <c r="C279" s="30">
        <v>5000</v>
      </c>
    </row>
    <row r="280" spans="1:3" hidden="1" outlineLevel="3">
      <c r="A280" s="29"/>
      <c r="B280" s="28" t="s">
        <v>310</v>
      </c>
      <c r="C280" s="30"/>
    </row>
    <row r="281" spans="1:3" hidden="1" outlineLevel="2">
      <c r="A281" s="6">
        <v>2201</v>
      </c>
      <c r="B281" s="4" t="s">
        <v>311</v>
      </c>
      <c r="C281" s="5">
        <v>5000</v>
      </c>
    </row>
    <row r="282" spans="1:3" hidden="1" outlineLevel="2" collapsed="1">
      <c r="A282" s="6">
        <v>2201</v>
      </c>
      <c r="B282" s="4" t="s">
        <v>312</v>
      </c>
      <c r="C282" s="5">
        <f>SUM(C283:C284)</f>
        <v>80000</v>
      </c>
    </row>
    <row r="283" spans="1:3" hidden="1" outlineLevel="3">
      <c r="A283" s="29"/>
      <c r="B283" s="28" t="s">
        <v>313</v>
      </c>
      <c r="C283" s="30">
        <v>0</v>
      </c>
    </row>
    <row r="284" spans="1:3" hidden="1" outlineLevel="3">
      <c r="A284" s="29"/>
      <c r="B284" s="28" t="s">
        <v>314</v>
      </c>
      <c r="C284" s="30">
        <v>80000</v>
      </c>
    </row>
    <row r="285" spans="1:3" hidden="1" outlineLevel="2">
      <c r="A285" s="6">
        <v>2201</v>
      </c>
      <c r="B285" s="4" t="s">
        <v>115</v>
      </c>
      <c r="C285" s="5">
        <f>SUM(C286:C287)</f>
        <v>3000</v>
      </c>
    </row>
    <row r="286" spans="1:3" hidden="1" outlineLevel="3">
      <c r="A286" s="29"/>
      <c r="B286" s="28" t="s">
        <v>315</v>
      </c>
      <c r="C286" s="30">
        <v>3000</v>
      </c>
    </row>
    <row r="287" spans="1:3" hidden="1" outlineLevel="3">
      <c r="A287" s="29"/>
      <c r="B287" s="28" t="s">
        <v>316</v>
      </c>
      <c r="C287" s="30">
        <v>0</v>
      </c>
    </row>
    <row r="288" spans="1:3" hidden="1" outlineLevel="2">
      <c r="A288" s="6">
        <v>2201</v>
      </c>
      <c r="B288" s="4" t="s">
        <v>317</v>
      </c>
      <c r="C288" s="5">
        <v>4000</v>
      </c>
    </row>
    <row r="289" spans="1:3" hidden="1" outlineLevel="2" collapsed="1">
      <c r="A289" s="6">
        <v>2201</v>
      </c>
      <c r="B289" s="4" t="s">
        <v>116</v>
      </c>
      <c r="C289" s="5">
        <f>SUM(C290:C293)</f>
        <v>3000</v>
      </c>
    </row>
    <row r="290" spans="1:3" hidden="1" outlineLevel="3">
      <c r="A290" s="29"/>
      <c r="B290" s="28" t="s">
        <v>318</v>
      </c>
      <c r="C290" s="30">
        <v>0</v>
      </c>
    </row>
    <row r="291" spans="1:3" hidden="1" outlineLevel="3">
      <c r="A291" s="29"/>
      <c r="B291" s="28" t="s">
        <v>319</v>
      </c>
      <c r="C291" s="30">
        <v>3000</v>
      </c>
    </row>
    <row r="292" spans="1:3" hidden="1" outlineLevel="3">
      <c r="A292" s="29"/>
      <c r="B292" s="28" t="s">
        <v>320</v>
      </c>
      <c r="C292" s="30">
        <v>0</v>
      </c>
    </row>
    <row r="293" spans="1:3" hidden="1" outlineLevel="3">
      <c r="A293" s="29"/>
      <c r="B293" s="28" t="s">
        <v>321</v>
      </c>
      <c r="C293" s="30">
        <v>0</v>
      </c>
    </row>
    <row r="294" spans="1:3" hidden="1" outlineLevel="2">
      <c r="A294" s="6">
        <v>2201</v>
      </c>
      <c r="B294" s="4" t="s">
        <v>322</v>
      </c>
      <c r="C294" s="5">
        <f>SUM(C295:C296)</f>
        <v>5000</v>
      </c>
    </row>
    <row r="295" spans="1:3" hidden="1" outlineLevel="3">
      <c r="A295" s="29"/>
      <c r="B295" s="28" t="s">
        <v>323</v>
      </c>
      <c r="C295" s="30">
        <v>3000</v>
      </c>
    </row>
    <row r="296" spans="1:3" hidden="1" outlineLevel="3">
      <c r="A296" s="29"/>
      <c r="B296" s="28" t="s">
        <v>324</v>
      </c>
      <c r="C296" s="30">
        <v>2000</v>
      </c>
    </row>
    <row r="297" spans="1:3" hidden="1" outlineLevel="2">
      <c r="A297" s="6">
        <v>2201</v>
      </c>
      <c r="B297" s="4" t="s">
        <v>325</v>
      </c>
      <c r="C297" s="5">
        <v>0</v>
      </c>
    </row>
    <row r="298" spans="1:3" hidden="1" outlineLevel="2" collapsed="1">
      <c r="A298" s="6">
        <v>2201</v>
      </c>
      <c r="B298" s="4" t="s">
        <v>326</v>
      </c>
      <c r="C298" s="5">
        <v>0</v>
      </c>
    </row>
    <row r="299" spans="1:3" hidden="1" outlineLevel="2" collapsed="1">
      <c r="A299" s="6">
        <v>2201</v>
      </c>
      <c r="B299" s="4" t="s">
        <v>327</v>
      </c>
      <c r="C299" s="5">
        <f>SUM(C300:C301)</f>
        <v>4000</v>
      </c>
    </row>
    <row r="300" spans="1:3" hidden="1" outlineLevel="3" collapsed="1">
      <c r="A300" s="29"/>
      <c r="B300" s="28" t="s">
        <v>49</v>
      </c>
      <c r="C300" s="30">
        <v>4000</v>
      </c>
    </row>
    <row r="301" spans="1:3" hidden="1" outlineLevel="3">
      <c r="A301" s="29"/>
      <c r="B301" s="28" t="s">
        <v>50</v>
      </c>
      <c r="C301" s="30"/>
    </row>
    <row r="302" spans="1:3" hidden="1" outlineLevel="2">
      <c r="A302" s="6">
        <v>2201</v>
      </c>
      <c r="B302" s="4" t="s">
        <v>117</v>
      </c>
      <c r="C302" s="5">
        <f>SUM(C303:C304)</f>
        <v>19000</v>
      </c>
    </row>
    <row r="303" spans="1:3" hidden="1" outlineLevel="3" collapsed="1">
      <c r="A303" s="29"/>
      <c r="B303" s="28" t="s">
        <v>328</v>
      </c>
      <c r="C303" s="30">
        <v>14000</v>
      </c>
    </row>
    <row r="304" spans="1:3" hidden="1" outlineLevel="3">
      <c r="A304" s="29"/>
      <c r="B304" s="28" t="s">
        <v>329</v>
      </c>
      <c r="C304" s="30">
        <v>5000</v>
      </c>
    </row>
    <row r="305" spans="1:3" hidden="1" outlineLevel="2">
      <c r="A305" s="6">
        <v>2201</v>
      </c>
      <c r="B305" s="4" t="s">
        <v>118</v>
      </c>
      <c r="C305" s="5">
        <v>14000</v>
      </c>
    </row>
    <row r="306" spans="1:3" hidden="1" outlineLevel="2" collapsed="1">
      <c r="A306" s="6">
        <v>2201</v>
      </c>
      <c r="B306" s="4" t="s">
        <v>332</v>
      </c>
      <c r="C306" s="5">
        <f>SUM(C307:C308)</f>
        <v>0</v>
      </c>
    </row>
    <row r="307" spans="1:3" hidden="1" outlineLevel="3" collapsed="1">
      <c r="A307" s="29"/>
      <c r="B307" s="28" t="s">
        <v>330</v>
      </c>
      <c r="C307" s="30">
        <v>0</v>
      </c>
    </row>
    <row r="308" spans="1:3" hidden="1" outlineLevel="3">
      <c r="A308" s="29"/>
      <c r="B308" s="28" t="s">
        <v>331</v>
      </c>
      <c r="C308" s="30">
        <v>0</v>
      </c>
    </row>
    <row r="309" spans="1:3" hidden="1" outlineLevel="2">
      <c r="A309" s="6">
        <v>2201</v>
      </c>
      <c r="B309" s="4" t="s">
        <v>333</v>
      </c>
      <c r="C309" s="5">
        <v>5000</v>
      </c>
    </row>
    <row r="310" spans="1:3" hidden="1" outlineLevel="2">
      <c r="A310" s="6">
        <v>2201</v>
      </c>
      <c r="B310" s="4" t="s">
        <v>334</v>
      </c>
      <c r="C310" s="5">
        <v>10000</v>
      </c>
    </row>
    <row r="311" spans="1:3" hidden="1" outlineLevel="2" collapsed="1">
      <c r="A311" s="6">
        <v>2201</v>
      </c>
      <c r="B311" s="4" t="s">
        <v>335</v>
      </c>
      <c r="C311" s="5">
        <v>0</v>
      </c>
    </row>
    <row r="312" spans="1:3" hidden="1" outlineLevel="2" collapsed="1">
      <c r="A312" s="6">
        <v>2201</v>
      </c>
      <c r="B312" s="4" t="s">
        <v>119</v>
      </c>
      <c r="C312" s="5">
        <f>SUM(C313:C318)</f>
        <v>6000</v>
      </c>
    </row>
    <row r="313" spans="1:3" hidden="1" outlineLevel="3">
      <c r="A313" s="29"/>
      <c r="B313" s="28" t="s">
        <v>336</v>
      </c>
      <c r="C313" s="30">
        <v>0</v>
      </c>
    </row>
    <row r="314" spans="1:3" hidden="1" outlineLevel="3">
      <c r="A314" s="29"/>
      <c r="B314" s="28" t="s">
        <v>337</v>
      </c>
      <c r="C314" s="30"/>
    </row>
    <row r="315" spans="1:3" hidden="1" outlineLevel="3">
      <c r="A315" s="29"/>
      <c r="B315" s="28" t="s">
        <v>338</v>
      </c>
      <c r="C315" s="30">
        <v>3000</v>
      </c>
    </row>
    <row r="316" spans="1:3" hidden="1" outlineLevel="3">
      <c r="A316" s="29"/>
      <c r="B316" s="28" t="s">
        <v>339</v>
      </c>
      <c r="C316" s="30"/>
    </row>
    <row r="317" spans="1:3" hidden="1" outlineLevel="3">
      <c r="A317" s="29"/>
      <c r="B317" s="28" t="s">
        <v>340</v>
      </c>
      <c r="C317" s="30"/>
    </row>
    <row r="318" spans="1:3" hidden="1" outlineLevel="3">
      <c r="A318" s="29"/>
      <c r="B318" s="28" t="s">
        <v>341</v>
      </c>
      <c r="C318" s="30">
        <v>3000</v>
      </c>
    </row>
    <row r="319" spans="1:3" hidden="1" outlineLevel="2">
      <c r="A319" s="6">
        <v>2201</v>
      </c>
      <c r="B319" s="4" t="s">
        <v>342</v>
      </c>
      <c r="C319" s="5">
        <f>SUM(C320:C332)</f>
        <v>926000</v>
      </c>
    </row>
    <row r="320" spans="1:3" hidden="1" outlineLevel="3">
      <c r="A320" s="29"/>
      <c r="B320" s="28" t="s">
        <v>343</v>
      </c>
      <c r="C320" s="30">
        <v>21000</v>
      </c>
    </row>
    <row r="321" spans="1:3" hidden="1" outlineLevel="3">
      <c r="A321" s="29"/>
      <c r="B321" s="28" t="s">
        <v>344</v>
      </c>
      <c r="C321" s="30">
        <v>700000</v>
      </c>
    </row>
    <row r="322" spans="1:3" hidden="1" outlineLevel="3">
      <c r="A322" s="29"/>
      <c r="B322" s="28" t="s">
        <v>345</v>
      </c>
      <c r="C322" s="30">
        <v>79000</v>
      </c>
    </row>
    <row r="323" spans="1:3" hidden="1" outlineLevel="3">
      <c r="A323" s="29"/>
      <c r="B323" s="28" t="s">
        <v>346</v>
      </c>
      <c r="C323" s="30">
        <v>15000</v>
      </c>
    </row>
    <row r="324" spans="1:3" hidden="1" outlineLevel="3">
      <c r="A324" s="29"/>
      <c r="B324" s="28" t="s">
        <v>347</v>
      </c>
      <c r="C324" s="30">
        <v>3000</v>
      </c>
    </row>
    <row r="325" spans="1:3" hidden="1" outlineLevel="3">
      <c r="A325" s="29"/>
      <c r="B325" s="28" t="s">
        <v>348</v>
      </c>
      <c r="C325" s="30"/>
    </row>
    <row r="326" spans="1:3" hidden="1" outlineLevel="3">
      <c r="A326" s="29"/>
      <c r="B326" s="28" t="s">
        <v>349</v>
      </c>
      <c r="C326" s="30">
        <v>15000</v>
      </c>
    </row>
    <row r="327" spans="1:3" hidden="1" outlineLevel="3">
      <c r="A327" s="29"/>
      <c r="B327" s="28" t="s">
        <v>350</v>
      </c>
      <c r="C327" s="30"/>
    </row>
    <row r="328" spans="1:3" hidden="1" outlineLevel="3">
      <c r="A328" s="29"/>
      <c r="B328" s="28" t="s">
        <v>351</v>
      </c>
      <c r="C328" s="30"/>
    </row>
    <row r="329" spans="1:3" hidden="1" outlineLevel="3">
      <c r="A329" s="29"/>
      <c r="B329" s="28" t="s">
        <v>352</v>
      </c>
      <c r="C329" s="30"/>
    </row>
    <row r="330" spans="1:3" hidden="1" outlineLevel="3">
      <c r="A330" s="29"/>
      <c r="B330" s="28" t="s">
        <v>353</v>
      </c>
      <c r="C330" s="30"/>
    </row>
    <row r="331" spans="1:3" hidden="1" outlineLevel="3">
      <c r="A331" s="29"/>
      <c r="B331" s="28" t="s">
        <v>354</v>
      </c>
      <c r="C331" s="30">
        <v>30000</v>
      </c>
    </row>
    <row r="332" spans="1:3" hidden="1" outlineLevel="3">
      <c r="A332" s="29"/>
      <c r="B332" s="28" t="s">
        <v>355</v>
      </c>
      <c r="C332" s="30">
        <v>63000</v>
      </c>
    </row>
    <row r="333" spans="1:3" ht="15" hidden="1" customHeight="1" outlineLevel="2">
      <c r="A333" s="6">
        <v>2201</v>
      </c>
      <c r="B333" s="4" t="s">
        <v>356</v>
      </c>
      <c r="C333" s="5">
        <v>0</v>
      </c>
    </row>
    <row r="334" spans="1:3" hidden="1" outlineLevel="1" collapsed="1">
      <c r="A334" s="185" t="s">
        <v>357</v>
      </c>
      <c r="B334" s="186"/>
      <c r="C334" s="32">
        <f>C335+C344+C345+C349+C352+C353+C358+C364+C367+C370+C371</f>
        <v>147000</v>
      </c>
    </row>
    <row r="335" spans="1:3" ht="15" hidden="1" customHeight="1" outlineLevel="2">
      <c r="A335" s="6">
        <v>2202</v>
      </c>
      <c r="B335" s="4" t="s">
        <v>358</v>
      </c>
      <c r="C335" s="5">
        <f>SUM(C336:C339)</f>
        <v>18000</v>
      </c>
    </row>
    <row r="336" spans="1:3" ht="15" hidden="1" customHeight="1" outlineLevel="3">
      <c r="A336" s="28"/>
      <c r="B336" s="28" t="s">
        <v>359</v>
      </c>
      <c r="C336" s="30">
        <v>10000</v>
      </c>
    </row>
    <row r="337" spans="1:3" ht="15" hidden="1" customHeight="1" outlineLevel="3">
      <c r="A337" s="28"/>
      <c r="B337" s="28" t="s">
        <v>360</v>
      </c>
      <c r="C337" s="30">
        <v>7000</v>
      </c>
    </row>
    <row r="338" spans="1:3" ht="15" hidden="1" customHeight="1" outlineLevel="3">
      <c r="A338" s="28"/>
      <c r="B338" s="28" t="s">
        <v>361</v>
      </c>
      <c r="C338" s="30">
        <v>1000</v>
      </c>
    </row>
    <row r="339" spans="1:3" ht="15" hidden="1" customHeight="1" outlineLevel="3">
      <c r="A339" s="28"/>
      <c r="B339" s="28" t="s">
        <v>362</v>
      </c>
      <c r="C339" s="30">
        <v>0</v>
      </c>
    </row>
    <row r="340" spans="1:3" ht="15" hidden="1" customHeight="1" outlineLevel="2">
      <c r="A340" s="6">
        <v>2202</v>
      </c>
      <c r="B340" s="4" t="s">
        <v>363</v>
      </c>
      <c r="C340" s="5">
        <f>SUM(C341:C343)</f>
        <v>0</v>
      </c>
    </row>
    <row r="341" spans="1:3" ht="15" hidden="1" customHeight="1" outlineLevel="3">
      <c r="A341" s="28"/>
      <c r="B341" s="28" t="s">
        <v>364</v>
      </c>
      <c r="C341" s="30">
        <v>0</v>
      </c>
    </row>
    <row r="342" spans="1:3" ht="15" hidden="1" customHeight="1" outlineLevel="3">
      <c r="A342" s="28"/>
      <c r="B342" s="28" t="s">
        <v>365</v>
      </c>
      <c r="C342" s="30">
        <v>0</v>
      </c>
    </row>
    <row r="343" spans="1:3" ht="15" hidden="1" customHeight="1" outlineLevel="3">
      <c r="A343" s="28"/>
      <c r="B343" s="28" t="s">
        <v>366</v>
      </c>
      <c r="C343" s="30">
        <v>0</v>
      </c>
    </row>
    <row r="344" spans="1:3" ht="15" hidden="1" customHeight="1" outlineLevel="2">
      <c r="A344" s="6">
        <v>2202</v>
      </c>
      <c r="B344" s="4" t="s">
        <v>51</v>
      </c>
      <c r="C344" s="5">
        <v>50000</v>
      </c>
    </row>
    <row r="345" spans="1:3" hidden="1" outlineLevel="2">
      <c r="A345" s="6">
        <v>2202</v>
      </c>
      <c r="B345" s="4" t="s">
        <v>120</v>
      </c>
      <c r="C345" s="5">
        <f>SUM(C346:C348)</f>
        <v>23000</v>
      </c>
    </row>
    <row r="346" spans="1:3" ht="15" hidden="1" customHeight="1" outlineLevel="3">
      <c r="A346" s="28"/>
      <c r="B346" s="28" t="s">
        <v>367</v>
      </c>
      <c r="C346" s="30">
        <v>15000</v>
      </c>
    </row>
    <row r="347" spans="1:3" ht="15" hidden="1" customHeight="1" outlineLevel="3">
      <c r="A347" s="28"/>
      <c r="B347" s="28" t="s">
        <v>368</v>
      </c>
      <c r="C347" s="30">
        <v>8000</v>
      </c>
    </row>
    <row r="348" spans="1:3" ht="15" hidden="1" customHeight="1" outlineLevel="3">
      <c r="A348" s="28"/>
      <c r="B348" s="28" t="s">
        <v>361</v>
      </c>
      <c r="C348" s="30">
        <v>0</v>
      </c>
    </row>
    <row r="349" spans="1:3" hidden="1" outlineLevel="2">
      <c r="A349" s="6">
        <v>2202</v>
      </c>
      <c r="B349" s="4" t="s">
        <v>121</v>
      </c>
      <c r="C349" s="5">
        <f>SUM(C350:C351)</f>
        <v>23000</v>
      </c>
    </row>
    <row r="350" spans="1:3" ht="15" hidden="1" customHeight="1" outlineLevel="3">
      <c r="A350" s="28"/>
      <c r="B350" s="28" t="s">
        <v>369</v>
      </c>
      <c r="C350" s="30">
        <v>15000</v>
      </c>
    </row>
    <row r="351" spans="1:3" ht="15" hidden="1" customHeight="1" outlineLevel="3">
      <c r="A351" s="28"/>
      <c r="B351" s="28" t="s">
        <v>370</v>
      </c>
      <c r="C351" s="30">
        <v>8000</v>
      </c>
    </row>
    <row r="352" spans="1:3" hidden="1" outlineLevel="2">
      <c r="A352" s="6">
        <v>2202</v>
      </c>
      <c r="B352" s="4" t="s">
        <v>371</v>
      </c>
      <c r="C352" s="5">
        <v>0</v>
      </c>
    </row>
    <row r="353" spans="1:3" hidden="1" outlineLevel="2" collapsed="1">
      <c r="A353" s="6">
        <v>2202</v>
      </c>
      <c r="B353" s="4" t="s">
        <v>372</v>
      </c>
      <c r="C353" s="5">
        <f>SUM(C354:C357)</f>
        <v>8000</v>
      </c>
    </row>
    <row r="354" spans="1:3" ht="15" hidden="1" customHeight="1" outlineLevel="3">
      <c r="A354" s="28"/>
      <c r="B354" s="28" t="s">
        <v>373</v>
      </c>
      <c r="C354" s="30">
        <v>3000</v>
      </c>
    </row>
    <row r="355" spans="1:3" ht="15" hidden="1" customHeight="1" outlineLevel="3">
      <c r="A355" s="28"/>
      <c r="B355" s="28" t="s">
        <v>374</v>
      </c>
      <c r="C355" s="30">
        <v>0</v>
      </c>
    </row>
    <row r="356" spans="1:3" ht="15" hidden="1" customHeight="1" outlineLevel="3">
      <c r="A356" s="28"/>
      <c r="B356" s="28" t="s">
        <v>375</v>
      </c>
      <c r="C356" s="30">
        <v>5000</v>
      </c>
    </row>
    <row r="357" spans="1:3" ht="15" hidden="1" customHeight="1" outlineLevel="3">
      <c r="A357" s="28"/>
      <c r="B357" s="28" t="s">
        <v>376</v>
      </c>
      <c r="C357" s="30">
        <v>0</v>
      </c>
    </row>
    <row r="358" spans="1:3" hidden="1" outlineLevel="2">
      <c r="A358" s="6">
        <v>2202</v>
      </c>
      <c r="B358" s="4" t="s">
        <v>377</v>
      </c>
      <c r="C358" s="5">
        <f>SUM(C359:C363)</f>
        <v>0</v>
      </c>
    </row>
    <row r="359" spans="1:3" ht="15" hidden="1" customHeight="1" outlineLevel="3">
      <c r="A359" s="28"/>
      <c r="B359" s="28" t="s">
        <v>378</v>
      </c>
      <c r="C359" s="30">
        <v>0</v>
      </c>
    </row>
    <row r="360" spans="1:3" ht="15" hidden="1" customHeight="1" outlineLevel="3">
      <c r="A360" s="28"/>
      <c r="B360" s="28" t="s">
        <v>379</v>
      </c>
      <c r="C360" s="30">
        <v>0</v>
      </c>
    </row>
    <row r="361" spans="1:3" ht="15" hidden="1" customHeight="1" outlineLevel="3">
      <c r="A361" s="28"/>
      <c r="B361" s="28" t="s">
        <v>380</v>
      </c>
      <c r="C361" s="30">
        <v>0</v>
      </c>
    </row>
    <row r="362" spans="1:3" ht="15" hidden="1" customHeight="1" outlineLevel="3">
      <c r="A362" s="28"/>
      <c r="B362" s="28" t="s">
        <v>381</v>
      </c>
      <c r="C362" s="30">
        <v>0</v>
      </c>
    </row>
    <row r="363" spans="1:3" ht="15" hidden="1" customHeight="1" outlineLevel="3">
      <c r="A363" s="28"/>
      <c r="B363" s="28" t="s">
        <v>382</v>
      </c>
      <c r="C363" s="30">
        <v>0</v>
      </c>
    </row>
    <row r="364" spans="1:3" hidden="1" outlineLevel="2">
      <c r="A364" s="6">
        <v>2202</v>
      </c>
      <c r="B364" s="4" t="s">
        <v>122</v>
      </c>
      <c r="C364" s="5">
        <f>SUM(C365:C366)</f>
        <v>10000</v>
      </c>
    </row>
    <row r="365" spans="1:3" ht="15" hidden="1" customHeight="1" outlineLevel="3">
      <c r="A365" s="28"/>
      <c r="B365" s="28" t="s">
        <v>383</v>
      </c>
      <c r="C365" s="30">
        <v>10000</v>
      </c>
    </row>
    <row r="366" spans="1:3" ht="15" hidden="1" customHeight="1" outlineLevel="3">
      <c r="A366" s="28"/>
      <c r="B366" s="28" t="s">
        <v>384</v>
      </c>
      <c r="C366" s="30">
        <v>0</v>
      </c>
    </row>
    <row r="367" spans="1:3" hidden="1" outlineLevel="2">
      <c r="A367" s="6">
        <v>2202</v>
      </c>
      <c r="B367" s="4" t="s">
        <v>385</v>
      </c>
      <c r="C367" s="5">
        <f>SUM(C368:C369)</f>
        <v>0</v>
      </c>
    </row>
    <row r="368" spans="1:3" ht="15" hidden="1" customHeight="1" outlineLevel="3">
      <c r="A368" s="28"/>
      <c r="B368" s="28" t="s">
        <v>383</v>
      </c>
      <c r="C368" s="30">
        <v>0</v>
      </c>
    </row>
    <row r="369" spans="1:8" ht="15" hidden="1" customHeight="1" outlineLevel="3">
      <c r="A369" s="28"/>
      <c r="B369" s="28" t="s">
        <v>384</v>
      </c>
      <c r="C369" s="30">
        <v>0</v>
      </c>
    </row>
    <row r="370" spans="1:8" hidden="1" outlineLevel="2">
      <c r="A370" s="6">
        <v>2202</v>
      </c>
      <c r="B370" s="4" t="s">
        <v>386</v>
      </c>
      <c r="C370" s="5">
        <v>15000</v>
      </c>
    </row>
    <row r="371" spans="1:8" hidden="1" outlineLevel="2" collapsed="1">
      <c r="A371" s="6">
        <v>2202</v>
      </c>
      <c r="B371" s="4" t="s">
        <v>387</v>
      </c>
      <c r="C371" s="5">
        <v>0</v>
      </c>
    </row>
    <row r="372" spans="1:8" hidden="1" outlineLevel="1" collapsed="1">
      <c r="A372" s="185" t="s">
        <v>388</v>
      </c>
      <c r="B372" s="186"/>
      <c r="C372" s="32">
        <v>0</v>
      </c>
    </row>
    <row r="373" spans="1:8" collapsed="1">
      <c r="A373" s="195" t="s">
        <v>389</v>
      </c>
      <c r="B373" s="196"/>
      <c r="C373" s="35">
        <f>C374+C394+C399+C412+C418+C428</f>
        <v>276500</v>
      </c>
      <c r="E373" s="39" t="s">
        <v>592</v>
      </c>
      <c r="F373" s="41"/>
      <c r="G373" s="42"/>
      <c r="H373" s="40" t="b">
        <f>AND(F373=G373)</f>
        <v>1</v>
      </c>
    </row>
    <row r="374" spans="1:8" hidden="1" outlineLevel="1">
      <c r="A374" s="185" t="s">
        <v>390</v>
      </c>
      <c r="B374" s="186"/>
      <c r="C374" s="32">
        <f>C375+C376+C380+C381+C384+C387+C390+C391+C392+C393</f>
        <v>112000</v>
      </c>
    </row>
    <row r="375" spans="1:8" hidden="1" outlineLevel="2">
      <c r="A375" s="6">
        <v>3302</v>
      </c>
      <c r="B375" s="4" t="s">
        <v>391</v>
      </c>
      <c r="C375" s="5">
        <v>30000</v>
      </c>
    </row>
    <row r="376" spans="1:8" hidden="1" outlineLevel="2">
      <c r="A376" s="6">
        <v>3302</v>
      </c>
      <c r="B376" s="4" t="s">
        <v>392</v>
      </c>
      <c r="C376" s="5">
        <f>SUM(C377:C379)</f>
        <v>50000</v>
      </c>
    </row>
    <row r="377" spans="1:8" ht="15" hidden="1" customHeight="1" outlineLevel="3">
      <c r="A377" s="28"/>
      <c r="B377" s="28" t="s">
        <v>393</v>
      </c>
      <c r="C377" s="30">
        <v>30000</v>
      </c>
    </row>
    <row r="378" spans="1:8" ht="15" hidden="1" customHeight="1" outlineLevel="3">
      <c r="A378" s="28"/>
      <c r="B378" s="28" t="s">
        <v>394</v>
      </c>
      <c r="C378" s="30">
        <v>20000</v>
      </c>
    </row>
    <row r="379" spans="1:8" ht="15" hidden="1" customHeight="1" outlineLevel="3">
      <c r="A379" s="28"/>
      <c r="B379" s="28" t="s">
        <v>395</v>
      </c>
      <c r="C379" s="30">
        <v>0</v>
      </c>
    </row>
    <row r="380" spans="1:8" hidden="1" outlineLevel="2">
      <c r="A380" s="6">
        <v>3302</v>
      </c>
      <c r="B380" s="4" t="s">
        <v>396</v>
      </c>
      <c r="C380" s="5"/>
    </row>
    <row r="381" spans="1:8" hidden="1" outlineLevel="2">
      <c r="A381" s="6">
        <v>3302</v>
      </c>
      <c r="B381" s="4" t="s">
        <v>397</v>
      </c>
      <c r="C381" s="5">
        <f>SUM(C382:C383)</f>
        <v>0</v>
      </c>
    </row>
    <row r="382" spans="1:8" ht="15" hidden="1" customHeight="1" outlineLevel="3">
      <c r="A382" s="28"/>
      <c r="B382" s="28" t="s">
        <v>398</v>
      </c>
      <c r="C382" s="30">
        <v>0</v>
      </c>
    </row>
    <row r="383" spans="1:8" ht="15" hidden="1" customHeight="1" outlineLevel="3">
      <c r="A383" s="28"/>
      <c r="B383" s="28" t="s">
        <v>399</v>
      </c>
      <c r="C383" s="30">
        <v>0</v>
      </c>
    </row>
    <row r="384" spans="1:8" hidden="1" outlineLevel="2">
      <c r="A384" s="6">
        <v>3302</v>
      </c>
      <c r="B384" s="4" t="s">
        <v>400</v>
      </c>
      <c r="C384" s="5">
        <f>SUM(C385:C386)</f>
        <v>2000</v>
      </c>
    </row>
    <row r="385" spans="1:10" ht="15" hidden="1" customHeight="1" outlineLevel="3">
      <c r="A385" s="28"/>
      <c r="B385" s="28" t="s">
        <v>401</v>
      </c>
      <c r="C385" s="30">
        <v>2000</v>
      </c>
    </row>
    <row r="386" spans="1:10" ht="15" hidden="1" customHeight="1" outlineLevel="3">
      <c r="A386" s="28"/>
      <c r="B386" s="28" t="s">
        <v>402</v>
      </c>
      <c r="C386" s="30">
        <v>0</v>
      </c>
    </row>
    <row r="387" spans="1:10" hidden="1" outlineLevel="2">
      <c r="A387" s="6">
        <v>3302</v>
      </c>
      <c r="B387" s="4" t="s">
        <v>403</v>
      </c>
      <c r="C387" s="5">
        <f>SUM(C388:C389)</f>
        <v>10000</v>
      </c>
    </row>
    <row r="388" spans="1:10" ht="15" hidden="1" customHeight="1" outlineLevel="3">
      <c r="A388" s="28"/>
      <c r="B388" s="28" t="s">
        <v>404</v>
      </c>
      <c r="C388" s="30">
        <v>5000</v>
      </c>
    </row>
    <row r="389" spans="1:10" ht="15" hidden="1" customHeight="1" outlineLevel="3">
      <c r="A389" s="28"/>
      <c r="B389" s="28" t="s">
        <v>405</v>
      </c>
      <c r="C389" s="30">
        <v>5000</v>
      </c>
    </row>
    <row r="390" spans="1:10" hidden="1" outlineLevel="2">
      <c r="A390" s="6">
        <v>3302</v>
      </c>
      <c r="B390" s="4" t="s">
        <v>406</v>
      </c>
      <c r="C390" s="5"/>
    </row>
    <row r="391" spans="1:10" hidden="1" outlineLevel="2">
      <c r="A391" s="6">
        <v>3302</v>
      </c>
      <c r="B391" s="4" t="s">
        <v>407</v>
      </c>
      <c r="C391" s="5"/>
    </row>
    <row r="392" spans="1:10" hidden="1" outlineLevel="2">
      <c r="A392" s="6">
        <v>3302</v>
      </c>
      <c r="B392" s="4" t="s">
        <v>408</v>
      </c>
      <c r="C392" s="5">
        <v>20000</v>
      </c>
    </row>
    <row r="393" spans="1:10" hidden="1" outlineLevel="2">
      <c r="A393" s="6">
        <v>3302</v>
      </c>
      <c r="B393" s="4" t="s">
        <v>409</v>
      </c>
      <c r="C393" s="5">
        <v>0</v>
      </c>
    </row>
    <row r="394" spans="1:10" hidden="1" outlineLevel="1">
      <c r="A394" s="185" t="s">
        <v>410</v>
      </c>
      <c r="B394" s="186"/>
      <c r="C394" s="32">
        <f>SUM(C395:C398)</f>
        <v>2000</v>
      </c>
    </row>
    <row r="395" spans="1:10" hidden="1" outlineLevel="2" collapsed="1">
      <c r="A395" s="6">
        <v>3303</v>
      </c>
      <c r="B395" s="4" t="s">
        <v>411</v>
      </c>
      <c r="C395" s="5"/>
    </row>
    <row r="396" spans="1:10" hidden="1" outlineLevel="2">
      <c r="A396" s="6">
        <v>3303</v>
      </c>
      <c r="B396" s="4" t="s">
        <v>412</v>
      </c>
      <c r="C396" s="5">
        <v>0</v>
      </c>
    </row>
    <row r="397" spans="1:10" hidden="1" outlineLevel="2">
      <c r="A397" s="6">
        <v>3303</v>
      </c>
      <c r="B397" s="4" t="s">
        <v>413</v>
      </c>
      <c r="C397" s="5">
        <v>1000</v>
      </c>
    </row>
    <row r="398" spans="1:10" hidden="1" outlineLevel="2">
      <c r="A398" s="6">
        <v>3303</v>
      </c>
      <c r="B398" s="4" t="s">
        <v>409</v>
      </c>
      <c r="C398" s="5">
        <v>1000</v>
      </c>
    </row>
    <row r="399" spans="1:10" hidden="1" outlineLevel="1">
      <c r="A399" s="185" t="s">
        <v>414</v>
      </c>
      <c r="B399" s="186"/>
      <c r="C399" s="32">
        <f>C400+C401+C402+C403+C407+C408+C409+C410+C411</f>
        <v>145500</v>
      </c>
      <c r="J399" s="51"/>
    </row>
    <row r="400" spans="1:10" hidden="1" outlineLevel="2" collapsed="1">
      <c r="A400" s="6">
        <v>3305</v>
      </c>
      <c r="B400" s="4" t="s">
        <v>415</v>
      </c>
      <c r="C400" s="5">
        <v>500</v>
      </c>
    </row>
    <row r="401" spans="1:3" hidden="1" outlineLevel="2">
      <c r="A401" s="6">
        <v>3305</v>
      </c>
      <c r="B401" s="4" t="s">
        <v>416</v>
      </c>
      <c r="C401" s="5">
        <v>0</v>
      </c>
    </row>
    <row r="402" spans="1:3" hidden="1" outlineLevel="2">
      <c r="A402" s="6">
        <v>3305</v>
      </c>
      <c r="B402" s="4" t="s">
        <v>417</v>
      </c>
      <c r="C402" s="5">
        <v>1000</v>
      </c>
    </row>
    <row r="403" spans="1:3" hidden="1" outlineLevel="2">
      <c r="A403" s="6">
        <v>3305</v>
      </c>
      <c r="B403" s="4" t="s">
        <v>418</v>
      </c>
      <c r="C403" s="5">
        <f>SUM(C404:C406)</f>
        <v>15000</v>
      </c>
    </row>
    <row r="404" spans="1:3" ht="15" hidden="1" customHeight="1" outlineLevel="3">
      <c r="A404" s="29"/>
      <c r="B404" s="28" t="s">
        <v>419</v>
      </c>
      <c r="C404" s="30">
        <v>10000</v>
      </c>
    </row>
    <row r="405" spans="1:3" ht="15" hidden="1" customHeight="1" outlineLevel="3">
      <c r="A405" s="29"/>
      <c r="B405" s="28" t="s">
        <v>420</v>
      </c>
      <c r="C405" s="30">
        <v>5000</v>
      </c>
    </row>
    <row r="406" spans="1:3" ht="15" hidden="1" customHeight="1" outlineLevel="3">
      <c r="A406" s="29"/>
      <c r="B406" s="28" t="s">
        <v>421</v>
      </c>
      <c r="C406" s="30">
        <v>0</v>
      </c>
    </row>
    <row r="407" spans="1:3" hidden="1" outlineLevel="2">
      <c r="A407" s="6">
        <v>3305</v>
      </c>
      <c r="B407" s="4" t="s">
        <v>422</v>
      </c>
      <c r="C407" s="5">
        <v>5000</v>
      </c>
    </row>
    <row r="408" spans="1:3" hidden="1" outlineLevel="2">
      <c r="A408" s="6">
        <v>3305</v>
      </c>
      <c r="B408" s="4" t="s">
        <v>423</v>
      </c>
      <c r="C408" s="5">
        <v>3000</v>
      </c>
    </row>
    <row r="409" spans="1:3" hidden="1" outlineLevel="2">
      <c r="A409" s="6">
        <v>3305</v>
      </c>
      <c r="B409" s="4" t="s">
        <v>424</v>
      </c>
      <c r="C409" s="5">
        <v>1000</v>
      </c>
    </row>
    <row r="410" spans="1:3" hidden="1" outlineLevel="2">
      <c r="A410" s="6">
        <v>3305</v>
      </c>
      <c r="B410" s="4" t="s">
        <v>425</v>
      </c>
      <c r="C410" s="5">
        <v>120000</v>
      </c>
    </row>
    <row r="411" spans="1:3" hidden="1" outlineLevel="2">
      <c r="A411" s="6">
        <v>3305</v>
      </c>
      <c r="B411" s="4" t="s">
        <v>409</v>
      </c>
      <c r="C411" s="5">
        <v>0</v>
      </c>
    </row>
    <row r="412" spans="1:3" hidden="1" outlineLevel="1" collapsed="1">
      <c r="A412" s="185" t="s">
        <v>426</v>
      </c>
      <c r="B412" s="186"/>
      <c r="C412" s="32">
        <f>SUM(C413:C417)</f>
        <v>2000</v>
      </c>
    </row>
    <row r="413" spans="1:3" hidden="1" outlineLevel="2" collapsed="1">
      <c r="A413" s="6">
        <v>3306</v>
      </c>
      <c r="B413" s="4" t="s">
        <v>427</v>
      </c>
      <c r="C413" s="5">
        <v>2000</v>
      </c>
    </row>
    <row r="414" spans="1:3" hidden="1" outlineLevel="2">
      <c r="A414" s="6">
        <v>3306</v>
      </c>
      <c r="B414" s="4" t="s">
        <v>428</v>
      </c>
      <c r="C414" s="5">
        <v>0</v>
      </c>
    </row>
    <row r="415" spans="1:3" hidden="1" outlineLevel="2">
      <c r="A415" s="6">
        <v>3306</v>
      </c>
      <c r="B415" s="4" t="s">
        <v>429</v>
      </c>
      <c r="C415" s="5">
        <v>0</v>
      </c>
    </row>
    <row r="416" spans="1:3" hidden="1" outlineLevel="2">
      <c r="A416" s="6">
        <v>3306</v>
      </c>
      <c r="B416" s="4" t="s">
        <v>430</v>
      </c>
      <c r="C416" s="5">
        <v>0</v>
      </c>
    </row>
    <row r="417" spans="1:3" hidden="1" outlineLevel="2">
      <c r="A417" s="6">
        <v>3306</v>
      </c>
      <c r="B417" s="4" t="s">
        <v>431</v>
      </c>
      <c r="C417" s="5">
        <v>0</v>
      </c>
    </row>
    <row r="418" spans="1:3" hidden="1" outlineLevel="1" collapsed="1">
      <c r="A418" s="185" t="s">
        <v>432</v>
      </c>
      <c r="B418" s="186"/>
      <c r="C418" s="32">
        <f>C419+C421+C427</f>
        <v>0</v>
      </c>
    </row>
    <row r="419" spans="1:3" hidden="1" outlineLevel="2" collapsed="1">
      <c r="A419" s="6">
        <v>3307</v>
      </c>
      <c r="B419" s="4" t="s">
        <v>433</v>
      </c>
      <c r="C419" s="5">
        <f>SUM(C420)</f>
        <v>0</v>
      </c>
    </row>
    <row r="420" spans="1:3" ht="15" hidden="1" customHeight="1" outlineLevel="3">
      <c r="A420" s="29"/>
      <c r="B420" s="28" t="s">
        <v>434</v>
      </c>
      <c r="C420" s="30">
        <v>0</v>
      </c>
    </row>
    <row r="421" spans="1:3" hidden="1" outlineLevel="2">
      <c r="A421" s="6">
        <v>3307</v>
      </c>
      <c r="B421" s="4" t="s">
        <v>418</v>
      </c>
      <c r="C421" s="5">
        <f>SUM(C422:C426)</f>
        <v>0</v>
      </c>
    </row>
    <row r="422" spans="1:3" ht="15" hidden="1" customHeight="1" outlineLevel="3">
      <c r="A422" s="29"/>
      <c r="B422" s="28" t="s">
        <v>435</v>
      </c>
      <c r="C422" s="30">
        <v>0</v>
      </c>
    </row>
    <row r="423" spans="1:3" ht="15" hidden="1" customHeight="1" outlineLevel="3">
      <c r="A423" s="29"/>
      <c r="B423" s="28" t="s">
        <v>436</v>
      </c>
      <c r="C423" s="30">
        <v>0</v>
      </c>
    </row>
    <row r="424" spans="1:3" ht="15" hidden="1" customHeight="1" outlineLevel="3">
      <c r="A424" s="29"/>
      <c r="B424" s="28" t="s">
        <v>437</v>
      </c>
      <c r="C424" s="30">
        <v>0</v>
      </c>
    </row>
    <row r="425" spans="1:3" ht="15" hidden="1" customHeight="1" outlineLevel="3">
      <c r="A425" s="29"/>
      <c r="B425" s="28" t="s">
        <v>438</v>
      </c>
      <c r="C425" s="30">
        <v>0</v>
      </c>
    </row>
    <row r="426" spans="1:3" ht="15" hidden="1" customHeight="1" outlineLevel="3">
      <c r="A426" s="29"/>
      <c r="B426" s="28" t="s">
        <v>439</v>
      </c>
      <c r="C426" s="30">
        <v>0</v>
      </c>
    </row>
    <row r="427" spans="1:3" hidden="1" outlineLevel="2">
      <c r="A427" s="6">
        <v>3307</v>
      </c>
      <c r="B427" s="4" t="s">
        <v>440</v>
      </c>
      <c r="C427" s="5">
        <v>0</v>
      </c>
    </row>
    <row r="428" spans="1:3" hidden="1" outlineLevel="1" collapsed="1">
      <c r="A428" s="185" t="s">
        <v>441</v>
      </c>
      <c r="B428" s="186"/>
      <c r="C428" s="32">
        <f>SUM(C429:C434)</f>
        <v>15000</v>
      </c>
    </row>
    <row r="429" spans="1:3" hidden="1" outlineLevel="2" collapsed="1">
      <c r="A429" s="6">
        <v>3310</v>
      </c>
      <c r="B429" s="4" t="s">
        <v>443</v>
      </c>
      <c r="C429" s="5">
        <v>0</v>
      </c>
    </row>
    <row r="430" spans="1:3" hidden="1" outlineLevel="2" collapsed="1">
      <c r="A430" s="6">
        <v>3310</v>
      </c>
      <c r="B430" s="4" t="s">
        <v>52</v>
      </c>
      <c r="C430" s="5"/>
    </row>
    <row r="431" spans="1:3" hidden="1" outlineLevel="2" collapsed="1">
      <c r="A431" s="6">
        <v>3310</v>
      </c>
      <c r="B431" s="4" t="s">
        <v>444</v>
      </c>
      <c r="C431" s="5">
        <v>5000</v>
      </c>
    </row>
    <row r="432" spans="1:3" hidden="1" outlineLevel="2" collapsed="1">
      <c r="A432" s="6">
        <v>3310</v>
      </c>
      <c r="B432" s="4" t="s">
        <v>445</v>
      </c>
      <c r="C432" s="5">
        <v>5000</v>
      </c>
    </row>
    <row r="433" spans="1:8" hidden="1" outlineLevel="2" collapsed="1">
      <c r="A433" s="6">
        <v>3310</v>
      </c>
      <c r="B433" s="4" t="s">
        <v>442</v>
      </c>
      <c r="C433" s="5">
        <v>0</v>
      </c>
    </row>
    <row r="434" spans="1:8" hidden="1" outlineLevel="2" collapsed="1">
      <c r="A434" s="6">
        <v>3310</v>
      </c>
      <c r="B434" s="4" t="s">
        <v>446</v>
      </c>
      <c r="C434" s="5">
        <v>5000</v>
      </c>
    </row>
    <row r="435" spans="1:8" ht="15" hidden="1" customHeight="1" outlineLevel="2">
      <c r="A435" s="29"/>
      <c r="B435" s="28" t="s">
        <v>447</v>
      </c>
      <c r="C435" s="30">
        <v>0</v>
      </c>
    </row>
    <row r="436" spans="1:8" ht="15" hidden="1" customHeight="1" outlineLevel="2">
      <c r="A436" s="29"/>
      <c r="B436" s="28" t="s">
        <v>448</v>
      </c>
      <c r="C436" s="30">
        <v>0</v>
      </c>
    </row>
    <row r="437" spans="1:8" collapsed="1">
      <c r="A437" s="193" t="s">
        <v>449</v>
      </c>
      <c r="B437" s="194"/>
      <c r="C437" s="35">
        <f>C438+C439</f>
        <v>0</v>
      </c>
      <c r="E437" s="39" t="s">
        <v>593</v>
      </c>
      <c r="F437" s="41"/>
      <c r="G437" s="42"/>
      <c r="H437" s="40" t="b">
        <f>AND(F437=G437)</f>
        <v>1</v>
      </c>
    </row>
    <row r="438" spans="1:8" hidden="1" outlineLevel="1">
      <c r="A438" s="185" t="s">
        <v>450</v>
      </c>
      <c r="B438" s="186"/>
      <c r="C438" s="32"/>
    </row>
    <row r="439" spans="1:8" hidden="1" outlineLevel="1">
      <c r="A439" s="185" t="s">
        <v>451</v>
      </c>
      <c r="B439" s="186"/>
      <c r="C439" s="32">
        <v>0</v>
      </c>
    </row>
    <row r="440" spans="1:8" collapsed="1">
      <c r="A440" s="191" t="s">
        <v>455</v>
      </c>
      <c r="B440" s="192"/>
      <c r="C440" s="36">
        <f>C441</f>
        <v>131000</v>
      </c>
      <c r="E440" s="39" t="s">
        <v>59</v>
      </c>
      <c r="F440" s="41"/>
      <c r="G440" s="42"/>
      <c r="H440" s="40" t="b">
        <f>AND(F440=G440)</f>
        <v>1</v>
      </c>
    </row>
    <row r="441" spans="1:8">
      <c r="A441" s="187" t="s">
        <v>456</v>
      </c>
      <c r="B441" s="188"/>
      <c r="C441" s="33">
        <f>C442+C446</f>
        <v>131000</v>
      </c>
      <c r="E441" s="39" t="s">
        <v>594</v>
      </c>
      <c r="F441" s="41"/>
      <c r="G441" s="42"/>
      <c r="H441" s="40" t="b">
        <f>AND(F441=G441)</f>
        <v>1</v>
      </c>
    </row>
    <row r="442" spans="1:8" hidden="1" outlineLevel="1">
      <c r="A442" s="185" t="s">
        <v>457</v>
      </c>
      <c r="B442" s="186"/>
      <c r="C442" s="32">
        <f>SUM(C443:C445)</f>
        <v>131000</v>
      </c>
    </row>
    <row r="443" spans="1:8" hidden="1" outlineLevel="2" collapsed="1">
      <c r="A443" s="6">
        <v>5500</v>
      </c>
      <c r="B443" s="4" t="s">
        <v>458</v>
      </c>
      <c r="C443" s="5">
        <v>131000</v>
      </c>
    </row>
    <row r="444" spans="1:8" hidden="1" outlineLevel="2" collapsed="1">
      <c r="A444" s="6">
        <v>5500</v>
      </c>
      <c r="B444" s="4" t="s">
        <v>459</v>
      </c>
      <c r="C444" s="5">
        <v>0</v>
      </c>
    </row>
    <row r="445" spans="1:8" hidden="1" outlineLevel="2" collapsed="1">
      <c r="A445" s="6">
        <v>5500</v>
      </c>
      <c r="B445" s="4" t="s">
        <v>460</v>
      </c>
      <c r="C445" s="5">
        <v>0</v>
      </c>
    </row>
    <row r="446" spans="1:8" hidden="1" outlineLevel="1" collapsed="1">
      <c r="A446" s="185" t="s">
        <v>461</v>
      </c>
      <c r="B446" s="186"/>
      <c r="C446" s="32">
        <f>SUM(C447:C448)</f>
        <v>0</v>
      </c>
    </row>
    <row r="447" spans="1:8" hidden="1" outlineLevel="2" collapsed="1">
      <c r="A447" s="6">
        <v>5501</v>
      </c>
      <c r="B447" s="4" t="s">
        <v>462</v>
      </c>
      <c r="C447" s="5">
        <v>0</v>
      </c>
    </row>
    <row r="448" spans="1:8" ht="15" hidden="1" customHeight="1" outlineLevel="2" collapsed="1">
      <c r="A448" s="6">
        <v>5501</v>
      </c>
      <c r="B448" s="4" t="s">
        <v>463</v>
      </c>
      <c r="C448" s="5">
        <v>0</v>
      </c>
    </row>
    <row r="449" spans="1:8" collapsed="1">
      <c r="A449" s="189" t="s">
        <v>62</v>
      </c>
      <c r="B449" s="190"/>
      <c r="C449" s="37">
        <f>C450+C606+C615</f>
        <v>1961000</v>
      </c>
      <c r="E449" s="39" t="s">
        <v>62</v>
      </c>
      <c r="F449" s="41"/>
      <c r="G449" s="42"/>
      <c r="H449" s="40" t="b">
        <f>AND(F449=G449)</f>
        <v>1</v>
      </c>
    </row>
    <row r="450" spans="1:8">
      <c r="A450" s="191" t="s">
        <v>464</v>
      </c>
      <c r="B450" s="192"/>
      <c r="C450" s="36">
        <f>C451+C528+C532+C535</f>
        <v>1671000</v>
      </c>
      <c r="E450" s="39" t="s">
        <v>61</v>
      </c>
      <c r="F450" s="41"/>
      <c r="G450" s="42"/>
      <c r="H450" s="40" t="b">
        <f>AND(F450=G450)</f>
        <v>1</v>
      </c>
    </row>
    <row r="451" spans="1:8">
      <c r="A451" s="187" t="s">
        <v>465</v>
      </c>
      <c r="B451" s="188"/>
      <c r="C451" s="38">
        <f>C452+C457+C458+C459+C466+C467+C471+C474+C475+C476+C477+C482+C485+C489+C493+C500+C506+C518</f>
        <v>1671000</v>
      </c>
      <c r="E451" s="39" t="s">
        <v>595</v>
      </c>
      <c r="F451" s="41"/>
      <c r="G451" s="42"/>
      <c r="H451" s="40" t="b">
        <f>AND(F451=G451)</f>
        <v>1</v>
      </c>
    </row>
    <row r="452" spans="1:8" hidden="1" outlineLevel="1">
      <c r="A452" s="185" t="s">
        <v>466</v>
      </c>
      <c r="B452" s="186"/>
      <c r="C452" s="32">
        <f>SUM(C453:C456)</f>
        <v>113995</v>
      </c>
    </row>
    <row r="453" spans="1:8" hidden="1" outlineLevel="2">
      <c r="A453" s="7">
        <v>6600</v>
      </c>
      <c r="B453" s="4" t="s">
        <v>468</v>
      </c>
      <c r="C453" s="5">
        <v>5995</v>
      </c>
    </row>
    <row r="454" spans="1:8" hidden="1" outlineLevel="2">
      <c r="A454" s="7">
        <v>6600</v>
      </c>
      <c r="B454" s="4" t="s">
        <v>469</v>
      </c>
      <c r="C454" s="5">
        <v>0</v>
      </c>
    </row>
    <row r="455" spans="1:8" hidden="1" outlineLevel="2">
      <c r="A455" s="7">
        <v>6600</v>
      </c>
      <c r="B455" s="4" t="s">
        <v>470</v>
      </c>
      <c r="C455" s="5">
        <v>0</v>
      </c>
    </row>
    <row r="456" spans="1:8" hidden="1" outlineLevel="2">
      <c r="A456" s="6">
        <v>6600</v>
      </c>
      <c r="B456" s="4" t="s">
        <v>471</v>
      </c>
      <c r="C456" s="5">
        <v>108000</v>
      </c>
    </row>
    <row r="457" spans="1:8" hidden="1" outlineLevel="1" collapsed="1">
      <c r="A457" s="185" t="s">
        <v>467</v>
      </c>
      <c r="B457" s="186"/>
      <c r="C457" s="31">
        <v>161000</v>
      </c>
    </row>
    <row r="458" spans="1:8" hidden="1" outlineLevel="1">
      <c r="A458" s="185" t="s">
        <v>472</v>
      </c>
      <c r="B458" s="186"/>
      <c r="C458" s="32">
        <v>0</v>
      </c>
    </row>
    <row r="459" spans="1:8" hidden="1" outlineLevel="1">
      <c r="A459" s="185" t="s">
        <v>473</v>
      </c>
      <c r="B459" s="186"/>
      <c r="C459" s="32">
        <f>SUM(C460:C465)</f>
        <v>256000</v>
      </c>
    </row>
    <row r="460" spans="1:8" hidden="1" outlineLevel="2">
      <c r="A460" s="7">
        <v>6603</v>
      </c>
      <c r="B460" s="4" t="s">
        <v>474</v>
      </c>
      <c r="C460" s="5">
        <v>10000</v>
      </c>
    </row>
    <row r="461" spans="1:8" hidden="1" outlineLevel="2">
      <c r="A461" s="7">
        <v>6603</v>
      </c>
      <c r="B461" s="4" t="s">
        <v>475</v>
      </c>
      <c r="C461" s="5">
        <v>0</v>
      </c>
    </row>
    <row r="462" spans="1:8" hidden="1" outlineLevel="2">
      <c r="A462" s="7">
        <v>6603</v>
      </c>
      <c r="B462" s="4" t="s">
        <v>476</v>
      </c>
      <c r="C462" s="5">
        <v>101000</v>
      </c>
    </row>
    <row r="463" spans="1:8" hidden="1" outlineLevel="2">
      <c r="A463" s="7">
        <v>6603</v>
      </c>
      <c r="B463" s="4" t="s">
        <v>477</v>
      </c>
      <c r="C463" s="5">
        <v>77000</v>
      </c>
    </row>
    <row r="464" spans="1:8" hidden="1" outlineLevel="2">
      <c r="A464" s="7">
        <v>6603</v>
      </c>
      <c r="B464" s="4" t="s">
        <v>478</v>
      </c>
      <c r="C464" s="5">
        <v>0</v>
      </c>
    </row>
    <row r="465" spans="1:3" hidden="1" outlineLevel="2">
      <c r="A465" s="7">
        <v>6603</v>
      </c>
      <c r="B465" s="4" t="s">
        <v>479</v>
      </c>
      <c r="C465" s="5">
        <v>68000</v>
      </c>
    </row>
    <row r="466" spans="1:3" hidden="1" outlineLevel="1" collapsed="1">
      <c r="A466" s="185" t="s">
        <v>480</v>
      </c>
      <c r="B466" s="186"/>
      <c r="C466" s="32">
        <v>0</v>
      </c>
    </row>
    <row r="467" spans="1:3" hidden="1" outlineLevel="1">
      <c r="A467" s="185" t="s">
        <v>481</v>
      </c>
      <c r="B467" s="186"/>
      <c r="C467" s="32">
        <f>SUM(C468:C470)</f>
        <v>21000</v>
      </c>
    </row>
    <row r="468" spans="1:3" hidden="1" outlineLevel="2">
      <c r="A468" s="7">
        <v>6605</v>
      </c>
      <c r="B468" s="4" t="s">
        <v>482</v>
      </c>
      <c r="C468" s="5">
        <v>0</v>
      </c>
    </row>
    <row r="469" spans="1:3" hidden="1" outlineLevel="2">
      <c r="A469" s="7">
        <v>6605</v>
      </c>
      <c r="B469" s="4" t="s">
        <v>483</v>
      </c>
      <c r="C469" s="5">
        <v>0</v>
      </c>
    </row>
    <row r="470" spans="1:3" hidden="1" outlineLevel="2">
      <c r="A470" s="7">
        <v>6605</v>
      </c>
      <c r="B470" s="4" t="s">
        <v>484</v>
      </c>
      <c r="C470" s="5">
        <v>21000</v>
      </c>
    </row>
    <row r="471" spans="1:3" hidden="1" outlineLevel="1" collapsed="1">
      <c r="A471" s="185" t="s">
        <v>485</v>
      </c>
      <c r="B471" s="186"/>
      <c r="C471" s="32">
        <f>SUM(C472:C473)</f>
        <v>121500</v>
      </c>
    </row>
    <row r="472" spans="1:3" hidden="1" outlineLevel="2">
      <c r="A472" s="7">
        <v>6606</v>
      </c>
      <c r="B472" s="4" t="s">
        <v>486</v>
      </c>
      <c r="C472" s="5">
        <v>53000</v>
      </c>
    </row>
    <row r="473" spans="1:3" hidden="1" outlineLevel="2">
      <c r="A473" s="7">
        <v>6606</v>
      </c>
      <c r="B473" s="4" t="s">
        <v>487</v>
      </c>
      <c r="C473" s="5">
        <v>68500</v>
      </c>
    </row>
    <row r="474" spans="1:3" hidden="1" outlineLevel="1" collapsed="1">
      <c r="A474" s="185" t="s">
        <v>488</v>
      </c>
      <c r="B474" s="186"/>
      <c r="C474" s="32">
        <v>0</v>
      </c>
    </row>
    <row r="475" spans="1:3" hidden="1" outlineLevel="1" collapsed="1">
      <c r="A475" s="185" t="s">
        <v>489</v>
      </c>
      <c r="B475" s="186"/>
      <c r="C475" s="32">
        <v>21000</v>
      </c>
    </row>
    <row r="476" spans="1:3" hidden="1" outlineLevel="1" collapsed="1">
      <c r="A476" s="185" t="s">
        <v>490</v>
      </c>
      <c r="B476" s="186"/>
      <c r="C476" s="32">
        <v>0</v>
      </c>
    </row>
    <row r="477" spans="1:3" hidden="1" outlineLevel="1">
      <c r="A477" s="185" t="s">
        <v>491</v>
      </c>
      <c r="B477" s="186"/>
      <c r="C477" s="32">
        <f>SUM(C478:C481)</f>
        <v>53000</v>
      </c>
    </row>
    <row r="478" spans="1:3" hidden="1" outlineLevel="2">
      <c r="A478" s="7">
        <v>6610</v>
      </c>
      <c r="B478" s="4" t="s">
        <v>492</v>
      </c>
      <c r="C478" s="5">
        <v>30000</v>
      </c>
    </row>
    <row r="479" spans="1:3" hidden="1" outlineLevel="2">
      <c r="A479" s="7">
        <v>6610</v>
      </c>
      <c r="B479" s="4" t="s">
        <v>493</v>
      </c>
      <c r="C479" s="5">
        <v>0</v>
      </c>
    </row>
    <row r="480" spans="1:3" hidden="1" outlineLevel="2">
      <c r="A480" s="7">
        <v>6610</v>
      </c>
      <c r="B480" s="4" t="s">
        <v>494</v>
      </c>
      <c r="C480" s="5">
        <v>0</v>
      </c>
    </row>
    <row r="481" spans="1:3" hidden="1" outlineLevel="2">
      <c r="A481" s="7">
        <v>6610</v>
      </c>
      <c r="B481" s="4" t="s">
        <v>495</v>
      </c>
      <c r="C481" s="5">
        <v>23000</v>
      </c>
    </row>
    <row r="482" spans="1:3" hidden="1" outlineLevel="1" collapsed="1">
      <c r="A482" s="185" t="s">
        <v>498</v>
      </c>
      <c r="B482" s="186"/>
      <c r="C482" s="32">
        <f>SUM(C483:C484)</f>
        <v>1000</v>
      </c>
    </row>
    <row r="483" spans="1:3" hidden="1" outlineLevel="2">
      <c r="A483" s="7">
        <v>6611</v>
      </c>
      <c r="B483" s="4" t="s">
        <v>496</v>
      </c>
      <c r="C483" s="5">
        <v>0</v>
      </c>
    </row>
    <row r="484" spans="1:3" hidden="1" outlineLevel="2">
      <c r="A484" s="7">
        <v>6611</v>
      </c>
      <c r="B484" s="4" t="s">
        <v>497</v>
      </c>
      <c r="C484" s="5">
        <v>1000</v>
      </c>
    </row>
    <row r="485" spans="1:3" hidden="1" outlineLevel="1" collapsed="1">
      <c r="A485" s="185" t="s">
        <v>502</v>
      </c>
      <c r="B485" s="186"/>
      <c r="C485" s="32">
        <f>SUM(C486:C488)</f>
        <v>25000</v>
      </c>
    </row>
    <row r="486" spans="1:3" hidden="1" outlineLevel="2">
      <c r="A486" s="7">
        <v>6612</v>
      </c>
      <c r="B486" s="4" t="s">
        <v>499</v>
      </c>
      <c r="C486" s="5">
        <v>25000</v>
      </c>
    </row>
    <row r="487" spans="1:3" hidden="1" outlineLevel="2">
      <c r="A487" s="7">
        <v>6612</v>
      </c>
      <c r="B487" s="4" t="s">
        <v>500</v>
      </c>
      <c r="C487" s="5">
        <v>0</v>
      </c>
    </row>
    <row r="488" spans="1:3" hidden="1" outlineLevel="2">
      <c r="A488" s="7">
        <v>6612</v>
      </c>
      <c r="B488" s="4" t="s">
        <v>501</v>
      </c>
      <c r="C488" s="5">
        <v>0</v>
      </c>
    </row>
    <row r="489" spans="1:3" hidden="1" outlineLevel="1" collapsed="1">
      <c r="A489" s="185" t="s">
        <v>503</v>
      </c>
      <c r="B489" s="186"/>
      <c r="C489" s="32">
        <f>SUM(C490:C492)</f>
        <v>326005</v>
      </c>
    </row>
    <row r="490" spans="1:3" hidden="1" outlineLevel="2">
      <c r="A490" s="7">
        <v>6613</v>
      </c>
      <c r="B490" s="4" t="s">
        <v>504</v>
      </c>
      <c r="C490" s="5">
        <v>0</v>
      </c>
    </row>
    <row r="491" spans="1:3" hidden="1" outlineLevel="2">
      <c r="A491" s="7">
        <v>6613</v>
      </c>
      <c r="B491" s="4" t="s">
        <v>505</v>
      </c>
      <c r="C491" s="5">
        <v>235005</v>
      </c>
    </row>
    <row r="492" spans="1:3" hidden="1" outlineLevel="2">
      <c r="A492" s="7">
        <v>6613</v>
      </c>
      <c r="B492" s="4" t="s">
        <v>501</v>
      </c>
      <c r="C492" s="5">
        <v>91000</v>
      </c>
    </row>
    <row r="493" spans="1:3" hidden="1" outlineLevel="1" collapsed="1">
      <c r="A493" s="185" t="s">
        <v>506</v>
      </c>
      <c r="B493" s="186"/>
      <c r="C493" s="32">
        <f>SUM(C494:C499)</f>
        <v>107000</v>
      </c>
    </row>
    <row r="494" spans="1:3" hidden="1" outlineLevel="2">
      <c r="A494" s="7">
        <v>6614</v>
      </c>
      <c r="B494" s="4" t="s">
        <v>507</v>
      </c>
      <c r="C494" s="5">
        <v>0</v>
      </c>
    </row>
    <row r="495" spans="1:3" hidden="1" outlineLevel="2">
      <c r="A495" s="7">
        <v>6614</v>
      </c>
      <c r="B495" s="4" t="s">
        <v>508</v>
      </c>
      <c r="C495" s="5">
        <v>5000</v>
      </c>
    </row>
    <row r="496" spans="1:3" hidden="1" outlineLevel="2">
      <c r="A496" s="7">
        <v>6614</v>
      </c>
      <c r="B496" s="4" t="s">
        <v>509</v>
      </c>
      <c r="C496" s="5">
        <v>0</v>
      </c>
    </row>
    <row r="497" spans="1:3" hidden="1" outlineLevel="2">
      <c r="A497" s="7">
        <v>6614</v>
      </c>
      <c r="B497" s="4" t="s">
        <v>510</v>
      </c>
      <c r="C497" s="5">
        <v>0</v>
      </c>
    </row>
    <row r="498" spans="1:3" hidden="1" outlineLevel="2">
      <c r="A498" s="7">
        <v>6614</v>
      </c>
      <c r="B498" s="4" t="s">
        <v>511</v>
      </c>
      <c r="C498" s="5">
        <v>0</v>
      </c>
    </row>
    <row r="499" spans="1:3" hidden="1" outlineLevel="2">
      <c r="A499" s="7">
        <v>6614</v>
      </c>
      <c r="B499" s="4" t="s">
        <v>512</v>
      </c>
      <c r="C499" s="5">
        <v>102000</v>
      </c>
    </row>
    <row r="500" spans="1:3" hidden="1" outlineLevel="1" collapsed="1">
      <c r="A500" s="185" t="s">
        <v>513</v>
      </c>
      <c r="B500" s="186"/>
      <c r="C500" s="32">
        <f>SUM(C501:C505)</f>
        <v>65000</v>
      </c>
    </row>
    <row r="501" spans="1:3" hidden="1" outlineLevel="2">
      <c r="A501" s="7">
        <v>6615</v>
      </c>
      <c r="B501" s="4" t="s">
        <v>514</v>
      </c>
      <c r="C501" s="5">
        <v>30000</v>
      </c>
    </row>
    <row r="502" spans="1:3" hidden="1" outlineLevel="2">
      <c r="A502" s="7">
        <v>6615</v>
      </c>
      <c r="B502" s="4" t="s">
        <v>515</v>
      </c>
      <c r="C502" s="5">
        <v>0</v>
      </c>
    </row>
    <row r="503" spans="1:3" hidden="1" outlineLevel="2">
      <c r="A503" s="7">
        <v>6615</v>
      </c>
      <c r="B503" s="4" t="s">
        <v>516</v>
      </c>
      <c r="C503" s="5">
        <v>0</v>
      </c>
    </row>
    <row r="504" spans="1:3" hidden="1" outlineLevel="2">
      <c r="A504" s="7">
        <v>6615</v>
      </c>
      <c r="B504" s="4" t="s">
        <v>517</v>
      </c>
      <c r="C504" s="5">
        <v>0</v>
      </c>
    </row>
    <row r="505" spans="1:3" hidden="1" outlineLevel="2">
      <c r="A505" s="7">
        <v>6615</v>
      </c>
      <c r="B505" s="4" t="s">
        <v>518</v>
      </c>
      <c r="C505" s="5">
        <v>35000</v>
      </c>
    </row>
    <row r="506" spans="1:3" hidden="1" outlineLevel="1" collapsed="1">
      <c r="A506" s="185" t="s">
        <v>519</v>
      </c>
      <c r="B506" s="186"/>
      <c r="C506" s="32">
        <f>SUM(C507:C517)</f>
        <v>356500</v>
      </c>
    </row>
    <row r="507" spans="1:3" hidden="1" outlineLevel="2">
      <c r="A507" s="7">
        <v>6616</v>
      </c>
      <c r="B507" s="4" t="s">
        <v>520</v>
      </c>
      <c r="C507" s="5">
        <v>0</v>
      </c>
    </row>
    <row r="508" spans="1:3" hidden="1" outlineLevel="2">
      <c r="A508" s="7">
        <v>6616</v>
      </c>
      <c r="B508" s="4" t="s">
        <v>521</v>
      </c>
      <c r="C508" s="5">
        <v>0</v>
      </c>
    </row>
    <row r="509" spans="1:3" hidden="1" outlineLevel="2">
      <c r="A509" s="7">
        <v>6616</v>
      </c>
      <c r="B509" s="4" t="s">
        <v>522</v>
      </c>
      <c r="C509" s="5">
        <v>40000</v>
      </c>
    </row>
    <row r="510" spans="1:3" hidden="1" outlineLevel="2">
      <c r="A510" s="7">
        <v>6616</v>
      </c>
      <c r="B510" s="4" t="s">
        <v>523</v>
      </c>
      <c r="C510" s="5">
        <v>250000</v>
      </c>
    </row>
    <row r="511" spans="1:3" hidden="1" outlineLevel="2">
      <c r="A511" s="7">
        <v>6616</v>
      </c>
      <c r="B511" s="4" t="s">
        <v>524</v>
      </c>
      <c r="C511" s="5">
        <v>0</v>
      </c>
    </row>
    <row r="512" spans="1:3" hidden="1" outlineLevel="2">
      <c r="A512" s="7">
        <v>6616</v>
      </c>
      <c r="B512" s="4" t="s">
        <v>525</v>
      </c>
      <c r="C512" s="5">
        <v>0</v>
      </c>
    </row>
    <row r="513" spans="1:8" hidden="1" outlineLevel="2">
      <c r="A513" s="7">
        <v>6616</v>
      </c>
      <c r="B513" s="4" t="s">
        <v>526</v>
      </c>
      <c r="C513" s="5">
        <v>0</v>
      </c>
    </row>
    <row r="514" spans="1:8" hidden="1" outlineLevel="2">
      <c r="A514" s="7">
        <v>6616</v>
      </c>
      <c r="B514" s="4" t="s">
        <v>527</v>
      </c>
      <c r="C514" s="5">
        <v>0</v>
      </c>
    </row>
    <row r="515" spans="1:8" hidden="1" outlineLevel="2">
      <c r="A515" s="7">
        <v>6616</v>
      </c>
      <c r="B515" s="4" t="s">
        <v>528</v>
      </c>
      <c r="C515" s="5">
        <v>0</v>
      </c>
    </row>
    <row r="516" spans="1:8" hidden="1" outlineLevel="2">
      <c r="A516" s="7">
        <v>6616</v>
      </c>
      <c r="B516" s="4" t="s">
        <v>529</v>
      </c>
      <c r="C516" s="5">
        <v>0</v>
      </c>
    </row>
    <row r="517" spans="1:8" hidden="1" outlineLevel="2">
      <c r="A517" s="7">
        <v>6616</v>
      </c>
      <c r="B517" s="4" t="s">
        <v>530</v>
      </c>
      <c r="C517" s="5">
        <v>66500</v>
      </c>
    </row>
    <row r="518" spans="1:8" hidden="1" outlineLevel="1" collapsed="1">
      <c r="A518" s="185" t="s">
        <v>531</v>
      </c>
      <c r="B518" s="186"/>
      <c r="C518" s="32">
        <f>SUM(C519:C527)</f>
        <v>43000</v>
      </c>
    </row>
    <row r="519" spans="1:8" hidden="1" outlineLevel="2">
      <c r="A519" s="7">
        <v>6617</v>
      </c>
      <c r="B519" s="4" t="s">
        <v>532</v>
      </c>
      <c r="C519" s="5">
        <v>38000</v>
      </c>
    </row>
    <row r="520" spans="1:8" hidden="1" outlineLevel="2">
      <c r="A520" s="7">
        <v>6617</v>
      </c>
      <c r="B520" s="4" t="s">
        <v>533</v>
      </c>
      <c r="C520" s="5">
        <v>0</v>
      </c>
    </row>
    <row r="521" spans="1:8" hidden="1" outlineLevel="2">
      <c r="A521" s="7">
        <v>6617</v>
      </c>
      <c r="B521" s="4" t="s">
        <v>534</v>
      </c>
      <c r="C521" s="5">
        <v>0</v>
      </c>
    </row>
    <row r="522" spans="1:8" hidden="1" outlineLevel="2">
      <c r="A522" s="7">
        <v>6617</v>
      </c>
      <c r="B522" s="4" t="s">
        <v>535</v>
      </c>
      <c r="C522" s="5">
        <v>5000</v>
      </c>
    </row>
    <row r="523" spans="1:8" hidden="1" outlineLevel="2">
      <c r="A523" s="7">
        <v>6617</v>
      </c>
      <c r="B523" s="4" t="s">
        <v>536</v>
      </c>
      <c r="C523" s="5">
        <v>0</v>
      </c>
    </row>
    <row r="524" spans="1:8" hidden="1" outlineLevel="2">
      <c r="A524" s="7">
        <v>6617</v>
      </c>
      <c r="B524" s="4" t="s">
        <v>537</v>
      </c>
      <c r="C524" s="5">
        <v>0</v>
      </c>
    </row>
    <row r="525" spans="1:8" hidden="1" outlineLevel="2">
      <c r="A525" s="7">
        <v>6617</v>
      </c>
      <c r="B525" s="4" t="s">
        <v>538</v>
      </c>
      <c r="C525" s="5">
        <v>0</v>
      </c>
    </row>
    <row r="526" spans="1:8" hidden="1" outlineLevel="2">
      <c r="A526" s="7">
        <v>6617</v>
      </c>
      <c r="B526" s="4" t="s">
        <v>539</v>
      </c>
      <c r="C526" s="5">
        <v>0</v>
      </c>
    </row>
    <row r="527" spans="1:8" hidden="1" outlineLevel="2">
      <c r="A527" s="7">
        <v>6617</v>
      </c>
      <c r="B527" s="4" t="s">
        <v>540</v>
      </c>
      <c r="C527" s="5">
        <v>0</v>
      </c>
    </row>
    <row r="528" spans="1:8" collapsed="1">
      <c r="A528" s="187" t="s">
        <v>541</v>
      </c>
      <c r="B528" s="188"/>
      <c r="C528" s="38">
        <f>C529+C530+C531</f>
        <v>0</v>
      </c>
      <c r="E528" s="39" t="s">
        <v>596</v>
      </c>
      <c r="F528" s="41"/>
      <c r="G528" s="42"/>
      <c r="H528" s="40" t="b">
        <f>AND(F528=G528)</f>
        <v>1</v>
      </c>
    </row>
    <row r="529" spans="1:8" hidden="1" outlineLevel="1">
      <c r="A529" s="185" t="s">
        <v>542</v>
      </c>
      <c r="B529" s="186"/>
      <c r="C529" s="32">
        <v>0</v>
      </c>
    </row>
    <row r="530" spans="1:8" hidden="1" outlineLevel="1">
      <c r="A530" s="185" t="s">
        <v>543</v>
      </c>
      <c r="B530" s="186"/>
      <c r="C530" s="32">
        <v>0</v>
      </c>
    </row>
    <row r="531" spans="1:8" hidden="1" outlineLevel="1">
      <c r="A531" s="185" t="s">
        <v>544</v>
      </c>
      <c r="B531" s="186"/>
      <c r="C531" s="32">
        <v>0</v>
      </c>
    </row>
    <row r="532" spans="1:8" collapsed="1">
      <c r="A532" s="187" t="s">
        <v>545</v>
      </c>
      <c r="B532" s="188"/>
      <c r="C532" s="38">
        <f>C533+C534</f>
        <v>0</v>
      </c>
      <c r="E532" s="39" t="s">
        <v>597</v>
      </c>
      <c r="F532" s="41"/>
      <c r="G532" s="42"/>
      <c r="H532" s="40" t="b">
        <f>AND(F532=G532)</f>
        <v>1</v>
      </c>
    </row>
    <row r="533" spans="1:8" hidden="1" outlineLevel="1">
      <c r="A533" s="185" t="s">
        <v>546</v>
      </c>
      <c r="B533" s="186"/>
      <c r="C533" s="32">
        <v>0</v>
      </c>
    </row>
    <row r="534" spans="1:8" hidden="1" outlineLevel="1">
      <c r="A534" s="185" t="s">
        <v>547</v>
      </c>
      <c r="B534" s="186"/>
      <c r="C534" s="32">
        <v>0</v>
      </c>
    </row>
    <row r="535" spans="1:8" collapsed="1">
      <c r="A535" s="187" t="s">
        <v>548</v>
      </c>
      <c r="B535" s="188"/>
      <c r="C535" s="38">
        <f>C536+C541+C542+C543+C550+C551+C555+C558+C559+C560+C561+C566+C569+C573+C577+C584+C590+C602+C603+C604+C605</f>
        <v>0</v>
      </c>
      <c r="E535" s="39" t="s">
        <v>598</v>
      </c>
      <c r="F535" s="41"/>
      <c r="G535" s="42"/>
      <c r="H535" s="40" t="b">
        <f>AND(F535=G535)</f>
        <v>1</v>
      </c>
    </row>
    <row r="536" spans="1:8" hidden="1" outlineLevel="1">
      <c r="A536" s="185" t="s">
        <v>549</v>
      </c>
      <c r="B536" s="186"/>
      <c r="C536" s="32">
        <f>SUM(C537:C540)</f>
        <v>0</v>
      </c>
    </row>
    <row r="537" spans="1:8" hidden="1" outlineLevel="2">
      <c r="A537" s="7">
        <v>9600</v>
      </c>
      <c r="B537" s="4" t="s">
        <v>468</v>
      </c>
      <c r="C537" s="5">
        <v>0</v>
      </c>
    </row>
    <row r="538" spans="1:8" hidden="1" outlineLevel="2">
      <c r="A538" s="7">
        <v>9600</v>
      </c>
      <c r="B538" s="4" t="s">
        <v>469</v>
      </c>
      <c r="C538" s="5">
        <v>0</v>
      </c>
    </row>
    <row r="539" spans="1:8" hidden="1" outlineLevel="2">
      <c r="A539" s="7">
        <v>9600</v>
      </c>
      <c r="B539" s="4" t="s">
        <v>470</v>
      </c>
      <c r="C539" s="5">
        <v>0</v>
      </c>
    </row>
    <row r="540" spans="1:8" hidden="1" outlineLevel="2">
      <c r="A540" s="7">
        <v>9600</v>
      </c>
      <c r="B540" s="4" t="s">
        <v>471</v>
      </c>
      <c r="C540" s="5">
        <v>0</v>
      </c>
    </row>
    <row r="541" spans="1:8" hidden="1" outlineLevel="1" collapsed="1">
      <c r="A541" s="185" t="s">
        <v>550</v>
      </c>
      <c r="B541" s="186"/>
      <c r="C541" s="31">
        <v>0</v>
      </c>
    </row>
    <row r="542" spans="1:8" hidden="1" outlineLevel="1">
      <c r="A542" s="185" t="s">
        <v>551</v>
      </c>
      <c r="B542" s="186"/>
      <c r="C542" s="32">
        <v>0</v>
      </c>
    </row>
    <row r="543" spans="1:8" hidden="1" outlineLevel="1">
      <c r="A543" s="185" t="s">
        <v>552</v>
      </c>
      <c r="B543" s="186"/>
      <c r="C543" s="32">
        <f>SUM(C544:C549)</f>
        <v>0</v>
      </c>
    </row>
    <row r="544" spans="1:8" hidden="1" outlineLevel="2">
      <c r="A544" s="7">
        <v>9603</v>
      </c>
      <c r="B544" s="4" t="s">
        <v>474</v>
      </c>
      <c r="C544" s="5">
        <v>0</v>
      </c>
    </row>
    <row r="545" spans="1:3" hidden="1" outlineLevel="2">
      <c r="A545" s="7">
        <v>9603</v>
      </c>
      <c r="B545" s="4" t="s">
        <v>475</v>
      </c>
      <c r="C545" s="5">
        <v>0</v>
      </c>
    </row>
    <row r="546" spans="1:3" hidden="1" outlineLevel="2">
      <c r="A546" s="7">
        <v>9603</v>
      </c>
      <c r="B546" s="4" t="s">
        <v>476</v>
      </c>
      <c r="C546" s="5">
        <v>0</v>
      </c>
    </row>
    <row r="547" spans="1:3" hidden="1" outlineLevel="2">
      <c r="A547" s="7">
        <v>9603</v>
      </c>
      <c r="B547" s="4" t="s">
        <v>477</v>
      </c>
      <c r="C547" s="5">
        <v>0</v>
      </c>
    </row>
    <row r="548" spans="1:3" hidden="1" outlineLevel="2">
      <c r="A548" s="7">
        <v>9603</v>
      </c>
      <c r="B548" s="4" t="s">
        <v>478</v>
      </c>
      <c r="C548" s="5">
        <v>0</v>
      </c>
    </row>
    <row r="549" spans="1:3" hidden="1" outlineLevel="2">
      <c r="A549" s="7">
        <v>9603</v>
      </c>
      <c r="B549" s="4" t="s">
        <v>479</v>
      </c>
      <c r="C549" s="5">
        <v>0</v>
      </c>
    </row>
    <row r="550" spans="1:3" hidden="1" outlineLevel="1" collapsed="1">
      <c r="A550" s="185" t="s">
        <v>553</v>
      </c>
      <c r="B550" s="186"/>
      <c r="C550" s="32">
        <v>0</v>
      </c>
    </row>
    <row r="551" spans="1:3" hidden="1" outlineLevel="1">
      <c r="A551" s="185" t="s">
        <v>554</v>
      </c>
      <c r="B551" s="186"/>
      <c r="C551" s="32">
        <f>SUM(C552:C554)</f>
        <v>0</v>
      </c>
    </row>
    <row r="552" spans="1:3" hidden="1" outlineLevel="2">
      <c r="A552" s="7">
        <v>9605</v>
      </c>
      <c r="B552" s="4" t="s">
        <v>482</v>
      </c>
      <c r="C552" s="5">
        <v>0</v>
      </c>
    </row>
    <row r="553" spans="1:3" hidden="1" outlineLevel="2">
      <c r="A553" s="7">
        <v>9605</v>
      </c>
      <c r="B553" s="4" t="s">
        <v>483</v>
      </c>
      <c r="C553" s="5">
        <v>0</v>
      </c>
    </row>
    <row r="554" spans="1:3" hidden="1" outlineLevel="2">
      <c r="A554" s="7">
        <v>9605</v>
      </c>
      <c r="B554" s="4" t="s">
        <v>484</v>
      </c>
      <c r="C554" s="5">
        <v>0</v>
      </c>
    </row>
    <row r="555" spans="1:3" hidden="1" outlineLevel="1" collapsed="1">
      <c r="A555" s="185" t="s">
        <v>555</v>
      </c>
      <c r="B555" s="186"/>
      <c r="C555" s="32">
        <f>SUM(C556:C557)</f>
        <v>0</v>
      </c>
    </row>
    <row r="556" spans="1:3" hidden="1" outlineLevel="2">
      <c r="A556" s="7">
        <v>9606</v>
      </c>
      <c r="B556" s="4" t="s">
        <v>486</v>
      </c>
      <c r="C556" s="5">
        <v>0</v>
      </c>
    </row>
    <row r="557" spans="1:3" hidden="1" outlineLevel="2">
      <c r="A557" s="7">
        <v>9606</v>
      </c>
      <c r="B557" s="4" t="s">
        <v>487</v>
      </c>
      <c r="C557" s="5">
        <v>0</v>
      </c>
    </row>
    <row r="558" spans="1:3" hidden="1" outlineLevel="1" collapsed="1">
      <c r="A558" s="185" t="s">
        <v>556</v>
      </c>
      <c r="B558" s="186"/>
      <c r="C558" s="32">
        <v>0</v>
      </c>
    </row>
    <row r="559" spans="1:3" hidden="1" outlineLevel="1" collapsed="1">
      <c r="A559" s="185" t="s">
        <v>557</v>
      </c>
      <c r="B559" s="186"/>
      <c r="C559" s="32">
        <v>0</v>
      </c>
    </row>
    <row r="560" spans="1:3" hidden="1" outlineLevel="1" collapsed="1">
      <c r="A560" s="185" t="s">
        <v>558</v>
      </c>
      <c r="B560" s="186"/>
      <c r="C560" s="32">
        <v>0</v>
      </c>
    </row>
    <row r="561" spans="1:3" hidden="1" outlineLevel="1">
      <c r="A561" s="185" t="s">
        <v>559</v>
      </c>
      <c r="B561" s="186"/>
      <c r="C561" s="32">
        <f>SUM(C562:C565)</f>
        <v>0</v>
      </c>
    </row>
    <row r="562" spans="1:3" hidden="1" outlineLevel="2">
      <c r="A562" s="7">
        <v>9610</v>
      </c>
      <c r="B562" s="4" t="s">
        <v>492</v>
      </c>
      <c r="C562" s="5">
        <v>0</v>
      </c>
    </row>
    <row r="563" spans="1:3" hidden="1" outlineLevel="2">
      <c r="A563" s="7">
        <v>9610</v>
      </c>
      <c r="B563" s="4" t="s">
        <v>493</v>
      </c>
      <c r="C563" s="5">
        <v>0</v>
      </c>
    </row>
    <row r="564" spans="1:3" hidden="1" outlineLevel="2">
      <c r="A564" s="7">
        <v>9610</v>
      </c>
      <c r="B564" s="4" t="s">
        <v>494</v>
      </c>
      <c r="C564" s="5">
        <v>0</v>
      </c>
    </row>
    <row r="565" spans="1:3" hidden="1" outlineLevel="2">
      <c r="A565" s="7">
        <v>9610</v>
      </c>
      <c r="B565" s="4" t="s">
        <v>495</v>
      </c>
      <c r="C565" s="5">
        <v>0</v>
      </c>
    </row>
    <row r="566" spans="1:3" hidden="1" outlineLevel="1" collapsed="1">
      <c r="A566" s="185" t="s">
        <v>560</v>
      </c>
      <c r="B566" s="186"/>
      <c r="C566" s="32">
        <f>SUM(C567:C568)</f>
        <v>0</v>
      </c>
    </row>
    <row r="567" spans="1:3" hidden="1" outlineLevel="2">
      <c r="A567" s="7">
        <v>9611</v>
      </c>
      <c r="B567" s="4" t="s">
        <v>496</v>
      </c>
      <c r="C567" s="5">
        <v>0</v>
      </c>
    </row>
    <row r="568" spans="1:3" hidden="1" outlineLevel="2">
      <c r="A568" s="7">
        <v>9611</v>
      </c>
      <c r="B568" s="4" t="s">
        <v>497</v>
      </c>
      <c r="C568" s="5">
        <v>0</v>
      </c>
    </row>
    <row r="569" spans="1:3" hidden="1" outlineLevel="1" collapsed="1">
      <c r="A569" s="185" t="s">
        <v>561</v>
      </c>
      <c r="B569" s="186"/>
      <c r="C569" s="32">
        <f>SUM(C570:C572)</f>
        <v>0</v>
      </c>
    </row>
    <row r="570" spans="1:3" hidden="1" outlineLevel="2">
      <c r="A570" s="7">
        <v>9612</v>
      </c>
      <c r="B570" s="4" t="s">
        <v>499</v>
      </c>
      <c r="C570" s="5">
        <v>0</v>
      </c>
    </row>
    <row r="571" spans="1:3" hidden="1" outlineLevel="2">
      <c r="A571" s="7">
        <v>9612</v>
      </c>
      <c r="B571" s="4" t="s">
        <v>500</v>
      </c>
      <c r="C571" s="5">
        <v>0</v>
      </c>
    </row>
    <row r="572" spans="1:3" hidden="1" outlineLevel="2">
      <c r="A572" s="7">
        <v>9612</v>
      </c>
      <c r="B572" s="4" t="s">
        <v>501</v>
      </c>
      <c r="C572" s="5">
        <v>0</v>
      </c>
    </row>
    <row r="573" spans="1:3" hidden="1" outlineLevel="1" collapsed="1">
      <c r="A573" s="185" t="s">
        <v>562</v>
      </c>
      <c r="B573" s="186"/>
      <c r="C573" s="32">
        <f>SUM(C574:C576)</f>
        <v>0</v>
      </c>
    </row>
    <row r="574" spans="1:3" hidden="1" outlineLevel="2">
      <c r="A574" s="7">
        <v>9613</v>
      </c>
      <c r="B574" s="4" t="s">
        <v>504</v>
      </c>
      <c r="C574" s="5">
        <v>0</v>
      </c>
    </row>
    <row r="575" spans="1:3" hidden="1" outlineLevel="2">
      <c r="A575" s="7">
        <v>9613</v>
      </c>
      <c r="B575" s="4" t="s">
        <v>505</v>
      </c>
      <c r="C575" s="5">
        <v>0</v>
      </c>
    </row>
    <row r="576" spans="1:3" hidden="1" outlineLevel="2">
      <c r="A576" s="7">
        <v>9613</v>
      </c>
      <c r="B576" s="4" t="s">
        <v>501</v>
      </c>
      <c r="C576" s="5">
        <v>0</v>
      </c>
    </row>
    <row r="577" spans="1:3" hidden="1" outlineLevel="1" collapsed="1">
      <c r="A577" s="185" t="s">
        <v>563</v>
      </c>
      <c r="B577" s="186"/>
      <c r="C577" s="32">
        <f>SUM(C578:C583)</f>
        <v>0</v>
      </c>
    </row>
    <row r="578" spans="1:3" hidden="1" outlineLevel="2">
      <c r="A578" s="7">
        <v>9614</v>
      </c>
      <c r="B578" s="4" t="s">
        <v>507</v>
      </c>
      <c r="C578" s="5">
        <v>0</v>
      </c>
    </row>
    <row r="579" spans="1:3" hidden="1" outlineLevel="2">
      <c r="A579" s="7">
        <v>9614</v>
      </c>
      <c r="B579" s="4" t="s">
        <v>508</v>
      </c>
      <c r="C579" s="5">
        <v>0</v>
      </c>
    </row>
    <row r="580" spans="1:3" hidden="1" outlineLevel="2">
      <c r="A580" s="7">
        <v>9614</v>
      </c>
      <c r="B580" s="4" t="s">
        <v>509</v>
      </c>
      <c r="C580" s="5">
        <v>0</v>
      </c>
    </row>
    <row r="581" spans="1:3" hidden="1" outlineLevel="2">
      <c r="A581" s="7">
        <v>9614</v>
      </c>
      <c r="B581" s="4" t="s">
        <v>510</v>
      </c>
      <c r="C581" s="5">
        <v>0</v>
      </c>
    </row>
    <row r="582" spans="1:3" hidden="1" outlineLevel="2">
      <c r="A582" s="7">
        <v>9614</v>
      </c>
      <c r="B582" s="4" t="s">
        <v>511</v>
      </c>
      <c r="C582" s="5">
        <v>0</v>
      </c>
    </row>
    <row r="583" spans="1:3" hidden="1" outlineLevel="2">
      <c r="A583" s="7">
        <v>9614</v>
      </c>
      <c r="B583" s="4" t="s">
        <v>512</v>
      </c>
      <c r="C583" s="5">
        <v>0</v>
      </c>
    </row>
    <row r="584" spans="1:3" hidden="1" outlineLevel="1" collapsed="1">
      <c r="A584" s="185" t="s">
        <v>564</v>
      </c>
      <c r="B584" s="186"/>
      <c r="C584" s="32">
        <f>SUM(C585:C589)</f>
        <v>0</v>
      </c>
    </row>
    <row r="585" spans="1:3" hidden="1" outlineLevel="2">
      <c r="A585" s="7">
        <v>9615</v>
      </c>
      <c r="B585" s="4" t="s">
        <v>514</v>
      </c>
      <c r="C585" s="5">
        <v>0</v>
      </c>
    </row>
    <row r="586" spans="1:3" hidden="1" outlineLevel="2">
      <c r="A586" s="7">
        <v>9615</v>
      </c>
      <c r="B586" s="4" t="s">
        <v>515</v>
      </c>
      <c r="C586" s="5">
        <v>0</v>
      </c>
    </row>
    <row r="587" spans="1:3" hidden="1" outlineLevel="2">
      <c r="A587" s="7">
        <v>9615</v>
      </c>
      <c r="B587" s="4" t="s">
        <v>516</v>
      </c>
      <c r="C587" s="5">
        <v>0</v>
      </c>
    </row>
    <row r="588" spans="1:3" hidden="1" outlineLevel="2">
      <c r="A588" s="7">
        <v>9615</v>
      </c>
      <c r="B588" s="4" t="s">
        <v>517</v>
      </c>
      <c r="C588" s="5">
        <v>0</v>
      </c>
    </row>
    <row r="589" spans="1:3" hidden="1" outlineLevel="2">
      <c r="A589" s="7">
        <v>9615</v>
      </c>
      <c r="B589" s="4" t="s">
        <v>518</v>
      </c>
      <c r="C589" s="5">
        <v>0</v>
      </c>
    </row>
    <row r="590" spans="1:3" hidden="1" outlineLevel="1" collapsed="1">
      <c r="A590" s="185" t="s">
        <v>565</v>
      </c>
      <c r="B590" s="186"/>
      <c r="C590" s="32">
        <f>SUM(C591:C601)</f>
        <v>0</v>
      </c>
    </row>
    <row r="591" spans="1:3" hidden="1" outlineLevel="2">
      <c r="A591" s="7">
        <v>9616</v>
      </c>
      <c r="B591" s="4" t="s">
        <v>520</v>
      </c>
      <c r="C591" s="5">
        <v>0</v>
      </c>
    </row>
    <row r="592" spans="1:3" hidden="1" outlineLevel="2">
      <c r="A592" s="7">
        <v>9616</v>
      </c>
      <c r="B592" s="4" t="s">
        <v>521</v>
      </c>
      <c r="C592" s="5">
        <v>0</v>
      </c>
    </row>
    <row r="593" spans="1:8" hidden="1" outlineLevel="2">
      <c r="A593" s="7">
        <v>9616</v>
      </c>
      <c r="B593" s="4" t="s">
        <v>522</v>
      </c>
      <c r="C593" s="5">
        <v>0</v>
      </c>
    </row>
    <row r="594" spans="1:8" hidden="1" outlineLevel="2">
      <c r="A594" s="7">
        <v>9616</v>
      </c>
      <c r="B594" s="4" t="s">
        <v>523</v>
      </c>
      <c r="C594" s="5">
        <v>0</v>
      </c>
    </row>
    <row r="595" spans="1:8" hidden="1" outlineLevel="2">
      <c r="A595" s="7">
        <v>9616</v>
      </c>
      <c r="B595" s="4" t="s">
        <v>524</v>
      </c>
      <c r="C595" s="5">
        <v>0</v>
      </c>
    </row>
    <row r="596" spans="1:8" hidden="1" outlineLevel="2">
      <c r="A596" s="7">
        <v>9616</v>
      </c>
      <c r="B596" s="4" t="s">
        <v>525</v>
      </c>
      <c r="C596" s="5">
        <v>0</v>
      </c>
    </row>
    <row r="597" spans="1:8" hidden="1" outlineLevel="2">
      <c r="A597" s="7">
        <v>9616</v>
      </c>
      <c r="B597" s="4" t="s">
        <v>526</v>
      </c>
      <c r="C597" s="5">
        <v>0</v>
      </c>
    </row>
    <row r="598" spans="1:8" hidden="1" outlineLevel="2">
      <c r="A598" s="7">
        <v>9616</v>
      </c>
      <c r="B598" s="4" t="s">
        <v>527</v>
      </c>
      <c r="C598" s="5">
        <v>0</v>
      </c>
    </row>
    <row r="599" spans="1:8" hidden="1" outlineLevel="2">
      <c r="A599" s="7">
        <v>9616</v>
      </c>
      <c r="B599" s="4" t="s">
        <v>528</v>
      </c>
      <c r="C599" s="5">
        <v>0</v>
      </c>
    </row>
    <row r="600" spans="1:8" hidden="1" outlineLevel="2">
      <c r="A600" s="7">
        <v>9616</v>
      </c>
      <c r="B600" s="4" t="s">
        <v>529</v>
      </c>
      <c r="C600" s="5">
        <v>0</v>
      </c>
    </row>
    <row r="601" spans="1:8" hidden="1" outlineLevel="2">
      <c r="A601" s="7">
        <v>9616</v>
      </c>
      <c r="B601" s="4" t="s">
        <v>530</v>
      </c>
      <c r="C601" s="5">
        <v>0</v>
      </c>
    </row>
    <row r="602" spans="1:8" hidden="1" outlineLevel="1" collapsed="1">
      <c r="A602" s="185" t="s">
        <v>566</v>
      </c>
      <c r="B602" s="186"/>
      <c r="C602" s="32">
        <f>SUM(C616:C624)</f>
        <v>0</v>
      </c>
    </row>
    <row r="603" spans="1:8" hidden="1" outlineLevel="1">
      <c r="A603" s="185" t="s">
        <v>567</v>
      </c>
      <c r="B603" s="186"/>
      <c r="C603" s="32">
        <v>0</v>
      </c>
    </row>
    <row r="604" spans="1:8" hidden="1" outlineLevel="1">
      <c r="A604" s="185" t="s">
        <v>568</v>
      </c>
      <c r="B604" s="186"/>
      <c r="C604" s="32">
        <v>0</v>
      </c>
    </row>
    <row r="605" spans="1:8" hidden="1" outlineLevel="1">
      <c r="A605" s="185" t="s">
        <v>569</v>
      </c>
      <c r="B605" s="186"/>
      <c r="C605" s="32">
        <v>0</v>
      </c>
    </row>
    <row r="606" spans="1:8" collapsed="1">
      <c r="A606" s="191" t="s">
        <v>570</v>
      </c>
      <c r="B606" s="192"/>
      <c r="C606" s="36">
        <f>C607</f>
        <v>290000</v>
      </c>
      <c r="E606" s="39" t="s">
        <v>66</v>
      </c>
      <c r="F606" s="41"/>
      <c r="G606" s="42"/>
      <c r="H606" s="40" t="b">
        <f>AND(F606=G606)</f>
        <v>1</v>
      </c>
    </row>
    <row r="607" spans="1:8">
      <c r="A607" s="187" t="s">
        <v>571</v>
      </c>
      <c r="B607" s="188"/>
      <c r="C607" s="33">
        <f>C608+C612</f>
        <v>290000</v>
      </c>
      <c r="E607" s="39" t="s">
        <v>599</v>
      </c>
      <c r="F607" s="41"/>
      <c r="G607" s="42"/>
      <c r="H607" s="40" t="b">
        <f>AND(F607=G607)</f>
        <v>1</v>
      </c>
    </row>
    <row r="608" spans="1:8" hidden="1" outlineLevel="1" collapsed="1">
      <c r="A608" s="7">
        <v>10950</v>
      </c>
      <c r="B608" s="4" t="s">
        <v>972</v>
      </c>
      <c r="C608" s="5">
        <f>SUM(C609:C611)</f>
        <v>290000</v>
      </c>
    </row>
    <row r="609" spans="1:8" ht="15" hidden="1" customHeight="1" outlineLevel="2">
      <c r="A609" s="29"/>
      <c r="B609" s="28" t="s">
        <v>572</v>
      </c>
      <c r="C609" s="30">
        <v>290000</v>
      </c>
    </row>
    <row r="610" spans="1:8" ht="15" hidden="1" customHeight="1" outlineLevel="2">
      <c r="A610" s="29"/>
      <c r="B610" s="28" t="s">
        <v>573</v>
      </c>
      <c r="C610" s="30">
        <v>0</v>
      </c>
    </row>
    <row r="611" spans="1:8" ht="15" hidden="1" customHeight="1" outlineLevel="2">
      <c r="A611" s="29"/>
      <c r="B611" s="28" t="s">
        <v>574</v>
      </c>
      <c r="C611" s="30">
        <v>0</v>
      </c>
    </row>
    <row r="612" spans="1:8" hidden="1" outlineLevel="1" collapsed="1">
      <c r="A612" s="7">
        <v>10951</v>
      </c>
      <c r="B612" s="4" t="s">
        <v>973</v>
      </c>
      <c r="C612" s="5">
        <f>SUM(C613:C614)</f>
        <v>0</v>
      </c>
    </row>
    <row r="613" spans="1:8" ht="15" hidden="1" customHeight="1" outlineLevel="1">
      <c r="A613" s="29"/>
      <c r="B613" s="28" t="s">
        <v>575</v>
      </c>
      <c r="C613" s="30">
        <v>0</v>
      </c>
    </row>
    <row r="614" spans="1:8" ht="15" hidden="1" customHeight="1" outlineLevel="1">
      <c r="A614" s="29"/>
      <c r="B614" s="28" t="s">
        <v>576</v>
      </c>
      <c r="C614" s="30">
        <v>0</v>
      </c>
    </row>
    <row r="615" spans="1:8" collapsed="1">
      <c r="A615" s="191" t="s">
        <v>577</v>
      </c>
      <c r="B615" s="192"/>
      <c r="C615" s="36">
        <f>C616</f>
        <v>0</v>
      </c>
      <c r="E615" s="39" t="s">
        <v>216</v>
      </c>
      <c r="F615" s="41"/>
      <c r="G615" s="42"/>
      <c r="H615" s="40" t="b">
        <f>AND(F615=G615)</f>
        <v>1</v>
      </c>
    </row>
    <row r="616" spans="1:8">
      <c r="A616" s="187" t="s">
        <v>588</v>
      </c>
      <c r="B616" s="188"/>
      <c r="C616" s="33">
        <f>C617+C621</f>
        <v>0</v>
      </c>
      <c r="E616" s="39" t="s">
        <v>600</v>
      </c>
      <c r="F616" s="41"/>
      <c r="G616" s="42"/>
      <c r="H616" s="40" t="b">
        <f>AND(F616=G616)</f>
        <v>1</v>
      </c>
    </row>
  </sheetData>
  <mergeCells count="98">
    <mergeCell ref="A38:B38"/>
    <mergeCell ref="A1:C1"/>
    <mergeCell ref="A2:B2"/>
    <mergeCell ref="A3:B3"/>
    <mergeCell ref="A4:B4"/>
    <mergeCell ref="A11:B11"/>
    <mergeCell ref="A140:B140"/>
    <mergeCell ref="A61:B61"/>
    <mergeCell ref="A67:B67"/>
    <mergeCell ref="A68:B68"/>
    <mergeCell ref="A114:B114"/>
    <mergeCell ref="A115:B115"/>
    <mergeCell ref="A116:B116"/>
    <mergeCell ref="A123:B123"/>
    <mergeCell ref="A129:B129"/>
    <mergeCell ref="A130:B130"/>
    <mergeCell ref="A134:B134"/>
    <mergeCell ref="A137:B137"/>
    <mergeCell ref="A372:B372"/>
    <mergeCell ref="A141:B141"/>
    <mergeCell ref="A146:C146"/>
    <mergeCell ref="A147:B147"/>
    <mergeCell ref="A148:B148"/>
    <mergeCell ref="A149:B149"/>
    <mergeCell ref="A150:B150"/>
    <mergeCell ref="A153:B153"/>
    <mergeCell ref="A204:B204"/>
    <mergeCell ref="A229:B229"/>
    <mergeCell ref="A230:B230"/>
    <mergeCell ref="A334:B334"/>
    <mergeCell ref="A441:B441"/>
    <mergeCell ref="A373:B373"/>
    <mergeCell ref="A374:B374"/>
    <mergeCell ref="A394:B394"/>
    <mergeCell ref="A399:B399"/>
    <mergeCell ref="A412:B412"/>
    <mergeCell ref="A418:B418"/>
    <mergeCell ref="A428:B428"/>
    <mergeCell ref="A437:B437"/>
    <mergeCell ref="A438:B438"/>
    <mergeCell ref="A439:B439"/>
    <mergeCell ref="A440:B440"/>
    <mergeCell ref="A471:B471"/>
    <mergeCell ref="A442:B442"/>
    <mergeCell ref="A446:B446"/>
    <mergeCell ref="A449:B449"/>
    <mergeCell ref="A450:B450"/>
    <mergeCell ref="A451:B451"/>
    <mergeCell ref="A452:B452"/>
    <mergeCell ref="A457:B457"/>
    <mergeCell ref="A458:B458"/>
    <mergeCell ref="A459:B459"/>
    <mergeCell ref="A466:B466"/>
    <mergeCell ref="A467:B467"/>
    <mergeCell ref="A528:B528"/>
    <mergeCell ref="A474:B474"/>
    <mergeCell ref="A475:B475"/>
    <mergeCell ref="A476:B476"/>
    <mergeCell ref="A477:B477"/>
    <mergeCell ref="A482:B482"/>
    <mergeCell ref="A485:B485"/>
    <mergeCell ref="A489:B489"/>
    <mergeCell ref="A493:B493"/>
    <mergeCell ref="A500:B500"/>
    <mergeCell ref="A506:B506"/>
    <mergeCell ref="A518:B518"/>
    <mergeCell ref="A550:B550"/>
    <mergeCell ref="A529:B529"/>
    <mergeCell ref="A530:B530"/>
    <mergeCell ref="A531:B531"/>
    <mergeCell ref="A532:B532"/>
    <mergeCell ref="A533:B533"/>
    <mergeCell ref="A534:B534"/>
    <mergeCell ref="A535:B535"/>
    <mergeCell ref="A536:B536"/>
    <mergeCell ref="A541:B541"/>
    <mergeCell ref="A542:B542"/>
    <mergeCell ref="A543:B543"/>
    <mergeCell ref="A590:B590"/>
    <mergeCell ref="A551:B551"/>
    <mergeCell ref="A555:B555"/>
    <mergeCell ref="A558:B558"/>
    <mergeCell ref="A559:B559"/>
    <mergeCell ref="A560:B560"/>
    <mergeCell ref="A561:B561"/>
    <mergeCell ref="A566:B566"/>
    <mergeCell ref="A569:B569"/>
    <mergeCell ref="A573:B573"/>
    <mergeCell ref="A577:B577"/>
    <mergeCell ref="A584:B584"/>
    <mergeCell ref="A615:B615"/>
    <mergeCell ref="A616:B616"/>
    <mergeCell ref="A602:B602"/>
    <mergeCell ref="A603:B603"/>
    <mergeCell ref="A604:B604"/>
    <mergeCell ref="A605:B605"/>
    <mergeCell ref="A606:B606"/>
    <mergeCell ref="A607:B607"/>
  </mergeCells>
  <dataValidations count="5">
    <dataValidation type="custom" allowBlank="1" showInputMessage="1" showErrorMessage="1" sqref="H449" xr:uid="{00000000-0002-0000-0300-000000000000}">
      <formula1>C149+C264</formula1>
    </dataValidation>
    <dataValidation type="custom" allowBlank="1" showInputMessage="1" showErrorMessage="1" sqref="H1:H4 H11 H38 H61 H67:H68 H97 H440:H441 H450:H451 H606:H607 H615:H616 H229 H437 H528 H532 H535" xr:uid="{00000000-0002-0000-0300-000001000000}">
      <formula1>C2+C114</formula1>
    </dataValidation>
    <dataValidation type="decimal" operator="greaterThanOrEqual" allowBlank="1" showInputMessage="1" showErrorMessage="1" sqref="C62:C66 C12:C37 C5:C10 C39:C60 C69:C96 C98:C113 C117:C122 C124:C128 C131:C133 C135:C136 C138:C139 C142:C145" xr:uid="{00000000-0002-0000-0300-000002000000}">
      <formula1>0</formula1>
    </dataValidation>
    <dataValidation type="custom" allowBlank="1" showInputMessage="1" showErrorMessage="1" sqref="H373" xr:uid="{00000000-0002-0000-0300-000003000000}">
      <formula1>C374+C485</formula1>
    </dataValidation>
    <dataValidation type="custom" allowBlank="1" showInputMessage="1" showErrorMessage="1" sqref="H114:H116 H123 H146:H149 H140:H141 H137 H134 H129:H130" xr:uid="{00000000-0002-0000-0300-000004000000}">
      <formula1>C115+C230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74" t="s">
        <v>30</v>
      </c>
      <c r="B1" s="174"/>
      <c r="C1" s="174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75" t="s">
        <v>60</v>
      </c>
      <c r="B2" s="175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76" t="s">
        <v>578</v>
      </c>
      <c r="B3" s="176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77" t="s">
        <v>124</v>
      </c>
      <c r="B4" s="178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77" t="s">
        <v>125</v>
      </c>
      <c r="B11" s="178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77" t="s">
        <v>145</v>
      </c>
      <c r="B38" s="178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77" t="s">
        <v>158</v>
      </c>
      <c r="B61" s="178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76" t="s">
        <v>579</v>
      </c>
      <c r="B67" s="176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77" t="s">
        <v>163</v>
      </c>
      <c r="B68" s="178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1" t="s">
        <v>62</v>
      </c>
      <c r="B114" s="182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79" t="s">
        <v>580</v>
      </c>
      <c r="B115" s="180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77" t="s">
        <v>195</v>
      </c>
      <c r="B116" s="178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77" t="s">
        <v>202</v>
      </c>
      <c r="B135" s="178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79" t="s">
        <v>581</v>
      </c>
      <c r="B152" s="180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77" t="s">
        <v>208</v>
      </c>
      <c r="B153" s="178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77" t="s">
        <v>212</v>
      </c>
      <c r="B163" s="17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77" t="s">
        <v>214</v>
      </c>
      <c r="B170" s="17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79" t="s">
        <v>582</v>
      </c>
      <c r="B177" s="18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77" t="s">
        <v>217</v>
      </c>
      <c r="B178" s="17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83" t="s">
        <v>849</v>
      </c>
      <c r="B179" s="18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83" t="s">
        <v>848</v>
      </c>
      <c r="B184" s="184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83" t="s">
        <v>846</v>
      </c>
      <c r="B188" s="18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83" t="s">
        <v>843</v>
      </c>
      <c r="B197" s="184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83" t="s">
        <v>842</v>
      </c>
      <c r="B200" s="184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83" t="s">
        <v>841</v>
      </c>
      <c r="B203" s="18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83" t="s">
        <v>836</v>
      </c>
      <c r="B215" s="18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83" t="s">
        <v>834</v>
      </c>
      <c r="B222" s="184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83" t="s">
        <v>830</v>
      </c>
      <c r="B228" s="184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83" t="s">
        <v>828</v>
      </c>
      <c r="B235" s="184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83" t="s">
        <v>826</v>
      </c>
      <c r="B238" s="184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83" t="s">
        <v>823</v>
      </c>
      <c r="B243" s="184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83" t="s">
        <v>817</v>
      </c>
      <c r="B250" s="18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74" t="s">
        <v>67</v>
      </c>
      <c r="B256" s="174"/>
      <c r="C256" s="174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89" t="s">
        <v>60</v>
      </c>
      <c r="B257" s="190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91" t="s">
        <v>266</v>
      </c>
      <c r="B258" s="192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87" t="s">
        <v>267</v>
      </c>
      <c r="B259" s="188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85" t="s">
        <v>268</v>
      </c>
      <c r="B260" s="186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85" t="s">
        <v>269</v>
      </c>
      <c r="B263" s="186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85" t="s">
        <v>601</v>
      </c>
      <c r="B314" s="186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87" t="s">
        <v>270</v>
      </c>
      <c r="B339" s="188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85" t="s">
        <v>271</v>
      </c>
      <c r="B340" s="186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85" t="s">
        <v>357</v>
      </c>
      <c r="B444" s="186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85" t="s">
        <v>388</v>
      </c>
      <c r="B482" s="186"/>
      <c r="C482" s="32">
        <v>0</v>
      </c>
      <c r="D482" s="32">
        <v>0</v>
      </c>
      <c r="E482" s="32">
        <v>0</v>
      </c>
    </row>
    <row r="483" spans="1:10">
      <c r="A483" s="195" t="s">
        <v>389</v>
      </c>
      <c r="B483" s="196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85" t="s">
        <v>390</v>
      </c>
      <c r="B484" s="186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85" t="s">
        <v>410</v>
      </c>
      <c r="B504" s="186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85" t="s">
        <v>949</v>
      </c>
      <c r="B509" s="186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85" t="s">
        <v>414</v>
      </c>
      <c r="B510" s="186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85" t="s">
        <v>426</v>
      </c>
      <c r="B523" s="186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85" t="s">
        <v>432</v>
      </c>
      <c r="B529" s="186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85" t="s">
        <v>441</v>
      </c>
      <c r="B539" s="186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93" t="s">
        <v>449</v>
      </c>
      <c r="B548" s="194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85" t="s">
        <v>450</v>
      </c>
      <c r="B549" s="186"/>
      <c r="C549" s="32"/>
      <c r="D549" s="32">
        <f>C549</f>
        <v>0</v>
      </c>
      <c r="E549" s="32">
        <f>D549</f>
        <v>0</v>
      </c>
    </row>
    <row r="550" spans="1:10" outlineLevel="1">
      <c r="A550" s="185" t="s">
        <v>451</v>
      </c>
      <c r="B550" s="186"/>
      <c r="C550" s="32">
        <v>0</v>
      </c>
      <c r="D550" s="32">
        <f>C550</f>
        <v>0</v>
      </c>
      <c r="E550" s="32">
        <f>D550</f>
        <v>0</v>
      </c>
    </row>
    <row r="551" spans="1:10">
      <c r="A551" s="191" t="s">
        <v>455</v>
      </c>
      <c r="B551" s="192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87" t="s">
        <v>456</v>
      </c>
      <c r="B552" s="188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85" t="s">
        <v>457</v>
      </c>
      <c r="B553" s="186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85" t="s">
        <v>461</v>
      </c>
      <c r="B557" s="186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89" t="s">
        <v>62</v>
      </c>
      <c r="B560" s="190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91" t="s">
        <v>464</v>
      </c>
      <c r="B561" s="192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87" t="s">
        <v>465</v>
      </c>
      <c r="B562" s="188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85" t="s">
        <v>466</v>
      </c>
      <c r="B563" s="186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85" t="s">
        <v>467</v>
      </c>
      <c r="B568" s="186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85" t="s">
        <v>472</v>
      </c>
      <c r="B569" s="186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85" t="s">
        <v>473</v>
      </c>
      <c r="B570" s="186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85" t="s">
        <v>480</v>
      </c>
      <c r="B577" s="186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85" t="s">
        <v>481</v>
      </c>
      <c r="B578" s="186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85" t="s">
        <v>485</v>
      </c>
      <c r="B582" s="186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85" t="s">
        <v>488</v>
      </c>
      <c r="B585" s="186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85" t="s">
        <v>489</v>
      </c>
      <c r="B586" s="186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85" t="s">
        <v>490</v>
      </c>
      <c r="B587" s="186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85" t="s">
        <v>491</v>
      </c>
      <c r="B588" s="186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85" t="s">
        <v>498</v>
      </c>
      <c r="B593" s="186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85" t="s">
        <v>502</v>
      </c>
      <c r="B596" s="186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85" t="s">
        <v>503</v>
      </c>
      <c r="B600" s="186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85" t="s">
        <v>506</v>
      </c>
      <c r="B604" s="186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85" t="s">
        <v>513</v>
      </c>
      <c r="B611" s="186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85" t="s">
        <v>519</v>
      </c>
      <c r="B617" s="186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85" t="s">
        <v>531</v>
      </c>
      <c r="B629" s="186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87" t="s">
        <v>541</v>
      </c>
      <c r="B639" s="188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85" t="s">
        <v>542</v>
      </c>
      <c r="B640" s="186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85" t="s">
        <v>543</v>
      </c>
      <c r="B641" s="186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85" t="s">
        <v>544</v>
      </c>
      <c r="B642" s="186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87" t="s">
        <v>545</v>
      </c>
      <c r="B643" s="188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85" t="s">
        <v>546</v>
      </c>
      <c r="B644" s="186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85" t="s">
        <v>547</v>
      </c>
      <c r="B645" s="186"/>
      <c r="C645" s="32">
        <v>0</v>
      </c>
      <c r="D645" s="32">
        <f>C645</f>
        <v>0</v>
      </c>
      <c r="E645" s="32">
        <f>D645</f>
        <v>0</v>
      </c>
    </row>
    <row r="646" spans="1:10">
      <c r="A646" s="187" t="s">
        <v>548</v>
      </c>
      <c r="B646" s="188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85" t="s">
        <v>549</v>
      </c>
      <c r="B647" s="186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85" t="s">
        <v>550</v>
      </c>
      <c r="B652" s="186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85" t="s">
        <v>551</v>
      </c>
      <c r="B653" s="186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85" t="s">
        <v>552</v>
      </c>
      <c r="B654" s="186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85" t="s">
        <v>553</v>
      </c>
      <c r="B661" s="186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85" t="s">
        <v>554</v>
      </c>
      <c r="B662" s="186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85" t="s">
        <v>555</v>
      </c>
      <c r="B666" s="186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85" t="s">
        <v>556</v>
      </c>
      <c r="B669" s="186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85" t="s">
        <v>557</v>
      </c>
      <c r="B670" s="186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85" t="s">
        <v>558</v>
      </c>
      <c r="B671" s="186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85" t="s">
        <v>559</v>
      </c>
      <c r="B672" s="186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85" t="s">
        <v>560</v>
      </c>
      <c r="B677" s="186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85" t="s">
        <v>561</v>
      </c>
      <c r="B680" s="186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85" t="s">
        <v>562</v>
      </c>
      <c r="B684" s="186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85" t="s">
        <v>563</v>
      </c>
      <c r="B688" s="186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85" t="s">
        <v>564</v>
      </c>
      <c r="B695" s="186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85" t="s">
        <v>565</v>
      </c>
      <c r="B701" s="186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85" t="s">
        <v>566</v>
      </c>
      <c r="B713" s="186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85" t="s">
        <v>567</v>
      </c>
      <c r="B714" s="186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85" t="s">
        <v>568</v>
      </c>
      <c r="B715" s="186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85" t="s">
        <v>569</v>
      </c>
      <c r="B716" s="186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91" t="s">
        <v>570</v>
      </c>
      <c r="B717" s="192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87" t="s">
        <v>571</v>
      </c>
      <c r="B718" s="188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97" t="s">
        <v>851</v>
      </c>
      <c r="B719" s="198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97" t="s">
        <v>850</v>
      </c>
      <c r="B723" s="198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91" t="s">
        <v>577</v>
      </c>
      <c r="B726" s="192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87" t="s">
        <v>588</v>
      </c>
      <c r="B727" s="188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97" t="s">
        <v>849</v>
      </c>
      <c r="B728" s="198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97" t="s">
        <v>848</v>
      </c>
      <c r="B731" s="198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97" t="s">
        <v>846</v>
      </c>
      <c r="B734" s="198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97" t="s">
        <v>843</v>
      </c>
      <c r="B740" s="198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97" t="s">
        <v>842</v>
      </c>
      <c r="B742" s="198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97" t="s">
        <v>841</v>
      </c>
      <c r="B744" s="198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97" t="s">
        <v>836</v>
      </c>
      <c r="B751" s="198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97" t="s">
        <v>834</v>
      </c>
      <c r="B756" s="198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97" t="s">
        <v>830</v>
      </c>
      <c r="B761" s="198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97" t="s">
        <v>828</v>
      </c>
      <c r="B766" s="198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97" t="s">
        <v>826</v>
      </c>
      <c r="B768" s="198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97" t="s">
        <v>823</v>
      </c>
      <c r="B772" s="198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97" t="s">
        <v>817</v>
      </c>
      <c r="B778" s="198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custom" allowBlank="1" showInputMessage="1" showErrorMessage="1" sqref="J114:J116" xr:uid="{00000000-0002-0000-0400-000000000000}">
      <formula1>C115+C340</formula1>
    </dataValidation>
    <dataValidation type="custom" allowBlank="1" showInputMessage="1" showErrorMessage="1" sqref="J152:J153" xr:uid="{00000000-0002-0000-0400-000001000000}">
      <formula1>C153+C355</formula1>
    </dataValidation>
    <dataValidation type="custom" allowBlank="1" showInputMessage="1" showErrorMessage="1" sqref="J177:J178" xr:uid="{00000000-0002-0000-0400-000002000000}">
      <formula1>C178+C366</formula1>
    </dataValidation>
    <dataValidation type="custom" allowBlank="1" showInputMessage="1" showErrorMessage="1" sqref="J170" xr:uid="{00000000-0002-0000-0400-000003000000}">
      <formula1>C171+C363</formula1>
    </dataValidation>
    <dataValidation type="custom" allowBlank="1" showInputMessage="1" showErrorMessage="1" sqref="J163" xr:uid="{00000000-0002-0000-0400-000004000000}">
      <formula1>C164+C360</formula1>
    </dataValidation>
    <dataValidation type="custom" allowBlank="1" showInputMessage="1" showErrorMessage="1" sqref="J135" xr:uid="{00000000-0002-0000-0400-000005000000}">
      <formula1>C136+C349</formula1>
    </dataValidation>
    <dataValidation type="custom" allowBlank="1" showInputMessage="1" showErrorMessage="1" sqref="J97 J38 J61 J67:J68" xr:uid="{00000000-0002-0000-0400-000006000000}">
      <formula1>C39+C261</formula1>
    </dataValidation>
    <dataValidation type="custom" allowBlank="1" showInputMessage="1" showErrorMessage="1" sqref="J639 J643 J717:J718 J646 J726:J727" xr:uid="{00000000-0002-0000-0400-000007000000}">
      <formula1>C640+C794</formula1>
    </dataValidation>
    <dataValidation type="custom" allowBlank="1" showInputMessage="1" showErrorMessage="1" sqref="J11" xr:uid="{00000000-0002-0000-0400-000008000000}">
      <formula1>C12+C136</formula1>
    </dataValidation>
    <dataValidation type="custom" allowBlank="1" showInputMessage="1" showErrorMessage="1" sqref="J256:J259" xr:uid="{00000000-0002-0000-0400-000009000000}">
      <formula1>C257+C372</formula1>
    </dataValidation>
    <dataValidation type="custom" allowBlank="1" showInputMessage="1" showErrorMessage="1" sqref="J483 J1:J4 J551:J552 J561:J562 J339 J548" xr:uid="{00000000-0002-0000-0400-00000A000000}">
      <formula1>C2+C114</formula1>
    </dataValidation>
    <dataValidation type="custom" allowBlank="1" showInputMessage="1" showErrorMessage="1" sqref="J560" xr:uid="{00000000-0002-0000-0400-00000B000000}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400-00000C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780"/>
  <sheetViews>
    <sheetView rightToLeft="1" topLeftCell="A552" zoomScaleNormal="100" workbookViewId="0">
      <selection activeCell="C552" sqref="C55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74" t="s">
        <v>30</v>
      </c>
      <c r="B1" s="174"/>
      <c r="C1" s="174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75" t="s">
        <v>60</v>
      </c>
      <c r="B2" s="175"/>
      <c r="C2" s="26">
        <f>C3+C67</f>
        <v>7862000</v>
      </c>
      <c r="D2" s="26">
        <f>D3+D67</f>
        <v>7862000</v>
      </c>
      <c r="E2" s="26">
        <f>E3+E67</f>
        <v>7862000</v>
      </c>
      <c r="G2" s="39" t="s">
        <v>60</v>
      </c>
      <c r="H2" s="41"/>
      <c r="I2" s="42"/>
      <c r="J2" s="40" t="b">
        <f>AND(H2=I2)</f>
        <v>1</v>
      </c>
    </row>
    <row r="3" spans="1:14">
      <c r="A3" s="176" t="s">
        <v>578</v>
      </c>
      <c r="B3" s="176"/>
      <c r="C3" s="23">
        <f>C4+C11+C38+C61</f>
        <v>4372000</v>
      </c>
      <c r="D3" s="23">
        <f>D4+D11+D38+D61</f>
        <v>4372000</v>
      </c>
      <c r="E3" s="23">
        <f>E4+E11+E38+E61</f>
        <v>4372000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77" t="s">
        <v>124</v>
      </c>
      <c r="B4" s="178"/>
      <c r="C4" s="21">
        <f>SUM(C5:C10)</f>
        <v>3001000</v>
      </c>
      <c r="D4" s="21">
        <f>SUM(D5:D10)</f>
        <v>3001000</v>
      </c>
      <c r="E4" s="21">
        <f>SUM(E5:E10)</f>
        <v>3001000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700000</v>
      </c>
      <c r="D5" s="2">
        <f>C5</f>
        <v>700000</v>
      </c>
      <c r="E5" s="2">
        <f>D5</f>
        <v>700000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800000</v>
      </c>
      <c r="D6" s="2">
        <f t="shared" ref="D6:E10" si="0">C6</f>
        <v>800000</v>
      </c>
      <c r="E6" s="2">
        <f t="shared" si="0"/>
        <v>800000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1300000</v>
      </c>
      <c r="D7" s="2">
        <f t="shared" si="0"/>
        <v>1300000</v>
      </c>
      <c r="E7" s="2">
        <f t="shared" si="0"/>
        <v>1300000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>
        <v>200000</v>
      </c>
      <c r="D8" s="2">
        <f t="shared" si="0"/>
        <v>200000</v>
      </c>
      <c r="E8" s="2">
        <f t="shared" si="0"/>
        <v>200000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1000</v>
      </c>
      <c r="D10" s="2">
        <f t="shared" si="0"/>
        <v>1000</v>
      </c>
      <c r="E10" s="2">
        <f t="shared" si="0"/>
        <v>1000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 collapsed="1">
      <c r="A11" s="177" t="s">
        <v>125</v>
      </c>
      <c r="B11" s="178"/>
      <c r="C11" s="21">
        <f>SUM(C12:C37)</f>
        <v>405000</v>
      </c>
      <c r="D11" s="21">
        <f>SUM(D12:D37)</f>
        <v>405000</v>
      </c>
      <c r="E11" s="21">
        <f>SUM(E12:E37)</f>
        <v>405000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164000</v>
      </c>
      <c r="D12" s="2">
        <f>C12</f>
        <v>164000</v>
      </c>
      <c r="E12" s="2">
        <f>D12</f>
        <v>164000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hidden="1" outlineLevel="1">
      <c r="A14" s="3">
        <v>2201</v>
      </c>
      <c r="B14" s="1" t="s">
        <v>5</v>
      </c>
      <c r="C14" s="2">
        <v>25000</v>
      </c>
      <c r="D14" s="2">
        <f t="shared" si="1"/>
        <v>25000</v>
      </c>
      <c r="E14" s="2">
        <f t="shared" si="1"/>
        <v>25000</v>
      </c>
    </row>
    <row r="15" spans="1:14" hidden="1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hidden="1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hidden="1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hidden="1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hidden="1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hidden="1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hidden="1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hidden="1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hidden="1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hidden="1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hidden="1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hidden="1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hidden="1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hidden="1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hidden="1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hidden="1" outlineLevel="1">
      <c r="A31" s="3">
        <v>2401</v>
      </c>
      <c r="B31" s="1" t="s">
        <v>143</v>
      </c>
      <c r="C31" s="2">
        <v>1000</v>
      </c>
      <c r="D31" s="2">
        <f t="shared" si="2"/>
        <v>1000</v>
      </c>
      <c r="E31" s="2">
        <f t="shared" si="2"/>
        <v>1000</v>
      </c>
    </row>
    <row r="32" spans="1:5" hidden="1" outlineLevel="1">
      <c r="A32" s="3">
        <v>2402</v>
      </c>
      <c r="B32" s="1" t="s">
        <v>6</v>
      </c>
      <c r="C32" s="2">
        <v>30000</v>
      </c>
      <c r="D32" s="2">
        <f t="shared" si="2"/>
        <v>30000</v>
      </c>
      <c r="E32" s="2">
        <f t="shared" si="2"/>
        <v>30000</v>
      </c>
    </row>
    <row r="33" spans="1:10" hidden="1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hidden="1" outlineLevel="1">
      <c r="A34" s="3">
        <v>2404</v>
      </c>
      <c r="B34" s="1" t="s">
        <v>7</v>
      </c>
      <c r="C34" s="2">
        <v>90000</v>
      </c>
      <c r="D34" s="2">
        <f t="shared" si="2"/>
        <v>90000</v>
      </c>
      <c r="E34" s="2">
        <f t="shared" si="2"/>
        <v>90000</v>
      </c>
    </row>
    <row r="35" spans="1:10" hidden="1" outlineLevel="1">
      <c r="A35" s="3">
        <v>2405</v>
      </c>
      <c r="B35" s="1" t="s">
        <v>8</v>
      </c>
      <c r="C35" s="2">
        <v>55000</v>
      </c>
      <c r="D35" s="2">
        <f t="shared" si="2"/>
        <v>55000</v>
      </c>
      <c r="E35" s="2">
        <f t="shared" si="2"/>
        <v>55000</v>
      </c>
    </row>
    <row r="36" spans="1:10" hidden="1" outlineLevel="1">
      <c r="A36" s="3">
        <v>2406</v>
      </c>
      <c r="B36" s="1" t="s">
        <v>9</v>
      </c>
      <c r="C36" s="2">
        <v>40000</v>
      </c>
      <c r="D36" s="2">
        <f t="shared" si="2"/>
        <v>40000</v>
      </c>
      <c r="E36" s="2">
        <f t="shared" si="2"/>
        <v>40000</v>
      </c>
    </row>
    <row r="37" spans="1:10" hidden="1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 collapsed="1">
      <c r="A38" s="177" t="s">
        <v>145</v>
      </c>
      <c r="B38" s="178"/>
      <c r="C38" s="21">
        <f>SUM(C39:C60)</f>
        <v>959000</v>
      </c>
      <c r="D38" s="21">
        <f>SUM(D39:D60)</f>
        <v>959000</v>
      </c>
      <c r="E38" s="21">
        <f>SUM(E39:E60)</f>
        <v>959000</v>
      </c>
      <c r="G38" s="39" t="s">
        <v>55</v>
      </c>
      <c r="H38" s="41"/>
      <c r="I38" s="42"/>
      <c r="J38" s="40" t="b">
        <f>AND(H38=I38)</f>
        <v>1</v>
      </c>
    </row>
    <row r="39" spans="1:10" hidden="1" outlineLevel="1">
      <c r="A39" s="20">
        <v>3101</v>
      </c>
      <c r="B39" s="20" t="s">
        <v>11</v>
      </c>
      <c r="C39" s="2">
        <v>35000</v>
      </c>
      <c r="D39" s="2">
        <f>C39</f>
        <v>35000</v>
      </c>
      <c r="E39" s="2">
        <f>D39</f>
        <v>35000</v>
      </c>
    </row>
    <row r="40" spans="1:10" hidden="1" outlineLevel="1">
      <c r="A40" s="20">
        <v>3102</v>
      </c>
      <c r="B40" s="20" t="s">
        <v>12</v>
      </c>
      <c r="C40" s="2">
        <v>20000</v>
      </c>
      <c r="D40" s="2">
        <f t="shared" ref="D40:E55" si="3">C40</f>
        <v>20000</v>
      </c>
      <c r="E40" s="2">
        <f t="shared" si="3"/>
        <v>20000</v>
      </c>
    </row>
    <row r="41" spans="1:10" hidden="1" outlineLevel="1">
      <c r="A41" s="20">
        <v>3103</v>
      </c>
      <c r="B41" s="20" t="s">
        <v>13</v>
      </c>
      <c r="C41" s="2">
        <v>12000</v>
      </c>
      <c r="D41" s="2">
        <f t="shared" si="3"/>
        <v>12000</v>
      </c>
      <c r="E41" s="2">
        <f t="shared" si="3"/>
        <v>12000</v>
      </c>
    </row>
    <row r="42" spans="1:10" hidden="1" outlineLevel="1">
      <c r="A42" s="20">
        <v>3199</v>
      </c>
      <c r="B42" s="20" t="s">
        <v>14</v>
      </c>
      <c r="C42" s="2">
        <v>1000</v>
      </c>
      <c r="D42" s="2">
        <f t="shared" si="3"/>
        <v>1000</v>
      </c>
      <c r="E42" s="2">
        <f t="shared" si="3"/>
        <v>1000</v>
      </c>
    </row>
    <row r="43" spans="1:10" hidden="1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hidden="1" outlineLevel="1">
      <c r="A44" s="20">
        <v>3202</v>
      </c>
      <c r="B44" s="20" t="s">
        <v>15</v>
      </c>
      <c r="C44" s="2">
        <v>1000</v>
      </c>
      <c r="D44" s="2">
        <f t="shared" si="3"/>
        <v>1000</v>
      </c>
      <c r="E44" s="2">
        <f t="shared" si="3"/>
        <v>1000</v>
      </c>
    </row>
    <row r="45" spans="1:10" hidden="1" outlineLevel="1">
      <c r="A45" s="20">
        <v>3203</v>
      </c>
      <c r="B45" s="20" t="s">
        <v>16</v>
      </c>
      <c r="C45" s="2">
        <v>5000</v>
      </c>
      <c r="D45" s="2">
        <f t="shared" si="3"/>
        <v>5000</v>
      </c>
      <c r="E45" s="2">
        <f t="shared" si="3"/>
        <v>5000</v>
      </c>
    </row>
    <row r="46" spans="1:10" hidden="1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hidden="1" outlineLevel="1">
      <c r="A48" s="20">
        <v>3206</v>
      </c>
      <c r="B48" s="20" t="s">
        <v>17</v>
      </c>
      <c r="C48" s="2">
        <v>250000</v>
      </c>
      <c r="D48" s="2">
        <f t="shared" si="3"/>
        <v>250000</v>
      </c>
      <c r="E48" s="2">
        <f t="shared" si="3"/>
        <v>250000</v>
      </c>
    </row>
    <row r="49" spans="1:10" hidden="1" outlineLevel="1">
      <c r="A49" s="20">
        <v>3207</v>
      </c>
      <c r="B49" s="20" t="s">
        <v>149</v>
      </c>
      <c r="C49" s="2">
        <v>25000</v>
      </c>
      <c r="D49" s="2">
        <f t="shared" si="3"/>
        <v>25000</v>
      </c>
      <c r="E49" s="2">
        <f t="shared" si="3"/>
        <v>25000</v>
      </c>
    </row>
    <row r="50" spans="1:10" hidden="1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hidden="1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hidden="1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hidden="1" outlineLevel="1">
      <c r="A54" s="20">
        <v>3302</v>
      </c>
      <c r="B54" s="20" t="s">
        <v>19</v>
      </c>
      <c r="C54" s="2">
        <v>5000</v>
      </c>
      <c r="D54" s="2">
        <f t="shared" si="3"/>
        <v>5000</v>
      </c>
      <c r="E54" s="2">
        <f t="shared" si="3"/>
        <v>5000</v>
      </c>
    </row>
    <row r="55" spans="1:10" hidden="1" outlineLevel="1">
      <c r="A55" s="20">
        <v>3303</v>
      </c>
      <c r="B55" s="20" t="s">
        <v>153</v>
      </c>
      <c r="C55" s="2">
        <v>350000</v>
      </c>
      <c r="D55" s="2">
        <f t="shared" si="3"/>
        <v>350000</v>
      </c>
      <c r="E55" s="2">
        <f t="shared" si="3"/>
        <v>350000</v>
      </c>
    </row>
    <row r="56" spans="1:10" hidden="1" outlineLevel="1">
      <c r="A56" s="20">
        <v>3303</v>
      </c>
      <c r="B56" s="20" t="s">
        <v>154</v>
      </c>
      <c r="C56" s="2">
        <v>230000</v>
      </c>
      <c r="D56" s="2">
        <f t="shared" ref="D56:E60" si="4">C56</f>
        <v>230000</v>
      </c>
      <c r="E56" s="2">
        <f t="shared" si="4"/>
        <v>230000</v>
      </c>
    </row>
    <row r="57" spans="1:10" hidden="1" outlineLevel="1">
      <c r="A57" s="20">
        <v>3304</v>
      </c>
      <c r="B57" s="20" t="s">
        <v>155</v>
      </c>
      <c r="C57" s="2">
        <v>25000</v>
      </c>
      <c r="D57" s="2">
        <f t="shared" si="4"/>
        <v>25000</v>
      </c>
      <c r="E57" s="2">
        <f t="shared" si="4"/>
        <v>25000</v>
      </c>
    </row>
    <row r="58" spans="1:10" hidden="1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 collapsed="1">
      <c r="A61" s="177" t="s">
        <v>158</v>
      </c>
      <c r="B61" s="178"/>
      <c r="C61" s="22">
        <f>SUM(C62:C66)</f>
        <v>7000</v>
      </c>
      <c r="D61" s="22">
        <f>SUM(D62:D66)</f>
        <v>7000</v>
      </c>
      <c r="E61" s="22">
        <f>SUM(E62:E66)</f>
        <v>7000</v>
      </c>
      <c r="G61" s="39" t="s">
        <v>105</v>
      </c>
      <c r="H61" s="41"/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>
        <v>6000</v>
      </c>
      <c r="D62" s="2">
        <f>C62</f>
        <v>6000</v>
      </c>
      <c r="E62" s="2">
        <f>D62</f>
        <v>6000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hidden="1" outlineLevel="1">
      <c r="A64" s="3">
        <v>4003</v>
      </c>
      <c r="B64" s="1" t="s">
        <v>106</v>
      </c>
      <c r="C64" s="2">
        <v>1000</v>
      </c>
      <c r="D64" s="2">
        <f t="shared" si="5"/>
        <v>1000</v>
      </c>
      <c r="E64" s="2">
        <f t="shared" si="5"/>
        <v>1000</v>
      </c>
    </row>
    <row r="65" spans="1:10" hidden="1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 collapsed="1">
      <c r="A67" s="176" t="s">
        <v>579</v>
      </c>
      <c r="B67" s="176"/>
      <c r="C67" s="25">
        <f>C97+C68</f>
        <v>3490000</v>
      </c>
      <c r="D67" s="25">
        <f>D97+D68</f>
        <v>3490000</v>
      </c>
      <c r="E67" s="25">
        <f>E97+E68</f>
        <v>3490000</v>
      </c>
      <c r="G67" s="39" t="s">
        <v>59</v>
      </c>
      <c r="H67" s="41"/>
      <c r="I67" s="42"/>
      <c r="J67" s="40" t="b">
        <f>AND(H67=I67)</f>
        <v>1</v>
      </c>
    </row>
    <row r="68" spans="1:10">
      <c r="A68" s="177" t="s">
        <v>163</v>
      </c>
      <c r="B68" s="178"/>
      <c r="C68" s="21">
        <f>SUM(C69:C96)</f>
        <v>53000</v>
      </c>
      <c r="D68" s="21">
        <f>SUM(D69:D96)</f>
        <v>53000</v>
      </c>
      <c r="E68" s="21">
        <f>SUM(E69:E96)</f>
        <v>53000</v>
      </c>
      <c r="G68" s="39" t="s">
        <v>56</v>
      </c>
      <c r="H68" s="41"/>
      <c r="I68" s="42"/>
      <c r="J68" s="40" t="b">
        <f>AND(H68=I68)</f>
        <v>1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hidden="1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hidden="1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hidden="1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hidden="1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hidden="1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hidden="1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hidden="1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hidden="1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hidden="1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hidden="1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hidden="1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hidden="1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hidden="1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hidden="1" customHeight="1" outlineLevel="1">
      <c r="A93" s="3">
        <v>5299</v>
      </c>
      <c r="B93" s="2" t="s">
        <v>182</v>
      </c>
      <c r="C93" s="2">
        <v>37000</v>
      </c>
      <c r="D93" s="2">
        <f t="shared" si="7"/>
        <v>37000</v>
      </c>
      <c r="E93" s="2">
        <f t="shared" si="7"/>
        <v>37000</v>
      </c>
    </row>
    <row r="94" spans="1:5" ht="15" hidden="1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hidden="1" customHeight="1" outlineLevel="1">
      <c r="A95" s="3">
        <v>5302</v>
      </c>
      <c r="B95" s="2" t="s">
        <v>24</v>
      </c>
      <c r="C95" s="2">
        <v>1000</v>
      </c>
      <c r="D95" s="2">
        <f t="shared" si="7"/>
        <v>1000</v>
      </c>
      <c r="E95" s="2">
        <f t="shared" si="7"/>
        <v>1000</v>
      </c>
    </row>
    <row r="96" spans="1:5" ht="13.5" hidden="1" customHeight="1" outlineLevel="1">
      <c r="A96" s="3">
        <v>5399</v>
      </c>
      <c r="B96" s="2" t="s">
        <v>183</v>
      </c>
      <c r="C96" s="2">
        <v>15000</v>
      </c>
      <c r="D96" s="2">
        <f t="shared" si="7"/>
        <v>15000</v>
      </c>
      <c r="E96" s="2">
        <f t="shared" si="7"/>
        <v>15000</v>
      </c>
    </row>
    <row r="97" spans="1:10" collapsed="1">
      <c r="A97" s="19" t="s">
        <v>184</v>
      </c>
      <c r="B97" s="24"/>
      <c r="C97" s="21">
        <f>SUM(C98:C113)</f>
        <v>3437000</v>
      </c>
      <c r="D97" s="21">
        <f>SUM(D98:D113)</f>
        <v>3437000</v>
      </c>
      <c r="E97" s="21">
        <f>SUM(E98:E113)</f>
        <v>3437000</v>
      </c>
      <c r="G97" s="39" t="s">
        <v>58</v>
      </c>
      <c r="H97" s="41"/>
      <c r="I97" s="42"/>
      <c r="J97" s="40" t="b">
        <f>AND(H97=I97)</f>
        <v>1</v>
      </c>
    </row>
    <row r="98" spans="1:10" ht="15" hidden="1" customHeight="1" outlineLevel="1">
      <c r="A98" s="3">
        <v>6001</v>
      </c>
      <c r="B98" s="1" t="s">
        <v>25</v>
      </c>
      <c r="C98" s="2">
        <v>3390000</v>
      </c>
      <c r="D98" s="2">
        <f>C98</f>
        <v>3390000</v>
      </c>
      <c r="E98" s="2">
        <f>D98</f>
        <v>3390000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hidden="1" outlineLevel="1">
      <c r="A103" s="3">
        <v>6006</v>
      </c>
      <c r="B103" s="1" t="s">
        <v>26</v>
      </c>
      <c r="C103" s="2">
        <v>20000</v>
      </c>
      <c r="D103" s="2">
        <f t="shared" si="8"/>
        <v>20000</v>
      </c>
      <c r="E103" s="2">
        <f t="shared" si="8"/>
        <v>20000</v>
      </c>
    </row>
    <row r="104" spans="1:10" ht="15" hidden="1" customHeight="1" outlineLevel="1">
      <c r="A104" s="3">
        <v>6007</v>
      </c>
      <c r="B104" s="1" t="s">
        <v>27</v>
      </c>
      <c r="C104" s="2">
        <v>1000</v>
      </c>
      <c r="D104" s="2">
        <f t="shared" si="8"/>
        <v>1000</v>
      </c>
      <c r="E104" s="2">
        <f t="shared" si="8"/>
        <v>1000</v>
      </c>
    </row>
    <row r="105" spans="1:10" hidden="1" outlineLevel="1">
      <c r="A105" s="3">
        <v>6008</v>
      </c>
      <c r="B105" s="1" t="s">
        <v>110</v>
      </c>
      <c r="C105" s="2">
        <v>16000</v>
      </c>
      <c r="D105" s="2">
        <f t="shared" si="8"/>
        <v>16000</v>
      </c>
      <c r="E105" s="2">
        <f t="shared" si="8"/>
        <v>16000</v>
      </c>
    </row>
    <row r="106" spans="1:10" hidden="1" outlineLevel="1">
      <c r="A106" s="3">
        <v>6009</v>
      </c>
      <c r="B106" s="1" t="s">
        <v>28</v>
      </c>
      <c r="C106" s="2">
        <v>1000</v>
      </c>
      <c r="D106" s="2">
        <f t="shared" si="8"/>
        <v>1000</v>
      </c>
      <c r="E106" s="2">
        <f t="shared" si="8"/>
        <v>1000</v>
      </c>
    </row>
    <row r="107" spans="1:10" hidden="1" outlineLevel="1">
      <c r="A107" s="3">
        <v>6010</v>
      </c>
      <c r="B107" s="1" t="s">
        <v>189</v>
      </c>
      <c r="C107" s="2">
        <v>1000</v>
      </c>
      <c r="D107" s="2">
        <f t="shared" si="8"/>
        <v>1000</v>
      </c>
      <c r="E107" s="2">
        <f t="shared" si="8"/>
        <v>1000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hidden="1" outlineLevel="1">
      <c r="A109" s="3">
        <v>6099</v>
      </c>
      <c r="B109" s="1" t="s">
        <v>191</v>
      </c>
      <c r="C109" s="2">
        <v>7000</v>
      </c>
      <c r="D109" s="2">
        <f t="shared" si="8"/>
        <v>7000</v>
      </c>
      <c r="E109" s="2">
        <f t="shared" si="8"/>
        <v>7000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hidden="1" outlineLevel="1">
      <c r="A111" s="3">
        <v>6099</v>
      </c>
      <c r="B111" s="1" t="s">
        <v>193</v>
      </c>
      <c r="C111" s="2">
        <v>1000</v>
      </c>
      <c r="D111" s="2">
        <f t="shared" si="8"/>
        <v>1000</v>
      </c>
      <c r="E111" s="2">
        <f t="shared" si="8"/>
        <v>1000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 collapsed="1">
      <c r="A114" s="181" t="s">
        <v>62</v>
      </c>
      <c r="B114" s="182"/>
      <c r="C114" s="26">
        <f>C115+C152+C177</f>
        <v>9854444</v>
      </c>
      <c r="D114" s="26">
        <f>D115+D152+D177</f>
        <v>9190604</v>
      </c>
      <c r="E114" s="26">
        <f>E115+E152+E177</f>
        <v>9190604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79" t="s">
        <v>580</v>
      </c>
      <c r="B115" s="180"/>
      <c r="C115" s="23">
        <f>C116+C135</f>
        <v>9085604</v>
      </c>
      <c r="D115" s="23">
        <f>D116+D135</f>
        <v>9085604</v>
      </c>
      <c r="E115" s="23">
        <f>E116+E135</f>
        <v>9085604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77" t="s">
        <v>195</v>
      </c>
      <c r="B116" s="178"/>
      <c r="C116" s="21">
        <f>C117+C120+C123+C126+C129+C132</f>
        <v>1449000</v>
      </c>
      <c r="D116" s="21">
        <f>D117+D120+D123+D126+D129+D132</f>
        <v>1449000</v>
      </c>
      <c r="E116" s="21">
        <f>E117+E120+E123+E126+E129+E132</f>
        <v>1449000</v>
      </c>
      <c r="G116" s="39" t="s">
        <v>583</v>
      </c>
      <c r="H116" s="41"/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1449000</v>
      </c>
      <c r="D117" s="2">
        <f>D118+D119</f>
        <v>1449000</v>
      </c>
      <c r="E117" s="2">
        <f>E118+E119</f>
        <v>1449000</v>
      </c>
    </row>
    <row r="118" spans="1:10" ht="15" hidden="1" customHeight="1" outlineLevel="2">
      <c r="A118" s="131"/>
      <c r="B118" s="130" t="s">
        <v>855</v>
      </c>
      <c r="C118" s="129">
        <v>56000</v>
      </c>
      <c r="D118" s="129">
        <f>C118</f>
        <v>56000</v>
      </c>
      <c r="E118" s="129">
        <f>D118</f>
        <v>56000</v>
      </c>
    </row>
    <row r="119" spans="1:10" ht="15" hidden="1" customHeight="1" outlineLevel="2">
      <c r="A119" s="131"/>
      <c r="B119" s="130" t="s">
        <v>860</v>
      </c>
      <c r="C119" s="129">
        <v>1393000</v>
      </c>
      <c r="D119" s="129">
        <f>C119</f>
        <v>1393000</v>
      </c>
      <c r="E119" s="129">
        <f>D119</f>
        <v>1393000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hidden="1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hidden="1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 collapsed="1">
      <c r="A135" s="177" t="s">
        <v>202</v>
      </c>
      <c r="B135" s="178"/>
      <c r="C135" s="21">
        <f>C136+C140+C143+C146+C149</f>
        <v>7636604</v>
      </c>
      <c r="D135" s="21">
        <f>D136+D140+D143+D146+D149</f>
        <v>7636604</v>
      </c>
      <c r="E135" s="21">
        <f>E136+E140+E143+E146+E149</f>
        <v>7636604</v>
      </c>
      <c r="G135" s="39" t="s">
        <v>584</v>
      </c>
      <c r="H135" s="41"/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7636604</v>
      </c>
      <c r="D136" s="2">
        <f>D137+D138+D139</f>
        <v>7636604</v>
      </c>
      <c r="E136" s="2">
        <f>E137+E138+E139</f>
        <v>7636604</v>
      </c>
    </row>
    <row r="137" spans="1:10" ht="15" hidden="1" customHeight="1" outlineLevel="2">
      <c r="A137" s="131"/>
      <c r="B137" s="130" t="s">
        <v>855</v>
      </c>
      <c r="C137" s="129">
        <v>4400000</v>
      </c>
      <c r="D137" s="129">
        <f>C137</f>
        <v>4400000</v>
      </c>
      <c r="E137" s="129">
        <f>D137</f>
        <v>4400000</v>
      </c>
    </row>
    <row r="138" spans="1:10" ht="15" hidden="1" customHeight="1" outlineLevel="2">
      <c r="A138" s="131"/>
      <c r="B138" s="130" t="s">
        <v>862</v>
      </c>
      <c r="C138" s="129">
        <v>2718000</v>
      </c>
      <c r="D138" s="129">
        <f t="shared" ref="D138:E139" si="9">C138</f>
        <v>2718000</v>
      </c>
      <c r="E138" s="129">
        <f t="shared" si="9"/>
        <v>2718000</v>
      </c>
    </row>
    <row r="139" spans="1:10" ht="15" hidden="1" customHeight="1" outlineLevel="2">
      <c r="A139" s="131"/>
      <c r="B139" s="130" t="s">
        <v>861</v>
      </c>
      <c r="C139" s="129">
        <v>518604</v>
      </c>
      <c r="D139" s="129">
        <f t="shared" si="9"/>
        <v>518604</v>
      </c>
      <c r="E139" s="129">
        <f t="shared" si="9"/>
        <v>518604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hidden="1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 collapsed="1">
      <c r="A152" s="179" t="s">
        <v>581</v>
      </c>
      <c r="B152" s="180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77" t="s">
        <v>208</v>
      </c>
      <c r="B153" s="178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hidden="1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hidden="1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 collapsed="1">
      <c r="A163" s="177" t="s">
        <v>212</v>
      </c>
      <c r="B163" s="17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 collapsed="1">
      <c r="A170" s="177" t="s">
        <v>214</v>
      </c>
      <c r="B170" s="17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 collapsed="1">
      <c r="A177" s="179" t="s">
        <v>582</v>
      </c>
      <c r="B177" s="180"/>
      <c r="C177" s="27">
        <f>C178</f>
        <v>768840</v>
      </c>
      <c r="D177" s="27">
        <f>D178</f>
        <v>105000</v>
      </c>
      <c r="E177" s="27">
        <f>E178</f>
        <v>105000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77" t="s">
        <v>217</v>
      </c>
      <c r="B178" s="178"/>
      <c r="C178" s="21">
        <f>C179+C184+C188+C197+C200+C203+C215+C222+C228+C235+C238+C243+C250</f>
        <v>768840</v>
      </c>
      <c r="D178" s="21">
        <f>D179+D184+D188+D197+D200+D203+D215+D222+D228+D235+D238+D243+D250</f>
        <v>105000</v>
      </c>
      <c r="E178" s="21">
        <f>E179+E184+E188+E197+E200+E203+E215+E222+E228+E235+E238+E243+E250</f>
        <v>105000</v>
      </c>
      <c r="G178" s="39" t="s">
        <v>587</v>
      </c>
      <c r="H178" s="41"/>
      <c r="I178" s="42"/>
      <c r="J178" s="40" t="b">
        <f>AND(H178=I178)</f>
        <v>1</v>
      </c>
    </row>
    <row r="179" spans="1:10" hidden="1" outlineLevel="1">
      <c r="A179" s="183" t="s">
        <v>849</v>
      </c>
      <c r="B179" s="184"/>
      <c r="C179" s="2">
        <f>C180+C182</f>
        <v>2000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>
        <v>2000</v>
      </c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83" t="s">
        <v>848</v>
      </c>
      <c r="B184" s="184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83" t="s">
        <v>846</v>
      </c>
      <c r="B188" s="18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83" t="s">
        <v>843</v>
      </c>
      <c r="B197" s="184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hidden="1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83" t="s">
        <v>842</v>
      </c>
      <c r="B200" s="184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83" t="s">
        <v>841</v>
      </c>
      <c r="B203" s="184"/>
      <c r="C203" s="2">
        <f>C204+C211+C213+C207</f>
        <v>5000</v>
      </c>
      <c r="D203" s="2">
        <f>D204+D211+D213+D207</f>
        <v>5000</v>
      </c>
      <c r="E203" s="2">
        <f>E204+E211+E213+E207</f>
        <v>5000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5000</v>
      </c>
      <c r="D207" s="129">
        <f>D209+D208+D210</f>
        <v>5000</v>
      </c>
      <c r="E207" s="129">
        <f>E209+E208+E210</f>
        <v>5000</v>
      </c>
    </row>
    <row r="208" spans="1:5" hidden="1" outlineLevel="3">
      <c r="A208" s="90"/>
      <c r="B208" s="89" t="s">
        <v>855</v>
      </c>
      <c r="C208" s="128">
        <v>5000</v>
      </c>
      <c r="D208" s="128">
        <f t="shared" ref="D208:E210" si="12">C208</f>
        <v>5000</v>
      </c>
      <c r="E208" s="128">
        <f t="shared" si="12"/>
        <v>5000</v>
      </c>
    </row>
    <row r="209" spans="1:5" hidden="1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83" t="s">
        <v>836</v>
      </c>
      <c r="B215" s="18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83" t="s">
        <v>834</v>
      </c>
      <c r="B222" s="184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hidden="1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hidden="1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hidden="1" outlineLevel="1">
      <c r="A228" s="183" t="s">
        <v>830</v>
      </c>
      <c r="B228" s="184"/>
      <c r="C228" s="2">
        <f>C229+C233</f>
        <v>100000</v>
      </c>
      <c r="D228" s="2">
        <f>D229+D233</f>
        <v>100000</v>
      </c>
      <c r="E228" s="2">
        <f>E229+E233</f>
        <v>100000</v>
      </c>
    </row>
    <row r="229" spans="1:5" hidden="1" outlineLevel="2">
      <c r="A229" s="131">
        <v>2</v>
      </c>
      <c r="B229" s="130" t="s">
        <v>856</v>
      </c>
      <c r="C229" s="129">
        <f>C231+C232+C230</f>
        <v>100000</v>
      </c>
      <c r="D229" s="129">
        <f>D231+D232+D230</f>
        <v>100000</v>
      </c>
      <c r="E229" s="129">
        <f>E231+E232+E230</f>
        <v>100000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hidden="1" outlineLevel="3">
      <c r="A232" s="90"/>
      <c r="B232" s="89" t="s">
        <v>819</v>
      </c>
      <c r="C232" s="128">
        <v>100000</v>
      </c>
      <c r="D232" s="128">
        <f t="shared" si="15"/>
        <v>100000</v>
      </c>
      <c r="E232" s="128">
        <f t="shared" si="15"/>
        <v>100000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83" t="s">
        <v>828</v>
      </c>
      <c r="B235" s="184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83" t="s">
        <v>826</v>
      </c>
      <c r="B238" s="184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hidden="1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hidden="1" outlineLevel="1">
      <c r="A243" s="183" t="s">
        <v>823</v>
      </c>
      <c r="B243" s="184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hidden="1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hidden="1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hidden="1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hidden="1" outlineLevel="1">
      <c r="A250" s="183" t="s">
        <v>817</v>
      </c>
      <c r="B250" s="184"/>
      <c r="C250" s="2">
        <v>661840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75">
      <c r="A256" s="174" t="s">
        <v>67</v>
      </c>
      <c r="B256" s="174"/>
      <c r="C256" s="174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89" t="s">
        <v>60</v>
      </c>
      <c r="B257" s="190"/>
      <c r="C257" s="37">
        <f>C258+C551</f>
        <v>6473604</v>
      </c>
      <c r="D257" s="37">
        <f>D258+D551</f>
        <v>6473604</v>
      </c>
      <c r="E257" s="37">
        <f>E258+E551</f>
        <v>6473604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91" t="s">
        <v>266</v>
      </c>
      <c r="B258" s="192"/>
      <c r="C258" s="36">
        <f>C259+C339+C483+C548</f>
        <v>6452604</v>
      </c>
      <c r="D258" s="36">
        <f>D259+D339+D483+D548</f>
        <v>6452604</v>
      </c>
      <c r="E258" s="36">
        <f>E259+E339+E483+E548</f>
        <v>6452604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87" t="s">
        <v>267</v>
      </c>
      <c r="B259" s="188"/>
      <c r="C259" s="33">
        <f>C260+C263+C314</f>
        <v>3462604</v>
      </c>
      <c r="D259" s="33">
        <f>D260+D263+D314</f>
        <v>3462604</v>
      </c>
      <c r="E259" s="33">
        <f>E260+E263+E314</f>
        <v>3462604</v>
      </c>
      <c r="G259" s="39" t="s">
        <v>590</v>
      </c>
      <c r="H259" s="41"/>
      <c r="I259" s="42"/>
      <c r="J259" s="40" t="b">
        <f>AND(H259=I259)</f>
        <v>1</v>
      </c>
    </row>
    <row r="260" spans="1:10" hidden="1" outlineLevel="1">
      <c r="A260" s="185" t="s">
        <v>268</v>
      </c>
      <c r="B260" s="186"/>
      <c r="C260" s="32">
        <f>SUM(C261:C262)</f>
        <v>2700</v>
      </c>
      <c r="D260" s="32">
        <f>SUM(D261:D262)</f>
        <v>2700</v>
      </c>
      <c r="E260" s="32">
        <f>SUM(E261:E262)</f>
        <v>2700</v>
      </c>
    </row>
    <row r="261" spans="1:10" hidden="1" outlineLevel="2">
      <c r="A261" s="7">
        <v>1100</v>
      </c>
      <c r="B261" s="4" t="s">
        <v>32</v>
      </c>
      <c r="C261" s="5">
        <v>1200</v>
      </c>
      <c r="D261" s="5">
        <f>C261</f>
        <v>1200</v>
      </c>
      <c r="E261" s="5">
        <f>D261</f>
        <v>1200</v>
      </c>
    </row>
    <row r="262" spans="1:10" hidden="1" outlineLevel="2">
      <c r="A262" s="6">
        <v>1100</v>
      </c>
      <c r="B262" s="4" t="s">
        <v>33</v>
      </c>
      <c r="C262" s="5">
        <v>1500</v>
      </c>
      <c r="D262" s="5">
        <f>C262</f>
        <v>1500</v>
      </c>
      <c r="E262" s="5">
        <f>D262</f>
        <v>1500</v>
      </c>
    </row>
    <row r="263" spans="1:10" hidden="1" outlineLevel="1">
      <c r="A263" s="185" t="s">
        <v>269</v>
      </c>
      <c r="B263" s="186"/>
      <c r="C263" s="32">
        <f>C264+C265+C289+C296+C298+C302+C305+C308+C313</f>
        <v>3384315</v>
      </c>
      <c r="D263" s="32">
        <f>D264+D265+D289+D296+D298+D302+D305+D308+D313</f>
        <v>3384315</v>
      </c>
      <c r="E263" s="32">
        <f>E264+E265+E289+E296+E298+E302+E305+E308+E313</f>
        <v>3384315</v>
      </c>
    </row>
    <row r="264" spans="1:10" hidden="1" outlineLevel="2">
      <c r="A264" s="6">
        <v>1101</v>
      </c>
      <c r="B264" s="4" t="s">
        <v>34</v>
      </c>
      <c r="C264" s="5">
        <v>1005857.25</v>
      </c>
      <c r="D264" s="5">
        <f>C264</f>
        <v>1005857.25</v>
      </c>
      <c r="E264" s="5">
        <f>D264</f>
        <v>1005857.25</v>
      </c>
    </row>
    <row r="265" spans="1:10" hidden="1" outlineLevel="2">
      <c r="A265" s="6">
        <v>1101</v>
      </c>
      <c r="B265" s="4" t="s">
        <v>35</v>
      </c>
      <c r="C265" s="5">
        <v>1676515.1910000001</v>
      </c>
      <c r="D265" s="5">
        <f>SUM(D266:D288)</f>
        <v>1676515.1910000001</v>
      </c>
      <c r="E265" s="5">
        <f>SUM(E266:E288)</f>
        <v>1676515.1910000001</v>
      </c>
    </row>
    <row r="266" spans="1:10" hidden="1" outlineLevel="3">
      <c r="A266" s="29"/>
      <c r="B266" s="28" t="s">
        <v>218</v>
      </c>
      <c r="C266" s="30">
        <v>55776.45</v>
      </c>
      <c r="D266" s="30">
        <f>C266</f>
        <v>55776.45</v>
      </c>
      <c r="E266" s="30">
        <f>D266</f>
        <v>55776.45</v>
      </c>
    </row>
    <row r="267" spans="1:10" hidden="1" outlineLevel="3">
      <c r="A267" s="29"/>
      <c r="B267" s="28" t="s">
        <v>219</v>
      </c>
      <c r="C267" s="30">
        <v>477290</v>
      </c>
      <c r="D267" s="30">
        <f t="shared" ref="D267:E282" si="18">C267</f>
        <v>477290</v>
      </c>
      <c r="E267" s="30">
        <f t="shared" si="18"/>
        <v>477290</v>
      </c>
    </row>
    <row r="268" spans="1:10" hidden="1" outlineLevel="3">
      <c r="A268" s="29"/>
      <c r="B268" s="28" t="s">
        <v>220</v>
      </c>
      <c r="C268" s="30">
        <v>239760</v>
      </c>
      <c r="D268" s="30">
        <f t="shared" si="18"/>
        <v>239760</v>
      </c>
      <c r="E268" s="30">
        <f t="shared" si="18"/>
        <v>239760</v>
      </c>
    </row>
    <row r="269" spans="1:10" hidden="1" outlineLevel="3">
      <c r="A269" s="29"/>
      <c r="B269" s="28" t="s">
        <v>221</v>
      </c>
      <c r="C269" s="30">
        <v>5520</v>
      </c>
      <c r="D269" s="30">
        <f t="shared" si="18"/>
        <v>5520</v>
      </c>
      <c r="E269" s="30">
        <f t="shared" si="18"/>
        <v>5520</v>
      </c>
    </row>
    <row r="270" spans="1:10" hidden="1" outlineLevel="3">
      <c r="A270" s="29"/>
      <c r="B270" s="28" t="s">
        <v>222</v>
      </c>
      <c r="C270" s="30">
        <v>9696</v>
      </c>
      <c r="D270" s="30">
        <f t="shared" si="18"/>
        <v>9696</v>
      </c>
      <c r="E270" s="30">
        <f t="shared" si="18"/>
        <v>9696</v>
      </c>
    </row>
    <row r="271" spans="1:10" hidden="1" outlineLevel="3">
      <c r="A271" s="29"/>
      <c r="B271" s="28" t="s">
        <v>223</v>
      </c>
      <c r="C271" s="30">
        <v>75615.240999999995</v>
      </c>
      <c r="D271" s="30">
        <f t="shared" si="18"/>
        <v>75615.240999999995</v>
      </c>
      <c r="E271" s="30">
        <f t="shared" si="18"/>
        <v>75615.240999999995</v>
      </c>
    </row>
    <row r="272" spans="1:10" hidden="1" outlineLevel="3">
      <c r="A272" s="29"/>
      <c r="B272" s="28" t="s">
        <v>224</v>
      </c>
      <c r="C272" s="30">
        <v>24090</v>
      </c>
      <c r="D272" s="30">
        <f t="shared" si="18"/>
        <v>24090</v>
      </c>
      <c r="E272" s="30">
        <f t="shared" si="18"/>
        <v>24090</v>
      </c>
    </row>
    <row r="273" spans="1:5" hidden="1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hidden="1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hidden="1" outlineLevel="3">
      <c r="A275" s="29"/>
      <c r="B275" s="28" t="s">
        <v>227</v>
      </c>
      <c r="C275" s="30">
        <v>26124</v>
      </c>
      <c r="D275" s="30">
        <f t="shared" si="18"/>
        <v>26124</v>
      </c>
      <c r="E275" s="30">
        <f t="shared" si="18"/>
        <v>26124</v>
      </c>
    </row>
    <row r="276" spans="1:5" hidden="1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hidden="1" outlineLevel="3">
      <c r="A277" s="29"/>
      <c r="B277" s="28" t="s">
        <v>229</v>
      </c>
      <c r="C277" s="30">
        <v>12894</v>
      </c>
      <c r="D277" s="30">
        <f t="shared" si="18"/>
        <v>12894</v>
      </c>
      <c r="E277" s="30">
        <f t="shared" si="18"/>
        <v>12894</v>
      </c>
    </row>
    <row r="278" spans="1:5" hidden="1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hidden="1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hidden="1" outlineLevel="3">
      <c r="A280" s="29"/>
      <c r="B280" s="28" t="s">
        <v>232</v>
      </c>
      <c r="C280" s="30">
        <v>26940</v>
      </c>
      <c r="D280" s="30">
        <f t="shared" si="18"/>
        <v>26940</v>
      </c>
      <c r="E280" s="30">
        <f t="shared" si="18"/>
        <v>26940</v>
      </c>
    </row>
    <row r="281" spans="1:5" hidden="1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hidden="1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hidden="1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hidden="1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hidden="1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hidden="1" outlineLevel="3">
      <c r="A286" s="29"/>
      <c r="B286" s="28" t="s">
        <v>238</v>
      </c>
      <c r="C286" s="30">
        <v>662099.5</v>
      </c>
      <c r="D286" s="30">
        <f t="shared" si="19"/>
        <v>662099.5</v>
      </c>
      <c r="E286" s="30">
        <f t="shared" si="19"/>
        <v>662099.5</v>
      </c>
    </row>
    <row r="287" spans="1:5" hidden="1" outlineLevel="3">
      <c r="A287" s="29"/>
      <c r="B287" s="28" t="s">
        <v>239</v>
      </c>
      <c r="C287" s="30">
        <v>55710</v>
      </c>
      <c r="D287" s="30">
        <f t="shared" si="19"/>
        <v>55710</v>
      </c>
      <c r="E287" s="30">
        <f t="shared" si="19"/>
        <v>55710</v>
      </c>
    </row>
    <row r="288" spans="1:5" hidden="1" outlineLevel="3">
      <c r="A288" s="29"/>
      <c r="B288" s="28" t="s">
        <v>240</v>
      </c>
      <c r="C288" s="30">
        <v>5000</v>
      </c>
      <c r="D288" s="30">
        <f t="shared" si="19"/>
        <v>5000</v>
      </c>
      <c r="E288" s="30">
        <f t="shared" si="19"/>
        <v>5000</v>
      </c>
    </row>
    <row r="289" spans="1:5" hidden="1" outlineLevel="2">
      <c r="A289" s="6">
        <v>1101</v>
      </c>
      <c r="B289" s="4" t="s">
        <v>36</v>
      </c>
      <c r="C289" s="5">
        <f>SUM(C290:C295)</f>
        <v>53782</v>
      </c>
      <c r="D289" s="5">
        <f>SUM(D290:D295)</f>
        <v>53782</v>
      </c>
      <c r="E289" s="5">
        <f>SUM(E290:E295)</f>
        <v>53782</v>
      </c>
    </row>
    <row r="290" spans="1:5" hidden="1" outlineLevel="3">
      <c r="A290" s="29"/>
      <c r="B290" s="28" t="s">
        <v>241</v>
      </c>
      <c r="C290" s="30">
        <v>38800</v>
      </c>
      <c r="D290" s="30">
        <f>C290</f>
        <v>38800</v>
      </c>
      <c r="E290" s="30">
        <f>D290</f>
        <v>38800</v>
      </c>
    </row>
    <row r="291" spans="1:5" hidden="1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hidden="1" outlineLevel="3">
      <c r="A292" s="29"/>
      <c r="B292" s="28" t="s">
        <v>243</v>
      </c>
      <c r="C292" s="30">
        <v>5382</v>
      </c>
      <c r="D292" s="30">
        <f t="shared" si="20"/>
        <v>5382</v>
      </c>
      <c r="E292" s="30">
        <f t="shared" si="20"/>
        <v>5382</v>
      </c>
    </row>
    <row r="293" spans="1:5" hidden="1" outlineLevel="3">
      <c r="A293" s="29"/>
      <c r="B293" s="28" t="s">
        <v>244</v>
      </c>
      <c r="C293" s="30">
        <v>2640</v>
      </c>
      <c r="D293" s="30">
        <f t="shared" si="20"/>
        <v>2640</v>
      </c>
      <c r="E293" s="30">
        <f t="shared" si="20"/>
        <v>2640</v>
      </c>
    </row>
    <row r="294" spans="1:5" hidden="1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hidden="1" outlineLevel="3">
      <c r="A295" s="29"/>
      <c r="B295" s="28" t="s">
        <v>246</v>
      </c>
      <c r="C295" s="30">
        <v>6960</v>
      </c>
      <c r="D295" s="30">
        <f t="shared" si="20"/>
        <v>6960</v>
      </c>
      <c r="E295" s="30">
        <f t="shared" si="20"/>
        <v>6960</v>
      </c>
    </row>
    <row r="296" spans="1:5" hidden="1" outlineLevel="2">
      <c r="A296" s="6">
        <v>1101</v>
      </c>
      <c r="B296" s="4" t="s">
        <v>247</v>
      </c>
      <c r="C296" s="5">
        <f>SUM(C297)</f>
        <v>3000</v>
      </c>
      <c r="D296" s="5">
        <f>SUM(D297)</f>
        <v>3000</v>
      </c>
      <c r="E296" s="5">
        <f>SUM(E297)</f>
        <v>3000</v>
      </c>
    </row>
    <row r="297" spans="1:5" hidden="1" outlineLevel="3">
      <c r="A297" s="29"/>
      <c r="B297" s="28" t="s">
        <v>111</v>
      </c>
      <c r="C297" s="30">
        <v>3000</v>
      </c>
      <c r="D297" s="30">
        <f>C297</f>
        <v>3000</v>
      </c>
      <c r="E297" s="30">
        <f>D297</f>
        <v>3000</v>
      </c>
    </row>
    <row r="298" spans="1:5" hidden="1" outlineLevel="2">
      <c r="A298" s="6">
        <v>1101</v>
      </c>
      <c r="B298" s="4" t="s">
        <v>37</v>
      </c>
      <c r="C298" s="5">
        <f>SUM(C299:C301)</f>
        <v>73681.065999999992</v>
      </c>
      <c r="D298" s="5">
        <f>SUM(D299:D301)</f>
        <v>73681.065999999992</v>
      </c>
      <c r="E298" s="5">
        <f>SUM(E299:E301)</f>
        <v>73681.065999999992</v>
      </c>
    </row>
    <row r="299" spans="1:5" hidden="1" outlineLevel="3">
      <c r="A299" s="29"/>
      <c r="B299" s="28" t="s">
        <v>248</v>
      </c>
      <c r="C299" s="30">
        <v>25116.065999999999</v>
      </c>
      <c r="D299" s="30">
        <f>C299</f>
        <v>25116.065999999999</v>
      </c>
      <c r="E299" s="30">
        <f>D299</f>
        <v>25116.065999999999</v>
      </c>
    </row>
    <row r="300" spans="1:5" hidden="1" outlineLevel="3">
      <c r="A300" s="29"/>
      <c r="B300" s="28" t="s">
        <v>249</v>
      </c>
      <c r="C300" s="30">
        <v>48565</v>
      </c>
      <c r="D300" s="30">
        <f t="shared" ref="D300:E301" si="21">C300</f>
        <v>48565</v>
      </c>
      <c r="E300" s="30">
        <f t="shared" si="21"/>
        <v>48565</v>
      </c>
    </row>
    <row r="301" spans="1:5" hidden="1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hidden="1" outlineLevel="2">
      <c r="A302" s="6">
        <v>1101</v>
      </c>
      <c r="B302" s="4" t="s">
        <v>251</v>
      </c>
      <c r="C302" s="5">
        <f>SUM(C303:C304)</f>
        <v>45000</v>
      </c>
      <c r="D302" s="5">
        <f>SUM(D303:D304)</f>
        <v>45000</v>
      </c>
      <c r="E302" s="5">
        <f>SUM(E303:E304)</f>
        <v>45000</v>
      </c>
    </row>
    <row r="303" spans="1:5" hidden="1" outlineLevel="3">
      <c r="A303" s="29"/>
      <c r="B303" s="28" t="s">
        <v>252</v>
      </c>
      <c r="C303" s="30">
        <v>35000</v>
      </c>
      <c r="D303" s="30">
        <f>C303</f>
        <v>35000</v>
      </c>
      <c r="E303" s="30">
        <f>D303</f>
        <v>35000</v>
      </c>
    </row>
    <row r="304" spans="1:5" hidden="1" outlineLevel="3">
      <c r="A304" s="29"/>
      <c r="B304" s="28" t="s">
        <v>253</v>
      </c>
      <c r="C304" s="30">
        <v>10000</v>
      </c>
      <c r="D304" s="30">
        <f>C304</f>
        <v>10000</v>
      </c>
      <c r="E304" s="30">
        <f>D304</f>
        <v>10000</v>
      </c>
    </row>
    <row r="305" spans="1:5" hidden="1" outlineLevel="2">
      <c r="A305" s="6">
        <v>1101</v>
      </c>
      <c r="B305" s="4" t="s">
        <v>38</v>
      </c>
      <c r="C305" s="5">
        <f>SUM(C306:C307)</f>
        <v>35659.608</v>
      </c>
      <c r="D305" s="5">
        <f>SUM(D306:D307)</f>
        <v>35659.608</v>
      </c>
      <c r="E305" s="5">
        <f>SUM(E306:E307)</f>
        <v>35659.608</v>
      </c>
    </row>
    <row r="306" spans="1:5" hidden="1" outlineLevel="3">
      <c r="A306" s="29"/>
      <c r="B306" s="28" t="s">
        <v>254</v>
      </c>
      <c r="C306" s="30">
        <v>23411.232</v>
      </c>
      <c r="D306" s="30">
        <f>C306</f>
        <v>23411.232</v>
      </c>
      <c r="E306" s="30">
        <f>D306</f>
        <v>23411.232</v>
      </c>
    </row>
    <row r="307" spans="1:5" hidden="1" outlineLevel="3">
      <c r="A307" s="29"/>
      <c r="B307" s="28" t="s">
        <v>255</v>
      </c>
      <c r="C307" s="30">
        <v>12248.376</v>
      </c>
      <c r="D307" s="30">
        <f>C307</f>
        <v>12248.376</v>
      </c>
      <c r="E307" s="30">
        <f>D307</f>
        <v>12248.376</v>
      </c>
    </row>
    <row r="308" spans="1:5" hidden="1" outlineLevel="2">
      <c r="A308" s="6">
        <v>1101</v>
      </c>
      <c r="B308" s="4" t="s">
        <v>39</v>
      </c>
      <c r="C308" s="5">
        <f>SUM(C309:C312)</f>
        <v>490819.88500000001</v>
      </c>
      <c r="D308" s="5">
        <f>SUM(D309:D312)</f>
        <v>490819.88500000001</v>
      </c>
      <c r="E308" s="5">
        <f>SUM(E309:E312)</f>
        <v>490819.88500000001</v>
      </c>
    </row>
    <row r="309" spans="1:5" hidden="1" outlineLevel="3">
      <c r="A309" s="29"/>
      <c r="B309" s="28" t="s">
        <v>256</v>
      </c>
      <c r="C309" s="30">
        <v>357147.12099999998</v>
      </c>
      <c r="D309" s="30">
        <f>C309</f>
        <v>357147.12099999998</v>
      </c>
      <c r="E309" s="30">
        <f>D309</f>
        <v>357147.12099999998</v>
      </c>
    </row>
    <row r="310" spans="1:5" hidden="1" outlineLevel="3">
      <c r="A310" s="29"/>
      <c r="B310" s="28" t="s">
        <v>257</v>
      </c>
      <c r="C310" s="30">
        <v>106938.211</v>
      </c>
      <c r="D310" s="30">
        <f t="shared" ref="D310:E312" si="22">C310</f>
        <v>106938.211</v>
      </c>
      <c r="E310" s="30">
        <f t="shared" si="22"/>
        <v>106938.211</v>
      </c>
    </row>
    <row r="311" spans="1:5" hidden="1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hidden="1" outlineLevel="3">
      <c r="A312" s="29"/>
      <c r="B312" s="28" t="s">
        <v>259</v>
      </c>
      <c r="C312" s="30">
        <v>26734.553</v>
      </c>
      <c r="D312" s="30">
        <f t="shared" si="22"/>
        <v>26734.553</v>
      </c>
      <c r="E312" s="30">
        <f t="shared" si="22"/>
        <v>26734.553</v>
      </c>
    </row>
    <row r="313" spans="1:5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hidden="1" outlineLevel="1">
      <c r="A314" s="185" t="s">
        <v>601</v>
      </c>
      <c r="B314" s="186"/>
      <c r="C314" s="32">
        <f>C315+C325+C331+C336+C337+C338+C328</f>
        <v>75589</v>
      </c>
      <c r="D314" s="32">
        <f>D315+D325+D331+D336+D337+D338+D328</f>
        <v>75589</v>
      </c>
      <c r="E314" s="32">
        <f>E315+E325+E331+E336+E337+E338+E328</f>
        <v>75589</v>
      </c>
    </row>
    <row r="315" spans="1:5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hidden="1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hidden="1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hidden="1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hidden="1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hidden="1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hidden="1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hidden="1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hidden="1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hidden="1" outlineLevel="2">
      <c r="A325" s="6">
        <v>1102</v>
      </c>
      <c r="B325" s="4" t="s">
        <v>263</v>
      </c>
      <c r="C325" s="5">
        <f>SUM(C326:C327)</f>
        <v>72147</v>
      </c>
      <c r="D325" s="5">
        <f>SUM(D326:D327)</f>
        <v>72147</v>
      </c>
      <c r="E325" s="5">
        <f>SUM(E326:E327)</f>
        <v>72147</v>
      </c>
    </row>
    <row r="326" spans="1:5" hidden="1" outlineLevel="3">
      <c r="A326" s="29"/>
      <c r="B326" s="28" t="s">
        <v>264</v>
      </c>
      <c r="C326" s="30">
        <v>72147</v>
      </c>
      <c r="D326" s="30">
        <f>C326</f>
        <v>72147</v>
      </c>
      <c r="E326" s="30">
        <f>D326</f>
        <v>72147</v>
      </c>
    </row>
    <row r="327" spans="1:5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hidden="1" outlineLevel="2">
      <c r="A331" s="6">
        <v>1102</v>
      </c>
      <c r="B331" s="4" t="s">
        <v>39</v>
      </c>
      <c r="C331" s="5">
        <f>SUM(C332:C335)</f>
        <v>3442</v>
      </c>
      <c r="D331" s="5">
        <f>SUM(D332:D335)</f>
        <v>3442</v>
      </c>
      <c r="E331" s="5">
        <f>SUM(E332:E335)</f>
        <v>3442</v>
      </c>
    </row>
    <row r="332" spans="1:5" hidden="1" outlineLevel="3">
      <c r="A332" s="29"/>
      <c r="B332" s="28" t="s">
        <v>256</v>
      </c>
      <c r="C332" s="30">
        <v>2459</v>
      </c>
      <c r="D332" s="30">
        <f>C332</f>
        <v>2459</v>
      </c>
      <c r="E332" s="30">
        <f>D332</f>
        <v>2459</v>
      </c>
    </row>
    <row r="333" spans="1:5" hidden="1" outlineLevel="3">
      <c r="A333" s="29"/>
      <c r="B333" s="28" t="s">
        <v>257</v>
      </c>
      <c r="C333" s="30">
        <v>787</v>
      </c>
      <c r="D333" s="30">
        <f t="shared" ref="D333:E335" si="24">C333</f>
        <v>787</v>
      </c>
      <c r="E333" s="30">
        <f t="shared" si="24"/>
        <v>787</v>
      </c>
    </row>
    <row r="334" spans="1:5" hidden="1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hidden="1" outlineLevel="3">
      <c r="A335" s="29"/>
      <c r="B335" s="28" t="s">
        <v>259</v>
      </c>
      <c r="C335" s="30">
        <v>196</v>
      </c>
      <c r="D335" s="30">
        <f t="shared" si="24"/>
        <v>196</v>
      </c>
      <c r="E335" s="30">
        <f t="shared" si="24"/>
        <v>196</v>
      </c>
    </row>
    <row r="336" spans="1:5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 collapsed="1">
      <c r="A339" s="187" t="s">
        <v>270</v>
      </c>
      <c r="B339" s="188"/>
      <c r="C339" s="33">
        <f>C340+C444+C482</f>
        <v>2559000</v>
      </c>
      <c r="D339" s="33">
        <f>D340+D444+D482</f>
        <v>2559000</v>
      </c>
      <c r="E339" s="33">
        <f>E340+E444+E482</f>
        <v>2559000</v>
      </c>
      <c r="G339" s="39" t="s">
        <v>591</v>
      </c>
      <c r="H339" s="41"/>
      <c r="I339" s="42"/>
      <c r="J339" s="40" t="b">
        <f>AND(H339=I339)</f>
        <v>1</v>
      </c>
    </row>
    <row r="340" spans="1:10" hidden="1" outlineLevel="1">
      <c r="A340" s="185" t="s">
        <v>271</v>
      </c>
      <c r="B340" s="186"/>
      <c r="C340" s="32">
        <f>C341+C342+C343+C344+C347+C348+C353+C356+C357+C362+C367+BG290669+C371+C372+C373+C376+C377+C378+C382+C388+C391+C392+C395+C398+C399+C404+C407+C408+C409+C412+C415+C416+C419+C420+C421+C422+C429+C443</f>
        <v>1959000</v>
      </c>
      <c r="D340" s="32">
        <f>D341+D342+D343+D344+D347+D348+D353+D356+D357+D362+D367+BH290669+D371+D372+D373+D376+D377+D378+D382+D388+D391+D392+D395+D398+D399+D404+D407+D408+D409+D412+D415+D416+D419+D420+D421+D422+D429+D443</f>
        <v>1959000</v>
      </c>
      <c r="E340" s="32">
        <f>E341+E342+E343+E344+E347+E348+E353+E356+E357+E362+E367+BI290669+E371+E372+E373+E376+E377+E378+E382+E388+E391+E392+E395+E398+E399+E404+E407+E408+E409+E412+E415+E416+E419+E420+E421+E422+E429+E443</f>
        <v>1959000</v>
      </c>
    </row>
    <row r="341" spans="1:10" hidden="1" outlineLevel="2">
      <c r="A341" s="6">
        <v>2201</v>
      </c>
      <c r="B341" s="34" t="s">
        <v>272</v>
      </c>
      <c r="C341" s="5">
        <v>26000</v>
      </c>
      <c r="D341" s="5">
        <f>C341</f>
        <v>26000</v>
      </c>
      <c r="E341" s="5">
        <f>D341</f>
        <v>26000</v>
      </c>
    </row>
    <row r="342" spans="1:10" hidden="1" outlineLevel="2">
      <c r="A342" s="6">
        <v>2201</v>
      </c>
      <c r="B342" s="4" t="s">
        <v>40</v>
      </c>
      <c r="C342" s="5">
        <v>15000</v>
      </c>
      <c r="D342" s="5">
        <f t="shared" ref="D342:E343" si="26">C342</f>
        <v>15000</v>
      </c>
      <c r="E342" s="5">
        <f t="shared" si="26"/>
        <v>15000</v>
      </c>
    </row>
    <row r="343" spans="1:10" hidden="1" outlineLevel="2">
      <c r="A343" s="6">
        <v>2201</v>
      </c>
      <c r="B343" s="4" t="s">
        <v>41</v>
      </c>
      <c r="C343" s="5">
        <v>450000</v>
      </c>
      <c r="D343" s="5">
        <f t="shared" si="26"/>
        <v>450000</v>
      </c>
      <c r="E343" s="5">
        <f t="shared" si="26"/>
        <v>450000</v>
      </c>
    </row>
    <row r="344" spans="1:10" hidden="1" outlineLevel="2">
      <c r="A344" s="6">
        <v>2201</v>
      </c>
      <c r="B344" s="4" t="s">
        <v>273</v>
      </c>
      <c r="C344" s="5">
        <f>SUM(C345:C346)</f>
        <v>30000</v>
      </c>
      <c r="D344" s="5">
        <f>SUM(D345:D346)</f>
        <v>30000</v>
      </c>
      <c r="E344" s="5">
        <f>SUM(E345:E346)</f>
        <v>30000</v>
      </c>
    </row>
    <row r="345" spans="1:10" hidden="1" outlineLevel="3">
      <c r="A345" s="29"/>
      <c r="B345" s="28" t="s">
        <v>274</v>
      </c>
      <c r="C345" s="30">
        <v>10000</v>
      </c>
      <c r="D345" s="30">
        <f t="shared" ref="D345:E347" si="27">C345</f>
        <v>10000</v>
      </c>
      <c r="E345" s="30">
        <f t="shared" si="27"/>
        <v>10000</v>
      </c>
    </row>
    <row r="346" spans="1:10" hidden="1" outlineLevel="3">
      <c r="A346" s="29"/>
      <c r="B346" s="28" t="s">
        <v>275</v>
      </c>
      <c r="C346" s="30">
        <v>20000</v>
      </c>
      <c r="D346" s="30">
        <f t="shared" si="27"/>
        <v>20000</v>
      </c>
      <c r="E346" s="30">
        <f t="shared" si="27"/>
        <v>20000</v>
      </c>
    </row>
    <row r="347" spans="1:10" hidden="1" outlineLevel="2">
      <c r="A347" s="6">
        <v>2201</v>
      </c>
      <c r="B347" s="4" t="s">
        <v>276</v>
      </c>
      <c r="C347" s="5">
        <v>50000</v>
      </c>
      <c r="D347" s="5">
        <f t="shared" si="27"/>
        <v>50000</v>
      </c>
      <c r="E347" s="5">
        <f t="shared" si="27"/>
        <v>50000</v>
      </c>
    </row>
    <row r="348" spans="1:10" hidden="1" outlineLevel="2">
      <c r="A348" s="6">
        <v>2201</v>
      </c>
      <c r="B348" s="4" t="s">
        <v>277</v>
      </c>
      <c r="C348" s="5">
        <f>SUM(C349:C352)</f>
        <v>453000</v>
      </c>
      <c r="D348" s="5">
        <f>SUM(D349:D352)</f>
        <v>453000</v>
      </c>
      <c r="E348" s="5">
        <f>SUM(E349:E352)</f>
        <v>453000</v>
      </c>
    </row>
    <row r="349" spans="1:10" hidden="1" outlineLevel="3">
      <c r="A349" s="29"/>
      <c r="B349" s="28" t="s">
        <v>278</v>
      </c>
      <c r="C349" s="30">
        <v>405000</v>
      </c>
      <c r="D349" s="30">
        <f>C349</f>
        <v>405000</v>
      </c>
      <c r="E349" s="30">
        <f>D349</f>
        <v>405000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hidden="1" outlineLevel="3">
      <c r="A351" s="29"/>
      <c r="B351" s="28" t="s">
        <v>280</v>
      </c>
      <c r="C351" s="30">
        <v>35000</v>
      </c>
      <c r="D351" s="30">
        <f t="shared" si="28"/>
        <v>35000</v>
      </c>
      <c r="E351" s="30">
        <f t="shared" si="28"/>
        <v>35000</v>
      </c>
    </row>
    <row r="352" spans="1:10" hidden="1" outlineLevel="3">
      <c r="A352" s="29"/>
      <c r="B352" s="28" t="s">
        <v>281</v>
      </c>
      <c r="C352" s="30">
        <v>13000</v>
      </c>
      <c r="D352" s="30">
        <f t="shared" si="28"/>
        <v>13000</v>
      </c>
      <c r="E352" s="30">
        <f t="shared" si="28"/>
        <v>13000</v>
      </c>
    </row>
    <row r="353" spans="1:5" hidden="1" outlineLevel="2">
      <c r="A353" s="6">
        <v>2201</v>
      </c>
      <c r="B353" s="4" t="s">
        <v>282</v>
      </c>
      <c r="C353" s="5">
        <f>SUM(C354:C355)</f>
        <v>7500</v>
      </c>
      <c r="D353" s="5">
        <f>SUM(D354:D355)</f>
        <v>7500</v>
      </c>
      <c r="E353" s="5">
        <f>SUM(E354:E355)</f>
        <v>7500</v>
      </c>
    </row>
    <row r="354" spans="1:5" hidden="1" outlineLevel="3">
      <c r="A354" s="29"/>
      <c r="B354" s="28" t="s">
        <v>42</v>
      </c>
      <c r="C354" s="30">
        <v>7000</v>
      </c>
      <c r="D354" s="30">
        <f t="shared" ref="D354:E356" si="29">C354</f>
        <v>7000</v>
      </c>
      <c r="E354" s="30">
        <f t="shared" si="29"/>
        <v>7000</v>
      </c>
    </row>
    <row r="355" spans="1:5" hidden="1" outlineLevel="3">
      <c r="A355" s="29"/>
      <c r="B355" s="28" t="s">
        <v>283</v>
      </c>
      <c r="C355" s="30">
        <v>500</v>
      </c>
      <c r="D355" s="30">
        <f t="shared" si="29"/>
        <v>500</v>
      </c>
      <c r="E355" s="30">
        <f t="shared" si="29"/>
        <v>500</v>
      </c>
    </row>
    <row r="356" spans="1:5" hidden="1" outlineLevel="2">
      <c r="A356" s="6">
        <v>2201</v>
      </c>
      <c r="B356" s="4" t="s">
        <v>284</v>
      </c>
      <c r="C356" s="5">
        <v>5000</v>
      </c>
      <c r="D356" s="5">
        <f t="shared" si="29"/>
        <v>5000</v>
      </c>
      <c r="E356" s="5">
        <f t="shared" si="29"/>
        <v>5000</v>
      </c>
    </row>
    <row r="357" spans="1:5" hidden="1" outlineLevel="2">
      <c r="A357" s="6">
        <v>2201</v>
      </c>
      <c r="B357" s="4" t="s">
        <v>285</v>
      </c>
      <c r="C357" s="5">
        <f>SUM(C358:C361)</f>
        <v>45000</v>
      </c>
      <c r="D357" s="5">
        <f>SUM(D358:D361)</f>
        <v>45000</v>
      </c>
      <c r="E357" s="5">
        <f>SUM(E358:E361)</f>
        <v>45000</v>
      </c>
    </row>
    <row r="358" spans="1:5" hidden="1" outlineLevel="3">
      <c r="A358" s="29"/>
      <c r="B358" s="28" t="s">
        <v>286</v>
      </c>
      <c r="C358" s="30">
        <v>45000</v>
      </c>
      <c r="D358" s="30">
        <f>C358</f>
        <v>45000</v>
      </c>
      <c r="E358" s="30">
        <f>D358</f>
        <v>45000</v>
      </c>
    </row>
    <row r="359" spans="1:5" hidden="1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hidden="1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hidden="1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hidden="1" outlineLevel="2">
      <c r="A362" s="6">
        <v>2201</v>
      </c>
      <c r="B362" s="4" t="s">
        <v>290</v>
      </c>
      <c r="C362" s="5">
        <f>SUM(C363:C366)</f>
        <v>382000</v>
      </c>
      <c r="D362" s="5">
        <f>SUM(D363:D366)</f>
        <v>382000</v>
      </c>
      <c r="E362" s="5">
        <f>SUM(E363:E366)</f>
        <v>382000</v>
      </c>
    </row>
    <row r="363" spans="1:5" hidden="1" outlineLevel="3">
      <c r="A363" s="29"/>
      <c r="B363" s="28" t="s">
        <v>291</v>
      </c>
      <c r="C363" s="30">
        <v>20000</v>
      </c>
      <c r="D363" s="30">
        <f>C363</f>
        <v>20000</v>
      </c>
      <c r="E363" s="30">
        <f>D363</f>
        <v>20000</v>
      </c>
    </row>
    <row r="364" spans="1:5" hidden="1" outlineLevel="3">
      <c r="A364" s="29"/>
      <c r="B364" s="28" t="s">
        <v>292</v>
      </c>
      <c r="C364" s="30">
        <v>350000</v>
      </c>
      <c r="D364" s="30">
        <f t="shared" ref="D364:E366" si="31">C364</f>
        <v>350000</v>
      </c>
      <c r="E364" s="30">
        <f t="shared" si="31"/>
        <v>350000</v>
      </c>
    </row>
    <row r="365" spans="1:5" hidden="1" outlineLevel="3">
      <c r="A365" s="29"/>
      <c r="B365" s="28" t="s">
        <v>293</v>
      </c>
      <c r="C365" s="30">
        <v>5000</v>
      </c>
      <c r="D365" s="30">
        <f t="shared" si="31"/>
        <v>5000</v>
      </c>
      <c r="E365" s="30">
        <f t="shared" si="31"/>
        <v>5000</v>
      </c>
    </row>
    <row r="366" spans="1:5" hidden="1" outlineLevel="3">
      <c r="A366" s="29"/>
      <c r="B366" s="28" t="s">
        <v>294</v>
      </c>
      <c r="C366" s="30">
        <v>7000</v>
      </c>
      <c r="D366" s="30">
        <f t="shared" si="31"/>
        <v>7000</v>
      </c>
      <c r="E366" s="30">
        <f t="shared" si="31"/>
        <v>7000</v>
      </c>
    </row>
    <row r="367" spans="1:5" hidden="1" outlineLevel="2">
      <c r="A367" s="6">
        <v>2201</v>
      </c>
      <c r="B367" s="4" t="s">
        <v>43</v>
      </c>
      <c r="C367" s="5">
        <v>7000</v>
      </c>
      <c r="D367" s="5">
        <f>C367</f>
        <v>7000</v>
      </c>
      <c r="E367" s="5">
        <f>D367</f>
        <v>7000</v>
      </c>
    </row>
    <row r="368" spans="1:5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hidden="1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hidden="1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hidden="1" outlineLevel="2">
      <c r="A371" s="6">
        <v>2201</v>
      </c>
      <c r="B371" s="4" t="s">
        <v>44</v>
      </c>
      <c r="C371" s="5">
        <v>20000</v>
      </c>
      <c r="D371" s="5">
        <f t="shared" si="32"/>
        <v>20000</v>
      </c>
      <c r="E371" s="5">
        <f t="shared" si="32"/>
        <v>20000</v>
      </c>
    </row>
    <row r="372" spans="1:5" hidden="1" outlineLevel="2">
      <c r="A372" s="6">
        <v>2201</v>
      </c>
      <c r="B372" s="4" t="s">
        <v>45</v>
      </c>
      <c r="C372" s="5">
        <v>40000</v>
      </c>
      <c r="D372" s="5">
        <f t="shared" si="32"/>
        <v>40000</v>
      </c>
      <c r="E372" s="5">
        <f t="shared" si="32"/>
        <v>40000</v>
      </c>
    </row>
    <row r="373" spans="1:5" hidden="1" outlineLevel="2" collapsed="1">
      <c r="A373" s="6">
        <v>2201</v>
      </c>
      <c r="B373" s="4" t="s">
        <v>298</v>
      </c>
      <c r="C373" s="5">
        <f>SUM(C374:C375)</f>
        <v>2300</v>
      </c>
      <c r="D373" s="5">
        <f>SUM(D374:D375)</f>
        <v>2300</v>
      </c>
      <c r="E373" s="5">
        <f>SUM(E374:E375)</f>
        <v>2300</v>
      </c>
    </row>
    <row r="374" spans="1:5" hidden="1" outlineLevel="3">
      <c r="A374" s="29"/>
      <c r="B374" s="28" t="s">
        <v>299</v>
      </c>
      <c r="C374" s="30">
        <v>2000</v>
      </c>
      <c r="D374" s="30">
        <f t="shared" ref="D374:E377" si="33">C374</f>
        <v>2000</v>
      </c>
      <c r="E374" s="30">
        <f t="shared" si="33"/>
        <v>2000</v>
      </c>
    </row>
    <row r="375" spans="1:5" hidden="1" outlineLevel="3">
      <c r="A375" s="29"/>
      <c r="B375" s="28" t="s">
        <v>300</v>
      </c>
      <c r="C375" s="30">
        <v>300</v>
      </c>
      <c r="D375" s="30">
        <f t="shared" si="33"/>
        <v>300</v>
      </c>
      <c r="E375" s="30">
        <f t="shared" si="33"/>
        <v>300</v>
      </c>
    </row>
    <row r="376" spans="1:5" hidden="1" outlineLevel="2">
      <c r="A376" s="6">
        <v>2201</v>
      </c>
      <c r="B376" s="4" t="s">
        <v>301</v>
      </c>
      <c r="C376" s="5">
        <v>5000</v>
      </c>
      <c r="D376" s="5">
        <f t="shared" si="33"/>
        <v>5000</v>
      </c>
      <c r="E376" s="5">
        <f t="shared" si="33"/>
        <v>5000</v>
      </c>
    </row>
    <row r="377" spans="1:5" hidden="1" outlineLevel="2" collapsed="1">
      <c r="A377" s="6">
        <v>2201</v>
      </c>
      <c r="B377" s="4" t="s">
        <v>302</v>
      </c>
      <c r="C377" s="5">
        <v>15000</v>
      </c>
      <c r="D377" s="5">
        <f t="shared" si="33"/>
        <v>15000</v>
      </c>
      <c r="E377" s="5">
        <f t="shared" si="33"/>
        <v>15000</v>
      </c>
    </row>
    <row r="378" spans="1:5" hidden="1" outlineLevel="2">
      <c r="A378" s="6">
        <v>2201</v>
      </c>
      <c r="B378" s="4" t="s">
        <v>303</v>
      </c>
      <c r="C378" s="5">
        <f>SUM(C379:C381)</f>
        <v>55000</v>
      </c>
      <c r="D378" s="5">
        <f>SUM(D379:D381)</f>
        <v>55000</v>
      </c>
      <c r="E378" s="5">
        <f>SUM(E379:E381)</f>
        <v>55000</v>
      </c>
    </row>
    <row r="379" spans="1:5" hidden="1" outlineLevel="3">
      <c r="A379" s="29"/>
      <c r="B379" s="28" t="s">
        <v>46</v>
      </c>
      <c r="C379" s="30">
        <v>25000</v>
      </c>
      <c r="D379" s="30">
        <f>C379</f>
        <v>25000</v>
      </c>
      <c r="E379" s="30">
        <f>D379</f>
        <v>25000</v>
      </c>
    </row>
    <row r="380" spans="1:5" hidden="1" outlineLevel="3">
      <c r="A380" s="29"/>
      <c r="B380" s="28" t="s">
        <v>113</v>
      </c>
      <c r="C380" s="30">
        <v>20000</v>
      </c>
      <c r="D380" s="30">
        <f t="shared" ref="D380:E381" si="34">C380</f>
        <v>20000</v>
      </c>
      <c r="E380" s="30">
        <f t="shared" si="34"/>
        <v>20000</v>
      </c>
    </row>
    <row r="381" spans="1:5" hidden="1" outlineLevel="3">
      <c r="A381" s="29"/>
      <c r="B381" s="28" t="s">
        <v>47</v>
      </c>
      <c r="C381" s="30">
        <v>10000</v>
      </c>
      <c r="D381" s="30">
        <f t="shared" si="34"/>
        <v>10000</v>
      </c>
      <c r="E381" s="30">
        <f t="shared" si="34"/>
        <v>10000</v>
      </c>
    </row>
    <row r="382" spans="1:5" hidden="1" outlineLevel="2">
      <c r="A382" s="6">
        <v>2201</v>
      </c>
      <c r="B382" s="4" t="s">
        <v>114</v>
      </c>
      <c r="C382" s="5">
        <f>SUM(C383:C387)</f>
        <v>13200</v>
      </c>
      <c r="D382" s="5">
        <f>SUM(D383:D387)</f>
        <v>13200</v>
      </c>
      <c r="E382" s="5">
        <f>SUM(E383:E387)</f>
        <v>13200</v>
      </c>
    </row>
    <row r="383" spans="1:5" hidden="1" outlineLevel="3">
      <c r="A383" s="29"/>
      <c r="B383" s="28" t="s">
        <v>304</v>
      </c>
      <c r="C383" s="30">
        <v>2500</v>
      </c>
      <c r="D383" s="30">
        <f>C383</f>
        <v>2500</v>
      </c>
      <c r="E383" s="30">
        <f>D383</f>
        <v>2500</v>
      </c>
    </row>
    <row r="384" spans="1:5" hidden="1" outlineLevel="3">
      <c r="A384" s="29"/>
      <c r="B384" s="28" t="s">
        <v>305</v>
      </c>
      <c r="C384" s="30">
        <v>3000</v>
      </c>
      <c r="D384" s="30">
        <f t="shared" ref="D384:E387" si="35">C384</f>
        <v>3000</v>
      </c>
      <c r="E384" s="30">
        <f t="shared" si="35"/>
        <v>3000</v>
      </c>
    </row>
    <row r="385" spans="1:5" hidden="1" outlineLevel="3">
      <c r="A385" s="29"/>
      <c r="B385" s="28" t="s">
        <v>306</v>
      </c>
      <c r="C385" s="30">
        <v>1500</v>
      </c>
      <c r="D385" s="30">
        <f t="shared" si="35"/>
        <v>1500</v>
      </c>
      <c r="E385" s="30">
        <f t="shared" si="35"/>
        <v>1500</v>
      </c>
    </row>
    <row r="386" spans="1:5" hidden="1" outlineLevel="3">
      <c r="A386" s="29"/>
      <c r="B386" s="28" t="s">
        <v>307</v>
      </c>
      <c r="C386" s="30">
        <v>3000</v>
      </c>
      <c r="D386" s="30">
        <f t="shared" si="35"/>
        <v>3000</v>
      </c>
      <c r="E386" s="30">
        <f t="shared" si="35"/>
        <v>3000</v>
      </c>
    </row>
    <row r="387" spans="1:5" hidden="1" outlineLevel="3">
      <c r="A387" s="29"/>
      <c r="B387" s="28" t="s">
        <v>308</v>
      </c>
      <c r="C387" s="30">
        <v>3200</v>
      </c>
      <c r="D387" s="30">
        <f t="shared" si="35"/>
        <v>3200</v>
      </c>
      <c r="E387" s="30">
        <f t="shared" si="35"/>
        <v>3200</v>
      </c>
    </row>
    <row r="388" spans="1:5" hidden="1" outlineLevel="2">
      <c r="A388" s="6">
        <v>2201</v>
      </c>
      <c r="B388" s="4" t="s">
        <v>309</v>
      </c>
      <c r="C388" s="5">
        <f>SUM(C389:C390)</f>
        <v>6000</v>
      </c>
      <c r="D388" s="5">
        <f>SUM(D389:D390)</f>
        <v>6000</v>
      </c>
      <c r="E388" s="5">
        <f>SUM(E389:E390)</f>
        <v>6000</v>
      </c>
    </row>
    <row r="389" spans="1:5" hidden="1" outlineLevel="3">
      <c r="A389" s="29"/>
      <c r="B389" s="28" t="s">
        <v>48</v>
      </c>
      <c r="C389" s="30">
        <v>4000</v>
      </c>
      <c r="D389" s="30">
        <f t="shared" ref="D389:E391" si="36">C389</f>
        <v>4000</v>
      </c>
      <c r="E389" s="30">
        <f t="shared" si="36"/>
        <v>4000</v>
      </c>
    </row>
    <row r="390" spans="1:5" hidden="1" outlineLevel="3">
      <c r="A390" s="29"/>
      <c r="B390" s="28" t="s">
        <v>310</v>
      </c>
      <c r="C390" s="30">
        <v>2000</v>
      </c>
      <c r="D390" s="30">
        <f t="shared" si="36"/>
        <v>2000</v>
      </c>
      <c r="E390" s="30">
        <f t="shared" si="36"/>
        <v>2000</v>
      </c>
    </row>
    <row r="391" spans="1:5" hidden="1" outlineLevel="2">
      <c r="A391" s="6">
        <v>2201</v>
      </c>
      <c r="B391" s="4" t="s">
        <v>311</v>
      </c>
      <c r="C391" s="5">
        <v>5000</v>
      </c>
      <c r="D391" s="5">
        <f t="shared" si="36"/>
        <v>5000</v>
      </c>
      <c r="E391" s="5">
        <f t="shared" si="36"/>
        <v>5000</v>
      </c>
    </row>
    <row r="392" spans="1:5" hidden="1" outlineLevel="2" collapsed="1">
      <c r="A392" s="6">
        <v>2201</v>
      </c>
      <c r="B392" s="4" t="s">
        <v>312</v>
      </c>
      <c r="C392" s="5">
        <f>SUM(C393:C394)</f>
        <v>60000</v>
      </c>
      <c r="D392" s="5">
        <f>SUM(D393:D394)</f>
        <v>60000</v>
      </c>
      <c r="E392" s="5">
        <f>SUM(E393:E394)</f>
        <v>60000</v>
      </c>
    </row>
    <row r="393" spans="1:5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hidden="1" outlineLevel="3">
      <c r="A394" s="29"/>
      <c r="B394" s="28" t="s">
        <v>314</v>
      </c>
      <c r="C394" s="30">
        <v>60000</v>
      </c>
      <c r="D394" s="30">
        <f>C394</f>
        <v>60000</v>
      </c>
      <c r="E394" s="30">
        <f>D394</f>
        <v>60000</v>
      </c>
    </row>
    <row r="395" spans="1:5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hidden="1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hidden="1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hidden="1" outlineLevel="2">
      <c r="A398" s="6">
        <v>2201</v>
      </c>
      <c r="B398" s="4" t="s">
        <v>317</v>
      </c>
      <c r="C398" s="5">
        <v>5000</v>
      </c>
      <c r="D398" s="5">
        <f t="shared" si="37"/>
        <v>5000</v>
      </c>
      <c r="E398" s="5">
        <f t="shared" si="37"/>
        <v>5000</v>
      </c>
    </row>
    <row r="399" spans="1:5" hidden="1" outlineLevel="2" collapsed="1">
      <c r="A399" s="6">
        <v>2201</v>
      </c>
      <c r="B399" s="4" t="s">
        <v>116</v>
      </c>
      <c r="C399" s="5">
        <f>SUM(C400:C403)</f>
        <v>20000</v>
      </c>
      <c r="D399" s="5">
        <f>SUM(D400:D403)</f>
        <v>20000</v>
      </c>
      <c r="E399" s="5">
        <f>SUM(E400:E403)</f>
        <v>20000</v>
      </c>
    </row>
    <row r="400" spans="1:5" hidden="1" outlineLevel="3">
      <c r="A400" s="29"/>
      <c r="B400" s="28" t="s">
        <v>318</v>
      </c>
      <c r="C400" s="30">
        <v>5000</v>
      </c>
      <c r="D400" s="30">
        <f>C400</f>
        <v>5000</v>
      </c>
      <c r="E400" s="30">
        <f>D400</f>
        <v>5000</v>
      </c>
    </row>
    <row r="401" spans="1:5" hidden="1" outlineLevel="3">
      <c r="A401" s="29"/>
      <c r="B401" s="28" t="s">
        <v>319</v>
      </c>
      <c r="C401" s="30">
        <v>5000</v>
      </c>
      <c r="D401" s="30">
        <f t="shared" ref="D401:E403" si="38">C401</f>
        <v>5000</v>
      </c>
      <c r="E401" s="30">
        <f t="shared" si="38"/>
        <v>5000</v>
      </c>
    </row>
    <row r="402" spans="1:5" hidden="1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hidden="1" outlineLevel="3">
      <c r="A403" s="29"/>
      <c r="B403" s="28" t="s">
        <v>321</v>
      </c>
      <c r="C403" s="30">
        <v>10000</v>
      </c>
      <c r="D403" s="30">
        <f t="shared" si="38"/>
        <v>10000</v>
      </c>
      <c r="E403" s="30">
        <f t="shared" si="38"/>
        <v>10000</v>
      </c>
    </row>
    <row r="404" spans="1:5" hidden="1" outlineLevel="2">
      <c r="A404" s="6">
        <v>2201</v>
      </c>
      <c r="B404" s="4" t="s">
        <v>322</v>
      </c>
      <c r="C404" s="5">
        <f>SUM(C405:C406)</f>
        <v>2000</v>
      </c>
      <c r="D404" s="5">
        <f>SUM(D405:D406)</f>
        <v>2000</v>
      </c>
      <c r="E404" s="5">
        <f>SUM(E405:E406)</f>
        <v>2000</v>
      </c>
    </row>
    <row r="405" spans="1:5" hidden="1" outlineLevel="3">
      <c r="A405" s="29"/>
      <c r="B405" s="28" t="s">
        <v>323</v>
      </c>
      <c r="C405" s="30">
        <v>1000</v>
      </c>
      <c r="D405" s="30">
        <f t="shared" ref="D405:E408" si="39">C405</f>
        <v>1000</v>
      </c>
      <c r="E405" s="30">
        <f t="shared" si="39"/>
        <v>1000</v>
      </c>
    </row>
    <row r="406" spans="1:5" hidden="1" outlineLevel="3">
      <c r="A406" s="29"/>
      <c r="B406" s="28" t="s">
        <v>324</v>
      </c>
      <c r="C406" s="30">
        <v>1000</v>
      </c>
      <c r="D406" s="30">
        <f t="shared" si="39"/>
        <v>1000</v>
      </c>
      <c r="E406" s="30">
        <f t="shared" si="39"/>
        <v>1000</v>
      </c>
    </row>
    <row r="407" spans="1:5" hidden="1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hidden="1" outlineLevel="2" collapsed="1">
      <c r="A408" s="6">
        <v>2201</v>
      </c>
      <c r="B408" s="4" t="s">
        <v>326</v>
      </c>
      <c r="C408" s="5">
        <v>15000</v>
      </c>
      <c r="D408" s="5">
        <f t="shared" si="39"/>
        <v>15000</v>
      </c>
      <c r="E408" s="5">
        <f t="shared" si="39"/>
        <v>15000</v>
      </c>
    </row>
    <row r="409" spans="1:5" hidden="1" outlineLevel="2" collapsed="1">
      <c r="A409" s="6">
        <v>2201</v>
      </c>
      <c r="B409" s="4" t="s">
        <v>327</v>
      </c>
      <c r="C409" s="5">
        <f>SUM(C410:C411)</f>
        <v>11000</v>
      </c>
      <c r="D409" s="5">
        <f>SUM(D410:D411)</f>
        <v>11000</v>
      </c>
      <c r="E409" s="5">
        <f>SUM(E410:E411)</f>
        <v>11000</v>
      </c>
    </row>
    <row r="410" spans="1:5" hidden="1" outlineLevel="3" collapsed="1">
      <c r="A410" s="29"/>
      <c r="B410" s="28" t="s">
        <v>49</v>
      </c>
      <c r="C410" s="30">
        <v>10000</v>
      </c>
      <c r="D410" s="30">
        <f>C410</f>
        <v>10000</v>
      </c>
      <c r="E410" s="30">
        <f>D410</f>
        <v>10000</v>
      </c>
    </row>
    <row r="411" spans="1:5" hidden="1" outlineLevel="3">
      <c r="A411" s="29"/>
      <c r="B411" s="28" t="s">
        <v>50</v>
      </c>
      <c r="C411" s="30">
        <v>1000</v>
      </c>
      <c r="D411" s="30">
        <f>C411</f>
        <v>1000</v>
      </c>
      <c r="E411" s="30">
        <f>D411</f>
        <v>1000</v>
      </c>
    </row>
    <row r="412" spans="1:5" hidden="1" outlineLevel="2">
      <c r="A412" s="6">
        <v>2201</v>
      </c>
      <c r="B412" s="4" t="s">
        <v>117</v>
      </c>
      <c r="C412" s="5">
        <f>SUM(C413:C414)</f>
        <v>7000</v>
      </c>
      <c r="D412" s="5">
        <f>SUM(D413:D414)</f>
        <v>7000</v>
      </c>
      <c r="E412" s="5">
        <f>SUM(E413:E414)</f>
        <v>7000</v>
      </c>
    </row>
    <row r="413" spans="1:5" hidden="1" outlineLevel="3" collapsed="1">
      <c r="A413" s="29"/>
      <c r="B413" s="28" t="s">
        <v>328</v>
      </c>
      <c r="C413" s="30">
        <v>3000</v>
      </c>
      <c r="D413" s="30">
        <f t="shared" ref="D413:E415" si="40">C413</f>
        <v>3000</v>
      </c>
      <c r="E413" s="30">
        <f t="shared" si="40"/>
        <v>3000</v>
      </c>
    </row>
    <row r="414" spans="1:5" hidden="1" outlineLevel="3">
      <c r="A414" s="29"/>
      <c r="B414" s="28" t="s">
        <v>329</v>
      </c>
      <c r="C414" s="30">
        <v>4000</v>
      </c>
      <c r="D414" s="30">
        <f t="shared" si="40"/>
        <v>4000</v>
      </c>
      <c r="E414" s="30">
        <f t="shared" si="40"/>
        <v>4000</v>
      </c>
    </row>
    <row r="415" spans="1:5" hidden="1" outlineLevel="2">
      <c r="A415" s="6">
        <v>2201</v>
      </c>
      <c r="B415" s="4" t="s">
        <v>118</v>
      </c>
      <c r="C415" s="5">
        <v>81000</v>
      </c>
      <c r="D415" s="5">
        <f t="shared" si="40"/>
        <v>81000</v>
      </c>
      <c r="E415" s="5">
        <f t="shared" si="40"/>
        <v>81000</v>
      </c>
    </row>
    <row r="416" spans="1:5" hidden="1" outlineLevel="2" collapsed="1">
      <c r="A416" s="6">
        <v>2201</v>
      </c>
      <c r="B416" s="4" t="s">
        <v>332</v>
      </c>
      <c r="C416" s="5">
        <f>SUM(C417:C418)</f>
        <v>5000</v>
      </c>
      <c r="D416" s="5">
        <f>SUM(D417:D418)</f>
        <v>5000</v>
      </c>
      <c r="E416" s="5">
        <f>SUM(E417:E418)</f>
        <v>5000</v>
      </c>
    </row>
    <row r="417" spans="1:5" hidden="1" outlineLevel="3" collapsed="1">
      <c r="A417" s="29"/>
      <c r="B417" s="28" t="s">
        <v>330</v>
      </c>
      <c r="C417" s="30">
        <v>5000</v>
      </c>
      <c r="D417" s="30">
        <f t="shared" ref="D417:E421" si="41">C417</f>
        <v>5000</v>
      </c>
      <c r="E417" s="30">
        <f t="shared" si="41"/>
        <v>5000</v>
      </c>
    </row>
    <row r="418" spans="1:5" hidden="1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hidden="1" outlineLevel="2">
      <c r="A419" s="6">
        <v>2201</v>
      </c>
      <c r="B419" s="4" t="s">
        <v>333</v>
      </c>
      <c r="C419" s="5">
        <v>10000</v>
      </c>
      <c r="D419" s="5">
        <f t="shared" si="41"/>
        <v>10000</v>
      </c>
      <c r="E419" s="5">
        <f t="shared" si="41"/>
        <v>10000</v>
      </c>
    </row>
    <row r="420" spans="1:5" hidden="1" outlineLevel="2">
      <c r="A420" s="6">
        <v>2201</v>
      </c>
      <c r="B420" s="4" t="s">
        <v>334</v>
      </c>
      <c r="C420" s="5">
        <v>2000</v>
      </c>
      <c r="D420" s="5">
        <f t="shared" si="41"/>
        <v>2000</v>
      </c>
      <c r="E420" s="5">
        <f t="shared" si="41"/>
        <v>2000</v>
      </c>
    </row>
    <row r="421" spans="1:5" hidden="1" outlineLevel="2" collapsed="1">
      <c r="A421" s="6">
        <v>2201</v>
      </c>
      <c r="B421" s="4" t="s">
        <v>335</v>
      </c>
      <c r="C421" s="5">
        <v>8000</v>
      </c>
      <c r="D421" s="5">
        <f t="shared" si="41"/>
        <v>8000</v>
      </c>
      <c r="E421" s="5">
        <f t="shared" si="41"/>
        <v>8000</v>
      </c>
    </row>
    <row r="422" spans="1:5" hidden="1" outlineLevel="2" collapsed="1">
      <c r="A422" s="6">
        <v>2201</v>
      </c>
      <c r="B422" s="4" t="s">
        <v>119</v>
      </c>
      <c r="C422" s="5">
        <f>SUM(C423:C428)</f>
        <v>8000</v>
      </c>
      <c r="D422" s="5">
        <f>SUM(D423:D428)</f>
        <v>8000</v>
      </c>
      <c r="E422" s="5">
        <f>SUM(E423:E428)</f>
        <v>8000</v>
      </c>
    </row>
    <row r="423" spans="1:5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hidden="1" outlineLevel="3">
      <c r="A424" s="29"/>
      <c r="B424" s="28" t="s">
        <v>337</v>
      </c>
      <c r="C424" s="30">
        <v>3000</v>
      </c>
      <c r="D424" s="30">
        <f t="shared" ref="D424:E428" si="42">C424</f>
        <v>3000</v>
      </c>
      <c r="E424" s="30">
        <f t="shared" si="42"/>
        <v>3000</v>
      </c>
    </row>
    <row r="425" spans="1:5" hidden="1" outlineLevel="3">
      <c r="A425" s="29"/>
      <c r="B425" s="28" t="s">
        <v>338</v>
      </c>
      <c r="C425" s="30">
        <v>4000</v>
      </c>
      <c r="D425" s="30">
        <f t="shared" si="42"/>
        <v>4000</v>
      </c>
      <c r="E425" s="30">
        <f t="shared" si="42"/>
        <v>4000</v>
      </c>
    </row>
    <row r="426" spans="1:5" hidden="1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hidden="1" outlineLevel="3">
      <c r="A427" s="29"/>
      <c r="B427" s="28" t="s">
        <v>340</v>
      </c>
      <c r="C427" s="30">
        <v>1000</v>
      </c>
      <c r="D427" s="30">
        <f t="shared" si="42"/>
        <v>1000</v>
      </c>
      <c r="E427" s="30">
        <f t="shared" si="42"/>
        <v>1000</v>
      </c>
    </row>
    <row r="428" spans="1:5" hidden="1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hidden="1" outlineLevel="2">
      <c r="A429" s="6">
        <v>2201</v>
      </c>
      <c r="B429" s="4" t="s">
        <v>342</v>
      </c>
      <c r="C429" s="5">
        <f>SUM(C430:C442)</f>
        <v>93000</v>
      </c>
      <c r="D429" s="5">
        <f>SUM(D430:D442)</f>
        <v>93000</v>
      </c>
      <c r="E429" s="5">
        <f>SUM(E430:E442)</f>
        <v>93000</v>
      </c>
    </row>
    <row r="430" spans="1:5" hidden="1" outlineLevel="3">
      <c r="A430" s="29"/>
      <c r="B430" s="28" t="s">
        <v>343</v>
      </c>
      <c r="C430" s="30">
        <v>12000</v>
      </c>
      <c r="D430" s="30">
        <f>C430</f>
        <v>12000</v>
      </c>
      <c r="E430" s="30">
        <f>D430</f>
        <v>12000</v>
      </c>
    </row>
    <row r="431" spans="1:5" hidden="1" outlineLevel="3">
      <c r="A431" s="29"/>
      <c r="B431" s="28" t="s">
        <v>344</v>
      </c>
      <c r="C431" s="30">
        <v>19000</v>
      </c>
      <c r="D431" s="30">
        <f t="shared" ref="D431:E442" si="43">C431</f>
        <v>19000</v>
      </c>
      <c r="E431" s="30">
        <f t="shared" si="43"/>
        <v>19000</v>
      </c>
    </row>
    <row r="432" spans="1:5" hidden="1" outlineLevel="3">
      <c r="A432" s="29"/>
      <c r="B432" s="28" t="s">
        <v>345</v>
      </c>
      <c r="C432" s="30">
        <v>15000</v>
      </c>
      <c r="D432" s="30">
        <f t="shared" si="43"/>
        <v>15000</v>
      </c>
      <c r="E432" s="30">
        <f t="shared" si="43"/>
        <v>15000</v>
      </c>
    </row>
    <row r="433" spans="1:5" hidden="1" outlineLevel="3">
      <c r="A433" s="29"/>
      <c r="B433" s="28" t="s">
        <v>346</v>
      </c>
      <c r="C433" s="30">
        <v>15000</v>
      </c>
      <c r="D433" s="30">
        <f t="shared" si="43"/>
        <v>15000</v>
      </c>
      <c r="E433" s="30">
        <f t="shared" si="43"/>
        <v>15000</v>
      </c>
    </row>
    <row r="434" spans="1:5" hidden="1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hidden="1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hidden="1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hidden="1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hidden="1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hidden="1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hidden="1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hidden="1" outlineLevel="3">
      <c r="A441" s="29"/>
      <c r="B441" s="28" t="s">
        <v>354</v>
      </c>
      <c r="C441" s="30">
        <v>4000</v>
      </c>
      <c r="D441" s="30">
        <f t="shared" si="43"/>
        <v>4000</v>
      </c>
      <c r="E441" s="30">
        <f t="shared" si="43"/>
        <v>4000</v>
      </c>
    </row>
    <row r="442" spans="1:5" hidden="1" outlineLevel="3">
      <c r="A442" s="29"/>
      <c r="B442" s="28" t="s">
        <v>355</v>
      </c>
      <c r="C442" s="30">
        <v>28000</v>
      </c>
      <c r="D442" s="30">
        <f t="shared" si="43"/>
        <v>28000</v>
      </c>
      <c r="E442" s="30">
        <f t="shared" si="43"/>
        <v>28000</v>
      </c>
    </row>
    <row r="443" spans="1:5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hidden="1" outlineLevel="1">
      <c r="A444" s="185" t="s">
        <v>357</v>
      </c>
      <c r="B444" s="186"/>
      <c r="C444" s="32">
        <f>C445+C454+C455+C459+C462+C463+C468+C474+C477+C480+C481+C450</f>
        <v>600000</v>
      </c>
      <c r="D444" s="32">
        <f>D445+D454+D455+D459+D462+D463+D468+D474+D477+D480+D481+D450</f>
        <v>600000</v>
      </c>
      <c r="E444" s="32">
        <f>E445+E454+E455+E459+E462+E463+E468+E474+E477+E480+E481+E450</f>
        <v>600000</v>
      </c>
    </row>
    <row r="445" spans="1:5" ht="15" hidden="1" customHeight="1" outlineLevel="2">
      <c r="A445" s="6">
        <v>2202</v>
      </c>
      <c r="B445" s="4" t="s">
        <v>358</v>
      </c>
      <c r="C445" s="5">
        <f>SUM(C446:C449)</f>
        <v>115000</v>
      </c>
      <c r="D445" s="5">
        <f>SUM(D446:D449)</f>
        <v>115000</v>
      </c>
      <c r="E445" s="5">
        <f>SUM(E446:E449)</f>
        <v>115000</v>
      </c>
    </row>
    <row r="446" spans="1:5" ht="15" hidden="1" customHeight="1" outlineLevel="3">
      <c r="A446" s="28"/>
      <c r="B446" s="28" t="s">
        <v>359</v>
      </c>
      <c r="C446" s="30">
        <v>30000</v>
      </c>
      <c r="D446" s="30">
        <f>C446</f>
        <v>30000</v>
      </c>
      <c r="E446" s="30">
        <f>D446</f>
        <v>30000</v>
      </c>
    </row>
    <row r="447" spans="1:5" ht="15" hidden="1" customHeight="1" outlineLevel="3">
      <c r="A447" s="28"/>
      <c r="B447" s="28" t="s">
        <v>360</v>
      </c>
      <c r="C447" s="30">
        <v>10000</v>
      </c>
      <c r="D447" s="30">
        <f t="shared" ref="D447:E449" si="44">C447</f>
        <v>10000</v>
      </c>
      <c r="E447" s="30">
        <f t="shared" si="44"/>
        <v>10000</v>
      </c>
    </row>
    <row r="448" spans="1:5" ht="15" hidden="1" customHeight="1" outlineLevel="3">
      <c r="A448" s="28"/>
      <c r="B448" s="28" t="s">
        <v>361</v>
      </c>
      <c r="C448" s="30">
        <v>5000</v>
      </c>
      <c r="D448" s="30">
        <f t="shared" si="44"/>
        <v>5000</v>
      </c>
      <c r="E448" s="30">
        <f t="shared" si="44"/>
        <v>5000</v>
      </c>
    </row>
    <row r="449" spans="1:5" ht="15" hidden="1" customHeight="1" outlineLevel="3">
      <c r="A449" s="28"/>
      <c r="B449" s="28" t="s">
        <v>362</v>
      </c>
      <c r="C449" s="30">
        <v>70000</v>
      </c>
      <c r="D449" s="30">
        <f t="shared" si="44"/>
        <v>70000</v>
      </c>
      <c r="E449" s="30">
        <f t="shared" si="44"/>
        <v>70000</v>
      </c>
    </row>
    <row r="450" spans="1:5" ht="15" hidden="1" customHeight="1" outlineLevel="2">
      <c r="A450" s="6">
        <v>2202</v>
      </c>
      <c r="B450" s="4" t="s">
        <v>363</v>
      </c>
      <c r="C450" s="5">
        <f>SUM(C451:C453)</f>
        <v>120000</v>
      </c>
      <c r="D450" s="5">
        <f>SUM(D451:D453)</f>
        <v>120000</v>
      </c>
      <c r="E450" s="5">
        <f>SUM(E451:E453)</f>
        <v>120000</v>
      </c>
    </row>
    <row r="451" spans="1:5" ht="15" hidden="1" customHeight="1" outlineLevel="3">
      <c r="A451" s="28"/>
      <c r="B451" s="28" t="s">
        <v>364</v>
      </c>
      <c r="C451" s="30">
        <v>120000</v>
      </c>
      <c r="D451" s="30">
        <f>C451</f>
        <v>120000</v>
      </c>
      <c r="E451" s="30">
        <f>D451</f>
        <v>120000</v>
      </c>
    </row>
    <row r="452" spans="1:5" ht="15" hidden="1" customHeight="1" outlineLevel="3">
      <c r="A452" s="28"/>
      <c r="B452" s="28" t="s">
        <v>365</v>
      </c>
      <c r="C452" s="30"/>
      <c r="D452" s="30">
        <f t="shared" ref="D452:E453" si="45">C452</f>
        <v>0</v>
      </c>
      <c r="E452" s="30">
        <f t="shared" si="45"/>
        <v>0</v>
      </c>
    </row>
    <row r="453" spans="1:5" ht="15" hidden="1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hidden="1" customHeight="1" outlineLevel="2">
      <c r="A454" s="6">
        <v>2202</v>
      </c>
      <c r="B454" s="4" t="s">
        <v>51</v>
      </c>
      <c r="C454" s="5">
        <v>90000</v>
      </c>
      <c r="D454" s="5">
        <f>C454</f>
        <v>90000</v>
      </c>
      <c r="E454" s="5">
        <f>D454</f>
        <v>90000</v>
      </c>
    </row>
    <row r="455" spans="1:5" hidden="1" outlineLevel="2">
      <c r="A455" s="6">
        <v>2202</v>
      </c>
      <c r="B455" s="4" t="s">
        <v>120</v>
      </c>
      <c r="C455" s="5">
        <f>SUM(C456:C458)</f>
        <v>150000</v>
      </c>
      <c r="D455" s="5">
        <f>SUM(D456:D458)</f>
        <v>150000</v>
      </c>
      <c r="E455" s="5">
        <f>SUM(E456:E458)</f>
        <v>150000</v>
      </c>
    </row>
    <row r="456" spans="1:5" ht="15" hidden="1" customHeight="1" outlineLevel="3">
      <c r="A456" s="28"/>
      <c r="B456" s="28" t="s">
        <v>367</v>
      </c>
      <c r="C456" s="30">
        <v>130000</v>
      </c>
      <c r="D456" s="30">
        <f>C456</f>
        <v>130000</v>
      </c>
      <c r="E456" s="30">
        <f>D456</f>
        <v>130000</v>
      </c>
    </row>
    <row r="457" spans="1:5" ht="15" hidden="1" customHeight="1" outlineLevel="3">
      <c r="A457" s="28"/>
      <c r="B457" s="28" t="s">
        <v>368</v>
      </c>
      <c r="C457" s="30">
        <v>10000</v>
      </c>
      <c r="D457" s="30">
        <f t="shared" ref="D457:E458" si="46">C457</f>
        <v>10000</v>
      </c>
      <c r="E457" s="30">
        <f t="shared" si="46"/>
        <v>10000</v>
      </c>
    </row>
    <row r="458" spans="1:5" ht="15" hidden="1" customHeight="1" outlineLevel="3">
      <c r="A458" s="28"/>
      <c r="B458" s="28" t="s">
        <v>361</v>
      </c>
      <c r="C458" s="30">
        <v>10000</v>
      </c>
      <c r="D458" s="30">
        <f t="shared" si="46"/>
        <v>10000</v>
      </c>
      <c r="E458" s="30">
        <f t="shared" si="46"/>
        <v>10000</v>
      </c>
    </row>
    <row r="459" spans="1:5" hidden="1" outlineLevel="2">
      <c r="A459" s="6">
        <v>2202</v>
      </c>
      <c r="B459" s="4" t="s">
        <v>121</v>
      </c>
      <c r="C459" s="5">
        <f>SUM(C460:C461)</f>
        <v>20000</v>
      </c>
      <c r="D459" s="5">
        <f>SUM(D460:D461)</f>
        <v>20000</v>
      </c>
      <c r="E459" s="5">
        <f>SUM(E460:E461)</f>
        <v>20000</v>
      </c>
    </row>
    <row r="460" spans="1:5" ht="15" hidden="1" customHeight="1" outlineLevel="3">
      <c r="A460" s="28"/>
      <c r="B460" s="28" t="s">
        <v>369</v>
      </c>
      <c r="C460" s="30">
        <v>15000</v>
      </c>
      <c r="D460" s="30">
        <f t="shared" ref="D460:E462" si="47">C460</f>
        <v>15000</v>
      </c>
      <c r="E460" s="30">
        <f t="shared" si="47"/>
        <v>15000</v>
      </c>
    </row>
    <row r="461" spans="1:5" ht="15" hidden="1" customHeight="1" outlineLevel="3">
      <c r="A461" s="28"/>
      <c r="B461" s="28" t="s">
        <v>370</v>
      </c>
      <c r="C461" s="30">
        <v>5000</v>
      </c>
      <c r="D461" s="30">
        <f t="shared" si="47"/>
        <v>5000</v>
      </c>
      <c r="E461" s="30">
        <f t="shared" si="47"/>
        <v>5000</v>
      </c>
    </row>
    <row r="462" spans="1:5" hidden="1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hidden="1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hidden="1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hidden="1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hidden="1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hidden="1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hidden="1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hidden="1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hidden="1" outlineLevel="2">
      <c r="A474" s="6">
        <v>2202</v>
      </c>
      <c r="B474" s="4" t="s">
        <v>122</v>
      </c>
      <c r="C474" s="5">
        <f>SUM(C475:C476)</f>
        <v>70000</v>
      </c>
      <c r="D474" s="5">
        <f>SUM(D475:D476)</f>
        <v>70000</v>
      </c>
      <c r="E474" s="5">
        <f>SUM(E475:E476)</f>
        <v>70000</v>
      </c>
    </row>
    <row r="475" spans="1:5" ht="15" hidden="1" customHeight="1" outlineLevel="3">
      <c r="A475" s="28"/>
      <c r="B475" s="28" t="s">
        <v>383</v>
      </c>
      <c r="C475" s="30">
        <v>40000</v>
      </c>
      <c r="D475" s="30">
        <f>C475</f>
        <v>40000</v>
      </c>
      <c r="E475" s="30">
        <f>D475</f>
        <v>40000</v>
      </c>
    </row>
    <row r="476" spans="1:5" ht="15" hidden="1" customHeight="1" outlineLevel="3">
      <c r="A476" s="28"/>
      <c r="B476" s="28" t="s">
        <v>384</v>
      </c>
      <c r="C476" s="30">
        <v>30000</v>
      </c>
      <c r="D476" s="30">
        <f>C476</f>
        <v>30000</v>
      </c>
      <c r="E476" s="30">
        <f>D476</f>
        <v>30000</v>
      </c>
    </row>
    <row r="477" spans="1:5" hidden="1" outlineLevel="2">
      <c r="A477" s="6">
        <v>2202</v>
      </c>
      <c r="B477" s="4" t="s">
        <v>385</v>
      </c>
      <c r="C477" s="5">
        <f>SUM(C478:C479)</f>
        <v>25000</v>
      </c>
      <c r="D477" s="5">
        <f>SUM(D478:D479)</f>
        <v>25000</v>
      </c>
      <c r="E477" s="5">
        <f>SUM(E478:E479)</f>
        <v>25000</v>
      </c>
    </row>
    <row r="478" spans="1:5" ht="15" hidden="1" customHeight="1" outlineLevel="3">
      <c r="A478" s="28"/>
      <c r="B478" s="28" t="s">
        <v>383</v>
      </c>
      <c r="C478" s="30">
        <v>25000</v>
      </c>
      <c r="D478" s="30">
        <f t="shared" ref="D478:E481" si="50">C478</f>
        <v>25000</v>
      </c>
      <c r="E478" s="30">
        <f t="shared" si="50"/>
        <v>25000</v>
      </c>
    </row>
    <row r="479" spans="1:5" ht="15" hidden="1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hidden="1" outlineLevel="2">
      <c r="A480" s="6">
        <v>2202</v>
      </c>
      <c r="B480" s="4" t="s">
        <v>386</v>
      </c>
      <c r="C480" s="5">
        <v>10000</v>
      </c>
      <c r="D480" s="5">
        <f t="shared" si="50"/>
        <v>10000</v>
      </c>
      <c r="E480" s="5">
        <f t="shared" si="50"/>
        <v>10000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hidden="1" outlineLevel="1">
      <c r="A482" s="185" t="s">
        <v>388</v>
      </c>
      <c r="B482" s="186"/>
      <c r="C482" s="32">
        <v>0</v>
      </c>
      <c r="D482" s="32">
        <v>0</v>
      </c>
      <c r="E482" s="32">
        <v>0</v>
      </c>
    </row>
    <row r="483" spans="1:10" collapsed="1">
      <c r="A483" s="195" t="s">
        <v>389</v>
      </c>
      <c r="B483" s="196"/>
      <c r="C483" s="35">
        <f>C484+C504+C510+C523+C529+C539+C509</f>
        <v>351000</v>
      </c>
      <c r="D483" s="35">
        <f>D484+D504+D510+D523+D529+D539+D509</f>
        <v>351000</v>
      </c>
      <c r="E483" s="35">
        <f>E484+E504+E510+E523+E529+E539+E509</f>
        <v>351000</v>
      </c>
      <c r="G483" s="39" t="s">
        <v>592</v>
      </c>
      <c r="H483" s="41"/>
      <c r="I483" s="42"/>
      <c r="J483" s="40" t="b">
        <f>AND(H483=I483)</f>
        <v>1</v>
      </c>
    </row>
    <row r="484" spans="1:10" hidden="1" outlineLevel="1">
      <c r="A484" s="185" t="s">
        <v>390</v>
      </c>
      <c r="B484" s="186"/>
      <c r="C484" s="32">
        <f>C485+C486+C490+C491+C494+C497+C500+C501+C502+C503</f>
        <v>284000</v>
      </c>
      <c r="D484" s="32">
        <f>D485+D486+D490+D491+D494+D497+D500+D501+D502+D503</f>
        <v>284000</v>
      </c>
      <c r="E484" s="32">
        <f>E485+E486+E490+E491+E494+E497+E500+E501+E502+E503</f>
        <v>284000</v>
      </c>
    </row>
    <row r="485" spans="1:10" hidden="1" outlineLevel="2">
      <c r="A485" s="6">
        <v>3302</v>
      </c>
      <c r="B485" s="4" t="s">
        <v>391</v>
      </c>
      <c r="C485" s="5">
        <v>180000</v>
      </c>
      <c r="D485" s="5">
        <f>C485</f>
        <v>180000</v>
      </c>
      <c r="E485" s="5">
        <f>D485</f>
        <v>180000</v>
      </c>
    </row>
    <row r="486" spans="1:10" hidden="1" outlineLevel="2">
      <c r="A486" s="6">
        <v>3302</v>
      </c>
      <c r="B486" s="4" t="s">
        <v>392</v>
      </c>
      <c r="C486" s="5">
        <f>SUM(C487:C489)</f>
        <v>35000</v>
      </c>
      <c r="D486" s="5">
        <f>SUM(D487:D489)</f>
        <v>35000</v>
      </c>
      <c r="E486" s="5">
        <f>SUM(E487:E489)</f>
        <v>35000</v>
      </c>
    </row>
    <row r="487" spans="1:10" ht="15" hidden="1" customHeight="1" outlineLevel="3">
      <c r="A487" s="28"/>
      <c r="B487" s="28" t="s">
        <v>393</v>
      </c>
      <c r="C487" s="30">
        <v>25000</v>
      </c>
      <c r="D487" s="30">
        <f>C487</f>
        <v>25000</v>
      </c>
      <c r="E487" s="30">
        <f>D487</f>
        <v>25000</v>
      </c>
    </row>
    <row r="488" spans="1:10" ht="15" hidden="1" customHeight="1" outlineLevel="3">
      <c r="A488" s="28"/>
      <c r="B488" s="28" t="s">
        <v>394</v>
      </c>
      <c r="C488" s="30">
        <v>10000</v>
      </c>
      <c r="D488" s="30">
        <f t="shared" ref="D488:E489" si="51">C488</f>
        <v>10000</v>
      </c>
      <c r="E488" s="30">
        <f t="shared" si="51"/>
        <v>10000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1000</v>
      </c>
      <c r="D491" s="5">
        <f>SUM(D492:D493)</f>
        <v>1000</v>
      </c>
      <c r="E491" s="5">
        <f>SUM(E492:E493)</f>
        <v>1000</v>
      </c>
    </row>
    <row r="492" spans="1:10" ht="15" hidden="1" customHeight="1" outlineLevel="3">
      <c r="A492" s="28"/>
      <c r="B492" s="28" t="s">
        <v>398</v>
      </c>
      <c r="C492" s="30">
        <v>1000</v>
      </c>
      <c r="D492" s="30">
        <f>C492</f>
        <v>1000</v>
      </c>
      <c r="E492" s="30">
        <f>D492</f>
        <v>1000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15000</v>
      </c>
      <c r="D494" s="5">
        <f>SUM(D495:D496)</f>
        <v>15000</v>
      </c>
      <c r="E494" s="5">
        <f>SUM(E495:E496)</f>
        <v>15000</v>
      </c>
    </row>
    <row r="495" spans="1:10" ht="15" hidden="1" customHeight="1" outlineLevel="3">
      <c r="A495" s="28"/>
      <c r="B495" s="28" t="s">
        <v>401</v>
      </c>
      <c r="C495" s="30">
        <v>5000</v>
      </c>
      <c r="D495" s="30">
        <f>C495</f>
        <v>5000</v>
      </c>
      <c r="E495" s="30">
        <f>D495</f>
        <v>5000</v>
      </c>
    </row>
    <row r="496" spans="1:10" ht="15" hidden="1" customHeight="1" outlineLevel="3">
      <c r="A496" s="28"/>
      <c r="B496" s="28" t="s">
        <v>402</v>
      </c>
      <c r="C496" s="30">
        <v>10000</v>
      </c>
      <c r="D496" s="30">
        <f>C496</f>
        <v>10000</v>
      </c>
      <c r="E496" s="30">
        <f>D496</f>
        <v>10000</v>
      </c>
    </row>
    <row r="497" spans="1:12" hidden="1" outlineLevel="2">
      <c r="A497" s="6">
        <v>3302</v>
      </c>
      <c r="B497" s="4" t="s">
        <v>403</v>
      </c>
      <c r="C497" s="5">
        <f>SUM(C498:C499)</f>
        <v>20000</v>
      </c>
      <c r="D497" s="5">
        <f>SUM(D498:D499)</f>
        <v>20000</v>
      </c>
      <c r="E497" s="5">
        <f>SUM(E498:E499)</f>
        <v>20000</v>
      </c>
    </row>
    <row r="498" spans="1:12" ht="15" hidden="1" customHeight="1" outlineLevel="3">
      <c r="A498" s="28"/>
      <c r="B498" s="28" t="s">
        <v>404</v>
      </c>
      <c r="C498" s="30">
        <v>10000</v>
      </c>
      <c r="D498" s="30">
        <f t="shared" ref="D498:E503" si="52">C498</f>
        <v>10000</v>
      </c>
      <c r="E498" s="30">
        <f t="shared" si="52"/>
        <v>10000</v>
      </c>
    </row>
    <row r="499" spans="1:12" ht="15" hidden="1" customHeight="1" outlineLevel="3">
      <c r="A499" s="28"/>
      <c r="B499" s="28" t="s">
        <v>405</v>
      </c>
      <c r="C499" s="30">
        <v>10000</v>
      </c>
      <c r="D499" s="30">
        <f t="shared" si="52"/>
        <v>10000</v>
      </c>
      <c r="E499" s="30">
        <f t="shared" si="52"/>
        <v>10000</v>
      </c>
    </row>
    <row r="500" spans="1:12" hidden="1" outlineLevel="2">
      <c r="A500" s="6">
        <v>3302</v>
      </c>
      <c r="B500" s="4" t="s">
        <v>406</v>
      </c>
      <c r="C500" s="5">
        <v>30000</v>
      </c>
      <c r="D500" s="5">
        <f t="shared" si="52"/>
        <v>30000</v>
      </c>
      <c r="E500" s="5">
        <f t="shared" si="52"/>
        <v>30000</v>
      </c>
    </row>
    <row r="501" spans="1:12" hidden="1" outlineLevel="2">
      <c r="A501" s="6">
        <v>3302</v>
      </c>
      <c r="B501" s="4" t="s">
        <v>407</v>
      </c>
      <c r="C501" s="5">
        <v>3000</v>
      </c>
      <c r="D501" s="5">
        <f t="shared" si="52"/>
        <v>3000</v>
      </c>
      <c r="E501" s="5">
        <f t="shared" si="52"/>
        <v>3000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hidden="1" outlineLevel="1">
      <c r="A504" s="185" t="s">
        <v>410</v>
      </c>
      <c r="B504" s="186"/>
      <c r="C504" s="32">
        <f>SUM(C505:C508)</f>
        <v>15000</v>
      </c>
      <c r="D504" s="32">
        <f>SUM(D505:D508)</f>
        <v>15000</v>
      </c>
      <c r="E504" s="32">
        <f>SUM(E505:E508)</f>
        <v>15000</v>
      </c>
    </row>
    <row r="505" spans="1:12" hidden="1" outlineLevel="2" collapsed="1">
      <c r="A505" s="6">
        <v>3303</v>
      </c>
      <c r="B505" s="4" t="s">
        <v>411</v>
      </c>
      <c r="C505" s="5">
        <v>10000</v>
      </c>
      <c r="D505" s="5">
        <f>C505</f>
        <v>10000</v>
      </c>
      <c r="E505" s="5">
        <f>D505</f>
        <v>10000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hidden="1" outlineLevel="2">
      <c r="A507" s="6">
        <v>3303</v>
      </c>
      <c r="B507" s="4" t="s">
        <v>413</v>
      </c>
      <c r="C507" s="5">
        <v>5000</v>
      </c>
      <c r="D507" s="5">
        <f t="shared" si="53"/>
        <v>5000</v>
      </c>
      <c r="E507" s="5">
        <f t="shared" si="53"/>
        <v>5000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hidden="1" outlineLevel="2">
      <c r="A509" s="185" t="s">
        <v>949</v>
      </c>
      <c r="B509" s="186"/>
      <c r="C509" s="32">
        <v>0</v>
      </c>
      <c r="D509" s="32">
        <f t="shared" si="53"/>
        <v>0</v>
      </c>
      <c r="E509" s="32">
        <f t="shared" si="53"/>
        <v>0</v>
      </c>
    </row>
    <row r="510" spans="1:12" hidden="1" outlineLevel="1">
      <c r="A510" s="185" t="s">
        <v>414</v>
      </c>
      <c r="B510" s="186"/>
      <c r="C510" s="32">
        <f>C511+C512+C513+C514+C518+C519+C520+C521+C522</f>
        <v>40000</v>
      </c>
      <c r="D510" s="32">
        <f>D511+D512+D513+D514+D518+D519+D520+D521+D522</f>
        <v>40000</v>
      </c>
      <c r="E510" s="32">
        <f>E511+E512+E513+E514+E518+E519+E520+E521+E522</f>
        <v>40000</v>
      </c>
      <c r="F510" s="51"/>
      <c r="L510" s="51"/>
    </row>
    <row r="511" spans="1:12" hidden="1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hidden="1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hidden="1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hidden="1" outlineLevel="2">
      <c r="A514" s="6">
        <v>3305</v>
      </c>
      <c r="B514" s="4" t="s">
        <v>418</v>
      </c>
      <c r="C514" s="5">
        <f>SUM(C515:C517)</f>
        <v>15000</v>
      </c>
      <c r="D514" s="5">
        <f>SUM(D515:D517)</f>
        <v>15000</v>
      </c>
      <c r="E514" s="5">
        <f>SUM(E515:E517)</f>
        <v>15000</v>
      </c>
    </row>
    <row r="515" spans="1:5" ht="15" hidden="1" customHeight="1" outlineLevel="3">
      <c r="A515" s="29"/>
      <c r="B515" s="28" t="s">
        <v>419</v>
      </c>
      <c r="C515" s="30">
        <v>15000</v>
      </c>
      <c r="D515" s="30">
        <f t="shared" ref="D515:E522" si="55">C515</f>
        <v>15000</v>
      </c>
      <c r="E515" s="30">
        <f t="shared" si="55"/>
        <v>15000</v>
      </c>
    </row>
    <row r="516" spans="1:5" ht="15" hidden="1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hidden="1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hidden="1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hidden="1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hidden="1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hidden="1" outlineLevel="2">
      <c r="A521" s="6">
        <v>3305</v>
      </c>
      <c r="B521" s="4" t="s">
        <v>425</v>
      </c>
      <c r="C521" s="5">
        <v>25000</v>
      </c>
      <c r="D521" s="5">
        <f t="shared" si="55"/>
        <v>25000</v>
      </c>
      <c r="E521" s="5">
        <f t="shared" si="55"/>
        <v>25000</v>
      </c>
    </row>
    <row r="522" spans="1:5" hidden="1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hidden="1" outlineLevel="1">
      <c r="A523" s="185" t="s">
        <v>426</v>
      </c>
      <c r="B523" s="186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hidden="1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hidden="1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hidden="1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hidden="1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hidden="1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hidden="1" outlineLevel="1">
      <c r="A529" s="185" t="s">
        <v>432</v>
      </c>
      <c r="B529" s="186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hidden="1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hidden="1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hidden="1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hidden="1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hidden="1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hidden="1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hidden="1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hidden="1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hidden="1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hidden="1" outlineLevel="1">
      <c r="A539" s="185" t="s">
        <v>441</v>
      </c>
      <c r="B539" s="186"/>
      <c r="C539" s="32">
        <f>SUM(C540:C545)</f>
        <v>12000</v>
      </c>
      <c r="D539" s="32">
        <f>SUM(D540:D545)</f>
        <v>12000</v>
      </c>
      <c r="E539" s="32">
        <f>SUM(E540:E545)</f>
        <v>12000</v>
      </c>
    </row>
    <row r="540" spans="1:5" hidden="1" outlineLevel="2" collapsed="1">
      <c r="A540" s="6">
        <v>3310</v>
      </c>
      <c r="B540" s="4" t="s">
        <v>443</v>
      </c>
      <c r="C540" s="5">
        <v>5000</v>
      </c>
      <c r="D540" s="5">
        <f>C540</f>
        <v>5000</v>
      </c>
      <c r="E540" s="5">
        <f>D540</f>
        <v>5000</v>
      </c>
    </row>
    <row r="541" spans="1:5" hidden="1" outlineLevel="2" collapsed="1">
      <c r="A541" s="6">
        <v>3310</v>
      </c>
      <c r="B541" s="4" t="s">
        <v>52</v>
      </c>
      <c r="C541" s="5">
        <v>7000</v>
      </c>
      <c r="D541" s="5">
        <f t="shared" ref="D541:E544" si="58">C541</f>
        <v>7000</v>
      </c>
      <c r="E541" s="5">
        <f t="shared" si="58"/>
        <v>7000</v>
      </c>
    </row>
    <row r="542" spans="1:5" hidden="1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hidden="1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hidden="1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hidden="1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hidden="1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hidden="1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 collapsed="1">
      <c r="A548" s="193" t="s">
        <v>449</v>
      </c>
      <c r="B548" s="194"/>
      <c r="C548" s="35">
        <f>C549+C550</f>
        <v>80000</v>
      </c>
      <c r="D548" s="35">
        <f>D549+D550</f>
        <v>80000</v>
      </c>
      <c r="E548" s="35">
        <f>E549+E550</f>
        <v>80000</v>
      </c>
      <c r="G548" s="39" t="s">
        <v>593</v>
      </c>
      <c r="H548" s="41"/>
      <c r="I548" s="42"/>
      <c r="J548" s="40" t="b">
        <f>AND(H548=I548)</f>
        <v>1</v>
      </c>
    </row>
    <row r="549" spans="1:10" hidden="1" outlineLevel="1">
      <c r="A549" s="185" t="s">
        <v>450</v>
      </c>
      <c r="B549" s="186"/>
      <c r="C549" s="32"/>
      <c r="D549" s="32">
        <f>C549</f>
        <v>0</v>
      </c>
      <c r="E549" s="32">
        <f>D549</f>
        <v>0</v>
      </c>
    </row>
    <row r="550" spans="1:10" hidden="1" outlineLevel="1">
      <c r="A550" s="185" t="s">
        <v>451</v>
      </c>
      <c r="B550" s="186"/>
      <c r="C550" s="32">
        <v>80000</v>
      </c>
      <c r="D550" s="32">
        <f>C550</f>
        <v>80000</v>
      </c>
      <c r="E550" s="32">
        <f>D550</f>
        <v>80000</v>
      </c>
    </row>
    <row r="551" spans="1:10" collapsed="1">
      <c r="A551" s="191" t="s">
        <v>455</v>
      </c>
      <c r="B551" s="192"/>
      <c r="C551" s="36">
        <f>C552</f>
        <v>21000</v>
      </c>
      <c r="D551" s="36">
        <f>D552</f>
        <v>21000</v>
      </c>
      <c r="E551" s="36">
        <f>E552</f>
        <v>21000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87" t="s">
        <v>456</v>
      </c>
      <c r="B552" s="188"/>
      <c r="C552" s="33">
        <f>C553+C557</f>
        <v>21000</v>
      </c>
      <c r="D552" s="33">
        <f>D553+D557</f>
        <v>21000</v>
      </c>
      <c r="E552" s="33">
        <f>E553+E557</f>
        <v>21000</v>
      </c>
      <c r="G552" s="39" t="s">
        <v>594</v>
      </c>
      <c r="H552" s="41"/>
      <c r="I552" s="42"/>
      <c r="J552" s="40" t="b">
        <f>AND(H552=I552)</f>
        <v>1</v>
      </c>
    </row>
    <row r="553" spans="1:10" hidden="1" outlineLevel="1">
      <c r="A553" s="185" t="s">
        <v>457</v>
      </c>
      <c r="B553" s="186"/>
      <c r="C553" s="32">
        <f>SUM(C554:C556)</f>
        <v>21000</v>
      </c>
      <c r="D553" s="32">
        <f>SUM(D554:D556)</f>
        <v>21000</v>
      </c>
      <c r="E553" s="32">
        <f>SUM(E554:E556)</f>
        <v>21000</v>
      </c>
    </row>
    <row r="554" spans="1:10" hidden="1" outlineLevel="2" collapsed="1">
      <c r="A554" s="6">
        <v>5500</v>
      </c>
      <c r="B554" s="4" t="s">
        <v>458</v>
      </c>
      <c r="C554" s="5">
        <v>21000</v>
      </c>
      <c r="D554" s="5">
        <f t="shared" ref="D554:E556" si="59">C554</f>
        <v>21000</v>
      </c>
      <c r="E554" s="5">
        <f t="shared" si="59"/>
        <v>21000</v>
      </c>
    </row>
    <row r="555" spans="1:10" hidden="1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hidden="1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hidden="1" outlineLevel="1">
      <c r="A557" s="185" t="s">
        <v>461</v>
      </c>
      <c r="B557" s="186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hidden="1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hidden="1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 collapsed="1">
      <c r="A560" s="189" t="s">
        <v>62</v>
      </c>
      <c r="B560" s="190"/>
      <c r="C560" s="37">
        <f>C561+C717+C726</f>
        <v>11242840</v>
      </c>
      <c r="D560" s="37">
        <f>D561+D717+D726</f>
        <v>10476000</v>
      </c>
      <c r="E560" s="37">
        <f>E561+E717+E726</f>
        <v>10476000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91" t="s">
        <v>464</v>
      </c>
      <c r="B561" s="192"/>
      <c r="C561" s="36">
        <f>C562+C639+C643+C646</f>
        <v>10324000</v>
      </c>
      <c r="D561" s="36">
        <f>D562+D639+D643+D646</f>
        <v>10324000</v>
      </c>
      <c r="E561" s="36">
        <f>E562+E639+E643+E646</f>
        <v>10324000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87" t="s">
        <v>465</v>
      </c>
      <c r="B562" s="188"/>
      <c r="C562" s="38">
        <f>C563+C568+C569+C570+C577+C578+C582+C585+C586+C587+C588+C593+C596+C600+C604+C611+C617+C629</f>
        <v>10324000</v>
      </c>
      <c r="D562" s="38">
        <f>D563+D568+D569+D570+D577+D578+D582+D585+D586+D587+D588+D593+D596+D600+D604+D611+D617+D629</f>
        <v>10324000</v>
      </c>
      <c r="E562" s="38">
        <f>E563+E568+E569+E570+E577+E578+E582+E585+E586+E587+E588+E593+E596+E600+E604+E611+E617+E629</f>
        <v>10324000</v>
      </c>
      <c r="G562" s="39" t="s">
        <v>595</v>
      </c>
      <c r="H562" s="41"/>
      <c r="I562" s="42"/>
      <c r="J562" s="40" t="b">
        <f>AND(H562=I562)</f>
        <v>1</v>
      </c>
    </row>
    <row r="563" spans="1:10" hidden="1" outlineLevel="1">
      <c r="A563" s="185" t="s">
        <v>466</v>
      </c>
      <c r="B563" s="186"/>
      <c r="C563" s="32">
        <f>SUM(C564:C567)</f>
        <v>180000</v>
      </c>
      <c r="D563" s="32">
        <f>SUM(D564:D567)</f>
        <v>180000</v>
      </c>
      <c r="E563" s="32">
        <f>SUM(E564:E567)</f>
        <v>180000</v>
      </c>
    </row>
    <row r="564" spans="1:10" hidden="1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hidden="1" outlineLevel="2">
      <c r="A565" s="7">
        <v>6600</v>
      </c>
      <c r="B565" s="4" t="s">
        <v>469</v>
      </c>
      <c r="C565" s="5">
        <v>50000</v>
      </c>
      <c r="D565" s="5">
        <f t="shared" ref="D565:E567" si="60">C565</f>
        <v>50000</v>
      </c>
      <c r="E565" s="5">
        <f t="shared" si="60"/>
        <v>50000</v>
      </c>
    </row>
    <row r="566" spans="1:10" hidden="1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hidden="1" outlineLevel="2">
      <c r="A567" s="6">
        <v>6600</v>
      </c>
      <c r="B567" s="4" t="s">
        <v>471</v>
      </c>
      <c r="C567" s="5">
        <v>130000</v>
      </c>
      <c r="D567" s="5">
        <f t="shared" si="60"/>
        <v>130000</v>
      </c>
      <c r="E567" s="5">
        <f t="shared" si="60"/>
        <v>130000</v>
      </c>
    </row>
    <row r="568" spans="1:10" hidden="1" outlineLevel="1">
      <c r="A568" s="185" t="s">
        <v>467</v>
      </c>
      <c r="B568" s="186"/>
      <c r="C568" s="31">
        <v>493000</v>
      </c>
      <c r="D568" s="31">
        <f>C568</f>
        <v>493000</v>
      </c>
      <c r="E568" s="31">
        <f>D568</f>
        <v>493000</v>
      </c>
    </row>
    <row r="569" spans="1:10" hidden="1" outlineLevel="1">
      <c r="A569" s="185" t="s">
        <v>472</v>
      </c>
      <c r="B569" s="186"/>
      <c r="C569" s="32">
        <v>310000</v>
      </c>
      <c r="D569" s="32">
        <f>C569</f>
        <v>310000</v>
      </c>
      <c r="E569" s="32">
        <f>D569</f>
        <v>310000</v>
      </c>
    </row>
    <row r="570" spans="1:10" hidden="1" outlineLevel="1">
      <c r="A570" s="185" t="s">
        <v>473</v>
      </c>
      <c r="B570" s="186"/>
      <c r="C570" s="32">
        <f>SUM(C571:C576)</f>
        <v>1950000</v>
      </c>
      <c r="D570" s="32">
        <f>SUM(D571:D576)</f>
        <v>1950000</v>
      </c>
      <c r="E570" s="32">
        <f>SUM(E571:E576)</f>
        <v>1950000</v>
      </c>
    </row>
    <row r="571" spans="1:10" hidden="1" outlineLevel="2">
      <c r="A571" s="7">
        <v>6603</v>
      </c>
      <c r="B571" s="4" t="s">
        <v>474</v>
      </c>
      <c r="C571" s="5">
        <v>600000</v>
      </c>
      <c r="D571" s="5">
        <f>C571</f>
        <v>600000</v>
      </c>
      <c r="E571" s="5">
        <f>D571</f>
        <v>600000</v>
      </c>
    </row>
    <row r="572" spans="1:10" hidden="1" outlineLevel="2">
      <c r="A572" s="7">
        <v>6603</v>
      </c>
      <c r="B572" s="4" t="s">
        <v>475</v>
      </c>
      <c r="C572" s="5">
        <v>50000</v>
      </c>
      <c r="D572" s="5">
        <f t="shared" ref="D572:E576" si="61">C572</f>
        <v>50000</v>
      </c>
      <c r="E572" s="5">
        <f t="shared" si="61"/>
        <v>50000</v>
      </c>
    </row>
    <row r="573" spans="1:10" hidden="1" outlineLevel="2">
      <c r="A573" s="7">
        <v>6603</v>
      </c>
      <c r="B573" s="4" t="s">
        <v>476</v>
      </c>
      <c r="C573" s="5">
        <v>1150000</v>
      </c>
      <c r="D573" s="5">
        <f t="shared" si="61"/>
        <v>1150000</v>
      </c>
      <c r="E573" s="5">
        <f t="shared" si="61"/>
        <v>1150000</v>
      </c>
    </row>
    <row r="574" spans="1:10" hidden="1" outlineLevel="2">
      <c r="A574" s="7">
        <v>6603</v>
      </c>
      <c r="B574" s="4" t="s">
        <v>477</v>
      </c>
      <c r="C574" s="5">
        <v>150000</v>
      </c>
      <c r="D574" s="5">
        <f t="shared" si="61"/>
        <v>150000</v>
      </c>
      <c r="E574" s="5">
        <f t="shared" si="61"/>
        <v>150000</v>
      </c>
    </row>
    <row r="575" spans="1:10" hidden="1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hidden="1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hidden="1" outlineLevel="1">
      <c r="A577" s="185" t="s">
        <v>480</v>
      </c>
      <c r="B577" s="186"/>
      <c r="C577" s="32">
        <v>50000</v>
      </c>
      <c r="D577" s="32">
        <f>C577</f>
        <v>50000</v>
      </c>
      <c r="E577" s="32">
        <f>D577</f>
        <v>50000</v>
      </c>
    </row>
    <row r="578" spans="1:5" hidden="1" outlineLevel="1">
      <c r="A578" s="185" t="s">
        <v>481</v>
      </c>
      <c r="B578" s="186"/>
      <c r="C578" s="32">
        <f>SUM(C579:C581)</f>
        <v>60000</v>
      </c>
      <c r="D578" s="32">
        <f>SUM(D579:D581)</f>
        <v>60000</v>
      </c>
      <c r="E578" s="32">
        <f>SUM(E579:E581)</f>
        <v>60000</v>
      </c>
    </row>
    <row r="579" spans="1:5" hidden="1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hidden="1" outlineLevel="2">
      <c r="A580" s="7">
        <v>6605</v>
      </c>
      <c r="B580" s="4" t="s">
        <v>483</v>
      </c>
      <c r="C580" s="5">
        <v>20000</v>
      </c>
      <c r="D580" s="5">
        <f t="shared" si="62"/>
        <v>20000</v>
      </c>
      <c r="E580" s="5">
        <f t="shared" si="62"/>
        <v>20000</v>
      </c>
    </row>
    <row r="581" spans="1:5" hidden="1" outlineLevel="2">
      <c r="A581" s="7">
        <v>6605</v>
      </c>
      <c r="B581" s="4" t="s">
        <v>484</v>
      </c>
      <c r="C581" s="5">
        <v>40000</v>
      </c>
      <c r="D581" s="5">
        <f t="shared" si="62"/>
        <v>40000</v>
      </c>
      <c r="E581" s="5">
        <f t="shared" si="62"/>
        <v>40000</v>
      </c>
    </row>
    <row r="582" spans="1:5" hidden="1" outlineLevel="1">
      <c r="A582" s="185" t="s">
        <v>485</v>
      </c>
      <c r="B582" s="186"/>
      <c r="C582" s="32">
        <f>SUM(C583:C584)</f>
        <v>1326000</v>
      </c>
      <c r="D582" s="32">
        <f>SUM(D583:D584)</f>
        <v>1326000</v>
      </c>
      <c r="E582" s="32">
        <f>SUM(E583:E584)</f>
        <v>1326000</v>
      </c>
    </row>
    <row r="583" spans="1:5" hidden="1" outlineLevel="2">
      <c r="A583" s="7">
        <v>6606</v>
      </c>
      <c r="B583" s="4" t="s">
        <v>486</v>
      </c>
      <c r="C583" s="5">
        <v>1226000</v>
      </c>
      <c r="D583" s="5">
        <f t="shared" ref="D583:E587" si="63">C583</f>
        <v>1226000</v>
      </c>
      <c r="E583" s="5">
        <f t="shared" si="63"/>
        <v>1226000</v>
      </c>
    </row>
    <row r="584" spans="1:5" hidden="1" outlineLevel="2">
      <c r="A584" s="7">
        <v>6606</v>
      </c>
      <c r="B584" s="4" t="s">
        <v>487</v>
      </c>
      <c r="C584" s="5">
        <v>100000</v>
      </c>
      <c r="D584" s="5">
        <f t="shared" si="63"/>
        <v>100000</v>
      </c>
      <c r="E584" s="5">
        <f t="shared" si="63"/>
        <v>100000</v>
      </c>
    </row>
    <row r="585" spans="1:5" hidden="1" outlineLevel="1">
      <c r="A585" s="185" t="s">
        <v>488</v>
      </c>
      <c r="B585" s="186"/>
      <c r="C585" s="32">
        <v>0</v>
      </c>
      <c r="D585" s="32">
        <f t="shared" si="63"/>
        <v>0</v>
      </c>
      <c r="E585" s="32">
        <f t="shared" si="63"/>
        <v>0</v>
      </c>
    </row>
    <row r="586" spans="1:5" hidden="1" outlineLevel="1" collapsed="1">
      <c r="A586" s="185" t="s">
        <v>489</v>
      </c>
      <c r="B586" s="186"/>
      <c r="C586" s="32">
        <v>220000</v>
      </c>
      <c r="D586" s="32">
        <f t="shared" si="63"/>
        <v>220000</v>
      </c>
      <c r="E586" s="32">
        <f t="shared" si="63"/>
        <v>220000</v>
      </c>
    </row>
    <row r="587" spans="1:5" hidden="1" outlineLevel="1" collapsed="1">
      <c r="A587" s="185" t="s">
        <v>490</v>
      </c>
      <c r="B587" s="186"/>
      <c r="C587" s="32">
        <v>0</v>
      </c>
      <c r="D587" s="32">
        <f t="shared" si="63"/>
        <v>0</v>
      </c>
      <c r="E587" s="32">
        <f t="shared" si="63"/>
        <v>0</v>
      </c>
    </row>
    <row r="588" spans="1:5" hidden="1" outlineLevel="1">
      <c r="A588" s="185" t="s">
        <v>491</v>
      </c>
      <c r="B588" s="186"/>
      <c r="C588" s="32">
        <f>SUM(C589:C592)</f>
        <v>405000</v>
      </c>
      <c r="D588" s="32">
        <f>SUM(D589:D592)</f>
        <v>405000</v>
      </c>
      <c r="E588" s="32">
        <f>SUM(E589:E592)</f>
        <v>405000</v>
      </c>
    </row>
    <row r="589" spans="1:5" hidden="1" outlineLevel="2">
      <c r="A589" s="7">
        <v>6610</v>
      </c>
      <c r="B589" s="4" t="s">
        <v>492</v>
      </c>
      <c r="C589" s="5">
        <v>393000</v>
      </c>
      <c r="D589" s="5">
        <f>C589</f>
        <v>393000</v>
      </c>
      <c r="E589" s="5">
        <f>D589</f>
        <v>393000</v>
      </c>
    </row>
    <row r="590" spans="1:5" hidden="1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hidden="1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hidden="1" outlineLevel="2">
      <c r="A592" s="7">
        <v>6610</v>
      </c>
      <c r="B592" s="4" t="s">
        <v>495</v>
      </c>
      <c r="C592" s="5">
        <v>12000</v>
      </c>
      <c r="D592" s="5">
        <f t="shared" si="64"/>
        <v>12000</v>
      </c>
      <c r="E592" s="5">
        <f t="shared" si="64"/>
        <v>12000</v>
      </c>
    </row>
    <row r="593" spans="1:5" hidden="1" outlineLevel="1">
      <c r="A593" s="185" t="s">
        <v>498</v>
      </c>
      <c r="B593" s="186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hidden="1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hidden="1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hidden="1" outlineLevel="1">
      <c r="A596" s="185" t="s">
        <v>502</v>
      </c>
      <c r="B596" s="186"/>
      <c r="C596" s="32">
        <f>SUM(C597:C599)</f>
        <v>310000</v>
      </c>
      <c r="D596" s="32">
        <f>SUM(D597:D599)</f>
        <v>310000</v>
      </c>
      <c r="E596" s="32">
        <f>SUM(E597:E599)</f>
        <v>310000</v>
      </c>
    </row>
    <row r="597" spans="1:5" hidden="1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hidden="1" outlineLevel="2">
      <c r="A598" s="7">
        <v>6612</v>
      </c>
      <c r="B598" s="4" t="s">
        <v>500</v>
      </c>
      <c r="C598" s="5">
        <v>200000</v>
      </c>
      <c r="D598" s="5">
        <f t="shared" ref="D598:E599" si="65">C598</f>
        <v>200000</v>
      </c>
      <c r="E598" s="5">
        <f t="shared" si="65"/>
        <v>200000</v>
      </c>
    </row>
    <row r="599" spans="1:5" hidden="1" outlineLevel="2">
      <c r="A599" s="7">
        <v>6612</v>
      </c>
      <c r="B599" s="4" t="s">
        <v>501</v>
      </c>
      <c r="C599" s="5">
        <v>110000</v>
      </c>
      <c r="D599" s="5">
        <f t="shared" si="65"/>
        <v>110000</v>
      </c>
      <c r="E599" s="5">
        <f t="shared" si="65"/>
        <v>110000</v>
      </c>
    </row>
    <row r="600" spans="1:5" hidden="1" outlineLevel="1">
      <c r="A600" s="185" t="s">
        <v>503</v>
      </c>
      <c r="B600" s="186"/>
      <c r="C600" s="32">
        <f>SUM(C601:C603)</f>
        <v>4038000</v>
      </c>
      <c r="D600" s="32">
        <f>SUM(D601:D603)</f>
        <v>4038000</v>
      </c>
      <c r="E600" s="32">
        <f>SUM(E601:E603)</f>
        <v>4038000</v>
      </c>
    </row>
    <row r="601" spans="1:5" hidden="1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hidden="1" outlineLevel="2">
      <c r="A602" s="7">
        <v>6613</v>
      </c>
      <c r="B602" s="4" t="s">
        <v>505</v>
      </c>
      <c r="C602" s="5">
        <v>3898000</v>
      </c>
      <c r="D602" s="5">
        <f t="shared" si="66"/>
        <v>3898000</v>
      </c>
      <c r="E602" s="5">
        <f t="shared" si="66"/>
        <v>3898000</v>
      </c>
    </row>
    <row r="603" spans="1:5" hidden="1" outlineLevel="2">
      <c r="A603" s="7">
        <v>6613</v>
      </c>
      <c r="B603" s="4" t="s">
        <v>501</v>
      </c>
      <c r="C603" s="5">
        <v>140000</v>
      </c>
      <c r="D603" s="5">
        <f t="shared" si="66"/>
        <v>140000</v>
      </c>
      <c r="E603" s="5">
        <f t="shared" si="66"/>
        <v>140000</v>
      </c>
    </row>
    <row r="604" spans="1:5" hidden="1" outlineLevel="1">
      <c r="A604" s="185" t="s">
        <v>506</v>
      </c>
      <c r="B604" s="186"/>
      <c r="C604" s="32">
        <f>SUM(C605:C610)</f>
        <v>381000</v>
      </c>
      <c r="D604" s="32">
        <f>SUM(D605:D610)</f>
        <v>381000</v>
      </c>
      <c r="E604" s="32">
        <f>SUM(E605:E610)</f>
        <v>381000</v>
      </c>
    </row>
    <row r="605" spans="1:5" hidden="1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hidden="1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hidden="1" outlineLevel="2">
      <c r="A607" s="7">
        <v>6614</v>
      </c>
      <c r="B607" s="4" t="s">
        <v>509</v>
      </c>
      <c r="C607" s="5">
        <v>43000</v>
      </c>
      <c r="D607" s="5">
        <f t="shared" si="67"/>
        <v>43000</v>
      </c>
      <c r="E607" s="5">
        <f t="shared" si="67"/>
        <v>43000</v>
      </c>
    </row>
    <row r="608" spans="1:5" hidden="1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hidden="1" outlineLevel="2">
      <c r="A609" s="7">
        <v>6614</v>
      </c>
      <c r="B609" s="4" t="s">
        <v>511</v>
      </c>
      <c r="C609" s="5">
        <v>258000</v>
      </c>
      <c r="D609" s="5">
        <f t="shared" si="67"/>
        <v>258000</v>
      </c>
      <c r="E609" s="5">
        <f t="shared" si="67"/>
        <v>258000</v>
      </c>
    </row>
    <row r="610" spans="1:5" hidden="1" outlineLevel="2">
      <c r="A610" s="7">
        <v>6614</v>
      </c>
      <c r="B610" s="4" t="s">
        <v>512</v>
      </c>
      <c r="C610" s="5">
        <v>80000</v>
      </c>
      <c r="D610" s="5">
        <f t="shared" si="67"/>
        <v>80000</v>
      </c>
      <c r="E610" s="5">
        <f t="shared" si="67"/>
        <v>80000</v>
      </c>
    </row>
    <row r="611" spans="1:5" hidden="1" outlineLevel="1">
      <c r="A611" s="185" t="s">
        <v>513</v>
      </c>
      <c r="B611" s="186"/>
      <c r="C611" s="32">
        <f>SUM(C612:C616)</f>
        <v>251000</v>
      </c>
      <c r="D611" s="32">
        <f>SUM(D612:D616)</f>
        <v>251000</v>
      </c>
      <c r="E611" s="32">
        <f>SUM(E612:E616)</f>
        <v>251000</v>
      </c>
    </row>
    <row r="612" spans="1:5" hidden="1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hidden="1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hidden="1" outlineLevel="2">
      <c r="A614" s="7">
        <v>6615</v>
      </c>
      <c r="B614" s="4" t="s">
        <v>516</v>
      </c>
      <c r="C614" s="5">
        <v>151000</v>
      </c>
      <c r="D614" s="5">
        <f t="shared" si="68"/>
        <v>151000</v>
      </c>
      <c r="E614" s="5">
        <f t="shared" si="68"/>
        <v>151000</v>
      </c>
    </row>
    <row r="615" spans="1:5" hidden="1" outlineLevel="2">
      <c r="A615" s="7">
        <v>6615</v>
      </c>
      <c r="B615" s="4" t="s">
        <v>517</v>
      </c>
      <c r="C615" s="5">
        <v>100000</v>
      </c>
      <c r="D615" s="5">
        <f t="shared" si="68"/>
        <v>100000</v>
      </c>
      <c r="E615" s="5">
        <f t="shared" si="68"/>
        <v>100000</v>
      </c>
    </row>
    <row r="616" spans="1:5" hidden="1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hidden="1" outlineLevel="1">
      <c r="A617" s="185" t="s">
        <v>519</v>
      </c>
      <c r="B617" s="186"/>
      <c r="C617" s="32">
        <f>SUM(C618:C628)</f>
        <v>100000</v>
      </c>
      <c r="D617" s="32">
        <f>SUM(D618:D628)</f>
        <v>100000</v>
      </c>
      <c r="E617" s="32">
        <f>SUM(E618:E628)</f>
        <v>100000</v>
      </c>
    </row>
    <row r="618" spans="1:5" hidden="1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hidden="1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hidden="1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hidden="1" outlineLevel="2">
      <c r="A621" s="7">
        <v>6616</v>
      </c>
      <c r="B621" s="4" t="s">
        <v>523</v>
      </c>
      <c r="C621" s="5">
        <v>100000</v>
      </c>
      <c r="D621" s="5">
        <f t="shared" si="69"/>
        <v>100000</v>
      </c>
      <c r="E621" s="5">
        <f t="shared" si="69"/>
        <v>100000</v>
      </c>
    </row>
    <row r="622" spans="1:5" hidden="1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hidden="1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hidden="1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hidden="1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hidden="1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hidden="1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hidden="1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hidden="1" outlineLevel="1">
      <c r="A629" s="185" t="s">
        <v>531</v>
      </c>
      <c r="B629" s="186"/>
      <c r="C629" s="32">
        <f>SUM(C630:C638)</f>
        <v>250000</v>
      </c>
      <c r="D629" s="32">
        <f>SUM(D630:D638)</f>
        <v>250000</v>
      </c>
      <c r="E629" s="32">
        <f>SUM(E630:E638)</f>
        <v>250000</v>
      </c>
    </row>
    <row r="630" spans="1:10" hidden="1" outlineLevel="2">
      <c r="A630" s="7">
        <v>6617</v>
      </c>
      <c r="B630" s="4" t="s">
        <v>532</v>
      </c>
      <c r="C630" s="5">
        <v>250000</v>
      </c>
      <c r="D630" s="5">
        <f>C630</f>
        <v>250000</v>
      </c>
      <c r="E630" s="5">
        <f>D630</f>
        <v>250000</v>
      </c>
    </row>
    <row r="631" spans="1:10" hidden="1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hidden="1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hidden="1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hidden="1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hidden="1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hidden="1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hidden="1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hidden="1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 collapsed="1">
      <c r="A639" s="187" t="s">
        <v>541</v>
      </c>
      <c r="B639" s="188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hidden="1" outlineLevel="1">
      <c r="A640" s="185" t="s">
        <v>542</v>
      </c>
      <c r="B640" s="186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hidden="1" outlineLevel="1">
      <c r="A641" s="185" t="s">
        <v>543</v>
      </c>
      <c r="B641" s="186"/>
      <c r="C641" s="32">
        <v>0</v>
      </c>
      <c r="D641" s="32">
        <f t="shared" si="71"/>
        <v>0</v>
      </c>
      <c r="E641" s="32">
        <f t="shared" si="71"/>
        <v>0</v>
      </c>
    </row>
    <row r="642" spans="1:10" hidden="1" outlineLevel="1">
      <c r="A642" s="185" t="s">
        <v>544</v>
      </c>
      <c r="B642" s="186"/>
      <c r="C642" s="32">
        <v>0</v>
      </c>
      <c r="D642" s="32">
        <f t="shared" si="71"/>
        <v>0</v>
      </c>
      <c r="E642" s="32">
        <f t="shared" si="71"/>
        <v>0</v>
      </c>
    </row>
    <row r="643" spans="1:10" collapsed="1">
      <c r="A643" s="187" t="s">
        <v>545</v>
      </c>
      <c r="B643" s="188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hidden="1" outlineLevel="1">
      <c r="A644" s="185" t="s">
        <v>546</v>
      </c>
      <c r="B644" s="186"/>
      <c r="C644" s="32">
        <v>0</v>
      </c>
      <c r="D644" s="32">
        <f>C644</f>
        <v>0</v>
      </c>
      <c r="E644" s="32">
        <f>D644</f>
        <v>0</v>
      </c>
    </row>
    <row r="645" spans="1:10" hidden="1" outlineLevel="1">
      <c r="A645" s="185" t="s">
        <v>547</v>
      </c>
      <c r="B645" s="186"/>
      <c r="C645" s="32">
        <v>0</v>
      </c>
      <c r="D645" s="32">
        <f>C645</f>
        <v>0</v>
      </c>
      <c r="E645" s="32">
        <f>D645</f>
        <v>0</v>
      </c>
    </row>
    <row r="646" spans="1:10" collapsed="1">
      <c r="A646" s="187" t="s">
        <v>548</v>
      </c>
      <c r="B646" s="188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hidden="1" outlineLevel="1">
      <c r="A647" s="185" t="s">
        <v>549</v>
      </c>
      <c r="B647" s="186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hidden="1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hidden="1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hidden="1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hidden="1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hidden="1" outlineLevel="1">
      <c r="A652" s="185" t="s">
        <v>550</v>
      </c>
      <c r="B652" s="186"/>
      <c r="C652" s="31">
        <v>0</v>
      </c>
      <c r="D652" s="31">
        <f>C652</f>
        <v>0</v>
      </c>
      <c r="E652" s="31">
        <f>D652</f>
        <v>0</v>
      </c>
    </row>
    <row r="653" spans="1:10" hidden="1" outlineLevel="1">
      <c r="A653" s="185" t="s">
        <v>551</v>
      </c>
      <c r="B653" s="186"/>
      <c r="C653" s="32">
        <v>0</v>
      </c>
      <c r="D653" s="32">
        <f>C653</f>
        <v>0</v>
      </c>
      <c r="E653" s="32">
        <f>D653</f>
        <v>0</v>
      </c>
    </row>
    <row r="654" spans="1:10" hidden="1" outlineLevel="1">
      <c r="A654" s="185" t="s">
        <v>552</v>
      </c>
      <c r="B654" s="186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hidden="1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hidden="1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hidden="1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hidden="1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hidden="1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hidden="1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hidden="1" outlineLevel="1">
      <c r="A661" s="185" t="s">
        <v>553</v>
      </c>
      <c r="B661" s="186"/>
      <c r="C661" s="32">
        <v>0</v>
      </c>
      <c r="D661" s="32">
        <f>C661</f>
        <v>0</v>
      </c>
      <c r="E661" s="32">
        <f>D661</f>
        <v>0</v>
      </c>
    </row>
    <row r="662" spans="1:5" hidden="1" outlineLevel="1">
      <c r="A662" s="185" t="s">
        <v>554</v>
      </c>
      <c r="B662" s="186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hidden="1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hidden="1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hidden="1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hidden="1" outlineLevel="1">
      <c r="A666" s="185" t="s">
        <v>555</v>
      </c>
      <c r="B666" s="186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hidden="1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hidden="1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hidden="1" outlineLevel="1">
      <c r="A669" s="185" t="s">
        <v>556</v>
      </c>
      <c r="B669" s="186"/>
      <c r="C669" s="32">
        <v>0</v>
      </c>
      <c r="D669" s="32">
        <f t="shared" si="75"/>
        <v>0</v>
      </c>
      <c r="E669" s="32">
        <f t="shared" si="75"/>
        <v>0</v>
      </c>
    </row>
    <row r="670" spans="1:5" hidden="1" outlineLevel="1" collapsed="1">
      <c r="A670" s="185" t="s">
        <v>557</v>
      </c>
      <c r="B670" s="186"/>
      <c r="C670" s="32">
        <v>0</v>
      </c>
      <c r="D670" s="32">
        <f t="shared" si="75"/>
        <v>0</v>
      </c>
      <c r="E670" s="32">
        <f t="shared" si="75"/>
        <v>0</v>
      </c>
    </row>
    <row r="671" spans="1:5" hidden="1" outlineLevel="1" collapsed="1">
      <c r="A671" s="185" t="s">
        <v>558</v>
      </c>
      <c r="B671" s="186"/>
      <c r="C671" s="32">
        <v>0</v>
      </c>
      <c r="D671" s="32">
        <f t="shared" si="75"/>
        <v>0</v>
      </c>
      <c r="E671" s="32">
        <f t="shared" si="75"/>
        <v>0</v>
      </c>
    </row>
    <row r="672" spans="1:5" hidden="1" outlineLevel="1">
      <c r="A672" s="185" t="s">
        <v>559</v>
      </c>
      <c r="B672" s="186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hidden="1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hidden="1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hidden="1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hidden="1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hidden="1" outlineLevel="1">
      <c r="A677" s="185" t="s">
        <v>560</v>
      </c>
      <c r="B677" s="186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hidden="1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hidden="1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hidden="1" outlineLevel="1">
      <c r="A680" s="185" t="s">
        <v>561</v>
      </c>
      <c r="B680" s="186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hidden="1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hidden="1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hidden="1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hidden="1" outlineLevel="1">
      <c r="A684" s="185" t="s">
        <v>562</v>
      </c>
      <c r="B684" s="186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hidden="1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hidden="1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hidden="1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hidden="1" outlineLevel="1">
      <c r="A688" s="185" t="s">
        <v>563</v>
      </c>
      <c r="B688" s="186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hidden="1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hidden="1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hidden="1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hidden="1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hidden="1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hidden="1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hidden="1" outlineLevel="1">
      <c r="A695" s="185" t="s">
        <v>564</v>
      </c>
      <c r="B695" s="186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hidden="1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hidden="1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hidden="1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hidden="1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hidden="1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hidden="1" outlineLevel="1">
      <c r="A701" s="185" t="s">
        <v>565</v>
      </c>
      <c r="B701" s="186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hidden="1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hidden="1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hidden="1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hidden="1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hidden="1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hidden="1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hidden="1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hidden="1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hidden="1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hidden="1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hidden="1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hidden="1" outlineLevel="1">
      <c r="A713" s="185" t="s">
        <v>566</v>
      </c>
      <c r="B713" s="186"/>
      <c r="C713" s="31">
        <v>0</v>
      </c>
      <c r="D713" s="31">
        <f>C713</f>
        <v>0</v>
      </c>
      <c r="E713" s="31">
        <f>D713</f>
        <v>0</v>
      </c>
    </row>
    <row r="714" spans="1:10" hidden="1" outlineLevel="1">
      <c r="A714" s="185" t="s">
        <v>567</v>
      </c>
      <c r="B714" s="186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hidden="1" outlineLevel="1">
      <c r="A715" s="185" t="s">
        <v>568</v>
      </c>
      <c r="B715" s="186"/>
      <c r="C715" s="32">
        <v>0</v>
      </c>
      <c r="D715" s="31">
        <f t="shared" si="82"/>
        <v>0</v>
      </c>
      <c r="E715" s="31">
        <f t="shared" si="82"/>
        <v>0</v>
      </c>
    </row>
    <row r="716" spans="1:10" hidden="1" outlineLevel="1">
      <c r="A716" s="185" t="s">
        <v>569</v>
      </c>
      <c r="B716" s="186"/>
      <c r="C716" s="32">
        <v>0</v>
      </c>
      <c r="D716" s="31">
        <f t="shared" si="82"/>
        <v>0</v>
      </c>
      <c r="E716" s="31">
        <f t="shared" si="82"/>
        <v>0</v>
      </c>
    </row>
    <row r="717" spans="1:10" collapsed="1">
      <c r="A717" s="191" t="s">
        <v>570</v>
      </c>
      <c r="B717" s="192"/>
      <c r="C717" s="36">
        <f>C718</f>
        <v>150000</v>
      </c>
      <c r="D717" s="36">
        <f>D718</f>
        <v>150000</v>
      </c>
      <c r="E717" s="36">
        <f>E718</f>
        <v>150000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87" t="s">
        <v>571</v>
      </c>
      <c r="B718" s="188"/>
      <c r="C718" s="33">
        <f>C719+C723</f>
        <v>150000</v>
      </c>
      <c r="D718" s="33">
        <f>D719+D723</f>
        <v>150000</v>
      </c>
      <c r="E718" s="33">
        <f>E719+E723</f>
        <v>150000</v>
      </c>
      <c r="G718" s="39" t="s">
        <v>599</v>
      </c>
      <c r="H718" s="41"/>
      <c r="I718" s="42"/>
      <c r="J718" s="40" t="b">
        <f>AND(H718=I718)</f>
        <v>1</v>
      </c>
    </row>
    <row r="719" spans="1:10" hidden="1" outlineLevel="1" collapsed="1">
      <c r="A719" s="197" t="s">
        <v>851</v>
      </c>
      <c r="B719" s="198"/>
      <c r="C719" s="31">
        <f>SUM(C720:C722)</f>
        <v>150000</v>
      </c>
      <c r="D719" s="31">
        <f>SUM(D720:D722)</f>
        <v>150000</v>
      </c>
      <c r="E719" s="31">
        <f>SUM(E720:E722)</f>
        <v>150000</v>
      </c>
    </row>
    <row r="720" spans="1:10" ht="15" hidden="1" customHeight="1" outlineLevel="2">
      <c r="A720" s="6">
        <v>10950</v>
      </c>
      <c r="B720" s="4" t="s">
        <v>572</v>
      </c>
      <c r="C720" s="5">
        <v>150000</v>
      </c>
      <c r="D720" s="5">
        <f>C720</f>
        <v>150000</v>
      </c>
      <c r="E720" s="5">
        <f>D720</f>
        <v>150000</v>
      </c>
    </row>
    <row r="721" spans="1:10" ht="15" hidden="1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hidden="1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hidden="1" outlineLevel="1">
      <c r="A723" s="197" t="s">
        <v>850</v>
      </c>
      <c r="B723" s="198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hidden="1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hidden="1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 collapsed="1">
      <c r="A726" s="191" t="s">
        <v>577</v>
      </c>
      <c r="B726" s="192"/>
      <c r="C726" s="36">
        <f>C727</f>
        <v>768840</v>
      </c>
      <c r="D726" s="36">
        <f>D727</f>
        <v>2000</v>
      </c>
      <c r="E726" s="36">
        <f>E727</f>
        <v>2000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87" t="s">
        <v>588</v>
      </c>
      <c r="B727" s="188"/>
      <c r="C727" s="33">
        <f>C728+C731+C734+C740+C742+C744+C751+C756+C761+C766+C768+C772+C778</f>
        <v>768840</v>
      </c>
      <c r="D727" s="33">
        <f>D728+D731+D734+D740+D742+D744+D751+D756+D761+D766+D768+D772+D778</f>
        <v>2000</v>
      </c>
      <c r="E727" s="33">
        <f>E728+E731+E734+E740+E742+E744+E751+E756+E761+E766+E768+E772+E778</f>
        <v>2000</v>
      </c>
      <c r="G727" s="39" t="s">
        <v>600</v>
      </c>
      <c r="H727" s="41"/>
      <c r="I727" s="42"/>
      <c r="J727" s="40" t="b">
        <f>AND(H727=I727)</f>
        <v>1</v>
      </c>
    </row>
    <row r="728" spans="1:10" hidden="1" outlineLevel="1">
      <c r="A728" s="197" t="s">
        <v>849</v>
      </c>
      <c r="B728" s="198"/>
      <c r="C728" s="31">
        <f>SUM(C729:C730)</f>
        <v>2000</v>
      </c>
      <c r="D728" s="31">
        <f>SUM(D729:D730)</f>
        <v>2000</v>
      </c>
      <c r="E728" s="31">
        <f>SUM(E729:E730)</f>
        <v>2000</v>
      </c>
    </row>
    <row r="729" spans="1:10" hidden="1" outlineLevel="2">
      <c r="A729" s="6">
        <v>3</v>
      </c>
      <c r="B729" s="4" t="s">
        <v>827</v>
      </c>
      <c r="C729" s="5">
        <v>2000</v>
      </c>
      <c r="D729" s="5">
        <f>C729</f>
        <v>2000</v>
      </c>
      <c r="E729" s="5">
        <f>D729</f>
        <v>2000</v>
      </c>
    </row>
    <row r="730" spans="1:10" hidden="1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hidden="1" outlineLevel="1">
      <c r="A731" s="197" t="s">
        <v>848</v>
      </c>
      <c r="B731" s="198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hidden="1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hidden="1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hidden="1" outlineLevel="1">
      <c r="A734" s="197" t="s">
        <v>846</v>
      </c>
      <c r="B734" s="198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hidden="1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hidden="1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hidden="1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hidden="1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hidden="1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hidden="1" outlineLevel="1">
      <c r="A740" s="197" t="s">
        <v>843</v>
      </c>
      <c r="B740" s="198"/>
      <c r="C740" s="31">
        <f>C741</f>
        <v>0</v>
      </c>
      <c r="D740" s="31">
        <f>D741</f>
        <v>0</v>
      </c>
      <c r="E740" s="31">
        <f>E741</f>
        <v>0</v>
      </c>
    </row>
    <row r="741" spans="1:5" hidden="1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hidden="1" outlineLevel="1">
      <c r="A742" s="197" t="s">
        <v>842</v>
      </c>
      <c r="B742" s="198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hidden="1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hidden="1" outlineLevel="1">
      <c r="A744" s="197" t="s">
        <v>841</v>
      </c>
      <c r="B744" s="198"/>
      <c r="C744" s="31">
        <v>5000</v>
      </c>
      <c r="D744" s="31">
        <f>D745+D749+D750+D747</f>
        <v>0</v>
      </c>
      <c r="E744" s="31">
        <f>E745+E749+E750+E747</f>
        <v>0</v>
      </c>
    </row>
    <row r="745" spans="1:5" hidden="1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hidden="1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hidden="1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hidden="1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hidden="1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hidden="1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hidden="1" outlineLevel="1">
      <c r="A751" s="197" t="s">
        <v>836</v>
      </c>
      <c r="B751" s="198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hidden="1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hidden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hidden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hidden="1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hidden="1" outlineLevel="1">
      <c r="A756" s="197" t="s">
        <v>834</v>
      </c>
      <c r="B756" s="198"/>
      <c r="C756" s="31">
        <f>C757</f>
        <v>0</v>
      </c>
      <c r="D756" s="31">
        <f>D757</f>
        <v>0</v>
      </c>
      <c r="E756" s="31">
        <f>E757</f>
        <v>0</v>
      </c>
    </row>
    <row r="757" spans="1:5" hidden="1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hidden="1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hidden="1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hidden="1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hidden="1" outlineLevel="1">
      <c r="A761" s="197" t="s">
        <v>830</v>
      </c>
      <c r="B761" s="198"/>
      <c r="C761" s="31">
        <v>100000</v>
      </c>
      <c r="D761" s="31">
        <f>D762+D765</f>
        <v>0</v>
      </c>
      <c r="E761" s="31">
        <f>E762+E765</f>
        <v>0</v>
      </c>
    </row>
    <row r="762" spans="1:5" hidden="1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hidden="1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hidden="1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hidden="1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hidden="1" outlineLevel="1">
      <c r="A766" s="197" t="s">
        <v>828</v>
      </c>
      <c r="B766" s="198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hidden="1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hidden="1" outlineLevel="1">
      <c r="A768" s="197" t="s">
        <v>826</v>
      </c>
      <c r="B768" s="198"/>
      <c r="C768" s="31">
        <f>C769</f>
        <v>0</v>
      </c>
      <c r="D768" s="31">
        <f>D769</f>
        <v>0</v>
      </c>
      <c r="E768" s="31">
        <f>E769</f>
        <v>0</v>
      </c>
    </row>
    <row r="769" spans="1:5" hidden="1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hidden="1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hidden="1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hidden="1" outlineLevel="1">
      <c r="A772" s="197" t="s">
        <v>823</v>
      </c>
      <c r="B772" s="198"/>
      <c r="C772" s="31">
        <f>C773</f>
        <v>0</v>
      </c>
      <c r="D772" s="31">
        <f>D773</f>
        <v>0</v>
      </c>
      <c r="E772" s="31">
        <f>E773</f>
        <v>0</v>
      </c>
    </row>
    <row r="773" spans="1:5" hidden="1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hidden="1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hidden="1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hidden="1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hidden="1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hidden="1" outlineLevel="1">
      <c r="A778" s="197" t="s">
        <v>817</v>
      </c>
      <c r="B778" s="198"/>
      <c r="C778" s="31">
        <v>661840</v>
      </c>
      <c r="D778" s="31">
        <f>D779</f>
        <v>0</v>
      </c>
      <c r="E778" s="31">
        <f>E779</f>
        <v>0</v>
      </c>
    </row>
    <row r="779" spans="1:5" hidden="1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  <row r="780" spans="1:5" collapsed="1"/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 xr:uid="{00000000-0002-0000-0500-000000000000}">
      <formula1>0</formula1>
    </dataValidation>
    <dataValidation type="custom" allowBlank="1" showInputMessage="1" showErrorMessage="1" sqref="J560" xr:uid="{00000000-0002-0000-0500-000001000000}">
      <formula1>C259+C374</formula1>
    </dataValidation>
    <dataValidation type="custom" allowBlank="1" showInputMessage="1" showErrorMessage="1" sqref="J483 J1:J4 J551:J552 J561:J562 J339 J548" xr:uid="{00000000-0002-0000-0500-000002000000}">
      <formula1>C2+C114</formula1>
    </dataValidation>
    <dataValidation type="custom" allowBlank="1" showInputMessage="1" showErrorMessage="1" sqref="J256:J259" xr:uid="{00000000-0002-0000-0500-000003000000}">
      <formula1>C257+C372</formula1>
    </dataValidation>
    <dataValidation type="custom" allowBlank="1" showInputMessage="1" showErrorMessage="1" sqref="J11" xr:uid="{00000000-0002-0000-0500-000004000000}">
      <formula1>C12+C136</formula1>
    </dataValidation>
    <dataValidation type="custom" allowBlank="1" showInputMessage="1" showErrorMessage="1" sqref="J639 J643 J717:J718 J646 J726:J727" xr:uid="{00000000-0002-0000-0500-000005000000}">
      <formula1>C640+C794</formula1>
    </dataValidation>
    <dataValidation type="custom" allowBlank="1" showInputMessage="1" showErrorMessage="1" sqref="J97 J38 J61 J67:J68" xr:uid="{00000000-0002-0000-0500-000006000000}">
      <formula1>C39+C261</formula1>
    </dataValidation>
    <dataValidation type="custom" allowBlank="1" showInputMessage="1" showErrorMessage="1" sqref="J135" xr:uid="{00000000-0002-0000-0500-000007000000}">
      <formula1>C136+C349</formula1>
    </dataValidation>
    <dataValidation type="custom" allowBlank="1" showInputMessage="1" showErrorMessage="1" sqref="J163" xr:uid="{00000000-0002-0000-0500-000008000000}">
      <formula1>C164+C360</formula1>
    </dataValidation>
    <dataValidation type="custom" allowBlank="1" showInputMessage="1" showErrorMessage="1" sqref="J170" xr:uid="{00000000-0002-0000-0500-000009000000}">
      <formula1>C171+C363</formula1>
    </dataValidation>
    <dataValidation type="custom" allowBlank="1" showInputMessage="1" showErrorMessage="1" sqref="J177:J178" xr:uid="{00000000-0002-0000-0500-00000A000000}">
      <formula1>C178+C366</formula1>
    </dataValidation>
    <dataValidation type="custom" allowBlank="1" showInputMessage="1" showErrorMessage="1" sqref="J152:J153" xr:uid="{00000000-0002-0000-0500-00000B000000}">
      <formula1>C153+C355</formula1>
    </dataValidation>
    <dataValidation type="custom" allowBlank="1" showInputMessage="1" showErrorMessage="1" sqref="J114:J116" xr:uid="{00000000-0002-0000-0500-00000C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781"/>
  <sheetViews>
    <sheetView rightToLeft="1" tabSelected="1" zoomScale="120" zoomScaleNormal="120" workbookViewId="0">
      <selection activeCell="C483" sqref="C483"/>
    </sheetView>
  </sheetViews>
  <sheetFormatPr defaultColWidth="9.140625" defaultRowHeight="15" outlineLevelRow="3"/>
  <cols>
    <col min="1" max="1" width="7" bestFit="1" customWidth="1"/>
    <col min="2" max="2" width="107.42578125" bestFit="1" customWidth="1"/>
    <col min="3" max="5" width="16.71093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74" t="s">
        <v>30</v>
      </c>
      <c r="B1" s="174"/>
      <c r="C1" s="174"/>
      <c r="D1" s="162" t="s">
        <v>853</v>
      </c>
      <c r="E1" s="162" t="s">
        <v>852</v>
      </c>
      <c r="G1" s="43" t="s">
        <v>31</v>
      </c>
      <c r="H1" s="44">
        <f>C2+C114</f>
        <v>10332501</v>
      </c>
      <c r="I1" s="45"/>
      <c r="J1" s="46" t="b">
        <f>AND(H1=I1)</f>
        <v>0</v>
      </c>
    </row>
    <row r="2" spans="1:14">
      <c r="A2" s="175" t="s">
        <v>60</v>
      </c>
      <c r="B2" s="175"/>
      <c r="C2" s="26">
        <f>C3+C67</f>
        <v>6426000</v>
      </c>
      <c r="D2" s="26">
        <f>D3+D67</f>
        <v>6426000</v>
      </c>
      <c r="E2" s="26">
        <f>E3+E67</f>
        <v>6426000</v>
      </c>
      <c r="G2" s="39" t="s">
        <v>60</v>
      </c>
      <c r="H2" s="41">
        <f>C2</f>
        <v>6426000</v>
      </c>
      <c r="I2" s="42"/>
      <c r="J2" s="40" t="b">
        <f>AND(H2=I2)</f>
        <v>0</v>
      </c>
    </row>
    <row r="3" spans="1:14">
      <c r="A3" s="176" t="s">
        <v>578</v>
      </c>
      <c r="B3" s="176"/>
      <c r="C3" s="23">
        <f>C4+C11+C38+C61</f>
        <v>2741800</v>
      </c>
      <c r="D3" s="23">
        <f>D4+D11+D38+D61</f>
        <v>2741800</v>
      </c>
      <c r="E3" s="23">
        <f>E4+E11+E38+E61</f>
        <v>2741800</v>
      </c>
      <c r="G3" s="39" t="s">
        <v>57</v>
      </c>
      <c r="H3" s="41">
        <f t="shared" ref="H3:H66" si="0">C3</f>
        <v>2741800</v>
      </c>
      <c r="I3" s="42"/>
      <c r="J3" s="40" t="b">
        <f>AND(H3=I3)</f>
        <v>0</v>
      </c>
    </row>
    <row r="4" spans="1:14" ht="15" customHeight="1">
      <c r="A4" s="177" t="s">
        <v>124</v>
      </c>
      <c r="B4" s="178"/>
      <c r="C4" s="21">
        <f>SUM(C5:C10)</f>
        <v>1160000</v>
      </c>
      <c r="D4" s="21">
        <f>SUM(D5:D10)</f>
        <v>1160000</v>
      </c>
      <c r="E4" s="21">
        <f>SUM(E5:E10)</f>
        <v>1160000</v>
      </c>
      <c r="F4" s="17"/>
      <c r="G4" s="39" t="s">
        <v>53</v>
      </c>
      <c r="H4" s="41">
        <f t="shared" si="0"/>
        <v>1160000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40000</v>
      </c>
      <c r="D5" s="2">
        <f>C5</f>
        <v>40000</v>
      </c>
      <c r="E5" s="2">
        <f>D5</f>
        <v>40000</v>
      </c>
      <c r="F5" s="17"/>
      <c r="G5" s="17"/>
      <c r="H5" s="41">
        <f t="shared" si="0"/>
        <v>40000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6000</v>
      </c>
      <c r="D6" s="2">
        <f t="shared" ref="D6:E10" si="1">C6</f>
        <v>6000</v>
      </c>
      <c r="E6" s="2">
        <f t="shared" si="1"/>
        <v>6000</v>
      </c>
      <c r="F6" s="17"/>
      <c r="G6" s="17"/>
      <c r="H6" s="41">
        <f t="shared" si="0"/>
        <v>6000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600000</v>
      </c>
      <c r="D7" s="2">
        <f t="shared" si="1"/>
        <v>600000</v>
      </c>
      <c r="E7" s="2">
        <f t="shared" si="1"/>
        <v>600000</v>
      </c>
      <c r="F7" s="17"/>
      <c r="G7" s="17"/>
      <c r="H7" s="41">
        <f t="shared" si="0"/>
        <v>600000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>
        <v>500000</v>
      </c>
      <c r="D8" s="2">
        <f t="shared" si="1"/>
        <v>500000</v>
      </c>
      <c r="E8" s="2">
        <f t="shared" si="1"/>
        <v>500000</v>
      </c>
      <c r="F8" s="17"/>
      <c r="G8" s="17"/>
      <c r="H8" s="41">
        <f t="shared" si="0"/>
        <v>500000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>
        <v>12000</v>
      </c>
      <c r="D9" s="2">
        <f t="shared" si="1"/>
        <v>12000</v>
      </c>
      <c r="E9" s="2">
        <f t="shared" si="1"/>
        <v>12000</v>
      </c>
      <c r="F9" s="17"/>
      <c r="G9" s="17"/>
      <c r="H9" s="41">
        <f t="shared" si="0"/>
        <v>12000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2000</v>
      </c>
      <c r="D10" s="2">
        <f t="shared" si="1"/>
        <v>2000</v>
      </c>
      <c r="E10" s="2">
        <f t="shared" si="1"/>
        <v>2000</v>
      </c>
      <c r="F10" s="17"/>
      <c r="G10" s="17"/>
      <c r="H10" s="41">
        <f t="shared" si="0"/>
        <v>2000</v>
      </c>
      <c r="I10" s="17"/>
      <c r="J10" s="17"/>
      <c r="K10" s="17"/>
      <c r="L10" s="17"/>
      <c r="M10" s="17"/>
      <c r="N10" s="17"/>
    </row>
    <row r="11" spans="1:14" ht="15" customHeight="1" collapsed="1">
      <c r="A11" s="177" t="s">
        <v>125</v>
      </c>
      <c r="B11" s="178"/>
      <c r="C11" s="21">
        <f>SUM(C12:C37)</f>
        <v>571800</v>
      </c>
      <c r="D11" s="21">
        <f>SUM(D12:D37)</f>
        <v>571800</v>
      </c>
      <c r="E11" s="21">
        <f>SUM(E12:E37)</f>
        <v>571800</v>
      </c>
      <c r="F11" s="17"/>
      <c r="G11" s="39" t="s">
        <v>54</v>
      </c>
      <c r="H11" s="41">
        <f t="shared" si="0"/>
        <v>571800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442800</v>
      </c>
      <c r="D12" s="2">
        <f>C12</f>
        <v>442800</v>
      </c>
      <c r="E12" s="2">
        <f>D12</f>
        <v>442800</v>
      </c>
      <c r="H12" s="41">
        <f t="shared" si="0"/>
        <v>442800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hidden="1" outlineLevel="1">
      <c r="A15" s="3">
        <v>2201</v>
      </c>
      <c r="B15" s="1" t="s">
        <v>127</v>
      </c>
      <c r="C15" s="2">
        <v>25000</v>
      </c>
      <c r="D15" s="2">
        <f t="shared" si="2"/>
        <v>25000</v>
      </c>
      <c r="E15" s="2">
        <f t="shared" si="2"/>
        <v>25000</v>
      </c>
      <c r="H15" s="41">
        <f t="shared" si="0"/>
        <v>25000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>
        <v>9000</v>
      </c>
      <c r="D32" s="2">
        <f t="shared" si="3"/>
        <v>9000</v>
      </c>
      <c r="E32" s="2">
        <f t="shared" si="3"/>
        <v>9000</v>
      </c>
      <c r="H32" s="41">
        <f t="shared" si="0"/>
        <v>9000</v>
      </c>
    </row>
    <row r="33" spans="1:10" hidden="1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hidden="1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hidden="1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hidden="1" outlineLevel="1">
      <c r="A36" s="3">
        <v>2406</v>
      </c>
      <c r="B36" s="1" t="s">
        <v>9</v>
      </c>
      <c r="C36" s="2">
        <v>40000</v>
      </c>
      <c r="D36" s="2">
        <f t="shared" si="3"/>
        <v>40000</v>
      </c>
      <c r="E36" s="2">
        <f t="shared" si="3"/>
        <v>40000</v>
      </c>
      <c r="H36" s="41">
        <f t="shared" si="0"/>
        <v>40000</v>
      </c>
    </row>
    <row r="37" spans="1:10" hidden="1" outlineLevel="1">
      <c r="A37" s="3">
        <v>2499</v>
      </c>
      <c r="B37" s="1" t="s">
        <v>10</v>
      </c>
      <c r="C37" s="15">
        <v>55000</v>
      </c>
      <c r="D37" s="2">
        <f t="shared" si="3"/>
        <v>55000</v>
      </c>
      <c r="E37" s="2">
        <f t="shared" si="3"/>
        <v>55000</v>
      </c>
      <c r="H37" s="41">
        <f t="shared" si="0"/>
        <v>55000</v>
      </c>
    </row>
    <row r="38" spans="1:10" collapsed="1">
      <c r="A38" s="177" t="s">
        <v>145</v>
      </c>
      <c r="B38" s="178"/>
      <c r="C38" s="21">
        <f>SUM(C39:C60)</f>
        <v>1010000</v>
      </c>
      <c r="D38" s="21">
        <f>SUM(D39:D60)</f>
        <v>1010000</v>
      </c>
      <c r="E38" s="21">
        <f>SUM(E39:E60)</f>
        <v>1010000</v>
      </c>
      <c r="G38" s="39" t="s">
        <v>55</v>
      </c>
      <c r="H38" s="41">
        <f t="shared" si="0"/>
        <v>1010000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80000</v>
      </c>
      <c r="D39" s="2">
        <f>C39</f>
        <v>80000</v>
      </c>
      <c r="E39" s="2">
        <f>D39</f>
        <v>80000</v>
      </c>
      <c r="H39" s="41">
        <f t="shared" si="0"/>
        <v>80000</v>
      </c>
    </row>
    <row r="40" spans="1:10" hidden="1" outlineLevel="1">
      <c r="A40" s="20">
        <v>3102</v>
      </c>
      <c r="B40" s="20" t="s">
        <v>12</v>
      </c>
      <c r="C40" s="2">
        <v>40000</v>
      </c>
      <c r="D40" s="2">
        <f t="shared" ref="D40:E55" si="4">C40</f>
        <v>40000</v>
      </c>
      <c r="E40" s="2">
        <f t="shared" si="4"/>
        <v>40000</v>
      </c>
      <c r="H40" s="41">
        <f t="shared" si="0"/>
        <v>40000</v>
      </c>
    </row>
    <row r="41" spans="1:10" hidden="1" outlineLevel="1">
      <c r="A41" s="20">
        <v>3103</v>
      </c>
      <c r="B41" s="20" t="s">
        <v>13</v>
      </c>
      <c r="C41" s="2">
        <v>60000</v>
      </c>
      <c r="D41" s="2">
        <f t="shared" si="4"/>
        <v>60000</v>
      </c>
      <c r="E41" s="2">
        <f t="shared" si="4"/>
        <v>60000</v>
      </c>
      <c r="H41" s="41">
        <f t="shared" si="0"/>
        <v>60000</v>
      </c>
    </row>
    <row r="42" spans="1:10" hidden="1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>
        <v>10000</v>
      </c>
      <c r="D44" s="2">
        <f t="shared" si="4"/>
        <v>10000</v>
      </c>
      <c r="E44" s="2">
        <f t="shared" si="4"/>
        <v>10000</v>
      </c>
      <c r="H44" s="41">
        <f t="shared" si="0"/>
        <v>10000</v>
      </c>
    </row>
    <row r="45" spans="1:10" hidden="1" outlineLevel="1">
      <c r="A45" s="20">
        <v>3203</v>
      </c>
      <c r="B45" s="20" t="s">
        <v>16</v>
      </c>
      <c r="C45" s="2">
        <v>7000</v>
      </c>
      <c r="D45" s="2">
        <f t="shared" si="4"/>
        <v>7000</v>
      </c>
      <c r="E45" s="2">
        <f t="shared" si="4"/>
        <v>7000</v>
      </c>
      <c r="H45" s="41">
        <f t="shared" si="0"/>
        <v>7000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48000</v>
      </c>
      <c r="D48" s="2">
        <f t="shared" si="4"/>
        <v>48000</v>
      </c>
      <c r="E48" s="2">
        <f t="shared" si="4"/>
        <v>48000</v>
      </c>
      <c r="H48" s="41">
        <f t="shared" si="0"/>
        <v>48000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hidden="1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hidden="1" outlineLevel="1">
      <c r="A53" s="20">
        <v>3301</v>
      </c>
      <c r="B53" s="20" t="s">
        <v>18</v>
      </c>
      <c r="C53" s="2">
        <v>10000</v>
      </c>
      <c r="D53" s="2">
        <f t="shared" si="4"/>
        <v>10000</v>
      </c>
      <c r="E53" s="2">
        <f t="shared" si="4"/>
        <v>10000</v>
      </c>
      <c r="H53" s="41">
        <f t="shared" si="0"/>
        <v>10000</v>
      </c>
    </row>
    <row r="54" spans="1:10" hidden="1" outlineLevel="1">
      <c r="A54" s="20">
        <v>3302</v>
      </c>
      <c r="B54" s="20" t="s">
        <v>19</v>
      </c>
      <c r="C54" s="2">
        <v>40000</v>
      </c>
      <c r="D54" s="2">
        <f t="shared" si="4"/>
        <v>40000</v>
      </c>
      <c r="E54" s="2">
        <f t="shared" si="4"/>
        <v>40000</v>
      </c>
      <c r="H54" s="41">
        <f t="shared" si="0"/>
        <v>40000</v>
      </c>
    </row>
    <row r="55" spans="1:10" hidden="1" outlineLevel="1">
      <c r="A55" s="20">
        <v>3303</v>
      </c>
      <c r="B55" s="20" t="s">
        <v>153</v>
      </c>
      <c r="C55" s="2">
        <v>400000</v>
      </c>
      <c r="D55" s="2">
        <f t="shared" si="4"/>
        <v>400000</v>
      </c>
      <c r="E55" s="2">
        <f t="shared" si="4"/>
        <v>400000</v>
      </c>
      <c r="H55" s="41">
        <f t="shared" si="0"/>
        <v>400000</v>
      </c>
    </row>
    <row r="56" spans="1:10" hidden="1" outlineLevel="1">
      <c r="A56" s="20">
        <v>3303</v>
      </c>
      <c r="B56" s="20" t="s">
        <v>154</v>
      </c>
      <c r="C56" s="2">
        <v>300000</v>
      </c>
      <c r="D56" s="2">
        <f t="shared" ref="D56:E60" si="5">C56</f>
        <v>300000</v>
      </c>
      <c r="E56" s="2">
        <f t="shared" si="5"/>
        <v>300000</v>
      </c>
      <c r="H56" s="41">
        <f t="shared" si="0"/>
        <v>300000</v>
      </c>
    </row>
    <row r="57" spans="1:10" hidden="1" outlineLevel="1">
      <c r="A57" s="20">
        <v>3304</v>
      </c>
      <c r="B57" s="20" t="s">
        <v>155</v>
      </c>
      <c r="C57" s="2">
        <v>15000</v>
      </c>
      <c r="D57" s="2">
        <f t="shared" si="5"/>
        <v>15000</v>
      </c>
      <c r="E57" s="2">
        <f t="shared" si="5"/>
        <v>15000</v>
      </c>
      <c r="H57" s="41">
        <f t="shared" si="0"/>
        <v>15000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 collapsed="1">
      <c r="A61" s="177" t="s">
        <v>158</v>
      </c>
      <c r="B61" s="178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76" t="s">
        <v>579</v>
      </c>
      <c r="B67" s="176"/>
      <c r="C67" s="25">
        <f>C97+C68</f>
        <v>3684200</v>
      </c>
      <c r="D67" s="25">
        <f>D97+D68</f>
        <v>3684200</v>
      </c>
      <c r="E67" s="25">
        <f>E97+E68</f>
        <v>3684200</v>
      </c>
      <c r="G67" s="39" t="s">
        <v>59</v>
      </c>
      <c r="H67" s="41">
        <f t="shared" ref="H67:H130" si="7">C67</f>
        <v>3684200</v>
      </c>
      <c r="I67" s="42"/>
      <c r="J67" s="40" t="b">
        <f>AND(H67=I67)</f>
        <v>0</v>
      </c>
    </row>
    <row r="68" spans="1:10">
      <c r="A68" s="177" t="s">
        <v>163</v>
      </c>
      <c r="B68" s="178"/>
      <c r="C68" s="21">
        <f>SUM(C69:C96)</f>
        <v>185000</v>
      </c>
      <c r="D68" s="21">
        <f>SUM(D69:D96)</f>
        <v>185000</v>
      </c>
      <c r="E68" s="21">
        <f>SUM(E69:E96)</f>
        <v>185000</v>
      </c>
      <c r="G68" s="39" t="s">
        <v>56</v>
      </c>
      <c r="H68" s="41">
        <f t="shared" si="7"/>
        <v>185000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160000</v>
      </c>
      <c r="D79" s="2">
        <f t="shared" si="8"/>
        <v>160000</v>
      </c>
      <c r="E79" s="2">
        <f t="shared" si="8"/>
        <v>160000</v>
      </c>
      <c r="H79" s="41">
        <f t="shared" si="7"/>
        <v>160000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>
        <v>15000</v>
      </c>
      <c r="D85" s="2">
        <f t="shared" si="8"/>
        <v>15000</v>
      </c>
      <c r="E85" s="2">
        <f t="shared" si="8"/>
        <v>15000</v>
      </c>
      <c r="H85" s="41">
        <f t="shared" si="7"/>
        <v>15000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>
        <v>5000</v>
      </c>
      <c r="D87" s="2">
        <f t="shared" si="9"/>
        <v>5000</v>
      </c>
      <c r="E87" s="2">
        <f t="shared" si="9"/>
        <v>5000</v>
      </c>
      <c r="H87" s="41">
        <f t="shared" si="7"/>
        <v>5000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>
        <v>5000</v>
      </c>
      <c r="D94" s="2">
        <f t="shared" si="9"/>
        <v>5000</v>
      </c>
      <c r="E94" s="2">
        <f t="shared" si="9"/>
        <v>5000</v>
      </c>
      <c r="H94" s="41">
        <f t="shared" si="7"/>
        <v>5000</v>
      </c>
    </row>
    <row r="95" spans="1:8" ht="13.5" hidden="1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3499200</v>
      </c>
      <c r="D97" s="21">
        <f>SUM(D98:D113)</f>
        <v>3499200</v>
      </c>
      <c r="E97" s="21">
        <f>SUM(E98:E113)</f>
        <v>3499200</v>
      </c>
      <c r="G97" s="39" t="s">
        <v>58</v>
      </c>
      <c r="H97" s="41">
        <f t="shared" si="7"/>
        <v>3499200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600000</v>
      </c>
      <c r="D98" s="2">
        <f>C98</f>
        <v>600000</v>
      </c>
      <c r="E98" s="2">
        <f>D98</f>
        <v>600000</v>
      </c>
      <c r="H98" s="41">
        <f t="shared" si="7"/>
        <v>600000</v>
      </c>
    </row>
    <row r="99" spans="1:10" ht="15" hidden="1" customHeight="1" outlineLevel="1">
      <c r="A99" s="3">
        <v>6002</v>
      </c>
      <c r="B99" s="1" t="s">
        <v>185</v>
      </c>
      <c r="C99" s="2">
        <v>10000</v>
      </c>
      <c r="D99" s="2">
        <f t="shared" ref="D99:E113" si="10">C99</f>
        <v>10000</v>
      </c>
      <c r="E99" s="2">
        <f t="shared" si="10"/>
        <v>10000</v>
      </c>
      <c r="H99" s="41">
        <f t="shared" si="7"/>
        <v>10000</v>
      </c>
    </row>
    <row r="100" spans="1:10" ht="15" hidden="1" customHeight="1" outlineLevel="1">
      <c r="A100" s="3">
        <v>6003</v>
      </c>
      <c r="B100" s="1" t="s">
        <v>186</v>
      </c>
      <c r="C100" s="2">
        <v>2806000</v>
      </c>
      <c r="D100" s="2">
        <f t="shared" si="10"/>
        <v>2806000</v>
      </c>
      <c r="E100" s="2">
        <f t="shared" si="10"/>
        <v>2806000</v>
      </c>
      <c r="H100" s="41">
        <f t="shared" si="7"/>
        <v>2806000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3000</v>
      </c>
      <c r="D103" s="2">
        <f t="shared" si="10"/>
        <v>3000</v>
      </c>
      <c r="E103" s="2">
        <f t="shared" si="10"/>
        <v>3000</v>
      </c>
      <c r="H103" s="41">
        <f t="shared" si="7"/>
        <v>3000</v>
      </c>
    </row>
    <row r="104" spans="1:10" ht="15" hidden="1" customHeight="1" outlineLevel="1">
      <c r="A104" s="3">
        <v>6007</v>
      </c>
      <c r="B104" s="1" t="s">
        <v>27</v>
      </c>
      <c r="C104" s="2">
        <v>10000</v>
      </c>
      <c r="D104" s="2">
        <f t="shared" si="10"/>
        <v>10000</v>
      </c>
      <c r="E104" s="2">
        <f t="shared" si="10"/>
        <v>10000</v>
      </c>
      <c r="H104" s="41">
        <f t="shared" si="7"/>
        <v>10000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hidden="1" outlineLevel="1">
      <c r="A106" s="3">
        <v>6009</v>
      </c>
      <c r="B106" s="1" t="s">
        <v>28</v>
      </c>
      <c r="C106" s="2">
        <v>10000</v>
      </c>
      <c r="D106" s="2">
        <f t="shared" si="10"/>
        <v>10000</v>
      </c>
      <c r="E106" s="2">
        <f t="shared" si="10"/>
        <v>10000</v>
      </c>
      <c r="H106" s="41">
        <f t="shared" si="7"/>
        <v>10000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>
        <v>60200</v>
      </c>
      <c r="D111" s="2">
        <f t="shared" si="10"/>
        <v>60200</v>
      </c>
      <c r="E111" s="2">
        <f t="shared" si="10"/>
        <v>60200</v>
      </c>
      <c r="H111" s="41">
        <f t="shared" si="7"/>
        <v>60200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 collapsed="1">
      <c r="A114" s="181" t="s">
        <v>62</v>
      </c>
      <c r="B114" s="182"/>
      <c r="C114" s="26">
        <f>C115+C152+C177</f>
        <v>3906501</v>
      </c>
      <c r="D114" s="26">
        <f>D115+D152+D177</f>
        <v>3906501</v>
      </c>
      <c r="E114" s="26">
        <f>E115+E152+E177</f>
        <v>3906501</v>
      </c>
      <c r="G114" s="39" t="s">
        <v>62</v>
      </c>
      <c r="H114" s="41">
        <f t="shared" si="7"/>
        <v>3906501</v>
      </c>
      <c r="I114" s="42"/>
      <c r="J114" s="40" t="b">
        <f>AND(H114=I114)</f>
        <v>0</v>
      </c>
    </row>
    <row r="115" spans="1:10">
      <c r="A115" s="179" t="s">
        <v>580</v>
      </c>
      <c r="B115" s="180"/>
      <c r="C115" s="23">
        <f>C116+C135</f>
        <v>3827027</v>
      </c>
      <c r="D115" s="23">
        <f>D116+D135</f>
        <v>3827027</v>
      </c>
      <c r="E115" s="23">
        <f>E116+E135</f>
        <v>3827027</v>
      </c>
      <c r="G115" s="39" t="s">
        <v>61</v>
      </c>
      <c r="H115" s="41">
        <f t="shared" si="7"/>
        <v>3827027</v>
      </c>
      <c r="I115" s="42"/>
      <c r="J115" s="40" t="b">
        <f>AND(H115=I115)</f>
        <v>0</v>
      </c>
    </row>
    <row r="116" spans="1:10" ht="15" customHeight="1">
      <c r="A116" s="177" t="s">
        <v>195</v>
      </c>
      <c r="B116" s="178"/>
      <c r="C116" s="21">
        <f>C117+C120+C123+C126+C129+C132</f>
        <v>1351114</v>
      </c>
      <c r="D116" s="21">
        <f>D117+D120+D123+D126+D129+D132</f>
        <v>1351114</v>
      </c>
      <c r="E116" s="21">
        <f>E117+E120+E123+E126+E129+E132</f>
        <v>1351114</v>
      </c>
      <c r="G116" s="39" t="s">
        <v>583</v>
      </c>
      <c r="H116" s="41">
        <f t="shared" si="7"/>
        <v>1351114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1351114</v>
      </c>
      <c r="D117" s="2">
        <f>D118+D119</f>
        <v>1351114</v>
      </c>
      <c r="E117" s="2">
        <f>E118+E119</f>
        <v>1351114</v>
      </c>
      <c r="H117" s="41">
        <f t="shared" si="7"/>
        <v>1351114</v>
      </c>
    </row>
    <row r="118" spans="1:10" ht="15" hidden="1" customHeight="1" outlineLevel="2">
      <c r="A118" s="131"/>
      <c r="B118" s="130" t="s">
        <v>855</v>
      </c>
      <c r="C118" s="129">
        <v>376114</v>
      </c>
      <c r="D118" s="129">
        <f>C118</f>
        <v>376114</v>
      </c>
      <c r="E118" s="129">
        <f>D118</f>
        <v>376114</v>
      </c>
      <c r="H118" s="41">
        <f t="shared" si="7"/>
        <v>376114</v>
      </c>
    </row>
    <row r="119" spans="1:10" ht="15" hidden="1" customHeight="1" outlineLevel="2">
      <c r="A119" s="131"/>
      <c r="B119" s="130" t="s">
        <v>860</v>
      </c>
      <c r="C119" s="129">
        <v>975000</v>
      </c>
      <c r="D119" s="129">
        <f>C119</f>
        <v>975000</v>
      </c>
      <c r="E119" s="129">
        <f>D119</f>
        <v>975000</v>
      </c>
      <c r="H119" s="41">
        <f t="shared" si="7"/>
        <v>975000</v>
      </c>
    </row>
    <row r="120" spans="1:10" ht="15" hidden="1" customHeight="1" outlineLevel="1" collapsed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  <c r="H121" s="41">
        <f t="shared" si="7"/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  <c r="H122" s="41">
        <f t="shared" si="7"/>
        <v>0</v>
      </c>
    </row>
    <row r="123" spans="1:10" ht="15" hidden="1" customHeight="1" outlineLevel="1" collapsed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  <c r="H124" s="41">
        <f t="shared" si="7"/>
        <v>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  <c r="H125" s="41">
        <f t="shared" si="7"/>
        <v>0</v>
      </c>
    </row>
    <row r="126" spans="1:10" ht="15" hidden="1" customHeight="1" outlineLevel="1" collapsed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  <c r="H127" s="41">
        <f t="shared" si="7"/>
        <v>0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  <c r="H128" s="41">
        <f t="shared" si="7"/>
        <v>0</v>
      </c>
    </row>
    <row r="129" spans="1:10" ht="15" hidden="1" customHeight="1" outlineLevel="1" collapsed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  <c r="H130" s="41">
        <f t="shared" si="7"/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  <c r="H131" s="41">
        <f t="shared" ref="H131:H178" si="11">C131</f>
        <v>0</v>
      </c>
    </row>
    <row r="132" spans="1:10" ht="15" hidden="1" customHeight="1" outlineLevel="1" collapsed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  <c r="H133" s="41">
        <f t="shared" si="11"/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  <c r="H134" s="41">
        <f t="shared" si="11"/>
        <v>0</v>
      </c>
    </row>
    <row r="135" spans="1:10" collapsed="1">
      <c r="A135" s="177" t="s">
        <v>202</v>
      </c>
      <c r="B135" s="178"/>
      <c r="C135" s="21">
        <f>C136+C140+C143+C146+C149</f>
        <v>2475913</v>
      </c>
      <c r="D135" s="21">
        <f>D136+D140+D143+D146+D149</f>
        <v>2475913</v>
      </c>
      <c r="E135" s="21">
        <f>E136+E140+E143+E146+E149</f>
        <v>2475913</v>
      </c>
      <c r="G135" s="39" t="s">
        <v>584</v>
      </c>
      <c r="H135" s="41">
        <f t="shared" si="11"/>
        <v>2475913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1705913</v>
      </c>
      <c r="D136" s="2">
        <f>D137+D138+D139</f>
        <v>1705913</v>
      </c>
      <c r="E136" s="2">
        <f>E137+E138+E139</f>
        <v>1705913</v>
      </c>
      <c r="H136" s="41">
        <f t="shared" si="11"/>
        <v>1705913</v>
      </c>
    </row>
    <row r="137" spans="1:10" ht="15" hidden="1" customHeight="1" outlineLevel="2">
      <c r="A137" s="131"/>
      <c r="B137" s="130" t="s">
        <v>855</v>
      </c>
      <c r="C137" s="129">
        <v>1702825</v>
      </c>
      <c r="D137" s="129">
        <f>C137</f>
        <v>1702825</v>
      </c>
      <c r="E137" s="129">
        <f>D137</f>
        <v>1702825</v>
      </c>
      <c r="H137" s="41">
        <f t="shared" si="11"/>
        <v>1702825</v>
      </c>
    </row>
    <row r="138" spans="1:10" ht="15" hidden="1" customHeight="1" outlineLevel="2">
      <c r="A138" s="131"/>
      <c r="B138" s="130" t="s">
        <v>862</v>
      </c>
      <c r="C138" s="129"/>
      <c r="D138" s="129">
        <f t="shared" ref="D138:E139" si="12">C138</f>
        <v>0</v>
      </c>
      <c r="E138" s="129">
        <f t="shared" si="12"/>
        <v>0</v>
      </c>
      <c r="H138" s="41">
        <f t="shared" si="11"/>
        <v>0</v>
      </c>
    </row>
    <row r="139" spans="1:10" ht="15" hidden="1" customHeight="1" outlineLevel="2">
      <c r="A139" s="131"/>
      <c r="B139" s="130" t="s">
        <v>861</v>
      </c>
      <c r="C139" s="129">
        <v>3088</v>
      </c>
      <c r="D139" s="129">
        <f t="shared" si="12"/>
        <v>3088</v>
      </c>
      <c r="E139" s="129">
        <f t="shared" si="12"/>
        <v>3088</v>
      </c>
      <c r="H139" s="41">
        <f t="shared" si="11"/>
        <v>3088</v>
      </c>
    </row>
    <row r="140" spans="1:10" ht="15" hidden="1" customHeight="1" outlineLevel="1" collapsed="1">
      <c r="A140" s="3">
        <v>8002</v>
      </c>
      <c r="B140" s="1" t="s">
        <v>204</v>
      </c>
      <c r="C140" s="2">
        <f>C141+C142</f>
        <v>770000</v>
      </c>
      <c r="D140" s="2">
        <f>D141+D142</f>
        <v>770000</v>
      </c>
      <c r="E140" s="2">
        <f>E141+E142</f>
        <v>770000</v>
      </c>
      <c r="H140" s="41">
        <f t="shared" si="11"/>
        <v>770000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  <c r="H141" s="41">
        <f t="shared" si="11"/>
        <v>0</v>
      </c>
    </row>
    <row r="142" spans="1:10" ht="15" hidden="1" customHeight="1" outlineLevel="2">
      <c r="A142" s="131"/>
      <c r="B142" s="130" t="s">
        <v>860</v>
      </c>
      <c r="C142" s="129">
        <v>770000</v>
      </c>
      <c r="D142" s="129">
        <f>C142</f>
        <v>770000</v>
      </c>
      <c r="E142" s="129">
        <f>D142</f>
        <v>770000</v>
      </c>
      <c r="H142" s="41">
        <f t="shared" si="11"/>
        <v>770000</v>
      </c>
    </row>
    <row r="143" spans="1:10" ht="15" hidden="1" customHeight="1" outlineLevel="1" collapsed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  <c r="H144" s="41">
        <f t="shared" si="11"/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  <c r="H145" s="41">
        <f t="shared" si="11"/>
        <v>0</v>
      </c>
    </row>
    <row r="146" spans="1:10" ht="15" hidden="1" customHeight="1" outlineLevel="1" collapsed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  <c r="H147" s="41">
        <f t="shared" si="11"/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  <c r="H148" s="41">
        <f t="shared" si="11"/>
        <v>0</v>
      </c>
    </row>
    <row r="149" spans="1:10" ht="15" hidden="1" customHeight="1" outlineLevel="1" collapsed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  <c r="H150" s="41">
        <f t="shared" si="11"/>
        <v>0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  <c r="H151" s="41">
        <f t="shared" si="11"/>
        <v>0</v>
      </c>
    </row>
    <row r="152" spans="1:10" collapsed="1">
      <c r="A152" s="179" t="s">
        <v>581</v>
      </c>
      <c r="B152" s="180"/>
      <c r="C152" s="23">
        <f>C153+C163+C170</f>
        <v>39973</v>
      </c>
      <c r="D152" s="23">
        <f>D153+D163+D170</f>
        <v>39973</v>
      </c>
      <c r="E152" s="23">
        <f>E153+E163+E170</f>
        <v>39973</v>
      </c>
      <c r="G152" s="39" t="s">
        <v>66</v>
      </c>
      <c r="H152" s="41">
        <f t="shared" si="11"/>
        <v>39973</v>
      </c>
      <c r="I152" s="42"/>
      <c r="J152" s="40" t="b">
        <f>AND(H152=I152)</f>
        <v>0</v>
      </c>
    </row>
    <row r="153" spans="1:10">
      <c r="A153" s="177" t="s">
        <v>208</v>
      </c>
      <c r="B153" s="178"/>
      <c r="C153" s="21">
        <f>C154+C157+C160</f>
        <v>39973</v>
      </c>
      <c r="D153" s="21">
        <f>D154+D157+D160</f>
        <v>39973</v>
      </c>
      <c r="E153" s="21">
        <f>E154+E157+E160</f>
        <v>39973</v>
      </c>
      <c r="G153" s="39" t="s">
        <v>585</v>
      </c>
      <c r="H153" s="41">
        <f t="shared" si="11"/>
        <v>39973</v>
      </c>
      <c r="I153" s="42"/>
      <c r="J153" s="40" t="b">
        <f>AND(H153=I153)</f>
        <v>0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39973</v>
      </c>
      <c r="D154" s="2">
        <f>D155+D156</f>
        <v>39973</v>
      </c>
      <c r="E154" s="2">
        <f>E155+E156</f>
        <v>39973</v>
      </c>
      <c r="H154" s="41">
        <f t="shared" si="11"/>
        <v>39973</v>
      </c>
    </row>
    <row r="155" spans="1:10" ht="15" hidden="1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  <c r="H155" s="41">
        <f t="shared" si="11"/>
        <v>0</v>
      </c>
    </row>
    <row r="156" spans="1:10" ht="15" hidden="1" customHeight="1" outlineLevel="2">
      <c r="A156" s="131"/>
      <c r="B156" s="130" t="s">
        <v>860</v>
      </c>
      <c r="C156" s="129">
        <v>39973</v>
      </c>
      <c r="D156" s="129">
        <f>C156</f>
        <v>39973</v>
      </c>
      <c r="E156" s="129">
        <f>D156</f>
        <v>39973</v>
      </c>
      <c r="H156" s="41">
        <f t="shared" si="11"/>
        <v>39973</v>
      </c>
    </row>
    <row r="157" spans="1:10" ht="15" hidden="1" customHeight="1" outlineLevel="1" collapsed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  <c r="H158" s="41">
        <f t="shared" si="11"/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  <c r="H159" s="41">
        <f t="shared" si="11"/>
        <v>0</v>
      </c>
    </row>
    <row r="160" spans="1:10" ht="15" hidden="1" customHeight="1" outlineLevel="1" collapsed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  <c r="H161" s="41">
        <f t="shared" si="11"/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  <c r="H162" s="41">
        <f t="shared" si="11"/>
        <v>0</v>
      </c>
    </row>
    <row r="163" spans="1:10" collapsed="1">
      <c r="A163" s="177" t="s">
        <v>212</v>
      </c>
      <c r="B163" s="17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  <c r="H165" s="41">
        <f t="shared" si="11"/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  <c r="H166" s="41">
        <f t="shared" si="11"/>
        <v>0</v>
      </c>
    </row>
    <row r="167" spans="1:10" ht="15" hidden="1" customHeight="1" outlineLevel="1" collapsed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  <c r="H168" s="41">
        <f t="shared" si="11"/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  <c r="H169" s="41">
        <f t="shared" si="11"/>
        <v>0</v>
      </c>
    </row>
    <row r="170" spans="1:10" collapsed="1">
      <c r="A170" s="177" t="s">
        <v>214</v>
      </c>
      <c r="B170" s="17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  <c r="H172" s="41">
        <f t="shared" si="11"/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  <c r="H173" s="41">
        <f t="shared" si="11"/>
        <v>0</v>
      </c>
    </row>
    <row r="174" spans="1:10" ht="15" hidden="1" customHeight="1" outlineLevel="1" collapsed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  <c r="H175" s="41">
        <f t="shared" si="11"/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  <c r="H176" s="41">
        <f t="shared" si="11"/>
        <v>0</v>
      </c>
    </row>
    <row r="177" spans="1:10" collapsed="1">
      <c r="A177" s="179" t="s">
        <v>582</v>
      </c>
      <c r="B177" s="180"/>
      <c r="C177" s="27">
        <f>C178</f>
        <v>39501</v>
      </c>
      <c r="D177" s="27">
        <f>D178</f>
        <v>39501</v>
      </c>
      <c r="E177" s="27">
        <f>E178</f>
        <v>39501</v>
      </c>
      <c r="G177" s="39" t="s">
        <v>216</v>
      </c>
      <c r="H177" s="41">
        <f t="shared" si="11"/>
        <v>39501</v>
      </c>
      <c r="I177" s="42"/>
      <c r="J177" s="40" t="b">
        <f>AND(H177=I177)</f>
        <v>0</v>
      </c>
    </row>
    <row r="178" spans="1:10">
      <c r="A178" s="177" t="s">
        <v>217</v>
      </c>
      <c r="B178" s="178"/>
      <c r="C178" s="21">
        <f>C179+C184+C188+C197+C200+C203+C215+C222+C228+C235+C238+C243+C250</f>
        <v>39501</v>
      </c>
      <c r="D178" s="21">
        <f>D179+D184+D188+D197+D200+D203+D215+D222+D228+D235+D238+D243+D250</f>
        <v>39501</v>
      </c>
      <c r="E178" s="21">
        <f>E179+E184+E188+E197+E200+E203+E215+E222+E228+E235+E238+E243+E250</f>
        <v>39501</v>
      </c>
      <c r="G178" s="39" t="s">
        <v>587</v>
      </c>
      <c r="H178" s="41">
        <f t="shared" si="11"/>
        <v>39501</v>
      </c>
      <c r="I178" s="42"/>
      <c r="J178" s="40" t="b">
        <f>AND(H178=I178)</f>
        <v>0</v>
      </c>
    </row>
    <row r="179" spans="1:10" hidden="1" outlineLevel="1">
      <c r="A179" s="183" t="s">
        <v>849</v>
      </c>
      <c r="B179" s="18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>
        <f>C181</f>
        <v>0</v>
      </c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>
        <f>C183</f>
        <v>0</v>
      </c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 collapsed="1">
      <c r="A184" s="183" t="s">
        <v>848</v>
      </c>
      <c r="B184" s="184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 collapsed="1">
      <c r="A188" s="183" t="s">
        <v>846</v>
      </c>
      <c r="B188" s="18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3">C190</f>
        <v>0</v>
      </c>
      <c r="E190" s="128">
        <f t="shared" si="13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3"/>
        <v>0</v>
      </c>
      <c r="E191" s="128">
        <f t="shared" si="13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3"/>
        <v>0</v>
      </c>
      <c r="E192" s="128">
        <f t="shared" si="13"/>
        <v>0</v>
      </c>
    </row>
    <row r="193" spans="1:5" hidden="1" outlineLevel="2" collapsed="1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 collapsed="1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 collapsed="1">
      <c r="A197" s="183" t="s">
        <v>843</v>
      </c>
      <c r="B197" s="184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1">
        <v>4</v>
      </c>
      <c r="B198" s="130" t="s">
        <v>858</v>
      </c>
      <c r="C198" s="129">
        <f t="shared" si="14"/>
        <v>0</v>
      </c>
      <c r="D198" s="129">
        <f t="shared" si="14"/>
        <v>0</v>
      </c>
      <c r="E198" s="129">
        <f t="shared" si="14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 collapsed="1">
      <c r="A200" s="183" t="s">
        <v>842</v>
      </c>
      <c r="B200" s="184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 collapsed="1">
      <c r="A203" s="183" t="s">
        <v>841</v>
      </c>
      <c r="B203" s="184"/>
      <c r="C203" s="2">
        <f>C204+C211+C213+C207</f>
        <v>35810</v>
      </c>
      <c r="D203" s="2">
        <f>D204+D211+D213+D207</f>
        <v>35810</v>
      </c>
      <c r="E203" s="2">
        <f>E204+E211+E213+E207</f>
        <v>35810</v>
      </c>
    </row>
    <row r="204" spans="1:5" hidden="1" outlineLevel="2">
      <c r="A204" s="131">
        <v>1</v>
      </c>
      <c r="B204" s="130" t="s">
        <v>859</v>
      </c>
      <c r="C204" s="129">
        <f>C205+C206</f>
        <v>35810</v>
      </c>
      <c r="D204" s="129">
        <f>D205+D206</f>
        <v>35810</v>
      </c>
      <c r="E204" s="129">
        <f>E205+E206</f>
        <v>35810</v>
      </c>
    </row>
    <row r="205" spans="1:5" hidden="1" outlineLevel="3">
      <c r="A205" s="90"/>
      <c r="B205" s="89" t="s">
        <v>855</v>
      </c>
      <c r="C205" s="128">
        <v>35810</v>
      </c>
      <c r="D205" s="128">
        <f>C205</f>
        <v>35810</v>
      </c>
      <c r="E205" s="128">
        <f>D205</f>
        <v>35810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 collapsed="1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5">C208</f>
        <v>0</v>
      </c>
      <c r="E208" s="128">
        <f t="shared" si="15"/>
        <v>0</v>
      </c>
    </row>
    <row r="209" spans="1:5" hidden="1" outlineLevel="3">
      <c r="A209" s="90"/>
      <c r="B209" s="89" t="s">
        <v>838</v>
      </c>
      <c r="C209" s="128"/>
      <c r="D209" s="128">
        <f t="shared" si="15"/>
        <v>0</v>
      </c>
      <c r="E209" s="128">
        <f t="shared" si="15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5"/>
        <v>0</v>
      </c>
      <c r="E210" s="128">
        <f t="shared" si="15"/>
        <v>0</v>
      </c>
    </row>
    <row r="211" spans="1:5" hidden="1" outlineLevel="2" collapsed="1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 collapsed="1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 collapsed="1">
      <c r="A215" s="183" t="s">
        <v>836</v>
      </c>
      <c r="B215" s="18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6">C217</f>
        <v>0</v>
      </c>
      <c r="E217" s="128">
        <f t="shared" si="16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6"/>
        <v>0</v>
      </c>
      <c r="E218" s="132">
        <f t="shared" si="16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6"/>
        <v>0</v>
      </c>
      <c r="E219" s="132">
        <f t="shared" si="16"/>
        <v>0</v>
      </c>
    </row>
    <row r="220" spans="1:5" hidden="1" outlineLevel="2" collapsed="1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 collapsed="1">
      <c r="A222" s="183" t="s">
        <v>834</v>
      </c>
      <c r="B222" s="184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/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7">C225</f>
        <v>0</v>
      </c>
      <c r="E225" s="128">
        <f t="shared" si="17"/>
        <v>0</v>
      </c>
    </row>
    <row r="226" spans="1:5" hidden="1" outlineLevel="3">
      <c r="A226" s="90"/>
      <c r="B226" s="89" t="s">
        <v>832</v>
      </c>
      <c r="C226" s="128"/>
      <c r="D226" s="128">
        <f t="shared" si="17"/>
        <v>0</v>
      </c>
      <c r="E226" s="128">
        <f t="shared" si="17"/>
        <v>0</v>
      </c>
    </row>
    <row r="227" spans="1:5" hidden="1" outlineLevel="3">
      <c r="A227" s="90"/>
      <c r="B227" s="89" t="s">
        <v>831</v>
      </c>
      <c r="C227" s="128"/>
      <c r="D227" s="128">
        <f t="shared" si="17"/>
        <v>0</v>
      </c>
      <c r="E227" s="128">
        <f t="shared" si="17"/>
        <v>0</v>
      </c>
    </row>
    <row r="228" spans="1:5" hidden="1" outlineLevel="1" collapsed="1">
      <c r="A228" s="183" t="s">
        <v>830</v>
      </c>
      <c r="B228" s="184"/>
      <c r="C228" s="2">
        <f>C229+C233</f>
        <v>3691</v>
      </c>
      <c r="D228" s="2">
        <f>D229+D233</f>
        <v>3691</v>
      </c>
      <c r="E228" s="2">
        <f>E229+E233</f>
        <v>3691</v>
      </c>
    </row>
    <row r="229" spans="1:5" hidden="1" outlineLevel="2">
      <c r="A229" s="131">
        <v>2</v>
      </c>
      <c r="B229" s="130" t="s">
        <v>856</v>
      </c>
      <c r="C229" s="129">
        <f>C231+C232+C230</f>
        <v>3691</v>
      </c>
      <c r="D229" s="129">
        <f>D231+D232+D230</f>
        <v>3691</v>
      </c>
      <c r="E229" s="129">
        <f>E231+E232+E230</f>
        <v>3691</v>
      </c>
    </row>
    <row r="230" spans="1:5" hidden="1" outlineLevel="3">
      <c r="A230" s="90"/>
      <c r="B230" s="89" t="s">
        <v>855</v>
      </c>
      <c r="C230" s="128">
        <v>938</v>
      </c>
      <c r="D230" s="128">
        <f>C230</f>
        <v>938</v>
      </c>
      <c r="E230" s="128">
        <f>D230</f>
        <v>938</v>
      </c>
    </row>
    <row r="231" spans="1:5" hidden="1" outlineLevel="3">
      <c r="A231" s="90"/>
      <c r="B231" s="89" t="s">
        <v>829</v>
      </c>
      <c r="C231" s="128">
        <v>2753</v>
      </c>
      <c r="D231" s="128">
        <f t="shared" ref="D231:E232" si="18">C231</f>
        <v>2753</v>
      </c>
      <c r="E231" s="128">
        <f t="shared" si="18"/>
        <v>2753</v>
      </c>
    </row>
    <row r="232" spans="1:5" hidden="1" outlineLevel="3">
      <c r="A232" s="90"/>
      <c r="B232" s="89" t="s">
        <v>819</v>
      </c>
      <c r="C232" s="128"/>
      <c r="D232" s="128">
        <f t="shared" si="18"/>
        <v>0</v>
      </c>
      <c r="E232" s="128">
        <f t="shared" si="18"/>
        <v>0</v>
      </c>
    </row>
    <row r="233" spans="1:5" hidden="1" outlineLevel="2" collapsed="1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 collapsed="1">
      <c r="A235" s="183" t="s">
        <v>828</v>
      </c>
      <c r="B235" s="184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 collapsed="1">
      <c r="A238" s="183" t="s">
        <v>826</v>
      </c>
      <c r="B238" s="184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9">C241</f>
        <v>0</v>
      </c>
      <c r="E241" s="128">
        <f t="shared" si="19"/>
        <v>0</v>
      </c>
    </row>
    <row r="242" spans="1:10" hidden="1" outlineLevel="3">
      <c r="A242" s="90"/>
      <c r="B242" s="89" t="s">
        <v>824</v>
      </c>
      <c r="C242" s="128"/>
      <c r="D242" s="128">
        <f t="shared" si="19"/>
        <v>0</v>
      </c>
      <c r="E242" s="128">
        <f t="shared" si="19"/>
        <v>0</v>
      </c>
    </row>
    <row r="243" spans="1:10" hidden="1" outlineLevel="1" collapsed="1">
      <c r="A243" s="183" t="s">
        <v>823</v>
      </c>
      <c r="B243" s="184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20">C246</f>
        <v>0</v>
      </c>
      <c r="E246" s="128">
        <f t="shared" si="20"/>
        <v>0</v>
      </c>
    </row>
    <row r="247" spans="1:10" hidden="1" outlineLevel="3">
      <c r="A247" s="90"/>
      <c r="B247" s="89" t="s">
        <v>820</v>
      </c>
      <c r="C247" s="128"/>
      <c r="D247" s="128">
        <f t="shared" si="20"/>
        <v>0</v>
      </c>
      <c r="E247" s="128">
        <f t="shared" si="20"/>
        <v>0</v>
      </c>
    </row>
    <row r="248" spans="1:10" hidden="1" outlineLevel="3">
      <c r="A248" s="90"/>
      <c r="B248" s="89" t="s">
        <v>819</v>
      </c>
      <c r="C248" s="128"/>
      <c r="D248" s="128">
        <f t="shared" si="20"/>
        <v>0</v>
      </c>
      <c r="E248" s="128">
        <f t="shared" si="20"/>
        <v>0</v>
      </c>
    </row>
    <row r="249" spans="1:10" hidden="1" outlineLevel="3">
      <c r="A249" s="90"/>
      <c r="B249" s="89" t="s">
        <v>818</v>
      </c>
      <c r="C249" s="128"/>
      <c r="D249" s="128">
        <f t="shared" si="20"/>
        <v>0</v>
      </c>
      <c r="E249" s="128">
        <f t="shared" si="20"/>
        <v>0</v>
      </c>
    </row>
    <row r="250" spans="1:10" hidden="1" outlineLevel="1" collapsed="1">
      <c r="A250" s="183" t="s">
        <v>817</v>
      </c>
      <c r="B250" s="18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4" spans="1:10">
      <c r="C254" s="173">
        <f>C2+C114</f>
        <v>10332501</v>
      </c>
    </row>
    <row r="255" spans="1:10">
      <c r="C255" s="173">
        <f>C257+C560</f>
        <v>10332501</v>
      </c>
    </row>
    <row r="256" spans="1:10" ht="18.75">
      <c r="A256" s="174" t="s">
        <v>67</v>
      </c>
      <c r="B256" s="174"/>
      <c r="C256" s="174"/>
      <c r="D256" s="162" t="s">
        <v>853</v>
      </c>
      <c r="E256" s="162" t="s">
        <v>852</v>
      </c>
      <c r="G256" s="47" t="s">
        <v>589</v>
      </c>
      <c r="H256" s="48">
        <f>C257+C560</f>
        <v>10332501</v>
      </c>
      <c r="I256" s="49"/>
      <c r="J256" s="50" t="b">
        <f>AND(H256=I256)</f>
        <v>0</v>
      </c>
    </row>
    <row r="257" spans="1:10">
      <c r="A257" s="189" t="s">
        <v>60</v>
      </c>
      <c r="B257" s="190"/>
      <c r="C257" s="37">
        <f>C258+C551</f>
        <v>6426000</v>
      </c>
      <c r="D257" s="37">
        <f>D258+D551</f>
        <v>6356000</v>
      </c>
      <c r="E257" s="37">
        <f>E258+E551</f>
        <v>6356000</v>
      </c>
      <c r="G257" s="39" t="s">
        <v>60</v>
      </c>
      <c r="H257" s="41">
        <f>C257</f>
        <v>6426000</v>
      </c>
      <c r="I257" s="42"/>
      <c r="J257" s="40" t="b">
        <f>AND(H257=I257)</f>
        <v>0</v>
      </c>
    </row>
    <row r="258" spans="1:10">
      <c r="A258" s="191" t="s">
        <v>266</v>
      </c>
      <c r="B258" s="192"/>
      <c r="C258" s="36">
        <f>C259+C339+C483+C548</f>
        <v>6426000</v>
      </c>
      <c r="D258" s="36">
        <f>D259+D339+D483+D548</f>
        <v>6356000</v>
      </c>
      <c r="E258" s="36">
        <f>E259+E339+E483+E548</f>
        <v>6356000</v>
      </c>
      <c r="G258" s="39" t="s">
        <v>57</v>
      </c>
      <c r="H258" s="41">
        <f t="shared" ref="H258:H321" si="21">C258</f>
        <v>6426000</v>
      </c>
      <c r="I258" s="42"/>
      <c r="J258" s="40" t="b">
        <f>AND(H258=I258)</f>
        <v>0</v>
      </c>
    </row>
    <row r="259" spans="1:10">
      <c r="A259" s="187" t="s">
        <v>267</v>
      </c>
      <c r="B259" s="188"/>
      <c r="C259" s="33">
        <f>C260+C263+C314</f>
        <v>4000000</v>
      </c>
      <c r="D259" s="33">
        <f>D260+D263+D314</f>
        <v>4000000</v>
      </c>
      <c r="E259" s="33">
        <f>E260+E263+E314</f>
        <v>4000000</v>
      </c>
      <c r="G259" s="39" t="s">
        <v>590</v>
      </c>
      <c r="H259" s="41">
        <f t="shared" si="21"/>
        <v>4000000</v>
      </c>
      <c r="I259" s="42"/>
      <c r="J259" s="40" t="b">
        <f>AND(H259=I259)</f>
        <v>0</v>
      </c>
    </row>
    <row r="260" spans="1:10" hidden="1" outlineLevel="1">
      <c r="A260" s="185" t="s">
        <v>268</v>
      </c>
      <c r="B260" s="186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hidden="1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hidden="1" outlineLevel="1" collapsed="1">
      <c r="A263" s="185" t="s">
        <v>269</v>
      </c>
      <c r="B263" s="186"/>
      <c r="C263" s="32">
        <f>C264+C265+C289+C296+C298+C302+C305+C308+C313</f>
        <v>3168000</v>
      </c>
      <c r="D263" s="32">
        <f>D264+D265+D289+D296+D298+D302+D305+D308+D313</f>
        <v>3168000</v>
      </c>
      <c r="E263" s="32">
        <f>E264+E265+E289+E296+E298+E302+E305+E308+E313</f>
        <v>3168000</v>
      </c>
      <c r="H263" s="41">
        <f t="shared" si="21"/>
        <v>3168000</v>
      </c>
    </row>
    <row r="264" spans="1:10" hidden="1" outlineLevel="2">
      <c r="A264" s="6">
        <v>1101</v>
      </c>
      <c r="B264" s="4" t="s">
        <v>34</v>
      </c>
      <c r="C264" s="5">
        <v>922000</v>
      </c>
      <c r="D264" s="5">
        <f>C264</f>
        <v>922000</v>
      </c>
      <c r="E264" s="5">
        <f>D264</f>
        <v>922000</v>
      </c>
      <c r="H264" s="41">
        <f t="shared" si="21"/>
        <v>922000</v>
      </c>
    </row>
    <row r="265" spans="1:10" hidden="1" outlineLevel="2">
      <c r="A265" s="6">
        <v>1101</v>
      </c>
      <c r="B265" s="4" t="s">
        <v>35</v>
      </c>
      <c r="C265" s="5">
        <f>SUM(C266:C288)</f>
        <v>1690000</v>
      </c>
      <c r="D265" s="5">
        <f>SUM(D266:D288)</f>
        <v>1690000</v>
      </c>
      <c r="E265" s="5">
        <f>SUM(E266:E288)</f>
        <v>1690000</v>
      </c>
      <c r="H265" s="41">
        <f t="shared" si="21"/>
        <v>1690000</v>
      </c>
    </row>
    <row r="266" spans="1:10" hidden="1" outlineLevel="3">
      <c r="A266" s="29"/>
      <c r="B266" s="28" t="s">
        <v>218</v>
      </c>
      <c r="C266" s="30">
        <v>57000</v>
      </c>
      <c r="D266" s="30">
        <f>C266</f>
        <v>57000</v>
      </c>
      <c r="E266" s="30">
        <f>D266</f>
        <v>57000</v>
      </c>
      <c r="H266" s="41">
        <f t="shared" si="21"/>
        <v>57000</v>
      </c>
    </row>
    <row r="267" spans="1:10" hidden="1" outlineLevel="3">
      <c r="A267" s="29"/>
      <c r="B267" s="28" t="s">
        <v>219</v>
      </c>
      <c r="C267" s="30">
        <v>500000</v>
      </c>
      <c r="D267" s="30">
        <f t="shared" ref="D267:E282" si="22">C267</f>
        <v>500000</v>
      </c>
      <c r="E267" s="30">
        <f t="shared" si="22"/>
        <v>500000</v>
      </c>
      <c r="H267" s="41">
        <f t="shared" si="21"/>
        <v>500000</v>
      </c>
    </row>
    <row r="268" spans="1:10" hidden="1" outlineLevel="3">
      <c r="A268" s="29"/>
      <c r="B268" s="28" t="s">
        <v>220</v>
      </c>
      <c r="C268" s="30">
        <v>259000</v>
      </c>
      <c r="D268" s="30">
        <f t="shared" si="22"/>
        <v>259000</v>
      </c>
      <c r="E268" s="30">
        <f t="shared" si="22"/>
        <v>259000</v>
      </c>
      <c r="H268" s="41">
        <f t="shared" si="21"/>
        <v>259000</v>
      </c>
    </row>
    <row r="269" spans="1:10" hidden="1" outlineLevel="3">
      <c r="A269" s="29"/>
      <c r="B269" s="28" t="s">
        <v>221</v>
      </c>
      <c r="C269" s="30">
        <v>4000</v>
      </c>
      <c r="D269" s="30">
        <f t="shared" si="22"/>
        <v>4000</v>
      </c>
      <c r="E269" s="30">
        <f t="shared" si="22"/>
        <v>4000</v>
      </c>
      <c r="H269" s="41">
        <f t="shared" si="21"/>
        <v>4000</v>
      </c>
    </row>
    <row r="270" spans="1:10" hidden="1" outlineLevel="3">
      <c r="A270" s="29"/>
      <c r="B270" s="28" t="s">
        <v>222</v>
      </c>
      <c r="C270" s="30">
        <v>22000</v>
      </c>
      <c r="D270" s="30">
        <f t="shared" si="22"/>
        <v>22000</v>
      </c>
      <c r="E270" s="30">
        <f t="shared" si="22"/>
        <v>22000</v>
      </c>
      <c r="H270" s="41">
        <f t="shared" si="21"/>
        <v>22000</v>
      </c>
    </row>
    <row r="271" spans="1:10" hidden="1" outlineLevel="3">
      <c r="A271" s="29"/>
      <c r="B271" s="28" t="s">
        <v>223</v>
      </c>
      <c r="C271" s="30">
        <v>49000</v>
      </c>
      <c r="D271" s="30">
        <f t="shared" si="22"/>
        <v>49000</v>
      </c>
      <c r="E271" s="30">
        <f t="shared" si="22"/>
        <v>49000</v>
      </c>
      <c r="H271" s="41">
        <f t="shared" si="21"/>
        <v>49000</v>
      </c>
    </row>
    <row r="272" spans="1:10" hidden="1" outlineLevel="3">
      <c r="A272" s="29"/>
      <c r="B272" s="28" t="s">
        <v>224</v>
      </c>
      <c r="C272" s="30">
        <v>12000</v>
      </c>
      <c r="D272" s="30">
        <f t="shared" si="22"/>
        <v>12000</v>
      </c>
      <c r="E272" s="30">
        <f t="shared" si="22"/>
        <v>12000</v>
      </c>
      <c r="H272" s="41">
        <f t="shared" si="21"/>
        <v>12000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>
        <v>29000</v>
      </c>
      <c r="D275" s="30">
        <f t="shared" si="22"/>
        <v>29000</v>
      </c>
      <c r="E275" s="30">
        <f t="shared" si="22"/>
        <v>29000</v>
      </c>
      <c r="H275" s="41">
        <f t="shared" si="21"/>
        <v>29000</v>
      </c>
    </row>
    <row r="276" spans="1:8" hidden="1" outlineLevel="3">
      <c r="A276" s="29"/>
      <c r="B276" s="28" t="s">
        <v>228</v>
      </c>
      <c r="C276" s="30">
        <v>8000</v>
      </c>
      <c r="D276" s="30">
        <f t="shared" si="22"/>
        <v>8000</v>
      </c>
      <c r="E276" s="30">
        <f t="shared" si="22"/>
        <v>8000</v>
      </c>
      <c r="H276" s="41">
        <f t="shared" si="21"/>
        <v>8000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>
        <v>7000</v>
      </c>
      <c r="D280" s="30">
        <f t="shared" si="22"/>
        <v>7000</v>
      </c>
      <c r="E280" s="30">
        <f t="shared" si="22"/>
        <v>7000</v>
      </c>
      <c r="H280" s="41">
        <f t="shared" si="21"/>
        <v>7000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>
        <v>673000</v>
      </c>
      <c r="D286" s="30">
        <f t="shared" si="23"/>
        <v>673000</v>
      </c>
      <c r="E286" s="30">
        <f t="shared" si="23"/>
        <v>673000</v>
      </c>
      <c r="H286" s="41">
        <f t="shared" si="21"/>
        <v>673000</v>
      </c>
    </row>
    <row r="287" spans="1:8" hidden="1" outlineLevel="3">
      <c r="A287" s="29"/>
      <c r="B287" s="28" t="s">
        <v>239</v>
      </c>
      <c r="C287" s="30">
        <v>55000</v>
      </c>
      <c r="D287" s="30">
        <f t="shared" si="23"/>
        <v>55000</v>
      </c>
      <c r="E287" s="30">
        <f t="shared" si="23"/>
        <v>55000</v>
      </c>
      <c r="H287" s="41">
        <f t="shared" si="21"/>
        <v>55000</v>
      </c>
    </row>
    <row r="288" spans="1:8" hidden="1" outlineLevel="3">
      <c r="A288" s="29"/>
      <c r="B288" s="28" t="s">
        <v>240</v>
      </c>
      <c r="C288" s="30">
        <v>15000</v>
      </c>
      <c r="D288" s="30">
        <f t="shared" si="23"/>
        <v>15000</v>
      </c>
      <c r="E288" s="30">
        <f t="shared" si="23"/>
        <v>15000</v>
      </c>
      <c r="H288" s="41">
        <f t="shared" si="21"/>
        <v>15000</v>
      </c>
    </row>
    <row r="289" spans="1:8" hidden="1" outlineLevel="2" collapsed="1">
      <c r="A289" s="6">
        <v>1101</v>
      </c>
      <c r="B289" s="4" t="s">
        <v>36</v>
      </c>
      <c r="C289" s="5">
        <f>SUM(C290:C295)</f>
        <v>48000</v>
      </c>
      <c r="D289" s="5">
        <f>SUM(D290:D295)</f>
        <v>48000</v>
      </c>
      <c r="E289" s="5">
        <f>SUM(E290:E295)</f>
        <v>48000</v>
      </c>
      <c r="H289" s="41">
        <f t="shared" si="21"/>
        <v>48000</v>
      </c>
    </row>
    <row r="290" spans="1:8" hidden="1" outlineLevel="3">
      <c r="A290" s="29"/>
      <c r="B290" s="28" t="s">
        <v>241</v>
      </c>
      <c r="C290" s="30">
        <v>30000</v>
      </c>
      <c r="D290" s="30">
        <f>C290</f>
        <v>30000</v>
      </c>
      <c r="E290" s="30">
        <f>D290</f>
        <v>30000</v>
      </c>
      <c r="H290" s="41">
        <f t="shared" si="21"/>
        <v>30000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>
        <v>7000</v>
      </c>
      <c r="D292" s="30">
        <f t="shared" si="24"/>
        <v>7000</v>
      </c>
      <c r="E292" s="30">
        <f t="shared" si="24"/>
        <v>7000</v>
      </c>
      <c r="H292" s="41">
        <f t="shared" si="21"/>
        <v>7000</v>
      </c>
    </row>
    <row r="293" spans="1:8" hidden="1" outlineLevel="3">
      <c r="A293" s="29"/>
      <c r="B293" s="28" t="s">
        <v>244</v>
      </c>
      <c r="C293" s="30">
        <v>3000</v>
      </c>
      <c r="D293" s="30">
        <f t="shared" si="24"/>
        <v>3000</v>
      </c>
      <c r="E293" s="30">
        <f t="shared" si="24"/>
        <v>3000</v>
      </c>
      <c r="H293" s="41">
        <f t="shared" si="21"/>
        <v>3000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>
        <v>8000</v>
      </c>
      <c r="D295" s="30">
        <f t="shared" si="24"/>
        <v>8000</v>
      </c>
      <c r="E295" s="30">
        <f t="shared" si="24"/>
        <v>8000</v>
      </c>
      <c r="H295" s="41">
        <f t="shared" si="21"/>
        <v>8000</v>
      </c>
    </row>
    <row r="296" spans="1:8" hidden="1" outlineLevel="2" collapsed="1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 collapsed="1">
      <c r="A298" s="6">
        <v>1101</v>
      </c>
      <c r="B298" s="4" t="s">
        <v>37</v>
      </c>
      <c r="C298" s="5">
        <f>SUM(C299:C301)</f>
        <v>38000</v>
      </c>
      <c r="D298" s="5">
        <f>SUM(D299:D301)</f>
        <v>38000</v>
      </c>
      <c r="E298" s="5">
        <f>SUM(E299:E301)</f>
        <v>38000</v>
      </c>
      <c r="H298" s="41">
        <f t="shared" si="21"/>
        <v>38000</v>
      </c>
    </row>
    <row r="299" spans="1:8" hidden="1" outlineLevel="3">
      <c r="A299" s="29"/>
      <c r="B299" s="28" t="s">
        <v>248</v>
      </c>
      <c r="C299" s="30">
        <v>18000</v>
      </c>
      <c r="D299" s="30">
        <f>C299</f>
        <v>18000</v>
      </c>
      <c r="E299" s="30">
        <f>D299</f>
        <v>18000</v>
      </c>
      <c r="H299" s="41">
        <f t="shared" si="21"/>
        <v>18000</v>
      </c>
    </row>
    <row r="300" spans="1:8" hidden="1" outlineLevel="3">
      <c r="A300" s="29"/>
      <c r="B300" s="28" t="s">
        <v>249</v>
      </c>
      <c r="C300" s="30">
        <v>20000</v>
      </c>
      <c r="D300" s="30">
        <f t="shared" ref="D300:E301" si="25">C300</f>
        <v>20000</v>
      </c>
      <c r="E300" s="30">
        <f t="shared" si="25"/>
        <v>20000</v>
      </c>
      <c r="H300" s="41">
        <f t="shared" si="21"/>
        <v>20000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 collapsed="1">
      <c r="A302" s="6">
        <v>1101</v>
      </c>
      <c r="B302" s="4" t="s">
        <v>251</v>
      </c>
      <c r="C302" s="5">
        <f>SUM(C303:C304)</f>
        <v>7000</v>
      </c>
      <c r="D302" s="5">
        <f>SUM(D303:D304)</f>
        <v>7000</v>
      </c>
      <c r="E302" s="5">
        <f>SUM(E303:E304)</f>
        <v>7000</v>
      </c>
      <c r="H302" s="41">
        <f t="shared" si="21"/>
        <v>7000</v>
      </c>
    </row>
    <row r="303" spans="1:8" hidden="1" outlineLevel="3">
      <c r="A303" s="29"/>
      <c r="B303" s="28" t="s">
        <v>252</v>
      </c>
      <c r="C303" s="30">
        <v>2000</v>
      </c>
      <c r="D303" s="30">
        <f>C303</f>
        <v>2000</v>
      </c>
      <c r="E303" s="30">
        <f>D303</f>
        <v>2000</v>
      </c>
      <c r="H303" s="41">
        <f t="shared" si="21"/>
        <v>2000</v>
      </c>
    </row>
    <row r="304" spans="1:8" hidden="1" outlineLevel="3">
      <c r="A304" s="29"/>
      <c r="B304" s="28" t="s">
        <v>253</v>
      </c>
      <c r="C304" s="30">
        <v>5000</v>
      </c>
      <c r="D304" s="30">
        <f>C304</f>
        <v>5000</v>
      </c>
      <c r="E304" s="30">
        <f>D304</f>
        <v>5000</v>
      </c>
      <c r="H304" s="41">
        <f t="shared" si="21"/>
        <v>5000</v>
      </c>
    </row>
    <row r="305" spans="1:8" hidden="1" outlineLevel="2" collapsed="1">
      <c r="A305" s="6">
        <v>1101</v>
      </c>
      <c r="B305" s="4" t="s">
        <v>38</v>
      </c>
      <c r="C305" s="5">
        <f>SUM(C306:C307)</f>
        <v>13000</v>
      </c>
      <c r="D305" s="5">
        <f>SUM(D306:D307)</f>
        <v>13000</v>
      </c>
      <c r="E305" s="5">
        <f>SUM(E306:E307)</f>
        <v>13000</v>
      </c>
      <c r="H305" s="41">
        <f t="shared" si="21"/>
        <v>13000</v>
      </c>
    </row>
    <row r="306" spans="1:8" hidden="1" outlineLevel="3">
      <c r="A306" s="29"/>
      <c r="B306" s="28" t="s">
        <v>254</v>
      </c>
      <c r="C306" s="30">
        <v>10000</v>
      </c>
      <c r="D306" s="30">
        <f>C306</f>
        <v>10000</v>
      </c>
      <c r="E306" s="30">
        <f>D306</f>
        <v>10000</v>
      </c>
      <c r="H306" s="41">
        <f t="shared" si="21"/>
        <v>10000</v>
      </c>
    </row>
    <row r="307" spans="1:8" hidden="1" outlineLevel="3">
      <c r="A307" s="29"/>
      <c r="B307" s="28" t="s">
        <v>255</v>
      </c>
      <c r="C307" s="30">
        <v>3000</v>
      </c>
      <c r="D307" s="30">
        <f>C307</f>
        <v>3000</v>
      </c>
      <c r="E307" s="30">
        <f>D307</f>
        <v>3000</v>
      </c>
      <c r="H307" s="41">
        <f t="shared" si="21"/>
        <v>3000</v>
      </c>
    </row>
    <row r="308" spans="1:8" hidden="1" outlineLevel="2" collapsed="1">
      <c r="A308" s="6">
        <v>1101</v>
      </c>
      <c r="B308" s="4" t="s">
        <v>39</v>
      </c>
      <c r="C308" s="5">
        <f>SUM(C309:C312)</f>
        <v>450000</v>
      </c>
      <c r="D308" s="5">
        <f>SUM(D309:D312)</f>
        <v>450000</v>
      </c>
      <c r="E308" s="5">
        <f>SUM(E309:E312)</f>
        <v>450000</v>
      </c>
      <c r="H308" s="41">
        <f t="shared" si="21"/>
        <v>450000</v>
      </c>
    </row>
    <row r="309" spans="1:8" hidden="1" outlineLevel="3">
      <c r="A309" s="29"/>
      <c r="B309" s="28" t="s">
        <v>256</v>
      </c>
      <c r="C309" s="30">
        <v>300000</v>
      </c>
      <c r="D309" s="30">
        <f>C309</f>
        <v>300000</v>
      </c>
      <c r="E309" s="30">
        <f>D309</f>
        <v>300000</v>
      </c>
      <c r="H309" s="41">
        <f t="shared" si="21"/>
        <v>300000</v>
      </c>
    </row>
    <row r="310" spans="1:8" hidden="1" outlineLevel="3">
      <c r="A310" s="29"/>
      <c r="B310" s="28" t="s">
        <v>257</v>
      </c>
      <c r="C310" s="30">
        <v>100000</v>
      </c>
      <c r="D310" s="30">
        <f t="shared" ref="D310:E312" si="26">C310</f>
        <v>100000</v>
      </c>
      <c r="E310" s="30">
        <f t="shared" si="26"/>
        <v>100000</v>
      </c>
      <c r="H310" s="41">
        <f t="shared" si="21"/>
        <v>100000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>
        <v>50000</v>
      </c>
      <c r="D312" s="30">
        <f t="shared" si="26"/>
        <v>50000</v>
      </c>
      <c r="E312" s="30">
        <f t="shared" si="26"/>
        <v>50000</v>
      </c>
      <c r="H312" s="41">
        <f t="shared" si="21"/>
        <v>50000</v>
      </c>
    </row>
    <row r="313" spans="1:8" hidden="1" outlineLevel="2" collapsed="1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 collapsed="1">
      <c r="A314" s="185" t="s">
        <v>601</v>
      </c>
      <c r="B314" s="186"/>
      <c r="C314" s="32">
        <f>C315+C325+C331+C336+C337+C338+C328</f>
        <v>832000</v>
      </c>
      <c r="D314" s="32">
        <f>D315+D325+D331+D336+D337+D338+D328</f>
        <v>832000</v>
      </c>
      <c r="E314" s="32">
        <f>E315+E325+E331+E336+E337+E338+E328</f>
        <v>832000</v>
      </c>
      <c r="H314" s="41">
        <f t="shared" si="21"/>
        <v>832000</v>
      </c>
    </row>
    <row r="315" spans="1:8" hidden="1" outlineLevel="2">
      <c r="A315" s="6">
        <v>1102</v>
      </c>
      <c r="B315" s="4" t="s">
        <v>65</v>
      </c>
      <c r="C315" s="5">
        <f>SUM(C316:C324)</f>
        <v>656000</v>
      </c>
      <c r="D315" s="5">
        <f>SUM(D316:D324)</f>
        <v>656000</v>
      </c>
      <c r="E315" s="5">
        <f>SUM(E316:E324)</f>
        <v>656000</v>
      </c>
      <c r="H315" s="41">
        <f t="shared" si="21"/>
        <v>656000</v>
      </c>
    </row>
    <row r="316" spans="1:8" hidden="1" outlineLevel="3">
      <c r="A316" s="29"/>
      <c r="B316" s="28" t="s">
        <v>260</v>
      </c>
      <c r="C316" s="30">
        <v>260000</v>
      </c>
      <c r="D316" s="30">
        <f>C316</f>
        <v>260000</v>
      </c>
      <c r="E316" s="30">
        <f>D316</f>
        <v>260000</v>
      </c>
      <c r="H316" s="41">
        <f t="shared" si="21"/>
        <v>260000</v>
      </c>
    </row>
    <row r="317" spans="1:8" hidden="1" outlineLevel="3">
      <c r="A317" s="29"/>
      <c r="B317" s="28" t="s">
        <v>218</v>
      </c>
      <c r="C317" s="30">
        <v>15000</v>
      </c>
      <c r="D317" s="30">
        <f t="shared" ref="D317:E324" si="27">C317</f>
        <v>15000</v>
      </c>
      <c r="E317" s="30">
        <f t="shared" si="27"/>
        <v>15000</v>
      </c>
      <c r="H317" s="41">
        <f t="shared" si="21"/>
        <v>15000</v>
      </c>
    </row>
    <row r="318" spans="1:8" hidden="1" outlineLevel="3">
      <c r="A318" s="29"/>
      <c r="B318" s="28" t="s">
        <v>261</v>
      </c>
      <c r="C318" s="30">
        <v>100000</v>
      </c>
      <c r="D318" s="30">
        <f t="shared" si="27"/>
        <v>100000</v>
      </c>
      <c r="E318" s="30">
        <f t="shared" si="27"/>
        <v>100000</v>
      </c>
      <c r="H318" s="41">
        <f t="shared" si="21"/>
        <v>100000</v>
      </c>
    </row>
    <row r="319" spans="1:8" hidden="1" outlineLevel="3">
      <c r="A319" s="29"/>
      <c r="B319" s="28" t="s">
        <v>248</v>
      </c>
      <c r="C319" s="30">
        <v>6000</v>
      </c>
      <c r="D319" s="30">
        <f t="shared" si="27"/>
        <v>6000</v>
      </c>
      <c r="E319" s="30">
        <f t="shared" si="27"/>
        <v>6000</v>
      </c>
      <c r="H319" s="41">
        <f t="shared" si="21"/>
        <v>6000</v>
      </c>
    </row>
    <row r="320" spans="1:8" hidden="1" outlineLevel="3">
      <c r="A320" s="29"/>
      <c r="B320" s="28" t="s">
        <v>262</v>
      </c>
      <c r="C320" s="30">
        <v>15000</v>
      </c>
      <c r="D320" s="30">
        <f t="shared" si="27"/>
        <v>15000</v>
      </c>
      <c r="E320" s="30">
        <f t="shared" si="27"/>
        <v>15000</v>
      </c>
      <c r="H320" s="41">
        <f t="shared" si="21"/>
        <v>15000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>
        <v>242000</v>
      </c>
      <c r="D323" s="30">
        <f t="shared" si="27"/>
        <v>242000</v>
      </c>
      <c r="E323" s="30">
        <f t="shared" si="27"/>
        <v>242000</v>
      </c>
      <c r="H323" s="41">
        <f t="shared" si="28"/>
        <v>242000</v>
      </c>
    </row>
    <row r="324" spans="1:8" hidden="1" outlineLevel="3">
      <c r="A324" s="29"/>
      <c r="B324" s="28" t="s">
        <v>239</v>
      </c>
      <c r="C324" s="30">
        <v>18000</v>
      </c>
      <c r="D324" s="30">
        <f t="shared" si="27"/>
        <v>18000</v>
      </c>
      <c r="E324" s="30">
        <f t="shared" si="27"/>
        <v>18000</v>
      </c>
      <c r="H324" s="41">
        <f t="shared" si="28"/>
        <v>18000</v>
      </c>
    </row>
    <row r="325" spans="1:8" hidden="1" outlineLevel="2" collapsed="1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 collapsed="1">
      <c r="A328" s="6">
        <v>1102</v>
      </c>
      <c r="B328" s="4" t="s">
        <v>38</v>
      </c>
      <c r="C328" s="5">
        <f>SUM(C329:C330)</f>
        <v>8000</v>
      </c>
      <c r="D328" s="5">
        <f>SUM(D329:D330)</f>
        <v>8000</v>
      </c>
      <c r="E328" s="5">
        <f>SUM(E329:E330)</f>
        <v>8000</v>
      </c>
      <c r="H328" s="41">
        <f t="shared" si="28"/>
        <v>8000</v>
      </c>
    </row>
    <row r="329" spans="1:8" hidden="1" outlineLevel="3">
      <c r="A329" s="29"/>
      <c r="B329" s="28" t="s">
        <v>254</v>
      </c>
      <c r="C329" s="30">
        <v>5000</v>
      </c>
      <c r="D329" s="30">
        <f>C329</f>
        <v>5000</v>
      </c>
      <c r="E329" s="30">
        <f>D329</f>
        <v>5000</v>
      </c>
      <c r="H329" s="41">
        <f t="shared" si="28"/>
        <v>5000</v>
      </c>
    </row>
    <row r="330" spans="1:8" hidden="1" outlineLevel="3">
      <c r="A330" s="29"/>
      <c r="B330" s="28" t="s">
        <v>255</v>
      </c>
      <c r="C330" s="30">
        <v>3000</v>
      </c>
      <c r="D330" s="30">
        <f>C330</f>
        <v>3000</v>
      </c>
      <c r="E330" s="30">
        <f>D330</f>
        <v>3000</v>
      </c>
      <c r="H330" s="41">
        <f t="shared" si="28"/>
        <v>3000</v>
      </c>
    </row>
    <row r="331" spans="1:8" hidden="1" outlineLevel="2" collapsed="1">
      <c r="A331" s="6">
        <v>1102</v>
      </c>
      <c r="B331" s="4" t="s">
        <v>39</v>
      </c>
      <c r="C331" s="5">
        <f>SUM(C332:C335)</f>
        <v>138000</v>
      </c>
      <c r="D331" s="5">
        <f>SUM(D332:D335)</f>
        <v>138000</v>
      </c>
      <c r="E331" s="5">
        <f>SUM(E332:E335)</f>
        <v>138000</v>
      </c>
      <c r="H331" s="41">
        <f t="shared" si="28"/>
        <v>138000</v>
      </c>
    </row>
    <row r="332" spans="1:8" hidden="1" outlineLevel="3">
      <c r="A332" s="29"/>
      <c r="B332" s="28" t="s">
        <v>256</v>
      </c>
      <c r="C332" s="30">
        <v>100000</v>
      </c>
      <c r="D332" s="30">
        <f>C332</f>
        <v>100000</v>
      </c>
      <c r="E332" s="30">
        <f>D332</f>
        <v>100000</v>
      </c>
      <c r="H332" s="41">
        <f t="shared" si="28"/>
        <v>100000</v>
      </c>
    </row>
    <row r="333" spans="1:8" hidden="1" outlineLevel="3">
      <c r="A333" s="29"/>
      <c r="B333" s="28" t="s">
        <v>257</v>
      </c>
      <c r="C333" s="30">
        <v>30000</v>
      </c>
      <c r="D333" s="30">
        <f t="shared" ref="D333:E335" si="29">C333</f>
        <v>30000</v>
      </c>
      <c r="E333" s="30">
        <f t="shared" si="29"/>
        <v>30000</v>
      </c>
      <c r="H333" s="41">
        <f t="shared" si="28"/>
        <v>30000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>
        <v>8000</v>
      </c>
      <c r="D335" s="30">
        <f t="shared" si="29"/>
        <v>8000</v>
      </c>
      <c r="E335" s="30">
        <f t="shared" si="29"/>
        <v>8000</v>
      </c>
      <c r="H335" s="41">
        <f t="shared" si="28"/>
        <v>8000</v>
      </c>
    </row>
    <row r="336" spans="1:8" hidden="1" outlineLevel="2" collapsed="1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30000</v>
      </c>
      <c r="D338" s="5">
        <f t="shared" si="30"/>
        <v>30000</v>
      </c>
      <c r="E338" s="5">
        <f t="shared" si="30"/>
        <v>30000</v>
      </c>
      <c r="H338" s="41">
        <f t="shared" si="28"/>
        <v>30000</v>
      </c>
    </row>
    <row r="339" spans="1:10" collapsed="1">
      <c r="A339" s="187" t="s">
        <v>270</v>
      </c>
      <c r="B339" s="188"/>
      <c r="C339" s="33">
        <f>C340+C444+C482</f>
        <v>1271000</v>
      </c>
      <c r="D339" s="33">
        <f>D340+D444+D482</f>
        <v>1271000</v>
      </c>
      <c r="E339" s="33">
        <f>E340+E444+E482</f>
        <v>1271000</v>
      </c>
      <c r="G339" s="39" t="s">
        <v>591</v>
      </c>
      <c r="H339" s="41">
        <f t="shared" si="28"/>
        <v>1271000</v>
      </c>
      <c r="I339" s="42"/>
      <c r="J339" s="40" t="b">
        <f>AND(H339=I339)</f>
        <v>0</v>
      </c>
    </row>
    <row r="340" spans="1:10" hidden="1" outlineLevel="1">
      <c r="A340" s="185" t="s">
        <v>271</v>
      </c>
      <c r="B340" s="186"/>
      <c r="C340" s="32">
        <f>C341+C342+C343+C344+C347+C348+C353+C356+C357+C362+C367+C368+C371+C372+C373+C376+C377+C378+C382+C388+C391+C392+C395+C398+C399+C404+C407+C408+C409+C412+C415+C416+C419+C420+C421+C422+C429+C443</f>
        <v>1131000</v>
      </c>
      <c r="D340" s="32">
        <f>D341+D342+D343+D344+D347+D348+D353+D356+D357+D362+D367+BH290670+D371+D372+D373+D376+D377+D378+D382+D388+D391+D392+D395+D398+D399+D404+D407+D408+D409+D412+D415+D416+D419+D420+D421+D422+D429+D443</f>
        <v>1131000</v>
      </c>
      <c r="E340" s="32">
        <f>E341+E342+E343+E344+E347+E348+E353+E356+E357+E362+E367+BI290670+E371+E372+E373+E376+E377+E378+E382+E388+E391+E392+E395+E398+E399+E404+E407+E408+E409+E412+E415+E416+E419+E420+E421+E422+E429+E443</f>
        <v>1131000</v>
      </c>
      <c r="H340" s="41">
        <f t="shared" si="28"/>
        <v>1131000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hidden="1" outlineLevel="2">
      <c r="A342" s="6">
        <v>2201</v>
      </c>
      <c r="B342" s="4" t="s">
        <v>40</v>
      </c>
      <c r="C342" s="5">
        <v>50000</v>
      </c>
      <c r="D342" s="5">
        <f t="shared" ref="D342:E343" si="31">C342</f>
        <v>50000</v>
      </c>
      <c r="E342" s="5">
        <f t="shared" si="31"/>
        <v>50000</v>
      </c>
      <c r="H342" s="41">
        <f t="shared" si="28"/>
        <v>50000</v>
      </c>
    </row>
    <row r="343" spans="1:10" hidden="1" outlineLevel="2">
      <c r="A343" s="6">
        <v>2201</v>
      </c>
      <c r="B343" s="4" t="s">
        <v>41</v>
      </c>
      <c r="C343" s="5">
        <v>260000</v>
      </c>
      <c r="D343" s="5">
        <f t="shared" si="31"/>
        <v>260000</v>
      </c>
      <c r="E343" s="5">
        <f t="shared" si="31"/>
        <v>260000</v>
      </c>
      <c r="H343" s="41">
        <f t="shared" si="28"/>
        <v>260000</v>
      </c>
    </row>
    <row r="344" spans="1:10" hidden="1" outlineLevel="2">
      <c r="A344" s="6">
        <v>2201</v>
      </c>
      <c r="B344" s="4" t="s">
        <v>273</v>
      </c>
      <c r="C344" s="5">
        <f>SUM(C345:C346)</f>
        <v>25000</v>
      </c>
      <c r="D344" s="5">
        <f>SUM(D345:D346)</f>
        <v>25000</v>
      </c>
      <c r="E344" s="5">
        <f>SUM(E345:E346)</f>
        <v>25000</v>
      </c>
      <c r="H344" s="41">
        <f t="shared" si="28"/>
        <v>25000</v>
      </c>
    </row>
    <row r="345" spans="1:10" hidden="1" outlineLevel="3">
      <c r="A345" s="29"/>
      <c r="B345" s="28" t="s">
        <v>274</v>
      </c>
      <c r="C345" s="30">
        <v>20000</v>
      </c>
      <c r="D345" s="30">
        <f t="shared" ref="D345:E347" si="32">C345</f>
        <v>20000</v>
      </c>
      <c r="E345" s="30">
        <f t="shared" si="32"/>
        <v>20000</v>
      </c>
      <c r="H345" s="41">
        <f t="shared" si="28"/>
        <v>20000</v>
      </c>
    </row>
    <row r="346" spans="1:10" hidden="1" outlineLevel="3">
      <c r="A346" s="29"/>
      <c r="B346" s="28" t="s">
        <v>275</v>
      </c>
      <c r="C346" s="30">
        <v>5000</v>
      </c>
      <c r="D346" s="30">
        <f t="shared" si="32"/>
        <v>5000</v>
      </c>
      <c r="E346" s="30">
        <f t="shared" si="32"/>
        <v>5000</v>
      </c>
      <c r="H346" s="41">
        <f t="shared" si="28"/>
        <v>5000</v>
      </c>
    </row>
    <row r="347" spans="1:10" hidden="1" outlineLevel="2" collapsed="1">
      <c r="A347" s="6">
        <v>2201</v>
      </c>
      <c r="B347" s="4" t="s">
        <v>276</v>
      </c>
      <c r="C347" s="5">
        <v>15000</v>
      </c>
      <c r="D347" s="5">
        <f t="shared" si="32"/>
        <v>15000</v>
      </c>
      <c r="E347" s="5">
        <f t="shared" si="32"/>
        <v>15000</v>
      </c>
      <c r="H347" s="41">
        <f t="shared" si="28"/>
        <v>15000</v>
      </c>
    </row>
    <row r="348" spans="1:10" hidden="1" outlineLevel="2">
      <c r="A348" s="6">
        <v>2201</v>
      </c>
      <c r="B348" s="4" t="s">
        <v>277</v>
      </c>
      <c r="C348" s="5">
        <f>SUM(C349:C352)</f>
        <v>160000</v>
      </c>
      <c r="D348" s="5">
        <f>SUM(D349:D352)</f>
        <v>160000</v>
      </c>
      <c r="E348" s="5">
        <f>SUM(E349:E352)</f>
        <v>160000</v>
      </c>
      <c r="H348" s="41">
        <f t="shared" si="28"/>
        <v>160000</v>
      </c>
    </row>
    <row r="349" spans="1:10" hidden="1" outlineLevel="3">
      <c r="A349" s="29"/>
      <c r="B349" s="28" t="s">
        <v>278</v>
      </c>
      <c r="C349" s="30">
        <v>160000</v>
      </c>
      <c r="D349" s="30">
        <f>C349</f>
        <v>160000</v>
      </c>
      <c r="E349" s="30">
        <f>D349</f>
        <v>160000</v>
      </c>
      <c r="H349" s="41">
        <f t="shared" si="28"/>
        <v>160000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hidden="1" outlineLevel="2" collapsed="1">
      <c r="A353" s="6">
        <v>2201</v>
      </c>
      <c r="B353" s="4" t="s">
        <v>282</v>
      </c>
      <c r="C353" s="5">
        <f>SUM(C354:C355)</f>
        <v>4000</v>
      </c>
      <c r="D353" s="5">
        <f>SUM(D354:D355)</f>
        <v>4000</v>
      </c>
      <c r="E353" s="5">
        <f>SUM(E354:E355)</f>
        <v>4000</v>
      </c>
      <c r="H353" s="41">
        <f t="shared" si="28"/>
        <v>4000</v>
      </c>
    </row>
    <row r="354" spans="1:8" hidden="1" outlineLevel="3">
      <c r="A354" s="29"/>
      <c r="B354" s="28" t="s">
        <v>42</v>
      </c>
      <c r="C354" s="30">
        <v>2000</v>
      </c>
      <c r="D354" s="30">
        <f t="shared" ref="D354:E356" si="34">C354</f>
        <v>2000</v>
      </c>
      <c r="E354" s="30">
        <f t="shared" si="34"/>
        <v>2000</v>
      </c>
      <c r="H354" s="41">
        <f t="shared" si="28"/>
        <v>2000</v>
      </c>
    </row>
    <row r="355" spans="1:8" hidden="1" outlineLevel="3">
      <c r="A355" s="29"/>
      <c r="B355" s="28" t="s">
        <v>283</v>
      </c>
      <c r="C355" s="30">
        <v>2000</v>
      </c>
      <c r="D355" s="30">
        <f t="shared" si="34"/>
        <v>2000</v>
      </c>
      <c r="E355" s="30">
        <f t="shared" si="34"/>
        <v>2000</v>
      </c>
      <c r="H355" s="41">
        <f t="shared" si="28"/>
        <v>2000</v>
      </c>
    </row>
    <row r="356" spans="1:8" hidden="1" outlineLevel="2" collapsed="1">
      <c r="A356" s="6">
        <v>2201</v>
      </c>
      <c r="B356" s="4" t="s">
        <v>284</v>
      </c>
      <c r="C356" s="5">
        <v>10000</v>
      </c>
      <c r="D356" s="5">
        <f t="shared" si="34"/>
        <v>10000</v>
      </c>
      <c r="E356" s="5">
        <f t="shared" si="34"/>
        <v>10000</v>
      </c>
      <c r="H356" s="41">
        <f t="shared" si="28"/>
        <v>10000</v>
      </c>
    </row>
    <row r="357" spans="1:8" hidden="1" outlineLevel="2">
      <c r="A357" s="6">
        <v>2201</v>
      </c>
      <c r="B357" s="4" t="s">
        <v>285</v>
      </c>
      <c r="C357" s="5">
        <f>SUM(C358:C361)</f>
        <v>37000</v>
      </c>
      <c r="D357" s="5">
        <f>SUM(D358:D361)</f>
        <v>37000</v>
      </c>
      <c r="E357" s="5">
        <f>SUM(E358:E361)</f>
        <v>37000</v>
      </c>
      <c r="H357" s="41">
        <f t="shared" si="28"/>
        <v>37000</v>
      </c>
    </row>
    <row r="358" spans="1:8" hidden="1" outlineLevel="3">
      <c r="A358" s="29"/>
      <c r="B358" s="28" t="s">
        <v>286</v>
      </c>
      <c r="C358" s="30">
        <v>30000</v>
      </c>
      <c r="D358" s="30">
        <f>C358</f>
        <v>30000</v>
      </c>
      <c r="E358" s="30">
        <f>D358</f>
        <v>30000</v>
      </c>
      <c r="H358" s="41">
        <f t="shared" si="28"/>
        <v>30000</v>
      </c>
    </row>
    <row r="359" spans="1:8" hidden="1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hidden="1" outlineLevel="3">
      <c r="A360" s="29"/>
      <c r="B360" s="28" t="s">
        <v>288</v>
      </c>
      <c r="C360" s="30">
        <v>7000</v>
      </c>
      <c r="D360" s="30">
        <f t="shared" si="35"/>
        <v>7000</v>
      </c>
      <c r="E360" s="30">
        <f t="shared" si="35"/>
        <v>7000</v>
      </c>
      <c r="H360" s="41">
        <f t="shared" si="28"/>
        <v>7000</v>
      </c>
    </row>
    <row r="361" spans="1:8" hidden="1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hidden="1" outlineLevel="2" collapsed="1">
      <c r="A362" s="6">
        <v>2201</v>
      </c>
      <c r="B362" s="4" t="s">
        <v>290</v>
      </c>
      <c r="C362" s="5">
        <f>SUM(C363:C366)</f>
        <v>135000</v>
      </c>
      <c r="D362" s="5">
        <f>SUM(D363:D366)</f>
        <v>135000</v>
      </c>
      <c r="E362" s="5">
        <f>SUM(E363:E366)</f>
        <v>135000</v>
      </c>
      <c r="H362" s="41">
        <f t="shared" si="28"/>
        <v>135000</v>
      </c>
    </row>
    <row r="363" spans="1:8" hidden="1" outlineLevel="3">
      <c r="A363" s="29"/>
      <c r="B363" s="28" t="s">
        <v>291</v>
      </c>
      <c r="C363" s="30">
        <v>15000</v>
      </c>
      <c r="D363" s="30">
        <f>C363</f>
        <v>15000</v>
      </c>
      <c r="E363" s="30">
        <f>D363</f>
        <v>15000</v>
      </c>
      <c r="H363" s="41">
        <f t="shared" si="28"/>
        <v>15000</v>
      </c>
    </row>
    <row r="364" spans="1:8" hidden="1" outlineLevel="3">
      <c r="A364" s="29"/>
      <c r="B364" s="28" t="s">
        <v>292</v>
      </c>
      <c r="C364" s="30">
        <v>120000</v>
      </c>
      <c r="D364" s="30">
        <f t="shared" ref="D364:E366" si="36">C364</f>
        <v>120000</v>
      </c>
      <c r="E364" s="30">
        <f t="shared" si="36"/>
        <v>120000</v>
      </c>
      <c r="H364" s="41">
        <f t="shared" si="28"/>
        <v>120000</v>
      </c>
    </row>
    <row r="365" spans="1:8" hidden="1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hidden="1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hidden="1" outlineLevel="2" collapsed="1">
      <c r="A367" s="6">
        <v>2201</v>
      </c>
      <c r="B367" s="4" t="s">
        <v>43</v>
      </c>
      <c r="C367" s="5">
        <v>8000</v>
      </c>
      <c r="D367" s="5">
        <f>C367</f>
        <v>8000</v>
      </c>
      <c r="E367" s="5">
        <f>D367</f>
        <v>8000</v>
      </c>
      <c r="H367" s="41">
        <f t="shared" si="28"/>
        <v>8000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 collapsed="1">
      <c r="A371" s="6">
        <v>2201</v>
      </c>
      <c r="B371" s="4" t="s">
        <v>44</v>
      </c>
      <c r="C371" s="5">
        <v>15000</v>
      </c>
      <c r="D371" s="5">
        <f t="shared" si="37"/>
        <v>15000</v>
      </c>
      <c r="E371" s="5">
        <f t="shared" si="37"/>
        <v>15000</v>
      </c>
      <c r="H371" s="41">
        <f t="shared" si="28"/>
        <v>15000</v>
      </c>
    </row>
    <row r="372" spans="1:8" hidden="1" outlineLevel="2">
      <c r="A372" s="6">
        <v>2201</v>
      </c>
      <c r="B372" s="4" t="s">
        <v>45</v>
      </c>
      <c r="C372" s="5">
        <v>40000</v>
      </c>
      <c r="D372" s="5">
        <f t="shared" si="37"/>
        <v>40000</v>
      </c>
      <c r="E372" s="5">
        <f t="shared" si="37"/>
        <v>40000</v>
      </c>
      <c r="H372" s="41">
        <f t="shared" si="28"/>
        <v>40000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1000</v>
      </c>
      <c r="D373" s="5">
        <f>SUM(D374:D375)</f>
        <v>1000</v>
      </c>
      <c r="E373" s="5">
        <f>SUM(E374:E375)</f>
        <v>1000</v>
      </c>
      <c r="H373" s="41">
        <f t="shared" si="28"/>
        <v>1000</v>
      </c>
    </row>
    <row r="374" spans="1:8" hidden="1" outlineLevel="3">
      <c r="A374" s="29"/>
      <c r="B374" s="28" t="s">
        <v>299</v>
      </c>
      <c r="C374" s="30">
        <v>1000</v>
      </c>
      <c r="D374" s="30">
        <f t="shared" ref="D374:E377" si="38">C374</f>
        <v>1000</v>
      </c>
      <c r="E374" s="30">
        <f t="shared" si="38"/>
        <v>1000</v>
      </c>
      <c r="H374" s="41">
        <f t="shared" si="28"/>
        <v>1000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hidden="1" outlineLevel="2" collapsed="1">
      <c r="A376" s="6">
        <v>2201</v>
      </c>
      <c r="B376" s="4" t="s">
        <v>301</v>
      </c>
      <c r="C376" s="5">
        <v>10000</v>
      </c>
      <c r="D376" s="5">
        <f t="shared" si="38"/>
        <v>10000</v>
      </c>
      <c r="E376" s="5">
        <f t="shared" si="38"/>
        <v>10000</v>
      </c>
      <c r="H376" s="41">
        <f t="shared" si="28"/>
        <v>10000</v>
      </c>
    </row>
    <row r="377" spans="1:8" hidden="1" outlineLevel="2" collapsed="1">
      <c r="A377" s="6">
        <v>2201</v>
      </c>
      <c r="B377" s="4" t="s">
        <v>302</v>
      </c>
      <c r="C377" s="5">
        <v>5000</v>
      </c>
      <c r="D377" s="5">
        <f t="shared" si="38"/>
        <v>5000</v>
      </c>
      <c r="E377" s="5">
        <f t="shared" si="38"/>
        <v>5000</v>
      </c>
      <c r="H377" s="41">
        <f t="shared" si="28"/>
        <v>5000</v>
      </c>
    </row>
    <row r="378" spans="1:8" hidden="1" outlineLevel="2">
      <c r="A378" s="6">
        <v>2201</v>
      </c>
      <c r="B378" s="4" t="s">
        <v>303</v>
      </c>
      <c r="C378" s="5">
        <f>SUM(C379:C381)</f>
        <v>33000</v>
      </c>
      <c r="D378" s="5">
        <f>SUM(D379:D381)</f>
        <v>33000</v>
      </c>
      <c r="E378" s="5">
        <f>SUM(E379:E381)</f>
        <v>33000</v>
      </c>
      <c r="H378" s="41">
        <f t="shared" si="28"/>
        <v>33000</v>
      </c>
    </row>
    <row r="379" spans="1:8" hidden="1" outlineLevel="3">
      <c r="A379" s="29"/>
      <c r="B379" s="28" t="s">
        <v>46</v>
      </c>
      <c r="C379" s="30">
        <v>15000</v>
      </c>
      <c r="D379" s="30">
        <f>C379</f>
        <v>15000</v>
      </c>
      <c r="E379" s="30">
        <f>D379</f>
        <v>15000</v>
      </c>
      <c r="H379" s="41">
        <f t="shared" si="28"/>
        <v>15000</v>
      </c>
    </row>
    <row r="380" spans="1:8" hidden="1" outlineLevel="3">
      <c r="A380" s="29"/>
      <c r="B380" s="28" t="s">
        <v>113</v>
      </c>
      <c r="C380" s="30">
        <v>10000</v>
      </c>
      <c r="D380" s="30">
        <f t="shared" ref="D380:E381" si="39">C380</f>
        <v>10000</v>
      </c>
      <c r="E380" s="30">
        <f t="shared" si="39"/>
        <v>10000</v>
      </c>
      <c r="H380" s="41">
        <f t="shared" si="28"/>
        <v>10000</v>
      </c>
    </row>
    <row r="381" spans="1:8" hidden="1" outlineLevel="3">
      <c r="A381" s="29"/>
      <c r="B381" s="28" t="s">
        <v>47</v>
      </c>
      <c r="C381" s="30">
        <v>8000</v>
      </c>
      <c r="D381" s="30">
        <f t="shared" si="39"/>
        <v>8000</v>
      </c>
      <c r="E381" s="30">
        <f t="shared" si="39"/>
        <v>8000</v>
      </c>
      <c r="H381" s="41">
        <f t="shared" si="28"/>
        <v>8000</v>
      </c>
    </row>
    <row r="382" spans="1:8" hidden="1" outlineLevel="2" collapsed="1">
      <c r="A382" s="6">
        <v>2201</v>
      </c>
      <c r="B382" s="4" t="s">
        <v>114</v>
      </c>
      <c r="C382" s="5">
        <f>SUM(C383:C387)</f>
        <v>15000</v>
      </c>
      <c r="D382" s="5">
        <f>SUM(D383:D387)</f>
        <v>15000</v>
      </c>
      <c r="E382" s="5">
        <f>SUM(E383:E387)</f>
        <v>15000</v>
      </c>
      <c r="H382" s="41">
        <f t="shared" si="28"/>
        <v>15000</v>
      </c>
    </row>
    <row r="383" spans="1:8" hidden="1" outlineLevel="3">
      <c r="A383" s="29"/>
      <c r="B383" s="28" t="s">
        <v>304</v>
      </c>
      <c r="C383" s="30">
        <v>3000</v>
      </c>
      <c r="D383" s="30">
        <f>C383</f>
        <v>3000</v>
      </c>
      <c r="E383" s="30">
        <f>D383</f>
        <v>3000</v>
      </c>
      <c r="H383" s="41">
        <f t="shared" si="28"/>
        <v>3000</v>
      </c>
    </row>
    <row r="384" spans="1:8" hidden="1" outlineLevel="3">
      <c r="A384" s="29"/>
      <c r="B384" s="28" t="s">
        <v>305</v>
      </c>
      <c r="C384" s="30">
        <v>3000</v>
      </c>
      <c r="D384" s="30">
        <f t="shared" ref="D384:E387" si="40">C384</f>
        <v>3000</v>
      </c>
      <c r="E384" s="30">
        <f t="shared" si="40"/>
        <v>3000</v>
      </c>
      <c r="H384" s="41">
        <f t="shared" si="28"/>
        <v>3000</v>
      </c>
    </row>
    <row r="385" spans="1:8" hidden="1" outlineLevel="3">
      <c r="A385" s="29"/>
      <c r="B385" s="28" t="s">
        <v>306</v>
      </c>
      <c r="C385" s="30">
        <v>1000</v>
      </c>
      <c r="D385" s="30">
        <f t="shared" si="40"/>
        <v>1000</v>
      </c>
      <c r="E385" s="30">
        <f t="shared" si="40"/>
        <v>1000</v>
      </c>
      <c r="H385" s="41">
        <f t="shared" si="28"/>
        <v>1000</v>
      </c>
    </row>
    <row r="386" spans="1:8" hidden="1" outlineLevel="3">
      <c r="A386" s="29"/>
      <c r="B386" s="28" t="s">
        <v>307</v>
      </c>
      <c r="C386" s="30">
        <v>4000</v>
      </c>
      <c r="D386" s="30">
        <f t="shared" si="40"/>
        <v>4000</v>
      </c>
      <c r="E386" s="30">
        <f t="shared" si="40"/>
        <v>4000</v>
      </c>
      <c r="H386" s="41">
        <f t="shared" ref="H386:H449" si="41">C386</f>
        <v>4000</v>
      </c>
    </row>
    <row r="387" spans="1:8" hidden="1" outlineLevel="3">
      <c r="A387" s="29"/>
      <c r="B387" s="28" t="s">
        <v>308</v>
      </c>
      <c r="C387" s="30">
        <v>4000</v>
      </c>
      <c r="D387" s="30">
        <f t="shared" si="40"/>
        <v>4000</v>
      </c>
      <c r="E387" s="30">
        <f t="shared" si="40"/>
        <v>4000</v>
      </c>
      <c r="H387" s="41">
        <f t="shared" si="41"/>
        <v>4000</v>
      </c>
    </row>
    <row r="388" spans="1:8" hidden="1" outlineLevel="2" collapsed="1">
      <c r="A388" s="6">
        <v>2201</v>
      </c>
      <c r="B388" s="4" t="s">
        <v>309</v>
      </c>
      <c r="C388" s="5">
        <f>SUM(C389:C390)</f>
        <v>5000</v>
      </c>
      <c r="D388" s="5">
        <f>SUM(D389:D390)</f>
        <v>5000</v>
      </c>
      <c r="E388" s="5">
        <f>SUM(E389:E390)</f>
        <v>5000</v>
      </c>
      <c r="H388" s="41">
        <f t="shared" si="41"/>
        <v>5000</v>
      </c>
    </row>
    <row r="389" spans="1:8" hidden="1" outlineLevel="3">
      <c r="A389" s="29"/>
      <c r="B389" s="28" t="s">
        <v>48</v>
      </c>
      <c r="C389" s="30">
        <v>3000</v>
      </c>
      <c r="D389" s="30">
        <f t="shared" ref="D389:E391" si="42">C389</f>
        <v>3000</v>
      </c>
      <c r="E389" s="30">
        <f t="shared" si="42"/>
        <v>3000</v>
      </c>
      <c r="H389" s="41">
        <f t="shared" si="41"/>
        <v>3000</v>
      </c>
    </row>
    <row r="390" spans="1:8" hidden="1" outlineLevel="3">
      <c r="A390" s="29"/>
      <c r="B390" s="28" t="s">
        <v>310</v>
      </c>
      <c r="C390" s="30">
        <v>2000</v>
      </c>
      <c r="D390" s="30">
        <f t="shared" si="42"/>
        <v>2000</v>
      </c>
      <c r="E390" s="30">
        <f t="shared" si="42"/>
        <v>2000</v>
      </c>
      <c r="H390" s="41">
        <f t="shared" si="41"/>
        <v>2000</v>
      </c>
    </row>
    <row r="391" spans="1:8" hidden="1" outlineLevel="2" collapsed="1">
      <c r="A391" s="6">
        <v>2201</v>
      </c>
      <c r="B391" s="4" t="s">
        <v>311</v>
      </c>
      <c r="C391" s="5">
        <v>2000</v>
      </c>
      <c r="D391" s="5">
        <f t="shared" si="42"/>
        <v>2000</v>
      </c>
      <c r="E391" s="5">
        <f t="shared" si="42"/>
        <v>2000</v>
      </c>
      <c r="H391" s="41">
        <f t="shared" si="41"/>
        <v>2000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100000</v>
      </c>
      <c r="D392" s="5">
        <f>SUM(D393:D394)</f>
        <v>100000</v>
      </c>
      <c r="E392" s="5">
        <f>SUM(E393:E394)</f>
        <v>100000</v>
      </c>
      <c r="H392" s="41">
        <f t="shared" si="41"/>
        <v>100000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hidden="1" outlineLevel="3">
      <c r="A394" s="29"/>
      <c r="B394" s="28" t="s">
        <v>314</v>
      </c>
      <c r="C394" s="30">
        <v>100000</v>
      </c>
      <c r="D394" s="30">
        <f>C394</f>
        <v>100000</v>
      </c>
      <c r="E394" s="30">
        <f>D394</f>
        <v>100000</v>
      </c>
      <c r="H394" s="41">
        <f t="shared" si="41"/>
        <v>100000</v>
      </c>
    </row>
    <row r="395" spans="1:8" hidden="1" outlineLevel="2" collapsed="1">
      <c r="A395" s="6">
        <v>2201</v>
      </c>
      <c r="B395" s="4" t="s">
        <v>115</v>
      </c>
      <c r="C395" s="5">
        <f>SUM(C396:C397)</f>
        <v>4000</v>
      </c>
      <c r="D395" s="5">
        <f>SUM(D396:D397)</f>
        <v>4000</v>
      </c>
      <c r="E395" s="5">
        <f>SUM(E396:E397)</f>
        <v>4000</v>
      </c>
      <c r="H395" s="41">
        <f t="shared" si="41"/>
        <v>4000</v>
      </c>
    </row>
    <row r="396" spans="1:8" hidden="1" outlineLevel="3">
      <c r="A396" s="29"/>
      <c r="B396" s="28" t="s">
        <v>315</v>
      </c>
      <c r="C396" s="30">
        <v>4000</v>
      </c>
      <c r="D396" s="30">
        <f t="shared" ref="D396:E398" si="43">C396</f>
        <v>4000</v>
      </c>
      <c r="E396" s="30">
        <f t="shared" si="43"/>
        <v>4000</v>
      </c>
      <c r="H396" s="41">
        <f t="shared" si="41"/>
        <v>4000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 collapsed="1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2000</v>
      </c>
      <c r="D399" s="5">
        <f>SUM(D400:D403)</f>
        <v>2000</v>
      </c>
      <c r="E399" s="5">
        <f>SUM(E400:E403)</f>
        <v>2000</v>
      </c>
      <c r="H399" s="41">
        <f t="shared" si="41"/>
        <v>2000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hidden="1" outlineLevel="3">
      <c r="A401" s="29"/>
      <c r="B401" s="28" t="s">
        <v>319</v>
      </c>
      <c r="C401" s="30">
        <v>2000</v>
      </c>
      <c r="D401" s="30">
        <f t="shared" ref="D401:E403" si="44">C401</f>
        <v>2000</v>
      </c>
      <c r="E401" s="30">
        <f t="shared" si="44"/>
        <v>2000</v>
      </c>
      <c r="H401" s="41">
        <f t="shared" si="41"/>
        <v>2000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 collapsed="1">
      <c r="A404" s="6">
        <v>2201</v>
      </c>
      <c r="B404" s="4" t="s">
        <v>322</v>
      </c>
      <c r="C404" s="5">
        <f>SUM(C405:C406)</f>
        <v>1000</v>
      </c>
      <c r="D404" s="5">
        <f>SUM(D405:D406)</f>
        <v>1000</v>
      </c>
      <c r="E404" s="5">
        <f>SUM(E405:E406)</f>
        <v>1000</v>
      </c>
      <c r="H404" s="41">
        <f t="shared" si="41"/>
        <v>1000</v>
      </c>
    </row>
    <row r="405" spans="1:8" hidden="1" outlineLevel="3">
      <c r="A405" s="29"/>
      <c r="B405" s="28" t="s">
        <v>323</v>
      </c>
      <c r="C405" s="30">
        <v>500</v>
      </c>
      <c r="D405" s="30">
        <f t="shared" ref="D405:E408" si="45">C405</f>
        <v>500</v>
      </c>
      <c r="E405" s="30">
        <f t="shared" si="45"/>
        <v>500</v>
      </c>
      <c r="H405" s="41">
        <f t="shared" si="41"/>
        <v>500</v>
      </c>
    </row>
    <row r="406" spans="1:8" hidden="1" outlineLevel="3">
      <c r="A406" s="29"/>
      <c r="B406" s="28" t="s">
        <v>324</v>
      </c>
      <c r="C406" s="30">
        <v>500</v>
      </c>
      <c r="D406" s="30">
        <f t="shared" si="45"/>
        <v>500</v>
      </c>
      <c r="E406" s="30">
        <f t="shared" si="45"/>
        <v>500</v>
      </c>
      <c r="H406" s="41">
        <f t="shared" si="41"/>
        <v>500</v>
      </c>
    </row>
    <row r="407" spans="1:8" hidden="1" outlineLevel="2" collapsed="1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2000</v>
      </c>
      <c r="D409" s="5">
        <f>SUM(D410:D411)</f>
        <v>2000</v>
      </c>
      <c r="E409" s="5">
        <f>SUM(E410:E411)</f>
        <v>2000</v>
      </c>
      <c r="H409" s="41">
        <f t="shared" si="41"/>
        <v>2000</v>
      </c>
    </row>
    <row r="410" spans="1:8" hidden="1" outlineLevel="3" collapsed="1">
      <c r="A410" s="29"/>
      <c r="B410" s="28" t="s">
        <v>49</v>
      </c>
      <c r="C410" s="30">
        <v>2000</v>
      </c>
      <c r="D410" s="30">
        <f>C410</f>
        <v>2000</v>
      </c>
      <c r="E410" s="30">
        <f>D410</f>
        <v>2000</v>
      </c>
      <c r="H410" s="41">
        <f t="shared" si="41"/>
        <v>2000</v>
      </c>
    </row>
    <row r="411" spans="1:8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hidden="1" outlineLevel="2" collapsed="1">
      <c r="A412" s="6">
        <v>2201</v>
      </c>
      <c r="B412" s="4" t="s">
        <v>117</v>
      </c>
      <c r="C412" s="5">
        <f>SUM(C413:C414)</f>
        <v>25000</v>
      </c>
      <c r="D412" s="5">
        <f>SUM(D413:D414)</f>
        <v>25000</v>
      </c>
      <c r="E412" s="5">
        <f>SUM(E413:E414)</f>
        <v>25000</v>
      </c>
      <c r="H412" s="41">
        <f t="shared" si="41"/>
        <v>25000</v>
      </c>
    </row>
    <row r="413" spans="1:8" hidden="1" outlineLevel="3" collapsed="1">
      <c r="A413" s="29"/>
      <c r="B413" s="28" t="s">
        <v>328</v>
      </c>
      <c r="C413" s="30">
        <v>10000</v>
      </c>
      <c r="D413" s="30">
        <f t="shared" ref="D413:E415" si="46">C413</f>
        <v>10000</v>
      </c>
      <c r="E413" s="30">
        <f t="shared" si="46"/>
        <v>10000</v>
      </c>
      <c r="H413" s="41">
        <f t="shared" si="41"/>
        <v>10000</v>
      </c>
    </row>
    <row r="414" spans="1:8" hidden="1" outlineLevel="3">
      <c r="A414" s="29"/>
      <c r="B414" s="28" t="s">
        <v>329</v>
      </c>
      <c r="C414" s="30">
        <v>15000</v>
      </c>
      <c r="D414" s="30">
        <f t="shared" si="46"/>
        <v>15000</v>
      </c>
      <c r="E414" s="30">
        <f t="shared" si="46"/>
        <v>15000</v>
      </c>
      <c r="H414" s="41">
        <f t="shared" si="41"/>
        <v>15000</v>
      </c>
    </row>
    <row r="415" spans="1:8" hidden="1" outlineLevel="2" collapsed="1">
      <c r="A415" s="6">
        <v>2201</v>
      </c>
      <c r="B415" s="4" t="s">
        <v>118</v>
      </c>
      <c r="C415" s="5">
        <v>1000</v>
      </c>
      <c r="D415" s="5">
        <f t="shared" si="46"/>
        <v>1000</v>
      </c>
      <c r="E415" s="5">
        <f t="shared" si="46"/>
        <v>1000</v>
      </c>
      <c r="H415" s="41">
        <f t="shared" si="41"/>
        <v>1000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hidden="1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idden="1" outlineLevel="2" collapsed="1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hidden="1" outlineLevel="2">
      <c r="A420" s="6">
        <v>2201</v>
      </c>
      <c r="B420" s="4" t="s">
        <v>334</v>
      </c>
      <c r="C420" s="5">
        <v>10000</v>
      </c>
      <c r="D420" s="5">
        <f t="shared" si="47"/>
        <v>10000</v>
      </c>
      <c r="E420" s="5">
        <f t="shared" si="47"/>
        <v>10000</v>
      </c>
      <c r="H420" s="41">
        <f t="shared" si="41"/>
        <v>10000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6000</v>
      </c>
      <c r="D422" s="5">
        <f>SUM(D423:D428)</f>
        <v>6000</v>
      </c>
      <c r="E422" s="5">
        <f>SUM(E423:E428)</f>
        <v>6000</v>
      </c>
      <c r="H422" s="41">
        <f t="shared" si="41"/>
        <v>6000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>
        <v>5000</v>
      </c>
      <c r="D425" s="30">
        <f t="shared" si="48"/>
        <v>5000</v>
      </c>
      <c r="E425" s="30">
        <f t="shared" si="48"/>
        <v>5000</v>
      </c>
      <c r="H425" s="41">
        <f t="shared" si="41"/>
        <v>5000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hidden="1" outlineLevel="3">
      <c r="A428" s="29"/>
      <c r="B428" s="28" t="s">
        <v>341</v>
      </c>
      <c r="C428" s="30">
        <v>1000</v>
      </c>
      <c r="D428" s="30">
        <f t="shared" si="48"/>
        <v>1000</v>
      </c>
      <c r="E428" s="30">
        <f t="shared" si="48"/>
        <v>1000</v>
      </c>
      <c r="H428" s="41">
        <f t="shared" si="41"/>
        <v>1000</v>
      </c>
    </row>
    <row r="429" spans="1:8" hidden="1" outlineLevel="2" collapsed="1">
      <c r="A429" s="6">
        <v>2201</v>
      </c>
      <c r="B429" s="4" t="s">
        <v>342</v>
      </c>
      <c r="C429" s="5">
        <f>SUM(C430:C442)</f>
        <v>150000</v>
      </c>
      <c r="D429" s="5">
        <f>SUM(D430:D442)</f>
        <v>150000</v>
      </c>
      <c r="E429" s="5">
        <f>SUM(E430:E442)</f>
        <v>150000</v>
      </c>
      <c r="H429" s="41">
        <f t="shared" si="41"/>
        <v>150000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hidden="1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hidden="1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hidden="1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hidden="1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hidden="1" outlineLevel="3">
      <c r="A442" s="29"/>
      <c r="B442" s="28" t="s">
        <v>355</v>
      </c>
      <c r="C442" s="30">
        <v>150000</v>
      </c>
      <c r="D442" s="30">
        <f t="shared" si="49"/>
        <v>150000</v>
      </c>
      <c r="E442" s="30">
        <f t="shared" si="49"/>
        <v>150000</v>
      </c>
      <c r="H442" s="41">
        <f t="shared" si="41"/>
        <v>150000</v>
      </c>
    </row>
    <row r="443" spans="1:8" ht="15" hidden="1" customHeight="1" outlineLevel="2" collapsed="1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 collapsed="1">
      <c r="A444" s="185" t="s">
        <v>357</v>
      </c>
      <c r="B444" s="186"/>
      <c r="C444" s="32">
        <f>C445+C454+C455+C459+C462+C463+C468+C474+C477+C480+C481+C450</f>
        <v>140000</v>
      </c>
      <c r="D444" s="32">
        <f>D445+D454+D455+D459+D462+D463+D468+D474+D477+D480+D481+D450</f>
        <v>140000</v>
      </c>
      <c r="E444" s="32">
        <f>E445+E454+E455+E459+E462+E463+E468+E474+E477+E480+E481+E450</f>
        <v>140000</v>
      </c>
      <c r="H444" s="41">
        <f t="shared" si="41"/>
        <v>140000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27000</v>
      </c>
      <c r="D445" s="5">
        <f>SUM(D446:D449)</f>
        <v>27000</v>
      </c>
      <c r="E445" s="5">
        <f>SUM(E446:E449)</f>
        <v>27000</v>
      </c>
      <c r="H445" s="41">
        <f t="shared" si="41"/>
        <v>27000</v>
      </c>
    </row>
    <row r="446" spans="1:8" ht="15" hidden="1" customHeight="1" outlineLevel="3">
      <c r="A446" s="28"/>
      <c r="B446" s="28" t="s">
        <v>359</v>
      </c>
      <c r="C446" s="30">
        <v>7000</v>
      </c>
      <c r="D446" s="30">
        <f>C446</f>
        <v>7000</v>
      </c>
      <c r="E446" s="30">
        <f>D446</f>
        <v>7000</v>
      </c>
      <c r="H446" s="41">
        <f t="shared" si="41"/>
        <v>7000</v>
      </c>
    </row>
    <row r="447" spans="1:8" ht="15" hidden="1" customHeight="1" outlineLevel="3">
      <c r="A447" s="28"/>
      <c r="B447" s="28" t="s">
        <v>360</v>
      </c>
      <c r="C447" s="30">
        <v>5000</v>
      </c>
      <c r="D447" s="30">
        <f t="shared" ref="D447:E449" si="50">C447</f>
        <v>5000</v>
      </c>
      <c r="E447" s="30">
        <f t="shared" si="50"/>
        <v>5000</v>
      </c>
      <c r="H447" s="41">
        <f t="shared" si="41"/>
        <v>5000</v>
      </c>
    </row>
    <row r="448" spans="1:8" ht="15" hidden="1" customHeight="1" outlineLevel="3">
      <c r="A448" s="28"/>
      <c r="B448" s="28" t="s">
        <v>361</v>
      </c>
      <c r="C448" s="30">
        <v>15000</v>
      </c>
      <c r="D448" s="30">
        <f t="shared" si="50"/>
        <v>15000</v>
      </c>
      <c r="E448" s="30">
        <f t="shared" si="50"/>
        <v>15000</v>
      </c>
      <c r="H448" s="41">
        <f t="shared" si="41"/>
        <v>15000</v>
      </c>
    </row>
    <row r="449" spans="1:8" ht="15" hidden="1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hidden="1" customHeight="1" outlineLevel="2" collapsed="1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4" si="51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 collapsed="1">
      <c r="A454" s="6">
        <v>2202</v>
      </c>
      <c r="B454" s="4" t="s">
        <v>51</v>
      </c>
      <c r="C454" s="5">
        <v>30000</v>
      </c>
      <c r="D454" s="5">
        <f>C454</f>
        <v>30000</v>
      </c>
      <c r="E454" s="5">
        <f>D454</f>
        <v>30000</v>
      </c>
      <c r="H454" s="41">
        <f t="shared" si="51"/>
        <v>30000</v>
      </c>
    </row>
    <row r="455" spans="1:8" hidden="1" outlineLevel="2">
      <c r="A455" s="6">
        <v>2202</v>
      </c>
      <c r="B455" s="4" t="s">
        <v>120</v>
      </c>
      <c r="C455" s="5">
        <f>SUM(C456:C458)</f>
        <v>10000</v>
      </c>
      <c r="D455" s="5">
        <f>SUM(D456:D458)</f>
        <v>10000</v>
      </c>
      <c r="E455" s="5">
        <f>SUM(E456:E458)</f>
        <v>10000</v>
      </c>
      <c r="H455" s="41">
        <f t="shared" si="51"/>
        <v>10000</v>
      </c>
    </row>
    <row r="456" spans="1:8" ht="15" hidden="1" customHeight="1" outlineLevel="3">
      <c r="A456" s="28"/>
      <c r="B456" s="28" t="s">
        <v>367</v>
      </c>
      <c r="C456" s="30">
        <v>5000</v>
      </c>
      <c r="D456" s="30">
        <f>C456</f>
        <v>5000</v>
      </c>
      <c r="E456" s="30">
        <f>D456</f>
        <v>5000</v>
      </c>
      <c r="H456" s="41">
        <f t="shared" si="51"/>
        <v>5000</v>
      </c>
    </row>
    <row r="457" spans="1:8" ht="15" hidden="1" customHeight="1" outlineLevel="3">
      <c r="A457" s="28"/>
      <c r="B457" s="28" t="s">
        <v>368</v>
      </c>
      <c r="C457" s="30">
        <v>5000</v>
      </c>
      <c r="D457" s="30">
        <f t="shared" ref="D457:E458" si="53">C457</f>
        <v>5000</v>
      </c>
      <c r="E457" s="30">
        <f t="shared" si="53"/>
        <v>5000</v>
      </c>
      <c r="H457" s="41">
        <f t="shared" si="51"/>
        <v>5000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hidden="1" outlineLevel="2" collapsed="1">
      <c r="A459" s="6">
        <v>2202</v>
      </c>
      <c r="B459" s="4" t="s">
        <v>121</v>
      </c>
      <c r="C459" s="5">
        <f>SUM(C460:C461)</f>
        <v>37000</v>
      </c>
      <c r="D459" s="5">
        <f>SUM(D460:D461)</f>
        <v>37000</v>
      </c>
      <c r="E459" s="5">
        <f>SUM(E460:E461)</f>
        <v>37000</v>
      </c>
      <c r="H459" s="41">
        <f t="shared" si="51"/>
        <v>37000</v>
      </c>
    </row>
    <row r="460" spans="1:8" ht="15" hidden="1" customHeight="1" outlineLevel="3">
      <c r="A460" s="28"/>
      <c r="B460" s="28" t="s">
        <v>369</v>
      </c>
      <c r="C460" s="30">
        <v>34000</v>
      </c>
      <c r="D460" s="30">
        <f t="shared" ref="D460:E462" si="54">C460</f>
        <v>34000</v>
      </c>
      <c r="E460" s="30">
        <f t="shared" si="54"/>
        <v>34000</v>
      </c>
      <c r="H460" s="41">
        <f t="shared" si="51"/>
        <v>34000</v>
      </c>
    </row>
    <row r="461" spans="1:8" ht="15" hidden="1" customHeight="1" outlineLevel="3">
      <c r="A461" s="28"/>
      <c r="B461" s="28" t="s">
        <v>370</v>
      </c>
      <c r="C461" s="30">
        <v>3000</v>
      </c>
      <c r="D461" s="30">
        <f t="shared" si="54"/>
        <v>3000</v>
      </c>
      <c r="E461" s="30">
        <f t="shared" si="54"/>
        <v>3000</v>
      </c>
      <c r="H461" s="41">
        <f t="shared" si="51"/>
        <v>3000</v>
      </c>
    </row>
    <row r="462" spans="1:8" hidden="1" outlineLevel="2" collapsed="1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1000</v>
      </c>
      <c r="D463" s="5">
        <f>SUM(D464:D467)</f>
        <v>1000</v>
      </c>
      <c r="E463" s="5">
        <f>SUM(E464:E467)</f>
        <v>1000</v>
      </c>
      <c r="H463" s="41">
        <f t="shared" si="51"/>
        <v>1000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hidden="1" customHeight="1" outlineLevel="3">
      <c r="A466" s="28"/>
      <c r="B466" s="28" t="s">
        <v>375</v>
      </c>
      <c r="C466" s="30">
        <v>1000</v>
      </c>
      <c r="D466" s="30">
        <f t="shared" si="55"/>
        <v>1000</v>
      </c>
      <c r="E466" s="30">
        <f t="shared" si="55"/>
        <v>1000</v>
      </c>
      <c r="H466" s="41">
        <f t="shared" si="51"/>
        <v>1000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 collapsed="1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 collapsed="1">
      <c r="A474" s="6">
        <v>2202</v>
      </c>
      <c r="B474" s="4" t="s">
        <v>122</v>
      </c>
      <c r="C474" s="5">
        <f>SUM(C475:C476)</f>
        <v>15000</v>
      </c>
      <c r="D474" s="5">
        <f>SUM(D475:D476)</f>
        <v>15000</v>
      </c>
      <c r="E474" s="5">
        <f>SUM(E475:E476)</f>
        <v>15000</v>
      </c>
      <c r="H474" s="41">
        <f t="shared" si="51"/>
        <v>15000</v>
      </c>
    </row>
    <row r="475" spans="1:8" ht="15" hidden="1" customHeight="1" outlineLevel="3">
      <c r="A475" s="28"/>
      <c r="B475" s="28" t="s">
        <v>383</v>
      </c>
      <c r="C475" s="30">
        <v>15000</v>
      </c>
      <c r="D475" s="30">
        <f>C475</f>
        <v>15000</v>
      </c>
      <c r="E475" s="30">
        <f>D475</f>
        <v>15000</v>
      </c>
      <c r="H475" s="41">
        <f t="shared" si="51"/>
        <v>15000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 collapsed="1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hidden="1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 collapsed="1">
      <c r="A480" s="6">
        <v>2202</v>
      </c>
      <c r="B480" s="4" t="s">
        <v>386</v>
      </c>
      <c r="C480" s="5">
        <v>20000</v>
      </c>
      <c r="D480" s="5">
        <f t="shared" si="57"/>
        <v>20000</v>
      </c>
      <c r="E480" s="5">
        <f t="shared" si="57"/>
        <v>20000</v>
      </c>
      <c r="H480" s="41">
        <f t="shared" si="51"/>
        <v>20000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 collapsed="1">
      <c r="A482" s="185" t="s">
        <v>388</v>
      </c>
      <c r="B482" s="186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95" t="s">
        <v>389</v>
      </c>
      <c r="B483" s="196"/>
      <c r="C483" s="35">
        <f>C484+C504+C510+C523+C529+C539+C509</f>
        <v>355000</v>
      </c>
      <c r="D483" s="35">
        <f>D484+D504+D510+D523+D529+D539</f>
        <v>285000</v>
      </c>
      <c r="E483" s="35">
        <f>E484+E504+E510+E523+E529+E539</f>
        <v>285000</v>
      </c>
      <c r="G483" s="39" t="s">
        <v>592</v>
      </c>
      <c r="H483" s="41">
        <f t="shared" si="51"/>
        <v>355000</v>
      </c>
      <c r="I483" s="42"/>
      <c r="J483" s="40" t="b">
        <f>AND(H483=I483)</f>
        <v>0</v>
      </c>
    </row>
    <row r="484" spans="1:10" hidden="1" outlineLevel="1">
      <c r="A484" s="185" t="s">
        <v>390</v>
      </c>
      <c r="B484" s="186"/>
      <c r="C484" s="32">
        <f>C485+C486+C490+C491+C494+C497+C500+C501+C502+C503</f>
        <v>125000</v>
      </c>
      <c r="D484" s="32">
        <f>D485+D486+D490+D491+D494+D497+D500+D501+D502+D503</f>
        <v>125000</v>
      </c>
      <c r="E484" s="32">
        <f>E485+E486+E490+E491+E494+E497+E500+E501+E502+E503</f>
        <v>125000</v>
      </c>
      <c r="H484" s="41">
        <f t="shared" si="51"/>
        <v>125000</v>
      </c>
    </row>
    <row r="485" spans="1:10" hidden="1" outlineLevel="2">
      <c r="A485" s="6">
        <v>3302</v>
      </c>
      <c r="B485" s="4" t="s">
        <v>391</v>
      </c>
      <c r="C485" s="5">
        <v>20000</v>
      </c>
      <c r="D485" s="5">
        <f>C485</f>
        <v>20000</v>
      </c>
      <c r="E485" s="5">
        <f>D485</f>
        <v>20000</v>
      </c>
      <c r="H485" s="41">
        <f t="shared" si="51"/>
        <v>20000</v>
      </c>
    </row>
    <row r="486" spans="1:10" hidden="1" outlineLevel="2">
      <c r="A486" s="6">
        <v>3302</v>
      </c>
      <c r="B486" s="4" t="s">
        <v>392</v>
      </c>
      <c r="C486" s="5">
        <f>SUM(C487:C489)</f>
        <v>46000</v>
      </c>
      <c r="D486" s="5">
        <f>SUM(D487:D489)</f>
        <v>46000</v>
      </c>
      <c r="E486" s="5">
        <f>SUM(E487:E489)</f>
        <v>46000</v>
      </c>
      <c r="H486" s="41">
        <f t="shared" si="51"/>
        <v>46000</v>
      </c>
    </row>
    <row r="487" spans="1:10" ht="15" hidden="1" customHeight="1" outlineLevel="3">
      <c r="A487" s="28"/>
      <c r="B487" s="28" t="s">
        <v>393</v>
      </c>
      <c r="C487" s="30">
        <v>26000</v>
      </c>
      <c r="D487" s="30">
        <f>C487</f>
        <v>26000</v>
      </c>
      <c r="E487" s="30">
        <f>D487</f>
        <v>26000</v>
      </c>
      <c r="H487" s="41">
        <f t="shared" si="51"/>
        <v>26000</v>
      </c>
    </row>
    <row r="488" spans="1:10" ht="15" hidden="1" customHeight="1" outlineLevel="3">
      <c r="A488" s="28"/>
      <c r="B488" s="28" t="s">
        <v>394</v>
      </c>
      <c r="C488" s="30">
        <v>20000</v>
      </c>
      <c r="D488" s="30">
        <f t="shared" ref="D488:E489" si="58">C488</f>
        <v>20000</v>
      </c>
      <c r="E488" s="30">
        <f t="shared" si="58"/>
        <v>20000</v>
      </c>
      <c r="H488" s="41">
        <f t="shared" si="51"/>
        <v>20000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 collapsed="1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 collapsed="1">
      <c r="A494" s="6">
        <v>3302</v>
      </c>
      <c r="B494" s="4" t="s">
        <v>400</v>
      </c>
      <c r="C494" s="5">
        <f>SUM(C495:C496)</f>
        <v>3000</v>
      </c>
      <c r="D494" s="5">
        <f>SUM(D495:D496)</f>
        <v>3000</v>
      </c>
      <c r="E494" s="5">
        <f>SUM(E495:E496)</f>
        <v>3000</v>
      </c>
      <c r="H494" s="41">
        <f t="shared" si="51"/>
        <v>3000</v>
      </c>
    </row>
    <row r="495" spans="1:10" ht="15" hidden="1" customHeight="1" outlineLevel="3">
      <c r="A495" s="28"/>
      <c r="B495" s="28" t="s">
        <v>401</v>
      </c>
      <c r="C495" s="30">
        <v>3000</v>
      </c>
      <c r="D495" s="30">
        <f>C495</f>
        <v>3000</v>
      </c>
      <c r="E495" s="30">
        <f>D495</f>
        <v>3000</v>
      </c>
      <c r="H495" s="41">
        <f t="shared" si="51"/>
        <v>3000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hidden="1" outlineLevel="2" collapsed="1">
      <c r="A497" s="6">
        <v>3302</v>
      </c>
      <c r="B497" s="4" t="s">
        <v>403</v>
      </c>
      <c r="C497" s="5">
        <f>SUM(C498:C499)</f>
        <v>6000</v>
      </c>
      <c r="D497" s="5">
        <f>SUM(D498:D499)</f>
        <v>6000</v>
      </c>
      <c r="E497" s="5">
        <f>SUM(E498:E499)</f>
        <v>6000</v>
      </c>
      <c r="H497" s="41">
        <f t="shared" si="51"/>
        <v>6000</v>
      </c>
    </row>
    <row r="498" spans="1:12" ht="15" hidden="1" customHeight="1" outlineLevel="3">
      <c r="A498" s="28"/>
      <c r="B498" s="28" t="s">
        <v>404</v>
      </c>
      <c r="C498" s="30">
        <v>3000</v>
      </c>
      <c r="D498" s="30">
        <f t="shared" ref="D498:E503" si="59">C498</f>
        <v>3000</v>
      </c>
      <c r="E498" s="30">
        <f t="shared" si="59"/>
        <v>3000</v>
      </c>
      <c r="H498" s="41">
        <f t="shared" si="51"/>
        <v>3000</v>
      </c>
    </row>
    <row r="499" spans="1:12" ht="15" hidden="1" customHeight="1" outlineLevel="3">
      <c r="A499" s="28"/>
      <c r="B499" s="28" t="s">
        <v>405</v>
      </c>
      <c r="C499" s="30">
        <v>3000</v>
      </c>
      <c r="D499" s="30">
        <f t="shared" si="59"/>
        <v>3000</v>
      </c>
      <c r="E499" s="30">
        <f t="shared" si="59"/>
        <v>3000</v>
      </c>
      <c r="H499" s="41">
        <f t="shared" si="51"/>
        <v>3000</v>
      </c>
    </row>
    <row r="500" spans="1:12" hidden="1" outlineLevel="2" collapsed="1">
      <c r="A500" s="6">
        <v>3302</v>
      </c>
      <c r="B500" s="4" t="s">
        <v>406</v>
      </c>
      <c r="C500" s="5">
        <v>40000</v>
      </c>
      <c r="D500" s="5">
        <f t="shared" si="59"/>
        <v>40000</v>
      </c>
      <c r="E500" s="5">
        <f t="shared" si="59"/>
        <v>40000</v>
      </c>
      <c r="H500" s="41">
        <f t="shared" si="51"/>
        <v>40000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>
        <v>10000</v>
      </c>
      <c r="D502" s="5">
        <f t="shared" si="59"/>
        <v>10000</v>
      </c>
      <c r="E502" s="5">
        <f t="shared" si="59"/>
        <v>10000</v>
      </c>
      <c r="H502" s="41">
        <f t="shared" si="51"/>
        <v>10000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 collapsed="1">
      <c r="A504" s="185" t="s">
        <v>410</v>
      </c>
      <c r="B504" s="186"/>
      <c r="C504" s="32">
        <f>SUM(C505:C508)</f>
        <v>5000</v>
      </c>
      <c r="D504" s="32">
        <f>SUM(D505:D508)</f>
        <v>5000</v>
      </c>
      <c r="E504" s="32">
        <f>SUM(E505:E508)</f>
        <v>5000</v>
      </c>
      <c r="H504" s="41">
        <f t="shared" si="51"/>
        <v>5000</v>
      </c>
    </row>
    <row r="505" spans="1:12" hidden="1" outlineLevel="2" collapsed="1">
      <c r="A505" s="6">
        <v>3303</v>
      </c>
      <c r="B505" s="4" t="s">
        <v>411</v>
      </c>
      <c r="C505" s="5">
        <v>5000</v>
      </c>
      <c r="D505" s="5">
        <f>C505</f>
        <v>5000</v>
      </c>
      <c r="E505" s="5">
        <f>D505</f>
        <v>5000</v>
      </c>
      <c r="H505" s="41">
        <f t="shared" si="51"/>
        <v>5000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hidden="1" outlineLevel="2">
      <c r="A508" s="6">
        <v>3303</v>
      </c>
      <c r="B508" s="4" t="s">
        <v>409</v>
      </c>
      <c r="C508" s="5"/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2">
      <c r="A509" s="185" t="s">
        <v>950</v>
      </c>
      <c r="B509" s="186"/>
      <c r="C509" s="32">
        <v>70000</v>
      </c>
      <c r="D509" s="32">
        <f>C509</f>
        <v>70000</v>
      </c>
      <c r="E509" s="32">
        <f>C509</f>
        <v>70000</v>
      </c>
      <c r="H509" s="41"/>
    </row>
    <row r="510" spans="1:12" hidden="1" outlineLevel="1" collapsed="1">
      <c r="A510" s="185" t="s">
        <v>414</v>
      </c>
      <c r="B510" s="186"/>
      <c r="C510" s="32">
        <f>C511+C512+C513+C514+C518+C519+C520+C521+C522</f>
        <v>150000</v>
      </c>
      <c r="D510" s="32">
        <f>D511+D512+D513+D514+D518+D519+D520+D521+D522</f>
        <v>150000</v>
      </c>
      <c r="E510" s="32">
        <f>E511+E512+E513+E514+E518+E519+E520+E521+E522</f>
        <v>150000</v>
      </c>
      <c r="F510" s="51"/>
      <c r="H510" s="41">
        <f t="shared" si="51"/>
        <v>150000</v>
      </c>
      <c r="L510" s="51"/>
    </row>
    <row r="511" spans="1:12" hidden="1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416</v>
      </c>
      <c r="C512" s="5">
        <v>0</v>
      </c>
      <c r="D512" s="5">
        <f t="shared" ref="D512:E513" si="61">C512</f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417</v>
      </c>
      <c r="C513" s="5">
        <v>0</v>
      </c>
      <c r="D513" s="5">
        <f t="shared" si="61"/>
        <v>0</v>
      </c>
      <c r="E513" s="5">
        <f t="shared" si="61"/>
        <v>0</v>
      </c>
      <c r="H513" s="41">
        <f t="shared" si="51"/>
        <v>0</v>
      </c>
    </row>
    <row r="514" spans="1:8" hidden="1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  <c r="H514" s="41">
        <f t="shared" si="51"/>
        <v>0</v>
      </c>
    </row>
    <row r="515" spans="1:8" ht="15" hidden="1" customHeight="1" outlineLevel="3">
      <c r="A515" s="29"/>
      <c r="B515" s="28" t="s">
        <v>419</v>
      </c>
      <c r="C515" s="30"/>
      <c r="D515" s="30">
        <f t="shared" ref="D515:E522" si="62">C515</f>
        <v>0</v>
      </c>
      <c r="E515" s="30">
        <f t="shared" si="62"/>
        <v>0</v>
      </c>
      <c r="H515" s="41">
        <f t="shared" ref="H515:H578" si="63">C515</f>
        <v>0</v>
      </c>
    </row>
    <row r="516" spans="1:8" ht="15" hidden="1" customHeight="1" outlineLevel="3">
      <c r="A516" s="29"/>
      <c r="B516" s="28" t="s">
        <v>420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t="15" hidden="1" customHeight="1" outlineLevel="3">
      <c r="A517" s="29"/>
      <c r="B517" s="28" t="s">
        <v>421</v>
      </c>
      <c r="C517" s="30">
        <v>0</v>
      </c>
      <c r="D517" s="30">
        <f t="shared" si="62"/>
        <v>0</v>
      </c>
      <c r="E517" s="30">
        <f t="shared" si="62"/>
        <v>0</v>
      </c>
      <c r="H517" s="41">
        <f t="shared" si="63"/>
        <v>0</v>
      </c>
    </row>
    <row r="518" spans="1:8" hidden="1" outlineLevel="2" collapsed="1">
      <c r="A518" s="6">
        <v>3305</v>
      </c>
      <c r="B518" s="4" t="s">
        <v>422</v>
      </c>
      <c r="C518" s="5">
        <v>50000</v>
      </c>
      <c r="D518" s="5">
        <f t="shared" si="62"/>
        <v>50000</v>
      </c>
      <c r="E518" s="5">
        <f t="shared" si="62"/>
        <v>50000</v>
      </c>
      <c r="H518" s="41">
        <f t="shared" si="63"/>
        <v>50000</v>
      </c>
    </row>
    <row r="519" spans="1:8" hidden="1" outlineLevel="2">
      <c r="A519" s="6">
        <v>3305</v>
      </c>
      <c r="B519" s="4" t="s">
        <v>423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hidden="1" outlineLevel="2">
      <c r="A520" s="6">
        <v>3305</v>
      </c>
      <c r="B520" s="4" t="s">
        <v>424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hidden="1" outlineLevel="2">
      <c r="A521" s="6">
        <v>3305</v>
      </c>
      <c r="B521" s="4" t="s">
        <v>425</v>
      </c>
      <c r="C521" s="5">
        <v>100000</v>
      </c>
      <c r="D521" s="5">
        <f t="shared" si="62"/>
        <v>100000</v>
      </c>
      <c r="E521" s="5">
        <f t="shared" si="62"/>
        <v>100000</v>
      </c>
      <c r="H521" s="41">
        <f t="shared" si="63"/>
        <v>100000</v>
      </c>
    </row>
    <row r="522" spans="1:8" hidden="1" outlineLevel="2">
      <c r="A522" s="6">
        <v>3305</v>
      </c>
      <c r="B522" s="4" t="s">
        <v>409</v>
      </c>
      <c r="C522" s="5">
        <v>0</v>
      </c>
      <c r="D522" s="5">
        <f t="shared" si="62"/>
        <v>0</v>
      </c>
      <c r="E522" s="5">
        <f t="shared" si="62"/>
        <v>0</v>
      </c>
      <c r="H522" s="41">
        <f t="shared" si="63"/>
        <v>0</v>
      </c>
    </row>
    <row r="523" spans="1:8" hidden="1" outlineLevel="1" collapsed="1">
      <c r="A523" s="185" t="s">
        <v>426</v>
      </c>
      <c r="B523" s="186"/>
      <c r="C523" s="32">
        <f>SUM(C524:C528)</f>
        <v>0</v>
      </c>
      <c r="D523" s="32">
        <f>SUM(D524:D528)</f>
        <v>0</v>
      </c>
      <c r="E523" s="32">
        <f>SUM(E524:E528)</f>
        <v>0</v>
      </c>
      <c r="H523" s="41">
        <f t="shared" si="63"/>
        <v>0</v>
      </c>
    </row>
    <row r="524" spans="1:8" hidden="1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428</v>
      </c>
      <c r="C525" s="5">
        <v>0</v>
      </c>
      <c r="D525" s="5">
        <f t="shared" ref="D525:E528" si="64">C525</f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429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430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2">
      <c r="A528" s="6">
        <v>3306</v>
      </c>
      <c r="B528" s="4" t="s">
        <v>431</v>
      </c>
      <c r="C528" s="5">
        <v>0</v>
      </c>
      <c r="D528" s="5">
        <f t="shared" si="64"/>
        <v>0</v>
      </c>
      <c r="E528" s="5">
        <f t="shared" si="64"/>
        <v>0</v>
      </c>
      <c r="H528" s="41">
        <f t="shared" si="63"/>
        <v>0</v>
      </c>
    </row>
    <row r="529" spans="1:8" hidden="1" outlineLevel="1" collapsed="1">
      <c r="A529" s="185" t="s">
        <v>432</v>
      </c>
      <c r="B529" s="186"/>
      <c r="C529" s="32">
        <f>C530+C532+C538</f>
        <v>0</v>
      </c>
      <c r="D529" s="32">
        <f>D530+D532+D538</f>
        <v>0</v>
      </c>
      <c r="E529" s="32">
        <f>E530+E532+E538</f>
        <v>0</v>
      </c>
      <c r="H529" s="41">
        <f t="shared" si="63"/>
        <v>0</v>
      </c>
    </row>
    <row r="530" spans="1:8" hidden="1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  <c r="H530" s="41">
        <f t="shared" si="63"/>
        <v>0</v>
      </c>
    </row>
    <row r="531" spans="1:8" ht="15" hidden="1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  <c r="H531" s="41">
        <f t="shared" si="63"/>
        <v>0</v>
      </c>
    </row>
    <row r="532" spans="1:8" hidden="1" outlineLevel="2" collapsed="1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436</v>
      </c>
      <c r="C534" s="30">
        <v>0</v>
      </c>
      <c r="D534" s="30">
        <f t="shared" ref="D534:E537" si="65">C534</f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437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438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t="15" hidden="1" customHeight="1" outlineLevel="3">
      <c r="A537" s="29"/>
      <c r="B537" s="28" t="s">
        <v>439</v>
      </c>
      <c r="C537" s="30">
        <v>0</v>
      </c>
      <c r="D537" s="30">
        <f t="shared" si="65"/>
        <v>0</v>
      </c>
      <c r="E537" s="30">
        <f t="shared" si="65"/>
        <v>0</v>
      </c>
      <c r="H537" s="41">
        <f t="shared" si="63"/>
        <v>0</v>
      </c>
    </row>
    <row r="538" spans="1:8" hidden="1" outlineLevel="2" collapsed="1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  <c r="H538" s="41">
        <f t="shared" si="63"/>
        <v>0</v>
      </c>
    </row>
    <row r="539" spans="1:8" hidden="1" outlineLevel="1" collapsed="1">
      <c r="A539" s="185" t="s">
        <v>441</v>
      </c>
      <c r="B539" s="186"/>
      <c r="C539" s="32">
        <f>SUM(C540:C545)</f>
        <v>5000</v>
      </c>
      <c r="D539" s="32">
        <f>SUM(D540:D545)</f>
        <v>5000</v>
      </c>
      <c r="E539" s="32">
        <f>SUM(E540:E545)</f>
        <v>5000</v>
      </c>
      <c r="H539" s="41">
        <f t="shared" si="63"/>
        <v>5000</v>
      </c>
    </row>
    <row r="540" spans="1:8" hidden="1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  <c r="H540" s="41">
        <f t="shared" si="63"/>
        <v>0</v>
      </c>
    </row>
    <row r="541" spans="1:8" hidden="1" outlineLevel="2" collapsed="1">
      <c r="A541" s="6">
        <v>3310</v>
      </c>
      <c r="B541" s="4" t="s">
        <v>52</v>
      </c>
      <c r="C541" s="5">
        <v>5000</v>
      </c>
      <c r="D541" s="5">
        <f t="shared" ref="D541:E544" si="66">C541</f>
        <v>5000</v>
      </c>
      <c r="E541" s="5">
        <f t="shared" si="66"/>
        <v>5000</v>
      </c>
      <c r="H541" s="41">
        <f t="shared" si="63"/>
        <v>5000</v>
      </c>
    </row>
    <row r="542" spans="1:8" hidden="1" outlineLevel="2" collapsed="1">
      <c r="A542" s="6">
        <v>3310</v>
      </c>
      <c r="B542" s="4" t="s">
        <v>444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445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442</v>
      </c>
      <c r="C544" s="5">
        <v>0</v>
      </c>
      <c r="D544" s="5">
        <f t="shared" si="66"/>
        <v>0</v>
      </c>
      <c r="E544" s="5">
        <f t="shared" si="66"/>
        <v>0</v>
      </c>
      <c r="H544" s="41">
        <f t="shared" si="63"/>
        <v>0</v>
      </c>
    </row>
    <row r="545" spans="1:10" hidden="1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ht="15" hidden="1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  <c r="H547" s="41">
        <f t="shared" si="63"/>
        <v>0</v>
      </c>
    </row>
    <row r="548" spans="1:10" collapsed="1">
      <c r="A548" s="193" t="s">
        <v>449</v>
      </c>
      <c r="B548" s="194"/>
      <c r="C548" s="35">
        <f>C549+C550</f>
        <v>800000</v>
      </c>
      <c r="D548" s="35">
        <f>D549+D550</f>
        <v>800000</v>
      </c>
      <c r="E548" s="35">
        <f>E549+E550</f>
        <v>800000</v>
      </c>
      <c r="G548" s="39" t="s">
        <v>593</v>
      </c>
      <c r="H548" s="41">
        <f t="shared" si="63"/>
        <v>800000</v>
      </c>
      <c r="I548" s="42"/>
      <c r="J548" s="40" t="b">
        <f>AND(H548=I548)</f>
        <v>0</v>
      </c>
    </row>
    <row r="549" spans="1:10" hidden="1" outlineLevel="1">
      <c r="A549" s="185" t="s">
        <v>450</v>
      </c>
      <c r="B549" s="186"/>
      <c r="C549" s="32"/>
      <c r="D549" s="32">
        <f>C549</f>
        <v>0</v>
      </c>
      <c r="E549" s="32">
        <f>D549</f>
        <v>0</v>
      </c>
      <c r="H549" s="41">
        <f t="shared" si="63"/>
        <v>0</v>
      </c>
    </row>
    <row r="550" spans="1:10" hidden="1" outlineLevel="1">
      <c r="A550" s="185" t="s">
        <v>451</v>
      </c>
      <c r="B550" s="186"/>
      <c r="C550" s="32">
        <v>800000</v>
      </c>
      <c r="D550" s="32">
        <f>C550</f>
        <v>800000</v>
      </c>
      <c r="E550" s="32">
        <f>D550</f>
        <v>800000</v>
      </c>
      <c r="H550" s="41">
        <f t="shared" si="63"/>
        <v>800000</v>
      </c>
    </row>
    <row r="551" spans="1:10" collapsed="1">
      <c r="A551" s="191" t="s">
        <v>455</v>
      </c>
      <c r="B551" s="192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>
        <f t="shared" si="63"/>
        <v>0</v>
      </c>
      <c r="I551" s="42"/>
      <c r="J551" s="40" t="b">
        <f>AND(H551=I551)</f>
        <v>1</v>
      </c>
    </row>
    <row r="552" spans="1:10">
      <c r="A552" s="187" t="s">
        <v>456</v>
      </c>
      <c r="B552" s="188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>
        <f t="shared" si="63"/>
        <v>0</v>
      </c>
      <c r="I552" s="42"/>
      <c r="J552" s="40" t="b">
        <f>AND(H552=I552)</f>
        <v>1</v>
      </c>
    </row>
    <row r="553" spans="1:10" hidden="1" outlineLevel="1">
      <c r="A553" s="185" t="s">
        <v>457</v>
      </c>
      <c r="B553" s="186"/>
      <c r="C553" s="32">
        <f>SUM(C554:C556)</f>
        <v>0</v>
      </c>
      <c r="D553" s="32">
        <f>SUM(D554:D556)</f>
        <v>0</v>
      </c>
      <c r="E553" s="32">
        <f>SUM(E554:E556)</f>
        <v>0</v>
      </c>
      <c r="H553" s="41">
        <f t="shared" si="63"/>
        <v>0</v>
      </c>
    </row>
    <row r="554" spans="1:10" hidden="1" outlineLevel="2" collapsed="1">
      <c r="A554" s="6">
        <v>5500</v>
      </c>
      <c r="B554" s="4" t="s">
        <v>458</v>
      </c>
      <c r="C554" s="5"/>
      <c r="D554" s="5">
        <f t="shared" ref="D554:E556" si="67">C554</f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459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2" collapsed="1">
      <c r="A556" s="6">
        <v>5500</v>
      </c>
      <c r="B556" s="4" t="s">
        <v>460</v>
      </c>
      <c r="C556" s="5">
        <v>0</v>
      </c>
      <c r="D556" s="5">
        <f t="shared" si="67"/>
        <v>0</v>
      </c>
      <c r="E556" s="5">
        <f t="shared" si="67"/>
        <v>0</v>
      </c>
      <c r="H556" s="41">
        <f t="shared" si="63"/>
        <v>0</v>
      </c>
    </row>
    <row r="557" spans="1:10" hidden="1" outlineLevel="1" collapsed="1">
      <c r="A557" s="185" t="s">
        <v>461</v>
      </c>
      <c r="B557" s="186"/>
      <c r="C557" s="32">
        <f>SUM(C558:C559)</f>
        <v>0</v>
      </c>
      <c r="D557" s="32">
        <f>SUM(D558:D559)</f>
        <v>0</v>
      </c>
      <c r="E557" s="32">
        <f>SUM(E558:E559)</f>
        <v>0</v>
      </c>
      <c r="H557" s="41">
        <f t="shared" si="63"/>
        <v>0</v>
      </c>
    </row>
    <row r="558" spans="1:10" hidden="1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ht="15" hidden="1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  <c r="H559" s="41">
        <f t="shared" si="63"/>
        <v>0</v>
      </c>
    </row>
    <row r="560" spans="1:10" collapsed="1">
      <c r="A560" s="189" t="s">
        <v>62</v>
      </c>
      <c r="B560" s="190"/>
      <c r="C560" s="37">
        <f>C561+C717+C726</f>
        <v>3906501</v>
      </c>
      <c r="D560" s="37">
        <f>D561+D717+D726</f>
        <v>3906501</v>
      </c>
      <c r="E560" s="37">
        <f>E561+E717+E726</f>
        <v>3906501</v>
      </c>
      <c r="G560" s="39" t="s">
        <v>62</v>
      </c>
      <c r="H560" s="41">
        <f t="shared" si="63"/>
        <v>3906501</v>
      </c>
      <c r="I560" s="42"/>
      <c r="J560" s="40" t="b">
        <f>AND(H560=I560)</f>
        <v>0</v>
      </c>
    </row>
    <row r="561" spans="1:10">
      <c r="A561" s="191" t="s">
        <v>464</v>
      </c>
      <c r="B561" s="192"/>
      <c r="C561" s="36">
        <f>C562+C639+C643+C646</f>
        <v>3867000</v>
      </c>
      <c r="D561" s="36">
        <f>D562+D639+D643+D646</f>
        <v>3867000</v>
      </c>
      <c r="E561" s="36">
        <f>E562+E639+E643+E646</f>
        <v>3867000</v>
      </c>
      <c r="G561" s="39" t="s">
        <v>61</v>
      </c>
      <c r="H561" s="41">
        <f t="shared" si="63"/>
        <v>3867000</v>
      </c>
      <c r="I561" s="42"/>
      <c r="J561" s="40" t="b">
        <f>AND(H561=I561)</f>
        <v>0</v>
      </c>
    </row>
    <row r="562" spans="1:10">
      <c r="A562" s="187" t="s">
        <v>465</v>
      </c>
      <c r="B562" s="188"/>
      <c r="C562" s="38">
        <f>C563+C568+C569+C570+C577+C578+C582+C585+C586+C587+C588+C593+C596+C600+C604+C611+C617+C629</f>
        <v>3867000</v>
      </c>
      <c r="D562" s="38">
        <f>D563+D568+D569+D570+D577+D578+D582+D585+D586+D587+D588+D593+D596+D600+D604+D611+D617+D629</f>
        <v>3867000</v>
      </c>
      <c r="E562" s="38">
        <f>E563+E568+E569+E570+E577+E578+E582+E585+E586+E587+E588+E593+E596+E600+E604+E611+E617+E629</f>
        <v>3867000</v>
      </c>
      <c r="G562" s="39" t="s">
        <v>595</v>
      </c>
      <c r="H562" s="41">
        <f t="shared" si="63"/>
        <v>3867000</v>
      </c>
      <c r="I562" s="42"/>
      <c r="J562" s="40" t="b">
        <f>AND(H562=I562)</f>
        <v>0</v>
      </c>
    </row>
    <row r="563" spans="1:10" hidden="1" outlineLevel="1">
      <c r="A563" s="185" t="s">
        <v>466</v>
      </c>
      <c r="B563" s="186"/>
      <c r="C563" s="32">
        <f>SUM(C564:C567)</f>
        <v>152439</v>
      </c>
      <c r="D563" s="32">
        <f>SUM(D564:D567)</f>
        <v>152439</v>
      </c>
      <c r="E563" s="32">
        <f>SUM(E564:E567)</f>
        <v>152439</v>
      </c>
      <c r="H563" s="41">
        <f t="shared" si="63"/>
        <v>152439</v>
      </c>
    </row>
    <row r="564" spans="1:10" hidden="1" outlineLevel="2">
      <c r="A564" s="7">
        <v>6600</v>
      </c>
      <c r="B564" s="4" t="s">
        <v>468</v>
      </c>
      <c r="C564" s="5">
        <v>16000</v>
      </c>
      <c r="D564" s="5">
        <f>C564</f>
        <v>16000</v>
      </c>
      <c r="E564" s="5">
        <f>D564</f>
        <v>16000</v>
      </c>
      <c r="H564" s="41">
        <f t="shared" si="63"/>
        <v>16000</v>
      </c>
    </row>
    <row r="565" spans="1:10" hidden="1" outlineLevel="2">
      <c r="A565" s="7">
        <v>6600</v>
      </c>
      <c r="B565" s="4" t="s">
        <v>469</v>
      </c>
      <c r="C565" s="5">
        <v>77000</v>
      </c>
      <c r="D565" s="5">
        <f t="shared" ref="D565:E567" si="68">C565</f>
        <v>77000</v>
      </c>
      <c r="E565" s="5">
        <f t="shared" si="68"/>
        <v>77000</v>
      </c>
      <c r="H565" s="41">
        <f t="shared" si="63"/>
        <v>77000</v>
      </c>
    </row>
    <row r="566" spans="1:10" hidden="1" outlineLevel="2">
      <c r="A566" s="7">
        <v>6600</v>
      </c>
      <c r="B566" s="4" t="s">
        <v>470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hidden="1" outlineLevel="2">
      <c r="A567" s="6">
        <v>6600</v>
      </c>
      <c r="B567" s="4" t="s">
        <v>471</v>
      </c>
      <c r="C567" s="5">
        <v>59439</v>
      </c>
      <c r="D567" s="5">
        <f t="shared" si="68"/>
        <v>59439</v>
      </c>
      <c r="E567" s="5">
        <f t="shared" si="68"/>
        <v>59439</v>
      </c>
      <c r="H567" s="41">
        <f t="shared" si="63"/>
        <v>59439</v>
      </c>
    </row>
    <row r="568" spans="1:10" hidden="1" outlineLevel="1" collapsed="1">
      <c r="A568" s="185" t="s">
        <v>467</v>
      </c>
      <c r="B568" s="186"/>
      <c r="C568" s="31">
        <v>0</v>
      </c>
      <c r="D568" s="31">
        <f>C568</f>
        <v>0</v>
      </c>
      <c r="E568" s="31">
        <f>D568</f>
        <v>0</v>
      </c>
      <c r="H568" s="41">
        <f t="shared" si="63"/>
        <v>0</v>
      </c>
    </row>
    <row r="569" spans="1:10" hidden="1" outlineLevel="1">
      <c r="A569" s="185" t="s">
        <v>472</v>
      </c>
      <c r="B569" s="186"/>
      <c r="C569" s="32">
        <v>0</v>
      </c>
      <c r="D569" s="32">
        <f>C569</f>
        <v>0</v>
      </c>
      <c r="E569" s="32">
        <f>D569</f>
        <v>0</v>
      </c>
      <c r="H569" s="41">
        <f t="shared" si="63"/>
        <v>0</v>
      </c>
    </row>
    <row r="570" spans="1:10" hidden="1" outlineLevel="1">
      <c r="A570" s="185" t="s">
        <v>473</v>
      </c>
      <c r="B570" s="186"/>
      <c r="C570" s="32">
        <f>SUM(C571:C576)</f>
        <v>992000</v>
      </c>
      <c r="D570" s="32">
        <f>SUM(D571:D576)</f>
        <v>992000</v>
      </c>
      <c r="E570" s="32">
        <f>SUM(E571:E576)</f>
        <v>992000</v>
      </c>
      <c r="H570" s="41">
        <f t="shared" si="63"/>
        <v>992000</v>
      </c>
    </row>
    <row r="571" spans="1:10" hidden="1" outlineLevel="2">
      <c r="A571" s="7">
        <v>6603</v>
      </c>
      <c r="B571" s="4" t="s">
        <v>474</v>
      </c>
      <c r="C571" s="5">
        <v>300000</v>
      </c>
      <c r="D571" s="5">
        <f>C571</f>
        <v>300000</v>
      </c>
      <c r="E571" s="5">
        <f>D571</f>
        <v>300000</v>
      </c>
      <c r="H571" s="41">
        <f t="shared" si="63"/>
        <v>300000</v>
      </c>
    </row>
    <row r="572" spans="1:10" hidden="1" outlineLevel="2">
      <c r="A572" s="7">
        <v>6603</v>
      </c>
      <c r="B572" s="4" t="s">
        <v>475</v>
      </c>
      <c r="C572" s="5">
        <v>0</v>
      </c>
      <c r="D572" s="5">
        <f t="shared" ref="D572:E576" si="69">C572</f>
        <v>0</v>
      </c>
      <c r="E572" s="5">
        <f t="shared" si="69"/>
        <v>0</v>
      </c>
      <c r="H572" s="41">
        <f t="shared" si="63"/>
        <v>0</v>
      </c>
    </row>
    <row r="573" spans="1:10" hidden="1" outlineLevel="2">
      <c r="A573" s="7">
        <v>6603</v>
      </c>
      <c r="B573" s="4" t="s">
        <v>476</v>
      </c>
      <c r="C573" s="5">
        <v>412000</v>
      </c>
      <c r="D573" s="5">
        <f t="shared" si="69"/>
        <v>412000</v>
      </c>
      <c r="E573" s="5">
        <f t="shared" si="69"/>
        <v>412000</v>
      </c>
      <c r="H573" s="41">
        <f t="shared" si="63"/>
        <v>412000</v>
      </c>
    </row>
    <row r="574" spans="1:10" hidden="1" outlineLevel="2">
      <c r="A574" s="7">
        <v>6603</v>
      </c>
      <c r="B574" s="4" t="s">
        <v>477</v>
      </c>
      <c r="C574" s="5">
        <v>130000</v>
      </c>
      <c r="D574" s="5">
        <f t="shared" si="69"/>
        <v>130000</v>
      </c>
      <c r="E574" s="5">
        <f t="shared" si="69"/>
        <v>130000</v>
      </c>
      <c r="H574" s="41">
        <f t="shared" si="63"/>
        <v>130000</v>
      </c>
    </row>
    <row r="575" spans="1:10" hidden="1" outlineLevel="2">
      <c r="A575" s="7">
        <v>6603</v>
      </c>
      <c r="B575" s="4" t="s">
        <v>478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hidden="1" outlineLevel="2">
      <c r="A576" s="7">
        <v>6603</v>
      </c>
      <c r="B576" s="4" t="s">
        <v>479</v>
      </c>
      <c r="C576" s="5">
        <v>150000</v>
      </c>
      <c r="D576" s="5">
        <f t="shared" si="69"/>
        <v>150000</v>
      </c>
      <c r="E576" s="5">
        <f t="shared" si="69"/>
        <v>150000</v>
      </c>
      <c r="H576" s="41">
        <f t="shared" si="63"/>
        <v>150000</v>
      </c>
    </row>
    <row r="577" spans="1:8" hidden="1" outlineLevel="1" collapsed="1">
      <c r="A577" s="185" t="s">
        <v>480</v>
      </c>
      <c r="B577" s="186"/>
      <c r="C577" s="32">
        <v>0</v>
      </c>
      <c r="D577" s="32">
        <f>C577</f>
        <v>0</v>
      </c>
      <c r="E577" s="32">
        <f>D577</f>
        <v>0</v>
      </c>
      <c r="H577" s="41">
        <f t="shared" si="63"/>
        <v>0</v>
      </c>
    </row>
    <row r="578" spans="1:8" hidden="1" outlineLevel="1">
      <c r="A578" s="185" t="s">
        <v>481</v>
      </c>
      <c r="B578" s="186"/>
      <c r="C578" s="32">
        <f>SUM(C579:C581)</f>
        <v>63000</v>
      </c>
      <c r="D578" s="32">
        <f>SUM(D579:D581)</f>
        <v>63000</v>
      </c>
      <c r="E578" s="32">
        <f>SUM(E579:E581)</f>
        <v>63000</v>
      </c>
      <c r="H578" s="41">
        <f t="shared" si="63"/>
        <v>63000</v>
      </c>
    </row>
    <row r="579" spans="1:8" hidden="1" outlineLevel="2">
      <c r="A579" s="7">
        <v>6605</v>
      </c>
      <c r="B579" s="4" t="s">
        <v>482</v>
      </c>
      <c r="C579" s="5">
        <v>0</v>
      </c>
      <c r="D579" s="5">
        <f t="shared" ref="D579:E581" si="70">C579</f>
        <v>0</v>
      </c>
      <c r="E579" s="5">
        <f t="shared" si="70"/>
        <v>0</v>
      </c>
      <c r="H579" s="41">
        <f t="shared" ref="H579:H642" si="71">C579</f>
        <v>0</v>
      </c>
    </row>
    <row r="580" spans="1:8" hidden="1" outlineLevel="2">
      <c r="A580" s="7">
        <v>6605</v>
      </c>
      <c r="B580" s="4" t="s">
        <v>483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hidden="1" outlineLevel="2">
      <c r="A581" s="7">
        <v>6605</v>
      </c>
      <c r="B581" s="4" t="s">
        <v>484</v>
      </c>
      <c r="C581" s="5">
        <v>63000</v>
      </c>
      <c r="D581" s="5">
        <f t="shared" si="70"/>
        <v>63000</v>
      </c>
      <c r="E581" s="5">
        <f t="shared" si="70"/>
        <v>63000</v>
      </c>
      <c r="H581" s="41">
        <f t="shared" si="71"/>
        <v>63000</v>
      </c>
    </row>
    <row r="582" spans="1:8" hidden="1" outlineLevel="1" collapsed="1">
      <c r="A582" s="185" t="s">
        <v>485</v>
      </c>
      <c r="B582" s="186"/>
      <c r="C582" s="32">
        <f>SUM(C583:C584)</f>
        <v>150000</v>
      </c>
      <c r="D582" s="32">
        <f>SUM(D583:D584)</f>
        <v>150000</v>
      </c>
      <c r="E582" s="32">
        <f>SUM(E583:E584)</f>
        <v>150000</v>
      </c>
      <c r="H582" s="41">
        <f t="shared" si="71"/>
        <v>150000</v>
      </c>
    </row>
    <row r="583" spans="1:8" hidden="1" outlineLevel="2">
      <c r="A583" s="7">
        <v>6606</v>
      </c>
      <c r="B583" s="4" t="s">
        <v>486</v>
      </c>
      <c r="C583" s="5">
        <v>100000</v>
      </c>
      <c r="D583" s="5">
        <f t="shared" ref="D583:E587" si="72">C583</f>
        <v>100000</v>
      </c>
      <c r="E583" s="5">
        <f t="shared" si="72"/>
        <v>100000</v>
      </c>
      <c r="H583" s="41">
        <f t="shared" si="71"/>
        <v>100000</v>
      </c>
    </row>
    <row r="584" spans="1:8" hidden="1" outlineLevel="2">
      <c r="A584" s="7">
        <v>6606</v>
      </c>
      <c r="B584" s="4" t="s">
        <v>487</v>
      </c>
      <c r="C584" s="5">
        <v>50000</v>
      </c>
      <c r="D584" s="5">
        <f t="shared" si="72"/>
        <v>50000</v>
      </c>
      <c r="E584" s="5">
        <f t="shared" si="72"/>
        <v>50000</v>
      </c>
      <c r="H584" s="41">
        <f t="shared" si="71"/>
        <v>50000</v>
      </c>
    </row>
    <row r="585" spans="1:8" hidden="1" outlineLevel="1" collapsed="1">
      <c r="A585" s="185" t="s">
        <v>488</v>
      </c>
      <c r="B585" s="186"/>
      <c r="C585" s="32">
        <v>1500</v>
      </c>
      <c r="D585" s="32">
        <f t="shared" si="72"/>
        <v>1500</v>
      </c>
      <c r="E585" s="32">
        <f t="shared" si="72"/>
        <v>1500</v>
      </c>
      <c r="H585" s="41">
        <f t="shared" si="71"/>
        <v>1500</v>
      </c>
    </row>
    <row r="586" spans="1:8" hidden="1" outlineLevel="1" collapsed="1">
      <c r="A586" s="185" t="s">
        <v>489</v>
      </c>
      <c r="B586" s="186"/>
      <c r="C586" s="32">
        <v>170000</v>
      </c>
      <c r="D586" s="32">
        <f t="shared" si="72"/>
        <v>170000</v>
      </c>
      <c r="E586" s="32">
        <f t="shared" si="72"/>
        <v>170000</v>
      </c>
      <c r="H586" s="41">
        <f t="shared" si="71"/>
        <v>170000</v>
      </c>
    </row>
    <row r="587" spans="1:8" hidden="1" outlineLevel="1" collapsed="1">
      <c r="A587" s="185" t="s">
        <v>490</v>
      </c>
      <c r="B587" s="186"/>
      <c r="C587" s="32">
        <v>38280</v>
      </c>
      <c r="D587" s="32">
        <f t="shared" si="72"/>
        <v>38280</v>
      </c>
      <c r="E587" s="32">
        <f t="shared" si="72"/>
        <v>38280</v>
      </c>
      <c r="H587" s="41">
        <f t="shared" si="71"/>
        <v>38280</v>
      </c>
    </row>
    <row r="588" spans="1:8" hidden="1" outlineLevel="1">
      <c r="A588" s="185" t="s">
        <v>491</v>
      </c>
      <c r="B588" s="186"/>
      <c r="C588" s="32">
        <f>SUM(C589:C592)</f>
        <v>470000</v>
      </c>
      <c r="D588" s="32">
        <f>SUM(D589:D592)</f>
        <v>470000</v>
      </c>
      <c r="E588" s="32">
        <f>SUM(E589:E592)</f>
        <v>470000</v>
      </c>
      <c r="H588" s="41">
        <f t="shared" si="71"/>
        <v>470000</v>
      </c>
    </row>
    <row r="589" spans="1:8" hidden="1" outlineLevel="2">
      <c r="A589" s="7">
        <v>6610</v>
      </c>
      <c r="B589" s="4" t="s">
        <v>492</v>
      </c>
      <c r="C589" s="5">
        <v>400000</v>
      </c>
      <c r="D589" s="5">
        <f>C589</f>
        <v>400000</v>
      </c>
      <c r="E589" s="5">
        <f>D589</f>
        <v>400000</v>
      </c>
      <c r="H589" s="41">
        <f t="shared" si="71"/>
        <v>400000</v>
      </c>
    </row>
    <row r="590" spans="1:8" hidden="1" outlineLevel="2">
      <c r="A590" s="7">
        <v>6610</v>
      </c>
      <c r="B590" s="4" t="s">
        <v>493</v>
      </c>
      <c r="C590" s="5">
        <v>0</v>
      </c>
      <c r="D590" s="5">
        <f t="shared" ref="D590:E592" si="73">C590</f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494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hidden="1" outlineLevel="2">
      <c r="A592" s="7">
        <v>6610</v>
      </c>
      <c r="B592" s="4" t="s">
        <v>495</v>
      </c>
      <c r="C592" s="5">
        <v>70000</v>
      </c>
      <c r="D592" s="5">
        <f t="shared" si="73"/>
        <v>70000</v>
      </c>
      <c r="E592" s="5">
        <f t="shared" si="73"/>
        <v>70000</v>
      </c>
      <c r="H592" s="41">
        <f t="shared" si="71"/>
        <v>70000</v>
      </c>
    </row>
    <row r="593" spans="1:8" hidden="1" outlineLevel="1" collapsed="1">
      <c r="A593" s="185" t="s">
        <v>498</v>
      </c>
      <c r="B593" s="186"/>
      <c r="C593" s="32">
        <f>SUM(C594:C595)</f>
        <v>0</v>
      </c>
      <c r="D593" s="32">
        <f>SUM(D594:D595)</f>
        <v>0</v>
      </c>
      <c r="E593" s="32">
        <f>SUM(E594:E595)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  <c r="H595" s="41">
        <f t="shared" si="71"/>
        <v>0</v>
      </c>
    </row>
    <row r="596" spans="1:8" hidden="1" outlineLevel="1" collapsed="1">
      <c r="A596" s="185" t="s">
        <v>502</v>
      </c>
      <c r="B596" s="186"/>
      <c r="C596" s="32">
        <f>SUM(C597:C599)</f>
        <v>450000</v>
      </c>
      <c r="D596" s="32">
        <f>SUM(D597:D599)</f>
        <v>450000</v>
      </c>
      <c r="E596" s="32">
        <f>SUM(E597:E599)</f>
        <v>450000</v>
      </c>
      <c r="H596" s="41">
        <f t="shared" si="71"/>
        <v>450000</v>
      </c>
    </row>
    <row r="597" spans="1:8" hidden="1" outlineLevel="2">
      <c r="A597" s="7">
        <v>6612</v>
      </c>
      <c r="B597" s="4" t="s">
        <v>499</v>
      </c>
      <c r="C597" s="5">
        <v>450000</v>
      </c>
      <c r="D597" s="5">
        <f>C597</f>
        <v>450000</v>
      </c>
      <c r="E597" s="5">
        <f>D597</f>
        <v>450000</v>
      </c>
      <c r="H597" s="41">
        <f t="shared" si="71"/>
        <v>450000</v>
      </c>
    </row>
    <row r="598" spans="1:8" hidden="1" outlineLevel="2">
      <c r="A598" s="7">
        <v>6612</v>
      </c>
      <c r="B598" s="4" t="s">
        <v>500</v>
      </c>
      <c r="C598" s="5">
        <v>0</v>
      </c>
      <c r="D598" s="5">
        <f t="shared" ref="D598:E599" si="74">C598</f>
        <v>0</v>
      </c>
      <c r="E598" s="5">
        <f t="shared" si="74"/>
        <v>0</v>
      </c>
      <c r="H598" s="41">
        <f t="shared" si="71"/>
        <v>0</v>
      </c>
    </row>
    <row r="599" spans="1:8" hidden="1" outlineLevel="2">
      <c r="A599" s="7">
        <v>6612</v>
      </c>
      <c r="B599" s="4" t="s">
        <v>501</v>
      </c>
      <c r="C599" s="5">
        <v>0</v>
      </c>
      <c r="D599" s="5">
        <f t="shared" si="74"/>
        <v>0</v>
      </c>
      <c r="E599" s="5">
        <f t="shared" si="74"/>
        <v>0</v>
      </c>
      <c r="H599" s="41">
        <f t="shared" si="71"/>
        <v>0</v>
      </c>
    </row>
    <row r="600" spans="1:8" hidden="1" outlineLevel="1" collapsed="1">
      <c r="A600" s="185" t="s">
        <v>503</v>
      </c>
      <c r="B600" s="186"/>
      <c r="C600" s="32">
        <f>SUM(C601:C603)</f>
        <v>750000</v>
      </c>
      <c r="D600" s="32">
        <f>SUM(D601:D603)</f>
        <v>750000</v>
      </c>
      <c r="E600" s="32">
        <f>SUM(E601:E603)</f>
        <v>750000</v>
      </c>
      <c r="H600" s="41">
        <f t="shared" si="71"/>
        <v>750000</v>
      </c>
    </row>
    <row r="601" spans="1:8" hidden="1" outlineLevel="2">
      <c r="A601" s="7">
        <v>6613</v>
      </c>
      <c r="B601" s="4" t="s">
        <v>504</v>
      </c>
      <c r="C601" s="5">
        <v>150000</v>
      </c>
      <c r="D601" s="5">
        <f t="shared" ref="D601:E603" si="75">C601</f>
        <v>150000</v>
      </c>
      <c r="E601" s="5">
        <f t="shared" si="75"/>
        <v>150000</v>
      </c>
      <c r="H601" s="41">
        <f t="shared" si="71"/>
        <v>150000</v>
      </c>
    </row>
    <row r="602" spans="1:8" hidden="1" outlineLevel="2">
      <c r="A602" s="7">
        <v>6613</v>
      </c>
      <c r="B602" s="4" t="s">
        <v>505</v>
      </c>
      <c r="C602" s="5">
        <v>600000</v>
      </c>
      <c r="D602" s="5">
        <f t="shared" si="75"/>
        <v>600000</v>
      </c>
      <c r="E602" s="5">
        <f t="shared" si="75"/>
        <v>600000</v>
      </c>
      <c r="H602" s="41">
        <f t="shared" si="71"/>
        <v>600000</v>
      </c>
    </row>
    <row r="603" spans="1:8" hidden="1" outlineLevel="2">
      <c r="A603" s="7">
        <v>6613</v>
      </c>
      <c r="B603" s="4" t="s">
        <v>501</v>
      </c>
      <c r="C603" s="5">
        <v>0</v>
      </c>
      <c r="D603" s="5">
        <f t="shared" si="75"/>
        <v>0</v>
      </c>
      <c r="E603" s="5">
        <f t="shared" si="75"/>
        <v>0</v>
      </c>
      <c r="H603" s="41">
        <f t="shared" si="71"/>
        <v>0</v>
      </c>
    </row>
    <row r="604" spans="1:8" hidden="1" outlineLevel="1" collapsed="1">
      <c r="A604" s="185" t="s">
        <v>506</v>
      </c>
      <c r="B604" s="186"/>
      <c r="C604" s="32">
        <f>SUM(C605:C610)</f>
        <v>10000</v>
      </c>
      <c r="D604" s="32">
        <f>SUM(D605:D610)</f>
        <v>10000</v>
      </c>
      <c r="E604" s="32">
        <f>SUM(E605:E610)</f>
        <v>10000</v>
      </c>
      <c r="H604" s="41">
        <f t="shared" si="71"/>
        <v>10000</v>
      </c>
    </row>
    <row r="605" spans="1:8" hidden="1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508</v>
      </c>
      <c r="C606" s="5">
        <v>0</v>
      </c>
      <c r="D606" s="5">
        <f t="shared" ref="D606:E610" si="76">C606</f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509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510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hidden="1" outlineLevel="2">
      <c r="A609" s="7">
        <v>6614</v>
      </c>
      <c r="B609" s="4" t="s">
        <v>511</v>
      </c>
      <c r="C609" s="5">
        <v>10000</v>
      </c>
      <c r="D609" s="5">
        <f t="shared" si="76"/>
        <v>10000</v>
      </c>
      <c r="E609" s="5">
        <f t="shared" si="76"/>
        <v>10000</v>
      </c>
      <c r="H609" s="41">
        <f t="shared" si="71"/>
        <v>10000</v>
      </c>
    </row>
    <row r="610" spans="1:8" hidden="1" outlineLevel="2">
      <c r="A610" s="7">
        <v>6614</v>
      </c>
      <c r="B610" s="4" t="s">
        <v>512</v>
      </c>
      <c r="C610" s="5">
        <v>0</v>
      </c>
      <c r="D610" s="5">
        <f t="shared" si="76"/>
        <v>0</v>
      </c>
      <c r="E610" s="5">
        <f t="shared" si="76"/>
        <v>0</v>
      </c>
      <c r="H610" s="41">
        <f t="shared" si="71"/>
        <v>0</v>
      </c>
    </row>
    <row r="611" spans="1:8" hidden="1" outlineLevel="1" collapsed="1">
      <c r="A611" s="185" t="s">
        <v>513</v>
      </c>
      <c r="B611" s="186"/>
      <c r="C611" s="32">
        <f>SUM(C612:C616)</f>
        <v>470000</v>
      </c>
      <c r="D611" s="32">
        <f>SUM(D612:D616)</f>
        <v>470000</v>
      </c>
      <c r="E611" s="32">
        <f>SUM(E612:E616)</f>
        <v>470000</v>
      </c>
      <c r="H611" s="41">
        <f t="shared" si="71"/>
        <v>470000</v>
      </c>
    </row>
    <row r="612" spans="1:8" hidden="1" outlineLevel="2">
      <c r="A612" s="7">
        <v>6615</v>
      </c>
      <c r="B612" s="4" t="s">
        <v>514</v>
      </c>
      <c r="C612" s="5">
        <v>150000</v>
      </c>
      <c r="D612" s="5">
        <f>C612</f>
        <v>150000</v>
      </c>
      <c r="E612" s="5">
        <f>D612</f>
        <v>150000</v>
      </c>
      <c r="H612" s="41">
        <f t="shared" si="71"/>
        <v>150000</v>
      </c>
    </row>
    <row r="613" spans="1:8" hidden="1" outlineLevel="2">
      <c r="A613" s="7">
        <v>6615</v>
      </c>
      <c r="B613" s="4" t="s">
        <v>515</v>
      </c>
      <c r="C613" s="5">
        <v>0</v>
      </c>
      <c r="D613" s="5">
        <f t="shared" ref="D613:E616" si="77">C613</f>
        <v>0</v>
      </c>
      <c r="E613" s="5">
        <f t="shared" si="77"/>
        <v>0</v>
      </c>
      <c r="H613" s="41">
        <f t="shared" si="71"/>
        <v>0</v>
      </c>
    </row>
    <row r="614" spans="1:8" hidden="1" outlineLevel="2">
      <c r="A614" s="7">
        <v>6615</v>
      </c>
      <c r="B614" s="4" t="s">
        <v>516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517</v>
      </c>
      <c r="C615" s="5">
        <v>120000</v>
      </c>
      <c r="D615" s="5">
        <f t="shared" si="77"/>
        <v>120000</v>
      </c>
      <c r="E615" s="5">
        <f t="shared" si="77"/>
        <v>120000</v>
      </c>
      <c r="H615" s="41">
        <f t="shared" si="71"/>
        <v>120000</v>
      </c>
    </row>
    <row r="616" spans="1:8" hidden="1" outlineLevel="2">
      <c r="A616" s="7">
        <v>6615</v>
      </c>
      <c r="B616" s="4" t="s">
        <v>518</v>
      </c>
      <c r="C616" s="5">
        <v>200000</v>
      </c>
      <c r="D616" s="5">
        <f t="shared" si="77"/>
        <v>200000</v>
      </c>
      <c r="E616" s="5">
        <f t="shared" si="77"/>
        <v>200000</v>
      </c>
      <c r="H616" s="41">
        <f t="shared" si="71"/>
        <v>200000</v>
      </c>
    </row>
    <row r="617" spans="1:8" hidden="1" outlineLevel="1" collapsed="1">
      <c r="A617" s="185" t="s">
        <v>519</v>
      </c>
      <c r="B617" s="186"/>
      <c r="C617" s="32">
        <f>SUM(C618:C628)</f>
        <v>149781</v>
      </c>
      <c r="D617" s="32">
        <f>SUM(D618:D628)</f>
        <v>149781</v>
      </c>
      <c r="E617" s="32">
        <f>SUM(E618:E628)</f>
        <v>149781</v>
      </c>
      <c r="H617" s="41">
        <f t="shared" si="71"/>
        <v>149781</v>
      </c>
    </row>
    <row r="618" spans="1:8" hidden="1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521</v>
      </c>
      <c r="C619" s="5">
        <v>0</v>
      </c>
      <c r="D619" s="5">
        <f t="shared" ref="D619:E628" si="78">C619</f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522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hidden="1" outlineLevel="2">
      <c r="A621" s="7">
        <v>6616</v>
      </c>
      <c r="B621" s="4" t="s">
        <v>523</v>
      </c>
      <c r="C621" s="5">
        <v>99781</v>
      </c>
      <c r="D621" s="5">
        <f t="shared" si="78"/>
        <v>99781</v>
      </c>
      <c r="E621" s="5">
        <f t="shared" si="78"/>
        <v>99781</v>
      </c>
      <c r="H621" s="41">
        <f t="shared" si="71"/>
        <v>99781</v>
      </c>
    </row>
    <row r="622" spans="1:8" hidden="1" outlineLevel="2">
      <c r="A622" s="7">
        <v>6616</v>
      </c>
      <c r="B622" s="4" t="s">
        <v>524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525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526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527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528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529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2">
      <c r="A628" s="7">
        <v>6616</v>
      </c>
      <c r="B628" s="4" t="s">
        <v>530</v>
      </c>
      <c r="C628" s="5">
        <v>50000</v>
      </c>
      <c r="D628" s="5">
        <f t="shared" si="78"/>
        <v>50000</v>
      </c>
      <c r="E628" s="5">
        <f t="shared" si="78"/>
        <v>50000</v>
      </c>
      <c r="H628" s="41">
        <f t="shared" si="71"/>
        <v>50000</v>
      </c>
    </row>
    <row r="629" spans="1:10" hidden="1" outlineLevel="1" collapsed="1">
      <c r="A629" s="185" t="s">
        <v>531</v>
      </c>
      <c r="B629" s="186"/>
      <c r="C629" s="32">
        <f>SUM(C630:C638)</f>
        <v>0</v>
      </c>
      <c r="D629" s="32">
        <f>SUM(D630:D638)</f>
        <v>0</v>
      </c>
      <c r="E629" s="32">
        <f>SUM(E630:E638)</f>
        <v>0</v>
      </c>
      <c r="H629" s="41">
        <f t="shared" si="71"/>
        <v>0</v>
      </c>
    </row>
    <row r="630" spans="1:10" hidden="1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533</v>
      </c>
      <c r="C631" s="5">
        <v>0</v>
      </c>
      <c r="D631" s="5">
        <f t="shared" ref="D631:E638" si="79">C631</f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534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535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536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537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538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539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hidden="1" outlineLevel="2">
      <c r="A638" s="7">
        <v>6617</v>
      </c>
      <c r="B638" s="4" t="s">
        <v>540</v>
      </c>
      <c r="C638" s="5">
        <v>0</v>
      </c>
      <c r="D638" s="5">
        <f t="shared" si="79"/>
        <v>0</v>
      </c>
      <c r="E638" s="5">
        <f t="shared" si="79"/>
        <v>0</v>
      </c>
      <c r="H638" s="41">
        <f t="shared" si="71"/>
        <v>0</v>
      </c>
    </row>
    <row r="639" spans="1:10" collapsed="1">
      <c r="A639" s="187" t="s">
        <v>541</v>
      </c>
      <c r="B639" s="188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>
        <f t="shared" si="71"/>
        <v>0</v>
      </c>
      <c r="I639" s="42"/>
      <c r="J639" s="40" t="b">
        <f>AND(H639=I639)</f>
        <v>1</v>
      </c>
    </row>
    <row r="640" spans="1:10" hidden="1" outlineLevel="1">
      <c r="A640" s="185" t="s">
        <v>542</v>
      </c>
      <c r="B640" s="186"/>
      <c r="C640" s="32">
        <v>0</v>
      </c>
      <c r="D640" s="32">
        <f t="shared" ref="D640:E642" si="80">C640</f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85" t="s">
        <v>543</v>
      </c>
      <c r="B641" s="186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hidden="1" outlineLevel="1">
      <c r="A642" s="185" t="s">
        <v>544</v>
      </c>
      <c r="B642" s="186"/>
      <c r="C642" s="32">
        <v>0</v>
      </c>
      <c r="D642" s="32">
        <f t="shared" si="80"/>
        <v>0</v>
      </c>
      <c r="E642" s="32">
        <f t="shared" si="80"/>
        <v>0</v>
      </c>
      <c r="H642" s="41">
        <f t="shared" si="71"/>
        <v>0</v>
      </c>
    </row>
    <row r="643" spans="1:10" collapsed="1">
      <c r="A643" s="187" t="s">
        <v>545</v>
      </c>
      <c r="B643" s="188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>
        <f t="shared" ref="H643:H706" si="81">C643</f>
        <v>0</v>
      </c>
      <c r="I643" s="42"/>
      <c r="J643" s="40" t="b">
        <f>AND(H643=I643)</f>
        <v>1</v>
      </c>
    </row>
    <row r="644" spans="1:10" hidden="1" outlineLevel="1">
      <c r="A644" s="185" t="s">
        <v>546</v>
      </c>
      <c r="B644" s="186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hidden="1" outlineLevel="1">
      <c r="A645" s="185" t="s">
        <v>547</v>
      </c>
      <c r="B645" s="186"/>
      <c r="C645" s="32">
        <v>0</v>
      </c>
      <c r="D645" s="32">
        <f>C645</f>
        <v>0</v>
      </c>
      <c r="E645" s="32">
        <f>D645</f>
        <v>0</v>
      </c>
      <c r="H645" s="41">
        <f t="shared" si="81"/>
        <v>0</v>
      </c>
    </row>
    <row r="646" spans="1:10" collapsed="1">
      <c r="A646" s="187" t="s">
        <v>548</v>
      </c>
      <c r="B646" s="188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>
        <f t="shared" si="81"/>
        <v>0</v>
      </c>
      <c r="I646" s="42"/>
      <c r="J646" s="40" t="b">
        <f>AND(H646=I646)</f>
        <v>1</v>
      </c>
    </row>
    <row r="647" spans="1:10" hidden="1" outlineLevel="1">
      <c r="A647" s="185" t="s">
        <v>549</v>
      </c>
      <c r="B647" s="186"/>
      <c r="C647" s="32">
        <f>SUM(C648:C651)</f>
        <v>0</v>
      </c>
      <c r="D647" s="32">
        <f>SUM(D648:D651)</f>
        <v>0</v>
      </c>
      <c r="E647" s="32">
        <f>SUM(E648:E651)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469</v>
      </c>
      <c r="C649" s="5">
        <v>0</v>
      </c>
      <c r="D649" s="5">
        <f t="shared" ref="D649:E651" si="82">C649</f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470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2">
      <c r="A651" s="7">
        <v>9600</v>
      </c>
      <c r="B651" s="4" t="s">
        <v>471</v>
      </c>
      <c r="C651" s="5">
        <v>0</v>
      </c>
      <c r="D651" s="5">
        <f t="shared" si="82"/>
        <v>0</v>
      </c>
      <c r="E651" s="5">
        <f t="shared" si="82"/>
        <v>0</v>
      </c>
      <c r="H651" s="41">
        <f t="shared" si="81"/>
        <v>0</v>
      </c>
    </row>
    <row r="652" spans="1:10" hidden="1" outlineLevel="1" collapsed="1">
      <c r="A652" s="185" t="s">
        <v>550</v>
      </c>
      <c r="B652" s="186"/>
      <c r="C652" s="31">
        <v>0</v>
      </c>
      <c r="D652" s="31">
        <f>C652</f>
        <v>0</v>
      </c>
      <c r="E652" s="31">
        <f>D652</f>
        <v>0</v>
      </c>
      <c r="H652" s="41">
        <f t="shared" si="81"/>
        <v>0</v>
      </c>
    </row>
    <row r="653" spans="1:10" hidden="1" outlineLevel="1">
      <c r="A653" s="185" t="s">
        <v>551</v>
      </c>
      <c r="B653" s="186"/>
      <c r="C653" s="32">
        <v>0</v>
      </c>
      <c r="D653" s="32">
        <f>C653</f>
        <v>0</v>
      </c>
      <c r="E653" s="32">
        <f>D653</f>
        <v>0</v>
      </c>
      <c r="H653" s="41">
        <f t="shared" si="81"/>
        <v>0</v>
      </c>
    </row>
    <row r="654" spans="1:10" hidden="1" outlineLevel="1">
      <c r="A654" s="185" t="s">
        <v>552</v>
      </c>
      <c r="B654" s="186"/>
      <c r="C654" s="32">
        <f>SUM(C655:C660)</f>
        <v>0</v>
      </c>
      <c r="D654" s="32">
        <f>SUM(D655:D660)</f>
        <v>0</v>
      </c>
      <c r="E654" s="32">
        <f>SUM(E655:E660)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475</v>
      </c>
      <c r="C656" s="5">
        <v>0</v>
      </c>
      <c r="D656" s="5">
        <f t="shared" ref="D656:E660" si="83">C656</f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476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477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478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2">
      <c r="A660" s="7">
        <v>9603</v>
      </c>
      <c r="B660" s="4" t="s">
        <v>479</v>
      </c>
      <c r="C660" s="5">
        <v>0</v>
      </c>
      <c r="D660" s="5">
        <f t="shared" si="83"/>
        <v>0</v>
      </c>
      <c r="E660" s="5">
        <f t="shared" si="83"/>
        <v>0</v>
      </c>
      <c r="H660" s="41">
        <f t="shared" si="81"/>
        <v>0</v>
      </c>
    </row>
    <row r="661" spans="1:8" hidden="1" outlineLevel="1" collapsed="1">
      <c r="A661" s="185" t="s">
        <v>553</v>
      </c>
      <c r="B661" s="186"/>
      <c r="C661" s="32">
        <v>0</v>
      </c>
      <c r="D661" s="32">
        <f>C661</f>
        <v>0</v>
      </c>
      <c r="E661" s="32">
        <f>D661</f>
        <v>0</v>
      </c>
      <c r="H661" s="41">
        <f t="shared" si="81"/>
        <v>0</v>
      </c>
    </row>
    <row r="662" spans="1:8" hidden="1" outlineLevel="1">
      <c r="A662" s="185" t="s">
        <v>554</v>
      </c>
      <c r="B662" s="186"/>
      <c r="C662" s="32">
        <f>SUM(C663:C665)</f>
        <v>0</v>
      </c>
      <c r="D662" s="32">
        <f>SUM(D663:D665)</f>
        <v>0</v>
      </c>
      <c r="E662" s="32">
        <f>SUM(E663:E665)</f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482</v>
      </c>
      <c r="C663" s="5">
        <v>0</v>
      </c>
      <c r="D663" s="5">
        <f t="shared" ref="D663:E665" si="84">C663</f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483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2">
      <c r="A665" s="7">
        <v>9605</v>
      </c>
      <c r="B665" s="4" t="s">
        <v>484</v>
      </c>
      <c r="C665" s="5">
        <v>0</v>
      </c>
      <c r="D665" s="5">
        <f t="shared" si="84"/>
        <v>0</v>
      </c>
      <c r="E665" s="5">
        <f t="shared" si="84"/>
        <v>0</v>
      </c>
      <c r="H665" s="41">
        <f t="shared" si="81"/>
        <v>0</v>
      </c>
    </row>
    <row r="666" spans="1:8" hidden="1" outlineLevel="1" collapsed="1">
      <c r="A666" s="185" t="s">
        <v>555</v>
      </c>
      <c r="B666" s="186"/>
      <c r="C666" s="32">
        <f>SUM(C667:C668)</f>
        <v>0</v>
      </c>
      <c r="D666" s="32">
        <f>SUM(D667:D668)</f>
        <v>0</v>
      </c>
      <c r="E666" s="32">
        <f>SUM(E667:E668)</f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486</v>
      </c>
      <c r="C667" s="5">
        <v>0</v>
      </c>
      <c r="D667" s="5">
        <f t="shared" ref="D667:E671" si="85">C667</f>
        <v>0</v>
      </c>
      <c r="E667" s="5">
        <f t="shared" si="85"/>
        <v>0</v>
      </c>
      <c r="H667" s="41">
        <f t="shared" si="81"/>
        <v>0</v>
      </c>
    </row>
    <row r="668" spans="1:8" hidden="1" outlineLevel="2">
      <c r="A668" s="7">
        <v>9606</v>
      </c>
      <c r="B668" s="4" t="s">
        <v>487</v>
      </c>
      <c r="C668" s="5">
        <v>0</v>
      </c>
      <c r="D668" s="5">
        <f t="shared" si="85"/>
        <v>0</v>
      </c>
      <c r="E668" s="5">
        <f t="shared" si="85"/>
        <v>0</v>
      </c>
      <c r="H668" s="41">
        <f t="shared" si="81"/>
        <v>0</v>
      </c>
    </row>
    <row r="669" spans="1:8" hidden="1" outlineLevel="1" collapsed="1">
      <c r="A669" s="185" t="s">
        <v>556</v>
      </c>
      <c r="B669" s="186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85" t="s">
        <v>557</v>
      </c>
      <c r="B670" s="186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 collapsed="1">
      <c r="A671" s="185" t="s">
        <v>558</v>
      </c>
      <c r="B671" s="186"/>
      <c r="C671" s="32">
        <v>0</v>
      </c>
      <c r="D671" s="32">
        <f t="shared" si="85"/>
        <v>0</v>
      </c>
      <c r="E671" s="32">
        <f t="shared" si="85"/>
        <v>0</v>
      </c>
      <c r="H671" s="41">
        <f t="shared" si="81"/>
        <v>0</v>
      </c>
    </row>
    <row r="672" spans="1:8" hidden="1" outlineLevel="1">
      <c r="A672" s="185" t="s">
        <v>559</v>
      </c>
      <c r="B672" s="186"/>
      <c r="C672" s="32">
        <f>SUM(C673:C676)</f>
        <v>0</v>
      </c>
      <c r="D672" s="32">
        <f>SUM(D673:D676)</f>
        <v>0</v>
      </c>
      <c r="E672" s="32">
        <f>SUM(E673:E676)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493</v>
      </c>
      <c r="C674" s="5">
        <v>0</v>
      </c>
      <c r="D674" s="5">
        <f t="shared" ref="D674:E676" si="86">C674</f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494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2">
      <c r="A676" s="7">
        <v>9610</v>
      </c>
      <c r="B676" s="4" t="s">
        <v>495</v>
      </c>
      <c r="C676" s="5">
        <v>0</v>
      </c>
      <c r="D676" s="5">
        <f t="shared" si="86"/>
        <v>0</v>
      </c>
      <c r="E676" s="5">
        <f t="shared" si="86"/>
        <v>0</v>
      </c>
      <c r="H676" s="41">
        <f t="shared" si="81"/>
        <v>0</v>
      </c>
    </row>
    <row r="677" spans="1:8" hidden="1" outlineLevel="1" collapsed="1">
      <c r="A677" s="185" t="s">
        <v>560</v>
      </c>
      <c r="B677" s="186"/>
      <c r="C677" s="32">
        <f>SUM(C678:C679)</f>
        <v>0</v>
      </c>
      <c r="D677" s="32">
        <f>SUM(D678:D679)</f>
        <v>0</v>
      </c>
      <c r="E677" s="32">
        <f>SUM(E678:E679)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  <c r="H679" s="41">
        <f t="shared" si="81"/>
        <v>0</v>
      </c>
    </row>
    <row r="680" spans="1:8" hidden="1" outlineLevel="1" collapsed="1">
      <c r="A680" s="185" t="s">
        <v>561</v>
      </c>
      <c r="B680" s="186"/>
      <c r="C680" s="32">
        <f>SUM(C681:C683)</f>
        <v>0</v>
      </c>
      <c r="D680" s="32">
        <f>SUM(D681:D683)</f>
        <v>0</v>
      </c>
      <c r="E680" s="32">
        <f>SUM(E681:E683)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500</v>
      </c>
      <c r="C682" s="5">
        <v>0</v>
      </c>
      <c r="D682" s="5">
        <f t="shared" ref="D682:E683" si="87">C682</f>
        <v>0</v>
      </c>
      <c r="E682" s="5">
        <f t="shared" si="87"/>
        <v>0</v>
      </c>
      <c r="H682" s="41">
        <f t="shared" si="81"/>
        <v>0</v>
      </c>
    </row>
    <row r="683" spans="1:8" hidden="1" outlineLevel="2">
      <c r="A683" s="7">
        <v>9612</v>
      </c>
      <c r="B683" s="4" t="s">
        <v>501</v>
      </c>
      <c r="C683" s="5">
        <v>0</v>
      </c>
      <c r="D683" s="5">
        <f t="shared" si="87"/>
        <v>0</v>
      </c>
      <c r="E683" s="5">
        <f t="shared" si="87"/>
        <v>0</v>
      </c>
      <c r="H683" s="41">
        <f t="shared" si="81"/>
        <v>0</v>
      </c>
    </row>
    <row r="684" spans="1:8" hidden="1" outlineLevel="1" collapsed="1">
      <c r="A684" s="185" t="s">
        <v>562</v>
      </c>
      <c r="B684" s="186"/>
      <c r="C684" s="32">
        <f>SUM(C685:C687)</f>
        <v>0</v>
      </c>
      <c r="D684" s="32">
        <f>SUM(D685:D687)</f>
        <v>0</v>
      </c>
      <c r="E684" s="32">
        <f>SUM(E685:E687)</f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504</v>
      </c>
      <c r="C685" s="5">
        <v>0</v>
      </c>
      <c r="D685" s="5">
        <f t="shared" ref="D685:E687" si="88">C685</f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505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2">
      <c r="A687" s="7">
        <v>9613</v>
      </c>
      <c r="B687" s="4" t="s">
        <v>501</v>
      </c>
      <c r="C687" s="5">
        <v>0</v>
      </c>
      <c r="D687" s="5">
        <f t="shared" si="88"/>
        <v>0</v>
      </c>
      <c r="E687" s="5">
        <f t="shared" si="88"/>
        <v>0</v>
      </c>
      <c r="H687" s="41">
        <f t="shared" si="81"/>
        <v>0</v>
      </c>
    </row>
    <row r="688" spans="1:8" hidden="1" outlineLevel="1" collapsed="1">
      <c r="A688" s="185" t="s">
        <v>563</v>
      </c>
      <c r="B688" s="186"/>
      <c r="C688" s="32">
        <f>SUM(C689:C694)</f>
        <v>0</v>
      </c>
      <c r="D688" s="32">
        <f>SUM(D689:D694)</f>
        <v>0</v>
      </c>
      <c r="E688" s="32">
        <f>SUM(E689:E694)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508</v>
      </c>
      <c r="C690" s="5">
        <v>0</v>
      </c>
      <c r="D690" s="5">
        <f t="shared" ref="D690:E694" si="89">C690</f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509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510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511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2">
      <c r="A694" s="7">
        <v>9614</v>
      </c>
      <c r="B694" s="4" t="s">
        <v>512</v>
      </c>
      <c r="C694" s="5">
        <v>0</v>
      </c>
      <c r="D694" s="5">
        <f t="shared" si="89"/>
        <v>0</v>
      </c>
      <c r="E694" s="5">
        <f t="shared" si="89"/>
        <v>0</v>
      </c>
      <c r="H694" s="41">
        <f t="shared" si="81"/>
        <v>0</v>
      </c>
    </row>
    <row r="695" spans="1:8" hidden="1" outlineLevel="1" collapsed="1">
      <c r="A695" s="185" t="s">
        <v>564</v>
      </c>
      <c r="B695" s="186"/>
      <c r="C695" s="32">
        <f>SUM(C696:C700)</f>
        <v>0</v>
      </c>
      <c r="D695" s="32">
        <f>SUM(D696:D700)</f>
        <v>0</v>
      </c>
      <c r="E695" s="32">
        <f>SUM(E696:E700)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515</v>
      </c>
      <c r="C697" s="5">
        <v>0</v>
      </c>
      <c r="D697" s="5">
        <f t="shared" ref="D697:E700" si="90">C697</f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516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517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2">
      <c r="A700" s="7">
        <v>9615</v>
      </c>
      <c r="B700" s="4" t="s">
        <v>518</v>
      </c>
      <c r="C700" s="5">
        <v>0</v>
      </c>
      <c r="D700" s="5">
        <f t="shared" si="90"/>
        <v>0</v>
      </c>
      <c r="E700" s="5">
        <f t="shared" si="90"/>
        <v>0</v>
      </c>
      <c r="H700" s="41">
        <f t="shared" si="81"/>
        <v>0</v>
      </c>
    </row>
    <row r="701" spans="1:8" hidden="1" outlineLevel="1" collapsed="1">
      <c r="A701" s="185" t="s">
        <v>565</v>
      </c>
      <c r="B701" s="186"/>
      <c r="C701" s="32">
        <f>SUM(C702:C712)</f>
        <v>0</v>
      </c>
      <c r="D701" s="32">
        <f>SUM(D702:D712)</f>
        <v>0</v>
      </c>
      <c r="E701" s="32">
        <f>SUM(E702:E712)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521</v>
      </c>
      <c r="C703" s="5">
        <v>0</v>
      </c>
      <c r="D703" s="5">
        <f t="shared" ref="D703:E712" si="91">C703</f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522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523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524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si="81"/>
        <v>0</v>
      </c>
    </row>
    <row r="707" spans="1:10" hidden="1" outlineLevel="2">
      <c r="A707" s="7">
        <v>9616</v>
      </c>
      <c r="B707" s="4" t="s">
        <v>525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ref="H707:H727" si="92">C707</f>
        <v>0</v>
      </c>
    </row>
    <row r="708" spans="1:10" hidden="1" outlineLevel="2">
      <c r="A708" s="7">
        <v>9616</v>
      </c>
      <c r="B708" s="4" t="s">
        <v>526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527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528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529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2">
      <c r="A712" s="7">
        <v>9616</v>
      </c>
      <c r="B712" s="4" t="s">
        <v>530</v>
      </c>
      <c r="C712" s="5">
        <v>0</v>
      </c>
      <c r="D712" s="5">
        <f t="shared" si="91"/>
        <v>0</v>
      </c>
      <c r="E712" s="5">
        <f t="shared" si="91"/>
        <v>0</v>
      </c>
      <c r="H712" s="41">
        <f t="shared" si="92"/>
        <v>0</v>
      </c>
    </row>
    <row r="713" spans="1:10" hidden="1" outlineLevel="1" collapsed="1">
      <c r="A713" s="185" t="s">
        <v>566</v>
      </c>
      <c r="B713" s="186"/>
      <c r="C713" s="31">
        <v>0</v>
      </c>
      <c r="D713" s="31">
        <f>C713</f>
        <v>0</v>
      </c>
      <c r="E713" s="31">
        <f>D713</f>
        <v>0</v>
      </c>
      <c r="H713" s="41">
        <f t="shared" si="92"/>
        <v>0</v>
      </c>
    </row>
    <row r="714" spans="1:10" hidden="1" outlineLevel="1">
      <c r="A714" s="185" t="s">
        <v>567</v>
      </c>
      <c r="B714" s="186"/>
      <c r="C714" s="32">
        <v>0</v>
      </c>
      <c r="D714" s="31">
        <f t="shared" ref="D714:E716" si="93">C714</f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85" t="s">
        <v>568</v>
      </c>
      <c r="B715" s="186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hidden="1" outlineLevel="1">
      <c r="A716" s="185" t="s">
        <v>569</v>
      </c>
      <c r="B716" s="186"/>
      <c r="C716" s="32">
        <v>0</v>
      </c>
      <c r="D716" s="31">
        <f t="shared" si="93"/>
        <v>0</v>
      </c>
      <c r="E716" s="31">
        <f t="shared" si="93"/>
        <v>0</v>
      </c>
      <c r="H716" s="41">
        <f t="shared" si="92"/>
        <v>0</v>
      </c>
    </row>
    <row r="717" spans="1:10" collapsed="1">
      <c r="A717" s="191" t="s">
        <v>570</v>
      </c>
      <c r="B717" s="192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>
        <f t="shared" si="92"/>
        <v>0</v>
      </c>
      <c r="I717" s="42"/>
      <c r="J717" s="40" t="b">
        <f>AND(H717=I717)</f>
        <v>1</v>
      </c>
    </row>
    <row r="718" spans="1:10">
      <c r="A718" s="187" t="s">
        <v>571</v>
      </c>
      <c r="B718" s="188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>
        <f t="shared" si="92"/>
        <v>0</v>
      </c>
      <c r="I718" s="42"/>
      <c r="J718" s="40" t="b">
        <f>AND(H718=I718)</f>
        <v>1</v>
      </c>
    </row>
    <row r="719" spans="1:10" hidden="1" outlineLevel="1" collapsed="1">
      <c r="A719" s="197" t="s">
        <v>851</v>
      </c>
      <c r="B719" s="198"/>
      <c r="C719" s="31">
        <f>SUM(C720:C722)</f>
        <v>0</v>
      </c>
      <c r="D719" s="31">
        <f>SUM(D720:D722)</f>
        <v>0</v>
      </c>
      <c r="E719" s="31">
        <f>SUM(E720:E722)</f>
        <v>0</v>
      </c>
      <c r="H719" s="41">
        <f t="shared" si="92"/>
        <v>0</v>
      </c>
    </row>
    <row r="720" spans="1:10" ht="15" hidden="1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573</v>
      </c>
      <c r="C721" s="5">
        <v>0</v>
      </c>
      <c r="D721" s="5">
        <f t="shared" ref="D721:E722" si="94">C721</f>
        <v>0</v>
      </c>
      <c r="E721" s="5">
        <f t="shared" si="94"/>
        <v>0</v>
      </c>
      <c r="H721" s="41">
        <f t="shared" si="92"/>
        <v>0</v>
      </c>
    </row>
    <row r="722" spans="1:10" ht="15" hidden="1" customHeight="1" outlineLevel="2">
      <c r="A722" s="6">
        <v>10950</v>
      </c>
      <c r="B722" s="4" t="s">
        <v>574</v>
      </c>
      <c r="C722" s="5">
        <v>0</v>
      </c>
      <c r="D722" s="5">
        <f t="shared" si="94"/>
        <v>0</v>
      </c>
      <c r="E722" s="5">
        <f t="shared" si="94"/>
        <v>0</v>
      </c>
      <c r="H722" s="41">
        <f t="shared" si="92"/>
        <v>0</v>
      </c>
    </row>
    <row r="723" spans="1:10" hidden="1" outlineLevel="1" collapsed="1">
      <c r="A723" s="197" t="s">
        <v>850</v>
      </c>
      <c r="B723" s="198"/>
      <c r="C723" s="31">
        <f>SUM(C724:C725)</f>
        <v>0</v>
      </c>
      <c r="D723" s="31">
        <f>SUM(D724:D725)</f>
        <v>0</v>
      </c>
      <c r="E723" s="31">
        <f>SUM(E724:E725)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ht="15" hidden="1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  <c r="H725" s="41">
        <f t="shared" si="92"/>
        <v>0</v>
      </c>
    </row>
    <row r="726" spans="1:10" collapsed="1">
      <c r="A726" s="191" t="s">
        <v>577</v>
      </c>
      <c r="B726" s="192"/>
      <c r="C726" s="36">
        <f>C727</f>
        <v>39501</v>
      </c>
      <c r="D726" s="36">
        <f>D727</f>
        <v>39501</v>
      </c>
      <c r="E726" s="36">
        <f>E727</f>
        <v>39501</v>
      </c>
      <c r="G726" s="39" t="s">
        <v>216</v>
      </c>
      <c r="H726" s="41">
        <f t="shared" si="92"/>
        <v>39501</v>
      </c>
      <c r="I726" s="42"/>
      <c r="J726" s="40" t="b">
        <f>AND(H726=I726)</f>
        <v>0</v>
      </c>
    </row>
    <row r="727" spans="1:10">
      <c r="A727" s="187" t="s">
        <v>588</v>
      </c>
      <c r="B727" s="188"/>
      <c r="C727" s="33">
        <f>C728+C731+C734+C740+C742+C744+C752+C757+C762+C767+C769+C773+C779</f>
        <v>39501</v>
      </c>
      <c r="D727" s="33">
        <f>D728+D731+D734+D740+D742+D744+D752+D757+D762+D767+D769+D773+D779</f>
        <v>39501</v>
      </c>
      <c r="E727" s="33">
        <f>E728+E731+E734+E740+E742+E744+E752+E757+E762+E767+E769+E773+E779</f>
        <v>39501</v>
      </c>
      <c r="G727" s="39" t="s">
        <v>600</v>
      </c>
      <c r="H727" s="41">
        <f t="shared" si="92"/>
        <v>39501</v>
      </c>
      <c r="I727" s="42"/>
      <c r="J727" s="40" t="b">
        <f>AND(H727=I727)</f>
        <v>0</v>
      </c>
    </row>
    <row r="728" spans="1:10" hidden="1" outlineLevel="1">
      <c r="A728" s="197" t="s">
        <v>849</v>
      </c>
      <c r="B728" s="198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hidden="1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hidden="1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hidden="1" outlineLevel="1" collapsed="1">
      <c r="A731" s="197" t="s">
        <v>848</v>
      </c>
      <c r="B731" s="198"/>
      <c r="C731" s="31">
        <f t="shared" ref="C731:E732" si="95">C732</f>
        <v>0</v>
      </c>
      <c r="D731" s="31">
        <f t="shared" si="95"/>
        <v>0</v>
      </c>
      <c r="E731" s="31">
        <f t="shared" si="95"/>
        <v>0</v>
      </c>
    </row>
    <row r="732" spans="1:10" hidden="1" outlineLevel="2">
      <c r="A732" s="6">
        <v>2</v>
      </c>
      <c r="B732" s="4" t="s">
        <v>822</v>
      </c>
      <c r="C732" s="5">
        <f t="shared" si="95"/>
        <v>0</v>
      </c>
      <c r="D732" s="5">
        <f t="shared" si="95"/>
        <v>0</v>
      </c>
      <c r="E732" s="5">
        <f t="shared" si="95"/>
        <v>0</v>
      </c>
    </row>
    <row r="733" spans="1:10" hidden="1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hidden="1" outlineLevel="1" collapsed="1">
      <c r="A734" s="197" t="s">
        <v>846</v>
      </c>
      <c r="B734" s="198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hidden="1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hidden="1" outlineLevel="3">
      <c r="A736" s="29"/>
      <c r="B736" s="28" t="s">
        <v>845</v>
      </c>
      <c r="C736" s="30">
        <v>0</v>
      </c>
      <c r="D736" s="30">
        <f t="shared" ref="D736:E739" si="96">C736</f>
        <v>0</v>
      </c>
      <c r="E736" s="30">
        <f t="shared" si="96"/>
        <v>0</v>
      </c>
    </row>
    <row r="737" spans="1:5" hidden="1" outlineLevel="3">
      <c r="A737" s="29"/>
      <c r="B737" s="28" t="s">
        <v>844</v>
      </c>
      <c r="C737" s="30">
        <v>0</v>
      </c>
      <c r="D737" s="30">
        <f t="shared" si="96"/>
        <v>0</v>
      </c>
      <c r="E737" s="30">
        <f t="shared" si="96"/>
        <v>0</v>
      </c>
    </row>
    <row r="738" spans="1:5" hidden="1" outlineLevel="2" collapsed="1">
      <c r="A738" s="6">
        <v>3</v>
      </c>
      <c r="B738" s="4" t="s">
        <v>827</v>
      </c>
      <c r="C738" s="5"/>
      <c r="D738" s="5">
        <f t="shared" si="96"/>
        <v>0</v>
      </c>
      <c r="E738" s="5">
        <f t="shared" si="96"/>
        <v>0</v>
      </c>
    </row>
    <row r="739" spans="1:5" hidden="1" outlineLevel="2">
      <c r="A739" s="6">
        <v>4</v>
      </c>
      <c r="B739" s="4" t="s">
        <v>837</v>
      </c>
      <c r="C739" s="5"/>
      <c r="D739" s="5">
        <f t="shared" si="96"/>
        <v>0</v>
      </c>
      <c r="E739" s="5">
        <f t="shared" si="96"/>
        <v>0</v>
      </c>
    </row>
    <row r="740" spans="1:5" hidden="1" outlineLevel="1" collapsed="1">
      <c r="A740" s="197" t="s">
        <v>843</v>
      </c>
      <c r="B740" s="198"/>
      <c r="C740" s="31">
        <f>C741</f>
        <v>0</v>
      </c>
      <c r="D740" s="31">
        <f>D741</f>
        <v>0</v>
      </c>
      <c r="E740" s="31">
        <f>E741</f>
        <v>0</v>
      </c>
    </row>
    <row r="741" spans="1:5" hidden="1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hidden="1" outlineLevel="1" collapsed="1">
      <c r="A742" s="197" t="s">
        <v>842</v>
      </c>
      <c r="B742" s="198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hidden="1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hidden="1" outlineLevel="1" collapsed="1">
      <c r="A744" s="197" t="s">
        <v>841</v>
      </c>
      <c r="B744" s="198"/>
      <c r="C744" s="31">
        <f>C745+C750+C751+C747</f>
        <v>35810</v>
      </c>
      <c r="D744" s="31">
        <f>D745+D750+D751+D747</f>
        <v>35810</v>
      </c>
      <c r="E744" s="31">
        <f>E745+E750+E751+E747</f>
        <v>35810</v>
      </c>
    </row>
    <row r="745" spans="1:5" hidden="1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hidden="1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hidden="1" outlineLevel="2" collapsed="1">
      <c r="A747" s="6">
        <v>2</v>
      </c>
      <c r="B747" s="4" t="s">
        <v>822</v>
      </c>
      <c r="C747" s="5">
        <f>C748+C749</f>
        <v>35810</v>
      </c>
      <c r="D747" s="5">
        <f>D748+D749</f>
        <v>35810</v>
      </c>
      <c r="E747" s="5">
        <f>E748+E749</f>
        <v>35810</v>
      </c>
    </row>
    <row r="748" spans="1:5" hidden="1" outlineLevel="3">
      <c r="A748" s="29"/>
      <c r="B748" s="28" t="s">
        <v>838</v>
      </c>
      <c r="C748" s="30">
        <v>25810</v>
      </c>
      <c r="D748" s="30">
        <f t="shared" ref="D748:E751" si="97">C748</f>
        <v>25810</v>
      </c>
      <c r="E748" s="30">
        <f t="shared" si="97"/>
        <v>25810</v>
      </c>
    </row>
    <row r="749" spans="1:5" hidden="1" outlineLevel="3">
      <c r="A749" s="29"/>
      <c r="B749" s="28" t="s">
        <v>951</v>
      </c>
      <c r="C749" s="30">
        <v>10000</v>
      </c>
      <c r="D749" s="30">
        <f>C749</f>
        <v>10000</v>
      </c>
      <c r="E749" s="30">
        <f>C749</f>
        <v>10000</v>
      </c>
    </row>
    <row r="750" spans="1:5" hidden="1" outlineLevel="2" collapsed="1">
      <c r="A750" s="6">
        <v>3</v>
      </c>
      <c r="B750" s="4" t="s">
        <v>827</v>
      </c>
      <c r="C750" s="5"/>
      <c r="D750" s="5">
        <f t="shared" si="97"/>
        <v>0</v>
      </c>
      <c r="E750" s="5">
        <f t="shared" si="97"/>
        <v>0</v>
      </c>
    </row>
    <row r="751" spans="1:5" hidden="1" outlineLevel="2">
      <c r="A751" s="6">
        <v>4</v>
      </c>
      <c r="B751" s="4" t="s">
        <v>837</v>
      </c>
      <c r="C751" s="5"/>
      <c r="D751" s="5">
        <f t="shared" si="97"/>
        <v>0</v>
      </c>
      <c r="E751" s="5">
        <f t="shared" si="97"/>
        <v>0</v>
      </c>
    </row>
    <row r="752" spans="1:5" hidden="1" outlineLevel="1" collapsed="1">
      <c r="A752" s="197" t="s">
        <v>836</v>
      </c>
      <c r="B752" s="198"/>
      <c r="C752" s="31">
        <f>C756++C753</f>
        <v>0</v>
      </c>
      <c r="D752" s="31">
        <f>D756++D753</f>
        <v>0</v>
      </c>
      <c r="E752" s="31">
        <f>E756++E753</f>
        <v>0</v>
      </c>
    </row>
    <row r="753" spans="1:5" hidden="1" outlineLevel="2">
      <c r="A753" s="6">
        <v>2</v>
      </c>
      <c r="B753" s="4" t="s">
        <v>822</v>
      </c>
      <c r="C753" s="5">
        <f>C755+C754</f>
        <v>0</v>
      </c>
      <c r="D753" s="5">
        <f>D755+D754</f>
        <v>0</v>
      </c>
      <c r="E753" s="5">
        <f>E755+E754</f>
        <v>0</v>
      </c>
    </row>
    <row r="754" spans="1:5" s="124" customFormat="1" hidden="1" outlineLevel="3">
      <c r="A754" s="127"/>
      <c r="B754" s="126" t="s">
        <v>835</v>
      </c>
      <c r="C754" s="125"/>
      <c r="D754" s="125">
        <f t="shared" ref="D754:E756" si="98">C754</f>
        <v>0</v>
      </c>
      <c r="E754" s="125">
        <f t="shared" si="98"/>
        <v>0</v>
      </c>
    </row>
    <row r="755" spans="1:5" s="124" customFormat="1" hidden="1" outlineLevel="3">
      <c r="A755" s="127"/>
      <c r="B755" s="126" t="s">
        <v>821</v>
      </c>
      <c r="C755" s="125"/>
      <c r="D755" s="125">
        <f t="shared" si="98"/>
        <v>0</v>
      </c>
      <c r="E755" s="125">
        <f t="shared" si="98"/>
        <v>0</v>
      </c>
    </row>
    <row r="756" spans="1:5" hidden="1" outlineLevel="2" collapsed="1">
      <c r="A756" s="6">
        <v>3</v>
      </c>
      <c r="B756" s="4" t="s">
        <v>827</v>
      </c>
      <c r="C756" s="5"/>
      <c r="D756" s="5">
        <f t="shared" si="98"/>
        <v>0</v>
      </c>
      <c r="E756" s="5">
        <f t="shared" si="98"/>
        <v>0</v>
      </c>
    </row>
    <row r="757" spans="1:5" hidden="1" outlineLevel="1" collapsed="1">
      <c r="A757" s="197" t="s">
        <v>834</v>
      </c>
      <c r="B757" s="198"/>
      <c r="C757" s="31">
        <f>C758</f>
        <v>0</v>
      </c>
      <c r="D757" s="31">
        <f>D758</f>
        <v>0</v>
      </c>
      <c r="E757" s="31">
        <f>E758</f>
        <v>0</v>
      </c>
    </row>
    <row r="758" spans="1:5" hidden="1" outlineLevel="2">
      <c r="A758" s="6">
        <v>2</v>
      </c>
      <c r="B758" s="4" t="s">
        <v>822</v>
      </c>
      <c r="C758" s="5">
        <f>C759+C760+C761</f>
        <v>0</v>
      </c>
      <c r="D758" s="5">
        <f>D759+D760+D761</f>
        <v>0</v>
      </c>
      <c r="E758" s="5">
        <f>E759+E760+E761</f>
        <v>0</v>
      </c>
    </row>
    <row r="759" spans="1:5" hidden="1" outlineLevel="3">
      <c r="A759" s="29"/>
      <c r="B759" s="28" t="s">
        <v>833</v>
      </c>
      <c r="C759" s="30"/>
      <c r="D759" s="30">
        <f>C759</f>
        <v>0</v>
      </c>
      <c r="E759" s="30">
        <f>D759</f>
        <v>0</v>
      </c>
    </row>
    <row r="760" spans="1:5" hidden="1" outlineLevel="3">
      <c r="A760" s="29"/>
      <c r="B760" s="28" t="s">
        <v>832</v>
      </c>
      <c r="C760" s="30"/>
      <c r="D760" s="30">
        <f t="shared" ref="D760:E761" si="99">C760</f>
        <v>0</v>
      </c>
      <c r="E760" s="30">
        <f t="shared" si="99"/>
        <v>0</v>
      </c>
    </row>
    <row r="761" spans="1:5" hidden="1" outlineLevel="3">
      <c r="A761" s="29"/>
      <c r="B761" s="28" t="s">
        <v>831</v>
      </c>
      <c r="C761" s="30"/>
      <c r="D761" s="30">
        <f t="shared" si="99"/>
        <v>0</v>
      </c>
      <c r="E761" s="30">
        <f t="shared" si="99"/>
        <v>0</v>
      </c>
    </row>
    <row r="762" spans="1:5" hidden="1" outlineLevel="1" collapsed="1">
      <c r="A762" s="197" t="s">
        <v>830</v>
      </c>
      <c r="B762" s="198"/>
      <c r="C762" s="31">
        <f>C763+C766</f>
        <v>3691</v>
      </c>
      <c r="D762" s="31">
        <f>D763+D766</f>
        <v>3691</v>
      </c>
      <c r="E762" s="31">
        <f>E763+E766</f>
        <v>3691</v>
      </c>
    </row>
    <row r="763" spans="1:5" hidden="1" outlineLevel="2">
      <c r="A763" s="6">
        <v>2</v>
      </c>
      <c r="B763" s="4" t="s">
        <v>822</v>
      </c>
      <c r="C763" s="5">
        <f>C764+C765</f>
        <v>3691</v>
      </c>
      <c r="D763" s="5">
        <f>D764+D765</f>
        <v>3691</v>
      </c>
      <c r="E763" s="5">
        <f>E764+E765</f>
        <v>3691</v>
      </c>
    </row>
    <row r="764" spans="1:5" hidden="1" outlineLevel="3">
      <c r="A764" s="29"/>
      <c r="B764" s="28" t="s">
        <v>829</v>
      </c>
      <c r="C764" s="30">
        <v>938</v>
      </c>
      <c r="D764" s="30">
        <f t="shared" ref="D764:E766" si="100">C764</f>
        <v>938</v>
      </c>
      <c r="E764" s="30">
        <f t="shared" si="100"/>
        <v>938</v>
      </c>
    </row>
    <row r="765" spans="1:5" hidden="1" outlineLevel="3">
      <c r="A765" s="29"/>
      <c r="B765" s="28" t="s">
        <v>819</v>
      </c>
      <c r="C765" s="30">
        <v>2753</v>
      </c>
      <c r="D765" s="30">
        <f t="shared" si="100"/>
        <v>2753</v>
      </c>
      <c r="E765" s="30">
        <f t="shared" si="100"/>
        <v>2753</v>
      </c>
    </row>
    <row r="766" spans="1:5" hidden="1" outlineLevel="2" collapsed="1">
      <c r="A766" s="6">
        <v>3</v>
      </c>
      <c r="B766" s="4" t="s">
        <v>827</v>
      </c>
      <c r="C766" s="5">
        <v>0</v>
      </c>
      <c r="D766" s="5">
        <f t="shared" si="100"/>
        <v>0</v>
      </c>
      <c r="E766" s="5">
        <f t="shared" si="100"/>
        <v>0</v>
      </c>
    </row>
    <row r="767" spans="1:5" hidden="1" outlineLevel="1" collapsed="1">
      <c r="A767" s="197" t="s">
        <v>828</v>
      </c>
      <c r="B767" s="198"/>
      <c r="C767" s="31">
        <f>SUM(C768)</f>
        <v>0</v>
      </c>
      <c r="D767" s="31">
        <f>SUM(D768)</f>
        <v>0</v>
      </c>
      <c r="E767" s="31">
        <f>SUM(E768)</f>
        <v>0</v>
      </c>
    </row>
    <row r="768" spans="1:5" hidden="1" outlineLevel="2">
      <c r="A768" s="6">
        <v>3</v>
      </c>
      <c r="B768" s="4" t="s">
        <v>827</v>
      </c>
      <c r="C768" s="5"/>
      <c r="D768" s="5">
        <f>C768</f>
        <v>0</v>
      </c>
      <c r="E768" s="5">
        <f>D768</f>
        <v>0</v>
      </c>
    </row>
    <row r="769" spans="1:5" hidden="1" outlineLevel="1" collapsed="1">
      <c r="A769" s="197" t="s">
        <v>826</v>
      </c>
      <c r="B769" s="198"/>
      <c r="C769" s="31">
        <f>C770</f>
        <v>0</v>
      </c>
      <c r="D769" s="31">
        <f>D770</f>
        <v>0</v>
      </c>
      <c r="E769" s="31">
        <f>E770</f>
        <v>0</v>
      </c>
    </row>
    <row r="770" spans="1:5" hidden="1" outlineLevel="2">
      <c r="A770" s="6">
        <v>2</v>
      </c>
      <c r="B770" s="4" t="s">
        <v>822</v>
      </c>
      <c r="C770" s="5">
        <f>C771+C772</f>
        <v>0</v>
      </c>
      <c r="D770" s="5">
        <f>D771+D772</f>
        <v>0</v>
      </c>
      <c r="E770" s="5">
        <f>E771+E772</f>
        <v>0</v>
      </c>
    </row>
    <row r="771" spans="1:5" hidden="1" outlineLevel="3">
      <c r="A771" s="29"/>
      <c r="B771" s="28" t="s">
        <v>825</v>
      </c>
      <c r="C771" s="30"/>
      <c r="D771" s="30">
        <f>C771</f>
        <v>0</v>
      </c>
      <c r="E771" s="30">
        <f>D771</f>
        <v>0</v>
      </c>
    </row>
    <row r="772" spans="1:5" hidden="1" outlineLevel="3">
      <c r="A772" s="29"/>
      <c r="B772" s="28" t="s">
        <v>824</v>
      </c>
      <c r="C772" s="30"/>
      <c r="D772" s="30">
        <f>C772</f>
        <v>0</v>
      </c>
      <c r="E772" s="30">
        <f>D772</f>
        <v>0</v>
      </c>
    </row>
    <row r="773" spans="1:5" hidden="1" outlineLevel="1" collapsed="1">
      <c r="A773" s="197" t="s">
        <v>823</v>
      </c>
      <c r="B773" s="198"/>
      <c r="C773" s="31">
        <f>C774</f>
        <v>0</v>
      </c>
      <c r="D773" s="31">
        <f>D774</f>
        <v>0</v>
      </c>
      <c r="E773" s="31">
        <f>E774</f>
        <v>0</v>
      </c>
    </row>
    <row r="774" spans="1:5" hidden="1" outlineLevel="2">
      <c r="A774" s="6">
        <v>2</v>
      </c>
      <c r="B774" s="4" t="s">
        <v>822</v>
      </c>
      <c r="C774" s="5">
        <f>C775+C776+C777+C778</f>
        <v>0</v>
      </c>
      <c r="D774" s="5">
        <f>D775+D776+D777+D778</f>
        <v>0</v>
      </c>
      <c r="E774" s="5">
        <f>E775+E776+E777+E778</f>
        <v>0</v>
      </c>
    </row>
    <row r="775" spans="1:5" hidden="1" outlineLevel="3">
      <c r="A775" s="29"/>
      <c r="B775" s="28" t="s">
        <v>821</v>
      </c>
      <c r="C775" s="30"/>
      <c r="D775" s="30">
        <f>C775</f>
        <v>0</v>
      </c>
      <c r="E775" s="30">
        <f>D775</f>
        <v>0</v>
      </c>
    </row>
    <row r="776" spans="1:5" hidden="1" outlineLevel="3">
      <c r="A776" s="29"/>
      <c r="B776" s="28" t="s">
        <v>820</v>
      </c>
      <c r="C776" s="30"/>
      <c r="D776" s="30">
        <f t="shared" ref="D776:E778" si="101">C776</f>
        <v>0</v>
      </c>
      <c r="E776" s="30">
        <f t="shared" si="101"/>
        <v>0</v>
      </c>
    </row>
    <row r="777" spans="1:5" hidden="1" outlineLevel="3">
      <c r="A777" s="29"/>
      <c r="B777" s="28" t="s">
        <v>819</v>
      </c>
      <c r="C777" s="30"/>
      <c r="D777" s="30">
        <f t="shared" si="101"/>
        <v>0</v>
      </c>
      <c r="E777" s="30">
        <f t="shared" si="101"/>
        <v>0</v>
      </c>
    </row>
    <row r="778" spans="1:5" hidden="1" outlineLevel="3">
      <c r="A778" s="29"/>
      <c r="B778" s="28" t="s">
        <v>818</v>
      </c>
      <c r="C778" s="30"/>
      <c r="D778" s="30">
        <f t="shared" si="101"/>
        <v>0</v>
      </c>
      <c r="E778" s="30">
        <f t="shared" si="101"/>
        <v>0</v>
      </c>
    </row>
    <row r="779" spans="1:5" hidden="1" outlineLevel="1" collapsed="1">
      <c r="A779" s="197" t="s">
        <v>817</v>
      </c>
      <c r="B779" s="198"/>
      <c r="C779" s="31">
        <f>C780</f>
        <v>0</v>
      </c>
      <c r="D779" s="31">
        <f>D780</f>
        <v>0</v>
      </c>
      <c r="E779" s="31">
        <f>E780</f>
        <v>0</v>
      </c>
    </row>
    <row r="780" spans="1:5" hidden="1" outlineLevel="2">
      <c r="A780" s="6"/>
      <c r="B780" s="4" t="s">
        <v>816</v>
      </c>
      <c r="C780" s="5">
        <v>0</v>
      </c>
      <c r="D780" s="5">
        <f>C780</f>
        <v>0</v>
      </c>
      <c r="E780" s="5">
        <f>D780</f>
        <v>0</v>
      </c>
    </row>
    <row r="781" spans="1:5" collapsed="1"/>
  </sheetData>
  <mergeCells count="127">
    <mergeCell ref="A779:B779"/>
    <mergeCell ref="A752:B752"/>
    <mergeCell ref="A757:B757"/>
    <mergeCell ref="A762:B762"/>
    <mergeCell ref="A767:B767"/>
    <mergeCell ref="A769:B769"/>
    <mergeCell ref="A773:B773"/>
    <mergeCell ref="A728:B728"/>
    <mergeCell ref="A731:B731"/>
    <mergeCell ref="A734:B734"/>
    <mergeCell ref="A740:B740"/>
    <mergeCell ref="A742:B742"/>
    <mergeCell ref="A744:B744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 xr:uid="{00000000-0002-0000-0600-000000000000}">
      <formula1>0</formula1>
    </dataValidation>
    <dataValidation type="custom" allowBlank="1" showInputMessage="1" showErrorMessage="1" sqref="J560" xr:uid="{00000000-0002-0000-0600-000001000000}">
      <formula1>C259+C374</formula1>
    </dataValidation>
    <dataValidation type="custom" allowBlank="1" showInputMessage="1" showErrorMessage="1" sqref="J483 J1:J4 J551:J552 J561:J562 J339 J548" xr:uid="{00000000-0002-0000-0600-000002000000}">
      <formula1>C2+C114</formula1>
    </dataValidation>
    <dataValidation type="custom" allowBlank="1" showInputMessage="1" showErrorMessage="1" sqref="J256:J259" xr:uid="{00000000-0002-0000-0600-000003000000}">
      <formula1>C257+C372</formula1>
    </dataValidation>
    <dataValidation type="custom" allowBlank="1" showInputMessage="1" showErrorMessage="1" sqref="J11" xr:uid="{00000000-0002-0000-0600-000004000000}">
      <formula1>C12+C136</formula1>
    </dataValidation>
    <dataValidation type="custom" allowBlank="1" showInputMessage="1" showErrorMessage="1" sqref="J639 J726:J727 J646 J717:J718 J643" xr:uid="{00000000-0002-0000-0600-000005000000}">
      <formula1>C640+C795</formula1>
    </dataValidation>
    <dataValidation type="custom" allowBlank="1" showInputMessage="1" showErrorMessage="1" sqref="J97 J38 J61 J67:J68" xr:uid="{00000000-0002-0000-0600-000006000000}">
      <formula1>C39+C261</formula1>
    </dataValidation>
    <dataValidation type="custom" allowBlank="1" showInputMessage="1" showErrorMessage="1" sqref="J135" xr:uid="{00000000-0002-0000-0600-000007000000}">
      <formula1>C136+C349</formula1>
    </dataValidation>
    <dataValidation type="custom" allowBlank="1" showInputMessage="1" showErrorMessage="1" sqref="J163" xr:uid="{00000000-0002-0000-0600-000008000000}">
      <formula1>C164+C360</formula1>
    </dataValidation>
    <dataValidation type="custom" allowBlank="1" showInputMessage="1" showErrorMessage="1" sqref="J170" xr:uid="{00000000-0002-0000-0600-000009000000}">
      <formula1>C171+C363</formula1>
    </dataValidation>
    <dataValidation type="custom" allowBlank="1" showInputMessage="1" showErrorMessage="1" sqref="J177:J178" xr:uid="{00000000-0002-0000-0600-00000A000000}">
      <formula1>C178+C366</formula1>
    </dataValidation>
    <dataValidation type="custom" allowBlank="1" showInputMessage="1" showErrorMessage="1" sqref="J152:J153" xr:uid="{00000000-0002-0000-0600-00000B000000}">
      <formula1>C153+C355</formula1>
    </dataValidation>
    <dataValidation type="custom" allowBlank="1" showInputMessage="1" showErrorMessage="1" sqref="J114:J116" xr:uid="{00000000-0002-0000-0600-00000C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78"/>
  <sheetViews>
    <sheetView rightToLeft="1" workbookViewId="0">
      <selection activeCell="C1" sqref="C1:C3"/>
    </sheetView>
  </sheetViews>
  <sheetFormatPr defaultColWidth="9.140625" defaultRowHeight="15"/>
  <cols>
    <col min="1" max="1" width="72" customWidth="1"/>
    <col min="2" max="2" width="22.28515625" customWidth="1"/>
    <col min="3" max="3" width="20.140625" customWidth="1"/>
    <col min="4" max="4" width="23" customWidth="1"/>
    <col min="5" max="5" width="22.42578125" customWidth="1"/>
    <col min="6" max="6" width="20.7109375" customWidth="1"/>
    <col min="7" max="7" width="22" customWidth="1"/>
    <col min="8" max="8" width="20.5703125" customWidth="1"/>
    <col min="9" max="9" width="18.42578125" customWidth="1"/>
  </cols>
  <sheetData>
    <row r="1" spans="1:9">
      <c r="A1" s="199" t="s">
        <v>902</v>
      </c>
      <c r="B1" s="199" t="s">
        <v>903</v>
      </c>
      <c r="C1" s="199" t="s">
        <v>904</v>
      </c>
      <c r="D1" s="202" t="s">
        <v>613</v>
      </c>
      <c r="E1" s="203"/>
      <c r="F1" s="203"/>
      <c r="G1" s="203"/>
      <c r="H1" s="203"/>
      <c r="I1" s="204"/>
    </row>
    <row r="2" spans="1:9">
      <c r="A2" s="200"/>
      <c r="B2" s="200"/>
      <c r="C2" s="200"/>
      <c r="D2" s="199" t="s">
        <v>625</v>
      </c>
      <c r="E2" s="199" t="s">
        <v>626</v>
      </c>
      <c r="F2" s="205" t="s">
        <v>905</v>
      </c>
      <c r="G2" s="205" t="s">
        <v>906</v>
      </c>
      <c r="H2" s="207" t="s">
        <v>907</v>
      </c>
      <c r="I2" s="208"/>
    </row>
    <row r="3" spans="1:9">
      <c r="A3" s="201"/>
      <c r="B3" s="201"/>
      <c r="C3" s="201"/>
      <c r="D3" s="201"/>
      <c r="E3" s="201"/>
      <c r="F3" s="206"/>
      <c r="G3" s="206"/>
      <c r="H3" s="141" t="s">
        <v>908</v>
      </c>
      <c r="I3" s="142" t="s">
        <v>909</v>
      </c>
    </row>
    <row r="4" spans="1:9">
      <c r="A4" s="143" t="s">
        <v>910</v>
      </c>
      <c r="B4" s="143"/>
      <c r="C4" s="143">
        <f t="shared" ref="C4:I4" si="0">C5+C10+C13+C16+C26+C29+C32</f>
        <v>0</v>
      </c>
      <c r="D4" s="143">
        <f t="shared" si="0"/>
        <v>0</v>
      </c>
      <c r="E4" s="143">
        <f t="shared" si="0"/>
        <v>0</v>
      </c>
      <c r="F4" s="143">
        <f t="shared" si="0"/>
        <v>0</v>
      </c>
      <c r="G4" s="143">
        <f t="shared" si="0"/>
        <v>0</v>
      </c>
      <c r="H4" s="143">
        <f t="shared" si="0"/>
        <v>0</v>
      </c>
      <c r="I4" s="143">
        <f t="shared" si="0"/>
        <v>0</v>
      </c>
    </row>
    <row r="5" spans="1:9">
      <c r="A5" s="144" t="s">
        <v>911</v>
      </c>
      <c r="B5" s="145"/>
      <c r="C5" s="145">
        <f t="shared" ref="C5:H5" si="1">SUM(C6:C9)</f>
        <v>0</v>
      </c>
      <c r="D5" s="145">
        <f t="shared" si="1"/>
        <v>0</v>
      </c>
      <c r="E5" s="145">
        <f t="shared" si="1"/>
        <v>0</v>
      </c>
      <c r="F5" s="145">
        <f t="shared" si="1"/>
        <v>0</v>
      </c>
      <c r="G5" s="145"/>
      <c r="H5" s="145">
        <f t="shared" si="1"/>
        <v>0</v>
      </c>
      <c r="I5" s="145"/>
    </row>
    <row r="6" spans="1:9">
      <c r="A6" s="10"/>
      <c r="B6" s="10"/>
      <c r="C6" s="10"/>
      <c r="D6" s="10"/>
      <c r="E6" s="10"/>
      <c r="F6" s="10"/>
      <c r="G6" s="10"/>
      <c r="H6" s="10"/>
      <c r="I6" s="10"/>
    </row>
    <row r="7" spans="1:9">
      <c r="A7" s="10"/>
      <c r="B7" s="10"/>
      <c r="C7" s="10"/>
      <c r="D7" s="10"/>
      <c r="E7" s="10"/>
      <c r="F7" s="10"/>
      <c r="G7" s="10"/>
      <c r="H7" s="10"/>
      <c r="I7" s="10"/>
    </row>
    <row r="8" spans="1:9">
      <c r="A8" s="10"/>
      <c r="B8" s="10"/>
      <c r="C8" s="10"/>
      <c r="D8" s="10"/>
      <c r="E8" s="10"/>
      <c r="F8" s="10"/>
      <c r="G8" s="10"/>
      <c r="H8" s="10"/>
      <c r="I8" s="10"/>
    </row>
    <row r="9" spans="1:9">
      <c r="A9" s="10"/>
      <c r="B9" s="10"/>
      <c r="C9" s="10"/>
      <c r="D9" s="10"/>
      <c r="E9" s="10"/>
      <c r="F9" s="10"/>
      <c r="G9" s="10"/>
      <c r="H9" s="10"/>
      <c r="I9" s="10"/>
    </row>
    <row r="10" spans="1:9">
      <c r="A10" s="144" t="s">
        <v>913</v>
      </c>
      <c r="B10" s="144"/>
      <c r="C10" s="144">
        <f t="shared" ref="C10:I10" si="2">SUM(C11:C12)</f>
        <v>0</v>
      </c>
      <c r="D10" s="144">
        <f t="shared" si="2"/>
        <v>0</v>
      </c>
      <c r="E10" s="144">
        <f t="shared" si="2"/>
        <v>0</v>
      </c>
      <c r="F10" s="144">
        <f t="shared" si="2"/>
        <v>0</v>
      </c>
      <c r="G10" s="144">
        <f t="shared" si="2"/>
        <v>0</v>
      </c>
      <c r="H10" s="144">
        <f t="shared" si="2"/>
        <v>0</v>
      </c>
      <c r="I10" s="144">
        <f t="shared" si="2"/>
        <v>0</v>
      </c>
    </row>
    <row r="11" spans="1:9">
      <c r="A11" s="10"/>
      <c r="B11" s="10"/>
      <c r="C11" s="10">
        <f t="shared" ref="C11" si="3">SUM(C12:C13)</f>
        <v>0</v>
      </c>
      <c r="D11" s="10"/>
      <c r="E11" s="10"/>
      <c r="F11" s="10"/>
      <c r="G11" s="10"/>
      <c r="H11" s="10"/>
      <c r="I11" s="10"/>
    </row>
    <row r="12" spans="1:9">
      <c r="A12" s="10"/>
      <c r="B12" s="10"/>
      <c r="C12" s="10">
        <f t="shared" ref="C12" si="4">SUM(C13:C14)</f>
        <v>0</v>
      </c>
      <c r="D12" s="10"/>
      <c r="E12" s="10"/>
      <c r="F12" s="10"/>
      <c r="G12" s="10"/>
      <c r="H12" s="10"/>
      <c r="I12" s="10"/>
    </row>
    <row r="13" spans="1:9">
      <c r="A13" s="144" t="s">
        <v>914</v>
      </c>
      <c r="B13" s="144"/>
      <c r="C13" s="144">
        <f t="shared" ref="C13" si="5">SUM(C14:C15)</f>
        <v>0</v>
      </c>
      <c r="D13" s="144">
        <f t="shared" ref="D13:I13" si="6">SUM(D14:D15)</f>
        <v>0</v>
      </c>
      <c r="E13" s="144">
        <f t="shared" si="6"/>
        <v>0</v>
      </c>
      <c r="F13" s="144">
        <f t="shared" si="6"/>
        <v>0</v>
      </c>
      <c r="G13" s="144">
        <f t="shared" si="6"/>
        <v>0</v>
      </c>
      <c r="H13" s="144">
        <f t="shared" si="6"/>
        <v>0</v>
      </c>
      <c r="I13" s="144">
        <f t="shared" si="6"/>
        <v>0</v>
      </c>
    </row>
    <row r="14" spans="1:9">
      <c r="A14" s="10"/>
      <c r="B14" s="10"/>
      <c r="C14" s="10">
        <f t="shared" ref="C14" si="7">SUM(C15:C16)</f>
        <v>0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ref="C15" si="8">SUM(C16:C17)</f>
        <v>0</v>
      </c>
      <c r="D15" s="10"/>
      <c r="E15" s="10"/>
      <c r="F15" s="10"/>
      <c r="G15" s="10"/>
      <c r="H15" s="10"/>
      <c r="I15" s="10"/>
    </row>
    <row r="16" spans="1:9">
      <c r="A16" s="144" t="s">
        <v>915</v>
      </c>
      <c r="B16" s="144"/>
      <c r="C16" s="144">
        <f t="shared" ref="C16" si="9">SUM(C17:C18)</f>
        <v>0</v>
      </c>
      <c r="D16" s="144">
        <f t="shared" ref="D16:I16" si="10">SUM(D17:D18)</f>
        <v>0</v>
      </c>
      <c r="E16" s="144">
        <f t="shared" si="10"/>
        <v>0</v>
      </c>
      <c r="F16" s="144">
        <f t="shared" si="10"/>
        <v>0</v>
      </c>
      <c r="G16" s="144">
        <f t="shared" si="10"/>
        <v>0</v>
      </c>
      <c r="H16" s="144">
        <f t="shared" si="10"/>
        <v>0</v>
      </c>
      <c r="I16" s="144">
        <f t="shared" si="10"/>
        <v>0</v>
      </c>
    </row>
    <row r="17" spans="1:9">
      <c r="A17" s="10"/>
      <c r="B17" s="10"/>
      <c r="C17" s="10"/>
      <c r="D17" s="10"/>
      <c r="E17" s="10"/>
      <c r="F17" s="10"/>
      <c r="G17" s="10"/>
      <c r="H17" s="10"/>
      <c r="I17" s="10"/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10"/>
      <c r="B19" s="10"/>
      <c r="C19" s="10"/>
      <c r="D19" s="10"/>
      <c r="E19" s="10"/>
      <c r="F19" s="10"/>
      <c r="G19" s="10"/>
      <c r="H19" s="10"/>
      <c r="I19" s="10"/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10"/>
      <c r="B22" s="10"/>
      <c r="C22" s="10"/>
      <c r="D22" s="10"/>
      <c r="E22" s="10"/>
      <c r="F22" s="10"/>
      <c r="G22" s="10"/>
      <c r="H22" s="10"/>
      <c r="I22" s="10"/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0"/>
      <c r="B25" s="10"/>
      <c r="C25" s="10"/>
      <c r="D25" s="10"/>
      <c r="E25" s="10"/>
      <c r="F25" s="10"/>
      <c r="G25" s="10"/>
      <c r="H25" s="10"/>
      <c r="I25" s="10"/>
    </row>
    <row r="26" spans="1:9">
      <c r="A26" s="144" t="s">
        <v>916</v>
      </c>
      <c r="B26" s="144"/>
      <c r="C26" s="144">
        <f t="shared" ref="C26" si="11">SUM(C27:C28)</f>
        <v>0</v>
      </c>
      <c r="D26" s="144">
        <f t="shared" ref="D26:H26" si="12">SUM(D27:D28)</f>
        <v>0</v>
      </c>
      <c r="E26" s="144">
        <f t="shared" si="12"/>
        <v>0</v>
      </c>
      <c r="F26" s="144">
        <f t="shared" si="12"/>
        <v>0</v>
      </c>
      <c r="G26" s="144">
        <f t="shared" si="12"/>
        <v>0</v>
      </c>
      <c r="H26" s="144">
        <f t="shared" si="12"/>
        <v>0</v>
      </c>
      <c r="I26" s="144"/>
    </row>
    <row r="27" spans="1:9">
      <c r="A27" s="10"/>
      <c r="B27" s="10"/>
      <c r="C27" s="10">
        <f t="shared" ref="C27" si="13">SUM(C28:C29)</f>
        <v>0</v>
      </c>
      <c r="D27" s="10"/>
      <c r="E27" s="10"/>
      <c r="F27" s="10"/>
      <c r="G27" s="10"/>
      <c r="H27" s="10"/>
      <c r="I27" s="10"/>
    </row>
    <row r="28" spans="1:9">
      <c r="A28" s="10"/>
      <c r="B28" s="10"/>
      <c r="C28" s="10">
        <f t="shared" ref="C28" si="14">SUM(C29:C30)</f>
        <v>0</v>
      </c>
      <c r="D28" s="10"/>
      <c r="E28" s="10"/>
      <c r="F28" s="10"/>
      <c r="G28" s="10"/>
      <c r="H28" s="10"/>
      <c r="I28" s="10"/>
    </row>
    <row r="29" spans="1:9">
      <c r="A29" s="144" t="s">
        <v>917</v>
      </c>
      <c r="B29" s="144"/>
      <c r="C29" s="144">
        <f t="shared" ref="C29" si="15">SUM(C30:C31)</f>
        <v>0</v>
      </c>
      <c r="D29" s="144">
        <f t="shared" ref="D29:I29" si="16">SUM(D30:D31)</f>
        <v>0</v>
      </c>
      <c r="E29" s="144">
        <f t="shared" si="16"/>
        <v>0</v>
      </c>
      <c r="F29" s="144">
        <f t="shared" si="16"/>
        <v>0</v>
      </c>
      <c r="G29" s="144">
        <f t="shared" si="16"/>
        <v>0</v>
      </c>
      <c r="H29" s="144">
        <f t="shared" si="16"/>
        <v>0</v>
      </c>
      <c r="I29" s="144">
        <f t="shared" si="16"/>
        <v>0</v>
      </c>
    </row>
    <row r="30" spans="1:9">
      <c r="A30" s="10"/>
      <c r="B30" s="10"/>
      <c r="C30" s="10">
        <f t="shared" ref="C30" si="17">SUM(C31:C32)</f>
        <v>0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ref="C31" si="18">SUM(C32:C33)</f>
        <v>0</v>
      </c>
      <c r="D31" s="10"/>
      <c r="E31" s="10"/>
      <c r="F31" s="10"/>
      <c r="G31" s="10"/>
      <c r="H31" s="10"/>
      <c r="I31" s="10"/>
    </row>
    <row r="32" spans="1:9">
      <c r="A32" s="144" t="s">
        <v>918</v>
      </c>
      <c r="B32" s="144"/>
      <c r="C32" s="144">
        <f t="shared" ref="C32" si="19">SUM(C33:C34)</f>
        <v>0</v>
      </c>
      <c r="D32" s="144"/>
      <c r="E32" s="144">
        <f t="shared" ref="E32:I32" si="20">E33+E36</f>
        <v>0</v>
      </c>
      <c r="F32" s="144">
        <f t="shared" si="20"/>
        <v>0</v>
      </c>
      <c r="G32" s="144">
        <f t="shared" si="20"/>
        <v>0</v>
      </c>
      <c r="H32" s="144">
        <f t="shared" si="20"/>
        <v>0</v>
      </c>
      <c r="I32" s="144">
        <f t="shared" si="20"/>
        <v>0</v>
      </c>
    </row>
    <row r="33" spans="1:9">
      <c r="A33" s="146" t="s">
        <v>919</v>
      </c>
      <c r="B33" s="146"/>
      <c r="C33" s="146">
        <f t="shared" ref="C33" si="21">SUM(C34:C35)</f>
        <v>0</v>
      </c>
      <c r="D33" s="146">
        <f t="shared" ref="D33:I33" si="22">SUM(D34:D35)</f>
        <v>0</v>
      </c>
      <c r="E33" s="146">
        <f t="shared" si="22"/>
        <v>0</v>
      </c>
      <c r="F33" s="146">
        <f t="shared" si="22"/>
        <v>0</v>
      </c>
      <c r="G33" s="146">
        <f t="shared" si="22"/>
        <v>0</v>
      </c>
      <c r="H33" s="146">
        <f t="shared" si="22"/>
        <v>0</v>
      </c>
      <c r="I33" s="146">
        <f t="shared" si="22"/>
        <v>0</v>
      </c>
    </row>
    <row r="34" spans="1:9">
      <c r="A34" s="10"/>
      <c r="B34" s="10"/>
      <c r="C34" s="10">
        <f t="shared" ref="C34" si="23">SUM(C35:C36)</f>
        <v>0</v>
      </c>
      <c r="D34" s="10"/>
      <c r="E34" s="10"/>
      <c r="F34" s="10"/>
      <c r="G34" s="10"/>
      <c r="H34" s="10"/>
      <c r="I34" s="10"/>
    </row>
    <row r="35" spans="1:9">
      <c r="A35" s="10"/>
      <c r="B35" s="10"/>
      <c r="C35" s="10">
        <f t="shared" ref="C35" si="24">SUM(C36:C37)</f>
        <v>0</v>
      </c>
      <c r="D35" s="10"/>
      <c r="E35" s="10"/>
      <c r="F35" s="10"/>
      <c r="G35" s="10"/>
      <c r="H35" s="10"/>
      <c r="I35" s="10"/>
    </row>
    <row r="36" spans="1:9">
      <c r="A36" s="146" t="s">
        <v>920</v>
      </c>
      <c r="B36" s="146"/>
      <c r="C36" s="146">
        <f t="shared" ref="C36" si="25">SUM(C37:C38)</f>
        <v>0</v>
      </c>
      <c r="D36" s="146"/>
      <c r="E36" s="146">
        <f t="shared" ref="E36:I36" si="26">SUM(E37:E38)</f>
        <v>0</v>
      </c>
      <c r="F36" s="146">
        <f t="shared" si="26"/>
        <v>0</v>
      </c>
      <c r="G36" s="146">
        <f t="shared" si="26"/>
        <v>0</v>
      </c>
      <c r="H36" s="146">
        <f t="shared" si="26"/>
        <v>0</v>
      </c>
      <c r="I36" s="146">
        <f t="shared" si="26"/>
        <v>0</v>
      </c>
    </row>
    <row r="37" spans="1:9">
      <c r="A37" s="10"/>
      <c r="B37" s="10"/>
      <c r="C37" s="10">
        <f t="shared" ref="C37" si="27">SUM(C38:C39)</f>
        <v>0</v>
      </c>
      <c r="D37" s="10"/>
      <c r="E37" s="10"/>
      <c r="F37" s="10"/>
      <c r="G37" s="10"/>
      <c r="H37" s="10"/>
      <c r="I37" s="10"/>
    </row>
    <row r="38" spans="1:9">
      <c r="A38" s="10"/>
      <c r="B38" s="10"/>
      <c r="C38" s="10">
        <f t="shared" ref="C38" si="28">SUM(C39:C40)</f>
        <v>0</v>
      </c>
      <c r="D38" s="10"/>
      <c r="E38" s="10"/>
      <c r="F38" s="10"/>
      <c r="G38" s="10"/>
      <c r="H38" s="10"/>
      <c r="I38" s="10"/>
    </row>
    <row r="39" spans="1:9">
      <c r="A39" s="147" t="s">
        <v>921</v>
      </c>
      <c r="B39" s="147"/>
      <c r="C39" s="147">
        <f t="shared" ref="C39" si="29">SUM(C40:C41)</f>
        <v>0</v>
      </c>
      <c r="D39" s="147">
        <f t="shared" ref="D39:I39" si="30">D40+D52+D55+D58+D61+D64+D67+D74+D77</f>
        <v>0</v>
      </c>
      <c r="E39" s="147">
        <f t="shared" si="30"/>
        <v>0</v>
      </c>
      <c r="F39" s="147">
        <f t="shared" si="30"/>
        <v>0</v>
      </c>
      <c r="G39" s="147">
        <f t="shared" si="30"/>
        <v>0</v>
      </c>
      <c r="H39" s="147">
        <f t="shared" si="30"/>
        <v>0</v>
      </c>
      <c r="I39" s="147">
        <f t="shared" si="30"/>
        <v>0</v>
      </c>
    </row>
    <row r="40" spans="1:9">
      <c r="A40" s="144" t="s">
        <v>911</v>
      </c>
      <c r="B40" s="144"/>
      <c r="C40" s="144">
        <f t="shared" ref="C40" si="31">SUM(C41:C42)</f>
        <v>0</v>
      </c>
      <c r="D40" s="144">
        <f t="shared" ref="D40:I40" si="32">SUM(D41:D51)</f>
        <v>0</v>
      </c>
      <c r="E40" s="144">
        <f t="shared" si="32"/>
        <v>0</v>
      </c>
      <c r="F40" s="144">
        <f t="shared" si="32"/>
        <v>0</v>
      </c>
      <c r="G40" s="144">
        <f t="shared" si="32"/>
        <v>0</v>
      </c>
      <c r="H40" s="144">
        <f t="shared" si="32"/>
        <v>0</v>
      </c>
      <c r="I40" s="144">
        <f t="shared" si="32"/>
        <v>0</v>
      </c>
    </row>
    <row r="41" spans="1:9">
      <c r="A41" s="10"/>
      <c r="B41" s="10"/>
      <c r="C41" s="10"/>
      <c r="D41" s="10"/>
      <c r="E41" s="10"/>
      <c r="F41" s="10"/>
      <c r="G41" s="10"/>
      <c r="H41" s="10"/>
      <c r="I41" s="10"/>
    </row>
    <row r="42" spans="1:9">
      <c r="A42" s="10"/>
      <c r="B42" s="10"/>
      <c r="C42" s="10"/>
      <c r="D42" s="10"/>
      <c r="E42" s="10"/>
      <c r="F42" s="10"/>
      <c r="G42" s="10"/>
      <c r="H42" s="10"/>
      <c r="I42" s="10"/>
    </row>
    <row r="43" spans="1:9">
      <c r="A43" s="10"/>
      <c r="B43" s="10"/>
      <c r="C43" s="10"/>
      <c r="D43" s="10"/>
      <c r="E43" s="10"/>
      <c r="F43" s="10"/>
      <c r="G43" s="10"/>
      <c r="H43" s="10"/>
      <c r="I43" s="10"/>
    </row>
    <row r="44" spans="1:9">
      <c r="A44" s="10"/>
      <c r="B44" s="10"/>
      <c r="C44" s="10"/>
      <c r="D44" s="10"/>
      <c r="E44" s="10"/>
      <c r="F44" s="10"/>
      <c r="G44" s="10"/>
      <c r="H44" s="10"/>
      <c r="I44" s="10"/>
    </row>
    <row r="45" spans="1:9">
      <c r="A45" s="10"/>
      <c r="B45" s="10"/>
      <c r="C45" s="10"/>
      <c r="D45" s="10"/>
      <c r="E45" s="10"/>
      <c r="F45" s="10"/>
      <c r="G45" s="10"/>
      <c r="H45" s="10"/>
      <c r="I45" s="10"/>
    </row>
    <row r="46" spans="1:9">
      <c r="A46" s="10"/>
      <c r="B46" s="10"/>
      <c r="C46" s="10"/>
      <c r="D46" s="10"/>
      <c r="E46" s="10"/>
      <c r="F46" s="10"/>
      <c r="G46" s="10"/>
      <c r="H46" s="10"/>
      <c r="I46" s="10"/>
    </row>
    <row r="47" spans="1:9">
      <c r="A47" s="10"/>
      <c r="B47" s="10"/>
      <c r="C47" s="10"/>
      <c r="D47" s="10"/>
      <c r="E47" s="10"/>
      <c r="F47" s="10"/>
      <c r="G47" s="10"/>
      <c r="H47" s="10"/>
      <c r="I47" s="10"/>
    </row>
    <row r="48" spans="1:9">
      <c r="A48" s="10"/>
      <c r="B48" s="10"/>
      <c r="C48" s="10"/>
      <c r="D48" s="10"/>
      <c r="E48" s="10"/>
      <c r="F48" s="10"/>
      <c r="G48" s="10"/>
      <c r="H48" s="10"/>
      <c r="I48" s="10"/>
    </row>
    <row r="49" spans="1:9">
      <c r="A49" s="10"/>
      <c r="B49" s="10"/>
      <c r="C49" s="10"/>
      <c r="D49" s="10"/>
      <c r="E49" s="10"/>
      <c r="F49" s="10"/>
      <c r="G49" s="10"/>
      <c r="H49" s="10"/>
      <c r="I49" s="10"/>
    </row>
    <row r="50" spans="1:9">
      <c r="A50" s="10"/>
      <c r="B50" s="10"/>
      <c r="C50" s="10"/>
      <c r="D50" s="10"/>
      <c r="E50" s="10"/>
      <c r="F50" s="10"/>
      <c r="G50" s="10"/>
      <c r="H50" s="10"/>
      <c r="I50" s="10"/>
    </row>
    <row r="51" spans="1:9">
      <c r="A51" s="10"/>
      <c r="B51" s="10"/>
      <c r="C51" s="10"/>
      <c r="D51" s="10"/>
      <c r="E51" s="10"/>
      <c r="F51" s="10"/>
      <c r="G51" s="10"/>
      <c r="H51" s="10"/>
      <c r="I51" s="10"/>
    </row>
    <row r="52" spans="1:9">
      <c r="A52" s="144" t="s">
        <v>913</v>
      </c>
      <c r="B52" s="144"/>
      <c r="C52" s="144">
        <f t="shared" ref="C52" si="33">SUM(C53:C54)</f>
        <v>0</v>
      </c>
      <c r="D52" s="144">
        <f t="shared" ref="D52:I52" si="34">SUM(D53:D54)</f>
        <v>0</v>
      </c>
      <c r="E52" s="144">
        <f t="shared" si="34"/>
        <v>0</v>
      </c>
      <c r="F52" s="144">
        <f t="shared" si="34"/>
        <v>0</v>
      </c>
      <c r="G52" s="144">
        <f t="shared" si="34"/>
        <v>0</v>
      </c>
      <c r="H52" s="144">
        <f t="shared" si="34"/>
        <v>0</v>
      </c>
      <c r="I52" s="144">
        <f t="shared" si="34"/>
        <v>0</v>
      </c>
    </row>
    <row r="53" spans="1:9">
      <c r="A53" s="10"/>
      <c r="B53" s="10"/>
      <c r="C53" s="10">
        <f t="shared" ref="C53" si="35">SUM(C54:C55)</f>
        <v>0</v>
      </c>
      <c r="D53" s="10"/>
      <c r="E53" s="10"/>
      <c r="F53" s="10"/>
      <c r="G53" s="10"/>
      <c r="H53" s="10"/>
      <c r="I53" s="10"/>
    </row>
    <row r="54" spans="1:9">
      <c r="A54" s="10"/>
      <c r="B54" s="10"/>
      <c r="C54" s="10">
        <f t="shared" ref="C54" si="36">SUM(C55:C56)</f>
        <v>0</v>
      </c>
      <c r="D54" s="10"/>
      <c r="E54" s="10"/>
      <c r="F54" s="10"/>
      <c r="G54" s="10"/>
      <c r="H54" s="10"/>
      <c r="I54" s="10"/>
    </row>
    <row r="55" spans="1:9">
      <c r="A55" s="144" t="s">
        <v>914</v>
      </c>
      <c r="B55" s="144"/>
      <c r="C55" s="144">
        <f t="shared" ref="C55" si="37">SUM(C56:C57)</f>
        <v>0</v>
      </c>
      <c r="D55" s="144">
        <f t="shared" ref="D55:I55" si="38">SUM(D56:D57)</f>
        <v>0</v>
      </c>
      <c r="E55" s="144">
        <f t="shared" si="38"/>
        <v>0</v>
      </c>
      <c r="F55" s="144">
        <f t="shared" si="38"/>
        <v>0</v>
      </c>
      <c r="G55" s="144">
        <f t="shared" si="38"/>
        <v>0</v>
      </c>
      <c r="H55" s="144">
        <f t="shared" si="38"/>
        <v>0</v>
      </c>
      <c r="I55" s="144">
        <f t="shared" si="38"/>
        <v>0</v>
      </c>
    </row>
    <row r="56" spans="1:9">
      <c r="A56" s="10"/>
      <c r="B56" s="10"/>
      <c r="C56" s="10">
        <f t="shared" ref="C56" si="39">SUM(C57:C58)</f>
        <v>0</v>
      </c>
      <c r="D56" s="10"/>
      <c r="E56" s="10"/>
      <c r="F56" s="10"/>
      <c r="G56" s="10"/>
      <c r="H56" s="10"/>
      <c r="I56" s="10"/>
    </row>
    <row r="57" spans="1:9">
      <c r="A57" s="10"/>
      <c r="B57" s="10"/>
      <c r="C57" s="10">
        <f t="shared" ref="C57" si="40">SUM(C58:C59)</f>
        <v>0</v>
      </c>
      <c r="D57" s="10"/>
      <c r="E57" s="10"/>
      <c r="F57" s="10"/>
      <c r="G57" s="10"/>
      <c r="H57" s="10"/>
      <c r="I57" s="10"/>
    </row>
    <row r="58" spans="1:9">
      <c r="A58" s="144" t="s">
        <v>915</v>
      </c>
      <c r="B58" s="144"/>
      <c r="C58" s="144">
        <f t="shared" ref="C58" si="41">SUM(C59:C60)</f>
        <v>0</v>
      </c>
      <c r="D58" s="144">
        <f t="shared" ref="D58:I58" si="42">SUM(D59:D60)</f>
        <v>0</v>
      </c>
      <c r="E58" s="144">
        <f t="shared" si="42"/>
        <v>0</v>
      </c>
      <c r="F58" s="144">
        <f t="shared" si="42"/>
        <v>0</v>
      </c>
      <c r="G58" s="144">
        <f t="shared" si="42"/>
        <v>0</v>
      </c>
      <c r="H58" s="144">
        <f t="shared" si="42"/>
        <v>0</v>
      </c>
      <c r="I58" s="144">
        <f t="shared" si="42"/>
        <v>0</v>
      </c>
    </row>
    <row r="59" spans="1:9">
      <c r="A59" s="10"/>
      <c r="B59" s="10"/>
      <c r="C59" s="10">
        <f t="shared" ref="C59" si="43">SUM(C60:C61)</f>
        <v>0</v>
      </c>
      <c r="D59" s="10"/>
      <c r="E59" s="10"/>
      <c r="F59" s="10"/>
      <c r="G59" s="10"/>
      <c r="H59" s="10"/>
      <c r="I59" s="10"/>
    </row>
    <row r="60" spans="1:9">
      <c r="A60" s="10"/>
      <c r="B60" s="10"/>
      <c r="C60" s="10">
        <f t="shared" ref="C60" si="44">SUM(C61:C62)</f>
        <v>0</v>
      </c>
      <c r="D60" s="10"/>
      <c r="E60" s="10"/>
      <c r="F60" s="10"/>
      <c r="G60" s="10"/>
      <c r="H60" s="10"/>
      <c r="I60" s="10"/>
    </row>
    <row r="61" spans="1:9">
      <c r="A61" s="144" t="s">
        <v>916</v>
      </c>
      <c r="B61" s="144"/>
      <c r="C61" s="144">
        <f t="shared" ref="C61" si="45">SUM(C62:C63)</f>
        <v>0</v>
      </c>
      <c r="D61" s="144">
        <f t="shared" ref="D61:I61" si="46">SUM(D62:D63)</f>
        <v>0</v>
      </c>
      <c r="E61" s="144">
        <f t="shared" si="46"/>
        <v>0</v>
      </c>
      <c r="F61" s="144">
        <f t="shared" si="46"/>
        <v>0</v>
      </c>
      <c r="G61" s="144">
        <f t="shared" si="46"/>
        <v>0</v>
      </c>
      <c r="H61" s="144">
        <f t="shared" si="46"/>
        <v>0</v>
      </c>
      <c r="I61" s="144">
        <f t="shared" si="46"/>
        <v>0</v>
      </c>
    </row>
    <row r="62" spans="1:9">
      <c r="A62" s="10"/>
      <c r="B62" s="10"/>
      <c r="C62" s="10">
        <f t="shared" ref="C62" si="47">SUM(C63:C64)</f>
        <v>0</v>
      </c>
      <c r="D62" s="10"/>
      <c r="E62" s="10"/>
      <c r="F62" s="10"/>
      <c r="G62" s="10"/>
      <c r="H62" s="10"/>
      <c r="I62" s="10"/>
    </row>
    <row r="63" spans="1:9">
      <c r="A63" s="10"/>
      <c r="B63" s="10"/>
      <c r="C63" s="10">
        <f t="shared" ref="C63" si="48">SUM(C64:C65)</f>
        <v>0</v>
      </c>
      <c r="D63" s="10"/>
      <c r="E63" s="10"/>
      <c r="F63" s="10"/>
      <c r="G63" s="10"/>
      <c r="H63" s="10"/>
      <c r="I63" s="10"/>
    </row>
    <row r="64" spans="1:9">
      <c r="A64" s="144" t="s">
        <v>917</v>
      </c>
      <c r="B64" s="144"/>
      <c r="C64" s="144">
        <f t="shared" ref="C64" si="49">SUM(C65:C66)</f>
        <v>0</v>
      </c>
      <c r="D64" s="144">
        <f t="shared" ref="D64:H64" si="50">SUM(D65:D66)</f>
        <v>0</v>
      </c>
      <c r="E64" s="144">
        <f t="shared" si="50"/>
        <v>0</v>
      </c>
      <c r="F64" s="144">
        <f t="shared" si="50"/>
        <v>0</v>
      </c>
      <c r="G64" s="144">
        <f t="shared" si="50"/>
        <v>0</v>
      </c>
      <c r="H64" s="144">
        <f t="shared" si="50"/>
        <v>0</v>
      </c>
      <c r="I64" s="144"/>
    </row>
    <row r="65" spans="1:9">
      <c r="A65" s="10"/>
      <c r="B65" s="10"/>
      <c r="C65" s="10">
        <f t="shared" ref="C65" si="51">SUM(C66:C67)</f>
        <v>0</v>
      </c>
      <c r="D65" s="10"/>
      <c r="E65" s="10"/>
      <c r="F65" s="10"/>
      <c r="G65" s="10"/>
      <c r="H65" s="10"/>
      <c r="I65" s="10"/>
    </row>
    <row r="66" spans="1:9">
      <c r="A66" s="10"/>
      <c r="B66" s="10"/>
      <c r="C66" s="10">
        <f t="shared" ref="C66" si="52">SUM(C67:C68)</f>
        <v>0</v>
      </c>
      <c r="D66" s="10"/>
      <c r="E66" s="10"/>
      <c r="F66" s="10"/>
      <c r="G66" s="10"/>
      <c r="H66" s="10"/>
      <c r="I66" s="10"/>
    </row>
    <row r="67" spans="1:9">
      <c r="A67" s="144" t="s">
        <v>918</v>
      </c>
      <c r="B67" s="144"/>
      <c r="C67" s="144">
        <f t="shared" ref="C67" si="53">SUM(C68:C69)</f>
        <v>0</v>
      </c>
      <c r="D67" s="144">
        <f t="shared" ref="D67:I67" si="54">D68+D71</f>
        <v>0</v>
      </c>
      <c r="E67" s="144">
        <f t="shared" si="54"/>
        <v>0</v>
      </c>
      <c r="F67" s="144">
        <f t="shared" si="54"/>
        <v>0</v>
      </c>
      <c r="G67" s="144">
        <f t="shared" si="54"/>
        <v>0</v>
      </c>
      <c r="H67" s="144">
        <f t="shared" si="54"/>
        <v>0</v>
      </c>
      <c r="I67" s="144">
        <f t="shared" si="54"/>
        <v>0</v>
      </c>
    </row>
    <row r="68" spans="1:9">
      <c r="A68" s="146" t="s">
        <v>919</v>
      </c>
      <c r="B68" s="146"/>
      <c r="C68" s="146">
        <f t="shared" ref="C68" si="55">SUM(C69:C70)</f>
        <v>0</v>
      </c>
      <c r="D68" s="146">
        <f t="shared" ref="D68:I68" si="56">SUM(D69:D70)</f>
        <v>0</v>
      </c>
      <c r="E68" s="146">
        <f t="shared" si="56"/>
        <v>0</v>
      </c>
      <c r="F68" s="146">
        <f t="shared" si="56"/>
        <v>0</v>
      </c>
      <c r="G68" s="146">
        <f t="shared" si="56"/>
        <v>0</v>
      </c>
      <c r="H68" s="146">
        <f t="shared" si="56"/>
        <v>0</v>
      </c>
      <c r="I68" s="146">
        <f t="shared" si="56"/>
        <v>0</v>
      </c>
    </row>
    <row r="69" spans="1:9">
      <c r="A69" s="10"/>
      <c r="B69" s="10"/>
      <c r="C69" s="10">
        <f t="shared" ref="C69" si="57">SUM(C70:C71)</f>
        <v>0</v>
      </c>
      <c r="D69" s="10"/>
      <c r="E69" s="10"/>
      <c r="F69" s="10"/>
      <c r="G69" s="10"/>
      <c r="H69" s="10"/>
      <c r="I69" s="10"/>
    </row>
    <row r="70" spans="1:9">
      <c r="A70" s="10"/>
      <c r="B70" s="10"/>
      <c r="C70" s="10">
        <f t="shared" ref="C70" si="58">SUM(C71:C72)</f>
        <v>0</v>
      </c>
      <c r="D70" s="10"/>
      <c r="E70" s="10"/>
      <c r="F70" s="10"/>
      <c r="G70" s="10"/>
      <c r="H70" s="10"/>
      <c r="I70" s="10"/>
    </row>
    <row r="71" spans="1:9">
      <c r="A71" s="146" t="s">
        <v>920</v>
      </c>
      <c r="B71" s="146"/>
      <c r="C71" s="146">
        <f t="shared" ref="C71" si="59">SUM(C72:C73)</f>
        <v>0</v>
      </c>
      <c r="D71" s="146">
        <f t="shared" ref="D71:I71" si="60">SUM(D72:D73)</f>
        <v>0</v>
      </c>
      <c r="E71" s="146">
        <f t="shared" si="60"/>
        <v>0</v>
      </c>
      <c r="F71" s="146">
        <f t="shared" si="60"/>
        <v>0</v>
      </c>
      <c r="G71" s="146">
        <f t="shared" si="60"/>
        <v>0</v>
      </c>
      <c r="H71" s="146">
        <f t="shared" si="60"/>
        <v>0</v>
      </c>
      <c r="I71" s="146">
        <f t="shared" si="60"/>
        <v>0</v>
      </c>
    </row>
    <row r="72" spans="1:9">
      <c r="A72" s="10"/>
      <c r="B72" s="10"/>
      <c r="C72" s="10">
        <f t="shared" ref="C72" si="61">SUM(C73:C74)</f>
        <v>0</v>
      </c>
      <c r="D72" s="10"/>
      <c r="E72" s="10"/>
      <c r="F72" s="10"/>
      <c r="G72" s="10"/>
      <c r="H72" s="10"/>
      <c r="I72" s="10"/>
    </row>
    <row r="73" spans="1:9">
      <c r="A73" s="10"/>
      <c r="B73" s="10"/>
      <c r="C73" s="10">
        <f t="shared" ref="C73" si="62">SUM(C74:C75)</f>
        <v>0</v>
      </c>
      <c r="D73" s="10"/>
      <c r="E73" s="10"/>
      <c r="F73" s="10"/>
      <c r="G73" s="10"/>
      <c r="H73" s="10"/>
      <c r="I73" s="10"/>
    </row>
    <row r="74" spans="1:9">
      <c r="A74" s="144" t="s">
        <v>923</v>
      </c>
      <c r="B74" s="144"/>
      <c r="C74" s="144">
        <f t="shared" ref="C74" si="63">SUM(C75:C76)</f>
        <v>0</v>
      </c>
      <c r="D74" s="144">
        <f t="shared" ref="D74:I74" si="64">SUM(D75:D76)</f>
        <v>0</v>
      </c>
      <c r="E74" s="144">
        <f t="shared" si="64"/>
        <v>0</v>
      </c>
      <c r="F74" s="144">
        <f t="shared" si="64"/>
        <v>0</v>
      </c>
      <c r="G74" s="144">
        <f t="shared" si="64"/>
        <v>0</v>
      </c>
      <c r="H74" s="144">
        <f t="shared" si="64"/>
        <v>0</v>
      </c>
      <c r="I74" s="144">
        <f t="shared" si="64"/>
        <v>0</v>
      </c>
    </row>
    <row r="75" spans="1:9">
      <c r="A75" s="10"/>
      <c r="B75" s="10"/>
      <c r="C75" s="10">
        <f t="shared" ref="C75" si="65">SUM(C76:C77)</f>
        <v>0</v>
      </c>
      <c r="D75" s="10"/>
      <c r="E75" s="10"/>
      <c r="F75" s="10"/>
      <c r="G75" s="10"/>
      <c r="H75" s="10"/>
      <c r="I75" s="10"/>
    </row>
    <row r="76" spans="1:9">
      <c r="A76" s="10"/>
      <c r="B76" s="10"/>
      <c r="C76" s="10">
        <f t="shared" ref="C76" si="66">SUM(C77:C78)</f>
        <v>0</v>
      </c>
      <c r="D76" s="10"/>
      <c r="E76" s="10"/>
      <c r="F76" s="10"/>
      <c r="G76" s="10"/>
      <c r="H76" s="10"/>
      <c r="I76" s="10"/>
    </row>
    <row r="77" spans="1:9">
      <c r="A77" s="144" t="s">
        <v>924</v>
      </c>
      <c r="B77" s="144"/>
      <c r="C77" s="144">
        <f t="shared" ref="C77" si="67">SUM(C78:C79)</f>
        <v>0</v>
      </c>
      <c r="D77" s="144"/>
      <c r="E77" s="144"/>
      <c r="F77" s="144"/>
      <c r="G77" s="144"/>
      <c r="H77" s="144"/>
      <c r="I77" s="144"/>
    </row>
    <row r="78" spans="1:9">
      <c r="A78" s="144" t="s">
        <v>925</v>
      </c>
      <c r="B78" s="144"/>
      <c r="C78" s="144">
        <f t="shared" ref="C78" si="68">SUM(C79:C80)</f>
        <v>0</v>
      </c>
      <c r="D78" s="144"/>
      <c r="E78" s="144"/>
      <c r="F78" s="144">
        <f t="shared" ref="F78" si="69">F77+F74+F67+F64+F61+F58+F55+F52+F40+F32+F29+F26+F16+F13+F10+F5</f>
        <v>0</v>
      </c>
      <c r="G78" s="144"/>
      <c r="H78" s="144"/>
      <c r="I78" s="144"/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88"/>
  <sheetViews>
    <sheetView rightToLeft="1" topLeftCell="A41" workbookViewId="0">
      <selection activeCell="B51" sqref="B51"/>
    </sheetView>
  </sheetViews>
  <sheetFormatPr defaultColWidth="9.140625" defaultRowHeight="15"/>
  <cols>
    <col min="1" max="1" width="70.7109375" customWidth="1"/>
    <col min="2" max="2" width="18.140625" customWidth="1"/>
    <col min="3" max="3" width="19.42578125" customWidth="1"/>
    <col min="4" max="4" width="29.140625" customWidth="1"/>
    <col min="5" max="5" width="22.7109375" customWidth="1"/>
    <col min="6" max="6" width="17.42578125" customWidth="1"/>
    <col min="7" max="7" width="22.28515625" customWidth="1"/>
    <col min="8" max="8" width="16.42578125" customWidth="1"/>
    <col min="9" max="9" width="17.42578125" customWidth="1"/>
  </cols>
  <sheetData>
    <row r="1" spans="1:9">
      <c r="A1" s="199" t="s">
        <v>902</v>
      </c>
      <c r="B1" s="199" t="s">
        <v>903</v>
      </c>
      <c r="C1" s="199" t="s">
        <v>904</v>
      </c>
      <c r="D1" s="202" t="s">
        <v>613</v>
      </c>
      <c r="E1" s="203"/>
      <c r="F1" s="203"/>
      <c r="G1" s="203"/>
      <c r="H1" s="203"/>
      <c r="I1" s="204"/>
    </row>
    <row r="2" spans="1:9">
      <c r="A2" s="200"/>
      <c r="B2" s="200"/>
      <c r="C2" s="200"/>
      <c r="D2" s="199" t="s">
        <v>625</v>
      </c>
      <c r="E2" s="199" t="s">
        <v>626</v>
      </c>
      <c r="F2" s="205" t="s">
        <v>905</v>
      </c>
      <c r="G2" s="205" t="s">
        <v>906</v>
      </c>
      <c r="H2" s="207" t="s">
        <v>907</v>
      </c>
      <c r="I2" s="208"/>
    </row>
    <row r="3" spans="1:9">
      <c r="A3" s="201"/>
      <c r="B3" s="201"/>
      <c r="C3" s="201"/>
      <c r="D3" s="201"/>
      <c r="E3" s="201"/>
      <c r="F3" s="206"/>
      <c r="G3" s="206"/>
      <c r="H3" s="141" t="s">
        <v>908</v>
      </c>
      <c r="I3" s="142" t="s">
        <v>909</v>
      </c>
    </row>
    <row r="4" spans="1:9">
      <c r="A4" s="143" t="s">
        <v>910</v>
      </c>
      <c r="B4" s="143"/>
      <c r="C4" s="143">
        <f t="shared" ref="C4:I4" si="0">C5+C24+C27+C30+C33+C36+C39</f>
        <v>500</v>
      </c>
      <c r="D4" s="143">
        <f t="shared" si="0"/>
        <v>25</v>
      </c>
      <c r="E4" s="143">
        <f t="shared" si="0"/>
        <v>10</v>
      </c>
      <c r="F4" s="143">
        <f t="shared" si="0"/>
        <v>90</v>
      </c>
      <c r="G4" s="143">
        <f t="shared" si="0"/>
        <v>575</v>
      </c>
      <c r="H4" s="143">
        <f t="shared" si="0"/>
        <v>0</v>
      </c>
      <c r="I4" s="143">
        <f t="shared" si="0"/>
        <v>0</v>
      </c>
    </row>
    <row r="5" spans="1:9">
      <c r="A5" s="144" t="s">
        <v>911</v>
      </c>
      <c r="B5" s="145"/>
      <c r="C5" s="145">
        <f t="shared" ref="C5:I5" si="1">SUM(C6:C9)</f>
        <v>500</v>
      </c>
      <c r="D5" s="145">
        <f t="shared" si="1"/>
        <v>25</v>
      </c>
      <c r="E5" s="145">
        <f t="shared" si="1"/>
        <v>10</v>
      </c>
      <c r="F5" s="145">
        <f t="shared" si="1"/>
        <v>90</v>
      </c>
      <c r="G5" s="145">
        <f t="shared" si="1"/>
        <v>575</v>
      </c>
      <c r="H5" s="145">
        <f t="shared" si="1"/>
        <v>0</v>
      </c>
      <c r="I5" s="145">
        <f t="shared" si="1"/>
        <v>0</v>
      </c>
    </row>
    <row r="6" spans="1:9">
      <c r="A6" s="209" t="s">
        <v>922</v>
      </c>
      <c r="B6" s="110">
        <v>2016</v>
      </c>
      <c r="C6" s="166" t="s">
        <v>955</v>
      </c>
      <c r="D6" s="10"/>
      <c r="E6" s="10"/>
      <c r="F6" s="10"/>
      <c r="G6" s="10">
        <v>200</v>
      </c>
      <c r="H6" s="10"/>
      <c r="I6" s="10"/>
    </row>
    <row r="7" spans="1:9">
      <c r="A7" s="210"/>
      <c r="B7" s="110">
        <v>2017</v>
      </c>
      <c r="C7" s="166">
        <v>200</v>
      </c>
      <c r="D7" s="10"/>
      <c r="E7" s="10"/>
      <c r="F7" s="10"/>
      <c r="G7" s="10">
        <v>200</v>
      </c>
      <c r="H7" s="10"/>
      <c r="I7" s="10"/>
    </row>
    <row r="8" spans="1:9">
      <c r="A8" s="10" t="s">
        <v>956</v>
      </c>
      <c r="B8" s="10">
        <v>2016</v>
      </c>
      <c r="C8" s="10">
        <v>200</v>
      </c>
      <c r="D8" s="10">
        <v>25</v>
      </c>
      <c r="E8" s="10"/>
      <c r="F8" s="10"/>
      <c r="G8" s="10">
        <v>175</v>
      </c>
      <c r="H8" s="10"/>
      <c r="I8" s="10"/>
    </row>
    <row r="9" spans="1:9">
      <c r="A9" s="10" t="s">
        <v>957</v>
      </c>
      <c r="B9" s="10">
        <v>2015</v>
      </c>
      <c r="C9" s="10">
        <v>100</v>
      </c>
      <c r="D9" s="10"/>
      <c r="E9" s="10">
        <v>10</v>
      </c>
      <c r="F9" s="10">
        <v>90</v>
      </c>
      <c r="G9" s="10"/>
      <c r="H9" s="10"/>
      <c r="I9" s="10"/>
    </row>
    <row r="10" spans="1:9">
      <c r="A10" s="10" t="s">
        <v>958</v>
      </c>
      <c r="B10" s="10">
        <v>2017</v>
      </c>
      <c r="C10" s="10">
        <v>300</v>
      </c>
      <c r="D10" s="10">
        <v>125</v>
      </c>
      <c r="E10" s="10"/>
      <c r="F10" s="10"/>
      <c r="G10" s="10">
        <v>175</v>
      </c>
      <c r="H10" s="10"/>
      <c r="I10" s="10"/>
    </row>
    <row r="11" spans="1:9">
      <c r="A11" s="10" t="s">
        <v>959</v>
      </c>
      <c r="B11" s="10">
        <v>2016</v>
      </c>
      <c r="C11" s="10">
        <v>150</v>
      </c>
      <c r="D11" s="10">
        <v>150</v>
      </c>
      <c r="E11" s="10"/>
      <c r="F11" s="10"/>
      <c r="G11" s="10"/>
      <c r="H11" s="10"/>
      <c r="I11" s="10"/>
    </row>
    <row r="12" spans="1:9">
      <c r="A12" s="209" t="s">
        <v>960</v>
      </c>
      <c r="B12" s="10">
        <v>2016</v>
      </c>
      <c r="C12" s="10">
        <v>250</v>
      </c>
      <c r="D12" s="10">
        <v>250</v>
      </c>
      <c r="E12" s="10"/>
      <c r="F12" s="10"/>
      <c r="G12" s="10"/>
      <c r="H12" s="10"/>
      <c r="I12" s="10"/>
    </row>
    <row r="13" spans="1:9">
      <c r="A13" s="210"/>
      <c r="B13" s="10">
        <v>2017</v>
      </c>
      <c r="C13" s="10">
        <v>200</v>
      </c>
      <c r="D13" s="10">
        <v>200</v>
      </c>
      <c r="E13" s="10"/>
      <c r="F13" s="10"/>
      <c r="G13" s="10"/>
      <c r="H13" s="10"/>
      <c r="I13" s="10"/>
    </row>
    <row r="14" spans="1:9">
      <c r="A14" s="165" t="s">
        <v>961</v>
      </c>
      <c r="B14" s="10">
        <v>2016</v>
      </c>
      <c r="C14" s="10">
        <v>10</v>
      </c>
      <c r="D14" s="10">
        <v>10</v>
      </c>
      <c r="E14" s="10"/>
      <c r="F14" s="10"/>
      <c r="G14" s="10"/>
      <c r="H14" s="10"/>
      <c r="I14" s="10"/>
    </row>
    <row r="15" spans="1:9">
      <c r="A15" s="165" t="s">
        <v>962</v>
      </c>
      <c r="B15" s="10">
        <v>2016</v>
      </c>
      <c r="C15" s="10">
        <v>50</v>
      </c>
      <c r="D15" s="10">
        <v>50</v>
      </c>
      <c r="E15" s="10"/>
      <c r="F15" s="10"/>
      <c r="G15" s="10"/>
      <c r="H15" s="10"/>
      <c r="I15" s="10"/>
    </row>
    <row r="16" spans="1:9">
      <c r="A16" s="10" t="s">
        <v>963</v>
      </c>
      <c r="B16" s="10">
        <v>2016</v>
      </c>
      <c r="C16" s="10">
        <v>50</v>
      </c>
      <c r="D16" s="10">
        <v>50</v>
      </c>
      <c r="E16" s="10"/>
      <c r="F16" s="10"/>
      <c r="G16" s="10"/>
      <c r="H16" s="10"/>
      <c r="I16" s="10"/>
    </row>
    <row r="17" spans="1:9">
      <c r="A17" s="10" t="s">
        <v>964</v>
      </c>
      <c r="B17" s="10">
        <v>2016</v>
      </c>
      <c r="C17" s="10">
        <v>40</v>
      </c>
      <c r="D17" s="10">
        <v>40</v>
      </c>
      <c r="E17" s="10"/>
      <c r="F17" s="10"/>
      <c r="G17" s="10"/>
      <c r="H17" s="10"/>
      <c r="I17" s="10"/>
    </row>
    <row r="18" spans="1:9">
      <c r="A18" s="10" t="s">
        <v>965</v>
      </c>
      <c r="B18" s="10">
        <v>2017</v>
      </c>
      <c r="C18" s="10">
        <v>5</v>
      </c>
      <c r="D18" s="10">
        <v>5</v>
      </c>
      <c r="E18" s="10"/>
      <c r="F18" s="10"/>
      <c r="G18" s="10"/>
      <c r="H18" s="10"/>
      <c r="I18" s="10"/>
    </row>
    <row r="19" spans="1:9">
      <c r="A19" s="10" t="s">
        <v>966</v>
      </c>
      <c r="B19" s="10">
        <v>2016</v>
      </c>
      <c r="C19" s="10">
        <v>18</v>
      </c>
      <c r="D19" s="10">
        <v>18</v>
      </c>
      <c r="E19" s="10"/>
      <c r="F19" s="10"/>
      <c r="G19" s="10"/>
      <c r="H19" s="10"/>
      <c r="I19" s="10"/>
    </row>
    <row r="20" spans="1:9">
      <c r="A20" s="10" t="s">
        <v>967</v>
      </c>
      <c r="B20" s="10">
        <v>2016</v>
      </c>
      <c r="C20" s="10">
        <v>30</v>
      </c>
      <c r="D20" s="10">
        <v>30</v>
      </c>
      <c r="E20" s="10"/>
      <c r="F20" s="10"/>
      <c r="G20" s="10"/>
      <c r="H20" s="10"/>
      <c r="I20" s="10"/>
    </row>
    <row r="21" spans="1:9">
      <c r="A21" s="10" t="s">
        <v>968</v>
      </c>
      <c r="B21" s="10">
        <v>2016</v>
      </c>
      <c r="C21" s="10">
        <v>170</v>
      </c>
      <c r="D21" s="10">
        <v>170</v>
      </c>
      <c r="E21" s="10"/>
      <c r="F21" s="10"/>
      <c r="G21" s="10"/>
      <c r="H21" s="10"/>
      <c r="I21" s="10"/>
    </row>
    <row r="22" spans="1:9">
      <c r="A22" s="209" t="s">
        <v>969</v>
      </c>
      <c r="B22" s="10">
        <v>2016</v>
      </c>
      <c r="C22" s="10">
        <v>47</v>
      </c>
      <c r="D22" s="10">
        <v>47</v>
      </c>
      <c r="E22" s="10"/>
      <c r="F22" s="10"/>
      <c r="G22" s="10"/>
      <c r="H22" s="10"/>
      <c r="I22" s="10"/>
    </row>
    <row r="23" spans="1:9">
      <c r="A23" s="210"/>
      <c r="B23" s="10">
        <v>2017</v>
      </c>
      <c r="C23" s="10">
        <v>30</v>
      </c>
      <c r="D23" s="10">
        <v>30</v>
      </c>
      <c r="E23" s="10"/>
      <c r="F23" s="10"/>
      <c r="G23" s="10"/>
      <c r="H23" s="10"/>
      <c r="I23" s="10"/>
    </row>
    <row r="24" spans="1:9">
      <c r="A24" s="144" t="s">
        <v>913</v>
      </c>
      <c r="B24" s="144"/>
      <c r="C24" s="144">
        <f t="shared" ref="C24:C84" si="2">SUM(D24:G24)</f>
        <v>0</v>
      </c>
      <c r="D24" s="144">
        <f t="shared" ref="D24:I24" si="3">SUM(D25:D26)</f>
        <v>0</v>
      </c>
      <c r="E24" s="144"/>
      <c r="F24" s="144">
        <f t="shared" si="3"/>
        <v>0</v>
      </c>
      <c r="G24" s="144">
        <f t="shared" si="3"/>
        <v>0</v>
      </c>
      <c r="H24" s="144">
        <f t="shared" si="3"/>
        <v>0</v>
      </c>
      <c r="I24" s="144">
        <f t="shared" si="3"/>
        <v>0</v>
      </c>
    </row>
    <row r="25" spans="1:9">
      <c r="A25" s="10"/>
      <c r="B25" s="10"/>
      <c r="C25" s="10">
        <f t="shared" si="2"/>
        <v>0</v>
      </c>
      <c r="D25" s="10"/>
      <c r="E25" s="10"/>
      <c r="F25" s="10"/>
      <c r="G25" s="10"/>
      <c r="H25" s="10"/>
      <c r="I25" s="10"/>
    </row>
    <row r="26" spans="1:9">
      <c r="A26" s="10"/>
      <c r="B26" s="10"/>
      <c r="C26" s="10">
        <f t="shared" si="2"/>
        <v>0</v>
      </c>
      <c r="D26" s="10"/>
      <c r="E26" s="10"/>
      <c r="F26" s="10"/>
      <c r="G26" s="10"/>
      <c r="H26" s="10"/>
      <c r="I26" s="10"/>
    </row>
    <row r="27" spans="1:9">
      <c r="A27" s="144" t="s">
        <v>914</v>
      </c>
      <c r="B27" s="144"/>
      <c r="C27" s="144">
        <f t="shared" si="2"/>
        <v>0</v>
      </c>
      <c r="D27" s="144">
        <f t="shared" ref="D27:I27" si="4">SUM(D28:D29)</f>
        <v>0</v>
      </c>
      <c r="E27" s="144">
        <f t="shared" si="4"/>
        <v>0</v>
      </c>
      <c r="F27" s="144">
        <f t="shared" si="4"/>
        <v>0</v>
      </c>
      <c r="G27" s="144">
        <f t="shared" si="4"/>
        <v>0</v>
      </c>
      <c r="H27" s="144">
        <f t="shared" si="4"/>
        <v>0</v>
      </c>
      <c r="I27" s="144">
        <f t="shared" si="4"/>
        <v>0</v>
      </c>
    </row>
    <row r="28" spans="1:9">
      <c r="A28" s="10"/>
      <c r="B28" s="10"/>
      <c r="C28" s="10">
        <f t="shared" si="2"/>
        <v>0</v>
      </c>
      <c r="D28" s="10"/>
      <c r="E28" s="10"/>
      <c r="F28" s="10"/>
      <c r="G28" s="10"/>
      <c r="H28" s="10"/>
      <c r="I28" s="10"/>
    </row>
    <row r="29" spans="1:9">
      <c r="A29" s="10"/>
      <c r="B29" s="10"/>
      <c r="C29" s="10">
        <f t="shared" si="2"/>
        <v>0</v>
      </c>
      <c r="D29" s="10"/>
      <c r="E29" s="10"/>
      <c r="F29" s="10"/>
      <c r="G29" s="10"/>
      <c r="H29" s="10"/>
      <c r="I29" s="10"/>
    </row>
    <row r="30" spans="1:9">
      <c r="A30" s="144" t="s">
        <v>915</v>
      </c>
      <c r="B30" s="144"/>
      <c r="C30" s="144">
        <f t="shared" si="2"/>
        <v>0</v>
      </c>
      <c r="D30" s="144">
        <f t="shared" ref="D30:I30" si="5">SUM(D31:D32)</f>
        <v>0</v>
      </c>
      <c r="E30" s="144">
        <f t="shared" si="5"/>
        <v>0</v>
      </c>
      <c r="F30" s="144">
        <f t="shared" si="5"/>
        <v>0</v>
      </c>
      <c r="G30" s="144">
        <f t="shared" si="5"/>
        <v>0</v>
      </c>
      <c r="H30" s="144">
        <f t="shared" si="5"/>
        <v>0</v>
      </c>
      <c r="I30" s="144">
        <f t="shared" si="5"/>
        <v>0</v>
      </c>
    </row>
    <row r="31" spans="1:9">
      <c r="A31" s="10"/>
      <c r="B31" s="10"/>
      <c r="C31" s="10">
        <f t="shared" si="2"/>
        <v>0</v>
      </c>
      <c r="D31" s="10"/>
      <c r="E31" s="10"/>
      <c r="F31" s="10"/>
      <c r="G31" s="10"/>
      <c r="H31" s="10"/>
      <c r="I31" s="10"/>
    </row>
    <row r="32" spans="1:9">
      <c r="A32" s="10"/>
      <c r="B32" s="10"/>
      <c r="C32" s="10">
        <f t="shared" si="2"/>
        <v>0</v>
      </c>
      <c r="D32" s="10"/>
      <c r="E32" s="10"/>
      <c r="F32" s="10"/>
      <c r="G32" s="10"/>
      <c r="H32" s="10"/>
      <c r="I32" s="10"/>
    </row>
    <row r="33" spans="1:9">
      <c r="A33" s="144" t="s">
        <v>916</v>
      </c>
      <c r="B33" s="144"/>
      <c r="C33" s="144">
        <f t="shared" si="2"/>
        <v>0</v>
      </c>
      <c r="D33" s="144">
        <f t="shared" ref="D33:I33" si="6">SUM(D34:D35)</f>
        <v>0</v>
      </c>
      <c r="E33" s="144">
        <f t="shared" si="6"/>
        <v>0</v>
      </c>
      <c r="F33" s="144">
        <f t="shared" si="6"/>
        <v>0</v>
      </c>
      <c r="G33" s="144">
        <f t="shared" si="6"/>
        <v>0</v>
      </c>
      <c r="H33" s="144">
        <f t="shared" si="6"/>
        <v>0</v>
      </c>
      <c r="I33" s="144">
        <f t="shared" si="6"/>
        <v>0</v>
      </c>
    </row>
    <row r="34" spans="1:9">
      <c r="A34" s="10"/>
      <c r="B34" s="10"/>
      <c r="C34" s="10">
        <f t="shared" si="2"/>
        <v>0</v>
      </c>
      <c r="D34" s="10"/>
      <c r="E34" s="10"/>
      <c r="F34" s="10"/>
      <c r="G34" s="10"/>
      <c r="H34" s="10"/>
      <c r="I34" s="10"/>
    </row>
    <row r="35" spans="1:9">
      <c r="A35" s="10"/>
      <c r="B35" s="10"/>
      <c r="C35" s="10">
        <f t="shared" si="2"/>
        <v>0</v>
      </c>
      <c r="D35" s="10"/>
      <c r="E35" s="10"/>
      <c r="F35" s="10"/>
      <c r="G35" s="10"/>
      <c r="H35" s="10"/>
      <c r="I35" s="10"/>
    </row>
    <row r="36" spans="1:9">
      <c r="A36" s="144" t="s">
        <v>917</v>
      </c>
      <c r="B36" s="144"/>
      <c r="C36" s="144">
        <f t="shared" si="2"/>
        <v>0</v>
      </c>
      <c r="D36" s="144">
        <f t="shared" ref="D36:I36" si="7">SUM(D37:D38)</f>
        <v>0</v>
      </c>
      <c r="E36" s="144">
        <f t="shared" si="7"/>
        <v>0</v>
      </c>
      <c r="F36" s="144">
        <f t="shared" si="7"/>
        <v>0</v>
      </c>
      <c r="G36" s="144">
        <f t="shared" si="7"/>
        <v>0</v>
      </c>
      <c r="H36" s="144">
        <f t="shared" si="7"/>
        <v>0</v>
      </c>
      <c r="I36" s="144">
        <f t="shared" si="7"/>
        <v>0</v>
      </c>
    </row>
    <row r="37" spans="1:9">
      <c r="A37" s="10"/>
      <c r="B37" s="10"/>
      <c r="C37" s="10">
        <f t="shared" si="2"/>
        <v>0</v>
      </c>
      <c r="D37" s="10"/>
      <c r="E37" s="10"/>
      <c r="F37" s="10"/>
      <c r="G37" s="10"/>
      <c r="H37" s="10"/>
      <c r="I37" s="10"/>
    </row>
    <row r="38" spans="1:9">
      <c r="A38" s="10"/>
      <c r="B38" s="10"/>
      <c r="C38" s="10">
        <f t="shared" si="2"/>
        <v>0</v>
      </c>
      <c r="D38" s="10"/>
      <c r="E38" s="10"/>
      <c r="F38" s="10"/>
      <c r="G38" s="10"/>
      <c r="H38" s="10"/>
      <c r="I38" s="10"/>
    </row>
    <row r="39" spans="1:9">
      <c r="A39" s="144" t="s">
        <v>918</v>
      </c>
      <c r="B39" s="144"/>
      <c r="C39" s="144">
        <f t="shared" si="2"/>
        <v>0</v>
      </c>
      <c r="D39" s="144">
        <f t="shared" ref="D39:I39" si="8">D40+D43</f>
        <v>0</v>
      </c>
      <c r="E39" s="144">
        <f t="shared" si="8"/>
        <v>0</v>
      </c>
      <c r="F39" s="144">
        <f t="shared" si="8"/>
        <v>0</v>
      </c>
      <c r="G39" s="144">
        <f t="shared" si="8"/>
        <v>0</v>
      </c>
      <c r="H39" s="144">
        <f t="shared" si="8"/>
        <v>0</v>
      </c>
      <c r="I39" s="144">
        <f t="shared" si="8"/>
        <v>0</v>
      </c>
    </row>
    <row r="40" spans="1:9">
      <c r="A40" s="146" t="s">
        <v>919</v>
      </c>
      <c r="B40" s="146"/>
      <c r="C40" s="146">
        <f t="shared" si="2"/>
        <v>0</v>
      </c>
      <c r="D40" s="146">
        <f t="shared" ref="D40:I40" si="9">SUM(D41:D42)</f>
        <v>0</v>
      </c>
      <c r="E40" s="146">
        <f t="shared" si="9"/>
        <v>0</v>
      </c>
      <c r="F40" s="146">
        <f t="shared" si="9"/>
        <v>0</v>
      </c>
      <c r="G40" s="146">
        <f t="shared" si="9"/>
        <v>0</v>
      </c>
      <c r="H40" s="146">
        <f t="shared" si="9"/>
        <v>0</v>
      </c>
      <c r="I40" s="146">
        <f t="shared" si="9"/>
        <v>0</v>
      </c>
    </row>
    <row r="41" spans="1:9">
      <c r="A41" s="10"/>
      <c r="B41" s="10"/>
      <c r="C41" s="10">
        <f t="shared" si="2"/>
        <v>0</v>
      </c>
      <c r="D41" s="10"/>
      <c r="E41" s="10"/>
      <c r="F41" s="10"/>
      <c r="G41" s="10"/>
      <c r="H41" s="10"/>
      <c r="I41" s="10"/>
    </row>
    <row r="42" spans="1:9">
      <c r="A42" s="10"/>
      <c r="B42" s="10"/>
      <c r="C42" s="10">
        <f t="shared" si="2"/>
        <v>0</v>
      </c>
      <c r="D42" s="10"/>
      <c r="E42" s="10"/>
      <c r="F42" s="10"/>
      <c r="G42" s="10"/>
      <c r="H42" s="10"/>
      <c r="I42" s="10"/>
    </row>
    <row r="43" spans="1:9">
      <c r="A43" s="146" t="s">
        <v>920</v>
      </c>
      <c r="B43" s="146"/>
      <c r="C43" s="146">
        <f t="shared" si="2"/>
        <v>0</v>
      </c>
      <c r="D43" s="146">
        <f t="shared" ref="D43:I43" si="10">SUM(D44:D45)</f>
        <v>0</v>
      </c>
      <c r="E43" s="146">
        <f t="shared" si="10"/>
        <v>0</v>
      </c>
      <c r="F43" s="146">
        <f t="shared" si="10"/>
        <v>0</v>
      </c>
      <c r="G43" s="146">
        <f t="shared" si="10"/>
        <v>0</v>
      </c>
      <c r="H43" s="146">
        <f t="shared" si="10"/>
        <v>0</v>
      </c>
      <c r="I43" s="146">
        <f t="shared" si="10"/>
        <v>0</v>
      </c>
    </row>
    <row r="44" spans="1:9">
      <c r="A44" s="10"/>
      <c r="B44" s="10"/>
      <c r="C44" s="10">
        <f t="shared" si="2"/>
        <v>0</v>
      </c>
      <c r="D44" s="10"/>
      <c r="E44" s="10"/>
      <c r="F44" s="10"/>
      <c r="G44" s="10"/>
      <c r="H44" s="10"/>
      <c r="I44" s="10"/>
    </row>
    <row r="45" spans="1:9">
      <c r="A45" s="10"/>
      <c r="B45" s="10"/>
      <c r="C45" s="10">
        <f t="shared" si="2"/>
        <v>0</v>
      </c>
      <c r="D45" s="10"/>
      <c r="E45" s="10"/>
      <c r="F45" s="10"/>
      <c r="G45" s="10"/>
      <c r="H45" s="10"/>
      <c r="I45" s="10"/>
    </row>
    <row r="46" spans="1:9">
      <c r="A46" s="147" t="s">
        <v>921</v>
      </c>
      <c r="B46" s="147"/>
      <c r="C46" s="147">
        <f t="shared" si="2"/>
        <v>11042</v>
      </c>
      <c r="D46" s="147">
        <f t="shared" ref="D46:I46" si="11">D47+D62+D65+D68+D71+D74+D77+D84+D87</f>
        <v>542</v>
      </c>
      <c r="E46" s="147">
        <f t="shared" si="11"/>
        <v>456</v>
      </c>
      <c r="F46" s="147">
        <f t="shared" si="11"/>
        <v>10044</v>
      </c>
      <c r="G46" s="147">
        <f t="shared" si="11"/>
        <v>0</v>
      </c>
      <c r="H46" s="147">
        <f t="shared" si="11"/>
        <v>0</v>
      </c>
      <c r="I46" s="147">
        <f t="shared" si="11"/>
        <v>0</v>
      </c>
    </row>
    <row r="47" spans="1:9">
      <c r="A47" s="144" t="s">
        <v>911</v>
      </c>
      <c r="B47" s="144"/>
      <c r="C47" s="144">
        <f t="shared" si="2"/>
        <v>11042</v>
      </c>
      <c r="D47" s="144">
        <f t="shared" ref="D47:I47" si="12">SUM(D48:D61)</f>
        <v>542</v>
      </c>
      <c r="E47" s="144">
        <f t="shared" si="12"/>
        <v>456</v>
      </c>
      <c r="F47" s="144">
        <f t="shared" si="12"/>
        <v>10044</v>
      </c>
      <c r="G47" s="144">
        <f t="shared" si="12"/>
        <v>0</v>
      </c>
      <c r="H47" s="144">
        <f t="shared" si="12"/>
        <v>0</v>
      </c>
      <c r="I47" s="144">
        <f t="shared" si="12"/>
        <v>0</v>
      </c>
    </row>
    <row r="48" spans="1:9">
      <c r="A48" s="10" t="s">
        <v>912</v>
      </c>
      <c r="B48" s="10">
        <v>2014</v>
      </c>
      <c r="C48" s="10">
        <v>1500</v>
      </c>
      <c r="D48" s="10"/>
      <c r="E48" s="10">
        <v>456</v>
      </c>
      <c r="F48" s="10">
        <v>10044</v>
      </c>
      <c r="G48" s="10"/>
      <c r="H48" s="10"/>
      <c r="I48" s="10"/>
    </row>
    <row r="49" spans="1:9">
      <c r="A49" s="10" t="s">
        <v>970</v>
      </c>
      <c r="B49" s="10">
        <v>2015</v>
      </c>
      <c r="C49" s="10">
        <v>412</v>
      </c>
      <c r="D49" s="10">
        <v>412</v>
      </c>
      <c r="E49" s="10"/>
      <c r="F49" s="10"/>
      <c r="G49" s="10"/>
      <c r="H49" s="10"/>
      <c r="I49" s="10"/>
    </row>
    <row r="50" spans="1:9">
      <c r="A50" s="10" t="s">
        <v>971</v>
      </c>
      <c r="B50" s="10">
        <v>2015</v>
      </c>
      <c r="C50" s="10">
        <v>130</v>
      </c>
      <c r="D50" s="10">
        <v>130</v>
      </c>
      <c r="E50" s="10"/>
      <c r="F50" s="10"/>
      <c r="G50" s="10"/>
      <c r="H50" s="10"/>
      <c r="I50" s="10"/>
    </row>
    <row r="51" spans="1:9">
      <c r="A51" s="10"/>
      <c r="B51" s="10"/>
      <c r="C51" s="10">
        <f t="shared" si="2"/>
        <v>0</v>
      </c>
      <c r="D51" s="10"/>
      <c r="E51" s="10"/>
      <c r="F51" s="10"/>
      <c r="G51" s="10"/>
      <c r="H51" s="10"/>
      <c r="I51" s="10"/>
    </row>
    <row r="52" spans="1:9">
      <c r="A52" s="10"/>
      <c r="B52" s="10"/>
      <c r="C52" s="10">
        <f t="shared" si="2"/>
        <v>0</v>
      </c>
      <c r="D52" s="10"/>
      <c r="E52" s="10"/>
      <c r="F52" s="10"/>
      <c r="G52" s="10"/>
      <c r="H52" s="10"/>
      <c r="I52" s="10"/>
    </row>
    <row r="53" spans="1:9">
      <c r="A53" s="10"/>
      <c r="B53" s="10"/>
      <c r="C53" s="10">
        <f t="shared" si="2"/>
        <v>0</v>
      </c>
      <c r="D53" s="10"/>
      <c r="E53" s="10"/>
      <c r="F53" s="10"/>
      <c r="G53" s="10"/>
      <c r="H53" s="10"/>
      <c r="I53" s="10"/>
    </row>
    <row r="54" spans="1:9">
      <c r="A54" s="10"/>
      <c r="B54" s="10"/>
      <c r="C54" s="10">
        <f t="shared" si="2"/>
        <v>0</v>
      </c>
      <c r="D54" s="10"/>
      <c r="E54" s="10"/>
      <c r="F54" s="10"/>
      <c r="G54" s="10"/>
      <c r="H54" s="10"/>
      <c r="I54" s="10"/>
    </row>
    <row r="55" spans="1:9">
      <c r="A55" s="10"/>
      <c r="B55" s="10"/>
      <c r="C55" s="10">
        <f t="shared" si="2"/>
        <v>0</v>
      </c>
      <c r="D55" s="10"/>
      <c r="E55" s="10"/>
      <c r="F55" s="10"/>
      <c r="G55" s="10"/>
      <c r="H55" s="10"/>
      <c r="I55" s="10"/>
    </row>
    <row r="56" spans="1:9">
      <c r="A56" s="10"/>
      <c r="B56" s="10"/>
      <c r="C56" s="10">
        <f t="shared" si="2"/>
        <v>0</v>
      </c>
      <c r="D56" s="10"/>
      <c r="E56" s="10"/>
      <c r="F56" s="10"/>
      <c r="G56" s="10"/>
      <c r="H56" s="10"/>
      <c r="I56" s="10"/>
    </row>
    <row r="57" spans="1:9">
      <c r="A57" s="10"/>
      <c r="B57" s="10"/>
      <c r="C57" s="10">
        <f t="shared" si="2"/>
        <v>0</v>
      </c>
      <c r="D57" s="10"/>
      <c r="E57" s="10"/>
      <c r="F57" s="10"/>
      <c r="G57" s="10"/>
      <c r="H57" s="10"/>
      <c r="I57" s="10"/>
    </row>
    <row r="58" spans="1:9">
      <c r="A58" s="10"/>
      <c r="B58" s="10"/>
      <c r="C58" s="10">
        <f t="shared" si="2"/>
        <v>0</v>
      </c>
      <c r="D58" s="10"/>
      <c r="E58" s="10"/>
      <c r="F58" s="10"/>
      <c r="G58" s="10"/>
      <c r="H58" s="10"/>
      <c r="I58" s="10"/>
    </row>
    <row r="59" spans="1:9">
      <c r="A59" s="10"/>
      <c r="B59" s="10"/>
      <c r="C59" s="10">
        <f t="shared" si="2"/>
        <v>0</v>
      </c>
      <c r="D59" s="10"/>
      <c r="E59" s="10"/>
      <c r="F59" s="10"/>
      <c r="G59" s="10"/>
      <c r="H59" s="10"/>
      <c r="I59" s="10"/>
    </row>
    <row r="60" spans="1:9">
      <c r="A60" s="148"/>
      <c r="B60" s="148"/>
      <c r="C60" s="148">
        <f t="shared" si="2"/>
        <v>0</v>
      </c>
      <c r="D60" s="148"/>
      <c r="E60" s="148"/>
      <c r="F60" s="148"/>
      <c r="G60" s="148"/>
      <c r="H60" s="148"/>
      <c r="I60" s="148"/>
    </row>
    <row r="61" spans="1:9">
      <c r="A61" s="10"/>
      <c r="B61" s="10"/>
      <c r="C61" s="10">
        <f t="shared" si="2"/>
        <v>0</v>
      </c>
      <c r="D61" s="10"/>
      <c r="E61" s="10"/>
      <c r="F61" s="10"/>
      <c r="G61" s="10"/>
      <c r="H61" s="10"/>
      <c r="I61" s="10"/>
    </row>
    <row r="62" spans="1:9">
      <c r="A62" s="144" t="s">
        <v>913</v>
      </c>
      <c r="B62" s="144"/>
      <c r="C62" s="144">
        <f t="shared" si="2"/>
        <v>0</v>
      </c>
      <c r="D62" s="144">
        <f t="shared" ref="D62:I62" si="13">SUM(D63:D64)</f>
        <v>0</v>
      </c>
      <c r="E62" s="144">
        <f t="shared" si="13"/>
        <v>0</v>
      </c>
      <c r="F62" s="144">
        <f t="shared" si="13"/>
        <v>0</v>
      </c>
      <c r="G62" s="144">
        <f t="shared" si="13"/>
        <v>0</v>
      </c>
      <c r="H62" s="144">
        <f t="shared" si="13"/>
        <v>0</v>
      </c>
      <c r="I62" s="144">
        <f t="shared" si="13"/>
        <v>0</v>
      </c>
    </row>
    <row r="63" spans="1:9">
      <c r="A63" s="10"/>
      <c r="B63" s="10"/>
      <c r="C63" s="10">
        <f t="shared" si="2"/>
        <v>0</v>
      </c>
      <c r="D63" s="10"/>
      <c r="E63" s="10"/>
      <c r="F63" s="10"/>
      <c r="G63" s="10"/>
      <c r="H63" s="10"/>
      <c r="I63" s="10"/>
    </row>
    <row r="64" spans="1:9">
      <c r="A64" s="10"/>
      <c r="B64" s="10"/>
      <c r="C64" s="10">
        <f t="shared" si="2"/>
        <v>0</v>
      </c>
      <c r="D64" s="10"/>
      <c r="E64" s="10"/>
      <c r="F64" s="10"/>
      <c r="G64" s="10"/>
      <c r="H64" s="10"/>
      <c r="I64" s="10"/>
    </row>
    <row r="65" spans="1:9">
      <c r="A65" s="144" t="s">
        <v>914</v>
      </c>
      <c r="B65" s="144"/>
      <c r="C65" s="144">
        <f t="shared" si="2"/>
        <v>0</v>
      </c>
      <c r="D65" s="144">
        <f t="shared" ref="D65:I65" si="14">SUM(D66:D67)</f>
        <v>0</v>
      </c>
      <c r="E65" s="144">
        <f t="shared" si="14"/>
        <v>0</v>
      </c>
      <c r="F65" s="144">
        <f t="shared" si="14"/>
        <v>0</v>
      </c>
      <c r="G65" s="144">
        <f t="shared" si="14"/>
        <v>0</v>
      </c>
      <c r="H65" s="144">
        <f t="shared" si="14"/>
        <v>0</v>
      </c>
      <c r="I65" s="144">
        <f t="shared" si="14"/>
        <v>0</v>
      </c>
    </row>
    <row r="66" spans="1:9">
      <c r="A66" s="10"/>
      <c r="B66" s="10"/>
      <c r="C66" s="10">
        <f t="shared" si="2"/>
        <v>0</v>
      </c>
      <c r="D66" s="10"/>
      <c r="E66" s="10"/>
      <c r="F66" s="10"/>
      <c r="G66" s="10"/>
      <c r="H66" s="10"/>
      <c r="I66" s="10"/>
    </row>
    <row r="67" spans="1:9">
      <c r="A67" s="10"/>
      <c r="B67" s="10"/>
      <c r="C67" s="10">
        <f t="shared" si="2"/>
        <v>0</v>
      </c>
      <c r="D67" s="10"/>
      <c r="E67" s="10"/>
      <c r="F67" s="10"/>
      <c r="G67" s="10"/>
      <c r="H67" s="10"/>
      <c r="I67" s="10"/>
    </row>
    <row r="68" spans="1:9">
      <c r="A68" s="144" t="s">
        <v>915</v>
      </c>
      <c r="B68" s="144"/>
      <c r="C68" s="144">
        <f t="shared" si="2"/>
        <v>0</v>
      </c>
      <c r="D68" s="144">
        <f t="shared" ref="D68:I68" si="15">SUM(D69:D70)</f>
        <v>0</v>
      </c>
      <c r="E68" s="144">
        <f t="shared" si="15"/>
        <v>0</v>
      </c>
      <c r="F68" s="144">
        <f t="shared" si="15"/>
        <v>0</v>
      </c>
      <c r="G68" s="144">
        <f t="shared" si="15"/>
        <v>0</v>
      </c>
      <c r="H68" s="144">
        <f t="shared" si="15"/>
        <v>0</v>
      </c>
      <c r="I68" s="144">
        <f t="shared" si="15"/>
        <v>0</v>
      </c>
    </row>
    <row r="69" spans="1:9">
      <c r="A69" s="10"/>
      <c r="B69" s="10"/>
      <c r="C69" s="10">
        <f t="shared" si="2"/>
        <v>0</v>
      </c>
      <c r="D69" s="10"/>
      <c r="E69" s="10"/>
      <c r="F69" s="10"/>
      <c r="G69" s="10"/>
      <c r="H69" s="10"/>
      <c r="I69" s="10"/>
    </row>
    <row r="70" spans="1:9">
      <c r="A70" s="10"/>
      <c r="B70" s="10"/>
      <c r="C70" s="10">
        <f t="shared" si="2"/>
        <v>0</v>
      </c>
      <c r="D70" s="10"/>
      <c r="E70" s="10"/>
      <c r="F70" s="10"/>
      <c r="G70" s="10"/>
      <c r="H70" s="10"/>
      <c r="I70" s="10"/>
    </row>
    <row r="71" spans="1:9">
      <c r="A71" s="144" t="s">
        <v>916</v>
      </c>
      <c r="B71" s="144"/>
      <c r="C71" s="144">
        <f t="shared" si="2"/>
        <v>0</v>
      </c>
      <c r="D71" s="144">
        <f t="shared" ref="D71:I71" si="16">SUM(D72:D73)</f>
        <v>0</v>
      </c>
      <c r="E71" s="144">
        <f t="shared" si="16"/>
        <v>0</v>
      </c>
      <c r="F71" s="144">
        <f t="shared" si="16"/>
        <v>0</v>
      </c>
      <c r="G71" s="144">
        <f t="shared" si="16"/>
        <v>0</v>
      </c>
      <c r="H71" s="144">
        <f t="shared" si="16"/>
        <v>0</v>
      </c>
      <c r="I71" s="144">
        <f t="shared" si="16"/>
        <v>0</v>
      </c>
    </row>
    <row r="72" spans="1:9">
      <c r="A72" s="10"/>
      <c r="B72" s="10"/>
      <c r="C72" s="10">
        <f t="shared" si="2"/>
        <v>0</v>
      </c>
      <c r="D72" s="10"/>
      <c r="E72" s="10"/>
      <c r="F72" s="10"/>
      <c r="G72" s="10"/>
      <c r="H72" s="10"/>
      <c r="I72" s="10"/>
    </row>
    <row r="73" spans="1:9">
      <c r="A73" s="10"/>
      <c r="B73" s="10"/>
      <c r="C73" s="10">
        <f t="shared" si="2"/>
        <v>0</v>
      </c>
      <c r="D73" s="10"/>
      <c r="E73" s="10"/>
      <c r="F73" s="10"/>
      <c r="G73" s="10"/>
      <c r="H73" s="10"/>
      <c r="I73" s="10"/>
    </row>
    <row r="74" spans="1:9">
      <c r="A74" s="144" t="s">
        <v>917</v>
      </c>
      <c r="B74" s="144"/>
      <c r="C74" s="144">
        <f t="shared" si="2"/>
        <v>0</v>
      </c>
      <c r="D74" s="144">
        <f t="shared" ref="D74:H74" si="17">SUM(D75:D76)</f>
        <v>0</v>
      </c>
      <c r="E74" s="144">
        <f t="shared" si="17"/>
        <v>0</v>
      </c>
      <c r="F74" s="144">
        <f t="shared" si="17"/>
        <v>0</v>
      </c>
      <c r="G74" s="144">
        <f t="shared" si="17"/>
        <v>0</v>
      </c>
      <c r="H74" s="144">
        <f t="shared" si="17"/>
        <v>0</v>
      </c>
      <c r="I74" s="144"/>
    </row>
    <row r="75" spans="1:9">
      <c r="A75" s="10"/>
      <c r="B75" s="10"/>
      <c r="C75" s="10">
        <f t="shared" si="2"/>
        <v>0</v>
      </c>
      <c r="D75" s="10"/>
      <c r="E75" s="10"/>
      <c r="F75" s="10"/>
      <c r="G75" s="10"/>
      <c r="H75" s="10"/>
      <c r="I75" s="10"/>
    </row>
    <row r="76" spans="1:9">
      <c r="A76" s="10"/>
      <c r="B76" s="10"/>
      <c r="C76" s="10">
        <f t="shared" si="2"/>
        <v>0</v>
      </c>
      <c r="D76" s="10"/>
      <c r="E76" s="10"/>
      <c r="F76" s="10"/>
      <c r="G76" s="10"/>
      <c r="H76" s="10"/>
      <c r="I76" s="10"/>
    </row>
    <row r="77" spans="1:9">
      <c r="A77" s="144" t="s">
        <v>918</v>
      </c>
      <c r="B77" s="144"/>
      <c r="C77" s="144">
        <f t="shared" si="2"/>
        <v>0</v>
      </c>
      <c r="D77" s="144">
        <f t="shared" ref="D77:I77" si="18">D78+D81</f>
        <v>0</v>
      </c>
      <c r="E77" s="144">
        <f t="shared" si="18"/>
        <v>0</v>
      </c>
      <c r="F77" s="144">
        <f t="shared" si="18"/>
        <v>0</v>
      </c>
      <c r="G77" s="144">
        <f t="shared" si="18"/>
        <v>0</v>
      </c>
      <c r="H77" s="144">
        <f t="shared" si="18"/>
        <v>0</v>
      </c>
      <c r="I77" s="144">
        <f t="shared" si="18"/>
        <v>0</v>
      </c>
    </row>
    <row r="78" spans="1:9">
      <c r="A78" s="146" t="s">
        <v>919</v>
      </c>
      <c r="B78" s="146"/>
      <c r="C78" s="146">
        <f t="shared" si="2"/>
        <v>0</v>
      </c>
      <c r="D78" s="146">
        <f t="shared" ref="D78:I78" si="19">SUM(D79:D80)</f>
        <v>0</v>
      </c>
      <c r="E78" s="146">
        <f t="shared" si="19"/>
        <v>0</v>
      </c>
      <c r="F78" s="146">
        <f t="shared" si="19"/>
        <v>0</v>
      </c>
      <c r="G78" s="146">
        <f t="shared" si="19"/>
        <v>0</v>
      </c>
      <c r="H78" s="146">
        <f t="shared" si="19"/>
        <v>0</v>
      </c>
      <c r="I78" s="146">
        <f t="shared" si="19"/>
        <v>0</v>
      </c>
    </row>
    <row r="79" spans="1:9">
      <c r="A79" s="10"/>
      <c r="B79" s="10"/>
      <c r="C79" s="10">
        <f t="shared" si="2"/>
        <v>0</v>
      </c>
      <c r="D79" s="10"/>
      <c r="E79" s="10"/>
      <c r="F79" s="10"/>
      <c r="G79" s="10"/>
      <c r="H79" s="10"/>
      <c r="I79" s="10"/>
    </row>
    <row r="80" spans="1:9">
      <c r="A80" s="10"/>
      <c r="B80" s="10"/>
      <c r="C80" s="10">
        <f t="shared" si="2"/>
        <v>0</v>
      </c>
      <c r="D80" s="10"/>
      <c r="E80" s="10"/>
      <c r="F80" s="10"/>
      <c r="G80" s="10"/>
      <c r="H80" s="10"/>
      <c r="I80" s="10"/>
    </row>
    <row r="81" spans="1:9">
      <c r="A81" s="146" t="s">
        <v>920</v>
      </c>
      <c r="B81" s="146"/>
      <c r="C81" s="146">
        <f t="shared" si="2"/>
        <v>0</v>
      </c>
      <c r="D81" s="146">
        <f t="shared" ref="D81:I81" si="20">SUM(D82:D83)</f>
        <v>0</v>
      </c>
      <c r="E81" s="146">
        <f t="shared" si="20"/>
        <v>0</v>
      </c>
      <c r="F81" s="146">
        <f t="shared" si="20"/>
        <v>0</v>
      </c>
      <c r="G81" s="146">
        <f t="shared" si="20"/>
        <v>0</v>
      </c>
      <c r="H81" s="146">
        <f t="shared" si="20"/>
        <v>0</v>
      </c>
      <c r="I81" s="146">
        <f t="shared" si="20"/>
        <v>0</v>
      </c>
    </row>
    <row r="82" spans="1:9">
      <c r="A82" s="10"/>
      <c r="B82" s="10"/>
      <c r="C82" s="10">
        <f t="shared" si="2"/>
        <v>0</v>
      </c>
      <c r="D82" s="10"/>
      <c r="E82" s="10"/>
      <c r="F82" s="10"/>
      <c r="G82" s="10"/>
      <c r="H82" s="10"/>
      <c r="I82" s="10"/>
    </row>
    <row r="83" spans="1:9">
      <c r="A83" s="10"/>
      <c r="B83" s="10"/>
      <c r="C83" s="10">
        <f t="shared" si="2"/>
        <v>0</v>
      </c>
      <c r="D83" s="10"/>
      <c r="E83" s="10"/>
      <c r="F83" s="10"/>
      <c r="G83" s="10"/>
      <c r="H83" s="10"/>
      <c r="I83" s="10"/>
    </row>
    <row r="84" spans="1:9">
      <c r="A84" s="144" t="s">
        <v>923</v>
      </c>
      <c r="B84" s="144"/>
      <c r="C84" s="144">
        <f t="shared" si="2"/>
        <v>0</v>
      </c>
      <c r="D84" s="144">
        <f t="shared" ref="D84:I84" si="21">SUM(D85:D86)</f>
        <v>0</v>
      </c>
      <c r="E84" s="144">
        <f t="shared" si="21"/>
        <v>0</v>
      </c>
      <c r="F84" s="144">
        <f t="shared" si="21"/>
        <v>0</v>
      </c>
      <c r="G84" s="144">
        <f t="shared" si="21"/>
        <v>0</v>
      </c>
      <c r="H84" s="144">
        <f t="shared" si="21"/>
        <v>0</v>
      </c>
      <c r="I84" s="144">
        <f t="shared" si="21"/>
        <v>0</v>
      </c>
    </row>
    <row r="85" spans="1:9">
      <c r="A85" s="10"/>
      <c r="B85" s="10"/>
      <c r="C85" s="10">
        <f t="shared" ref="C85:C88" si="22">SUM(D85:G85)</f>
        <v>0</v>
      </c>
      <c r="D85" s="10"/>
      <c r="E85" s="10"/>
      <c r="F85" s="10"/>
      <c r="G85" s="10"/>
      <c r="H85" s="10"/>
      <c r="I85" s="10"/>
    </row>
    <row r="86" spans="1:9">
      <c r="A86" s="10"/>
      <c r="B86" s="10"/>
      <c r="C86" s="10">
        <f t="shared" si="22"/>
        <v>0</v>
      </c>
      <c r="D86" s="10"/>
      <c r="E86" s="10"/>
      <c r="F86" s="10"/>
      <c r="G86" s="10"/>
      <c r="H86" s="10"/>
      <c r="I86" s="10"/>
    </row>
    <row r="87" spans="1:9">
      <c r="A87" s="144" t="s">
        <v>924</v>
      </c>
      <c r="B87" s="144"/>
      <c r="C87" s="144">
        <f t="shared" si="22"/>
        <v>0</v>
      </c>
      <c r="D87" s="144"/>
      <c r="E87" s="144"/>
      <c r="F87" s="144"/>
      <c r="G87" s="144"/>
      <c r="H87" s="144"/>
      <c r="I87" s="144"/>
    </row>
    <row r="88" spans="1:9">
      <c r="A88" s="144" t="s">
        <v>925</v>
      </c>
      <c r="B88" s="144"/>
      <c r="C88" s="144">
        <f t="shared" si="22"/>
        <v>11742</v>
      </c>
      <c r="D88" s="144">
        <f t="shared" ref="D88:I88" si="23">D87+D84+D77+D74+D71+D68+D65+D62+D47+D39+D36+D33+D30+D27+D24+D5</f>
        <v>567</v>
      </c>
      <c r="E88" s="144">
        <f t="shared" si="23"/>
        <v>466</v>
      </c>
      <c r="F88" s="144">
        <f t="shared" si="23"/>
        <v>10134</v>
      </c>
      <c r="G88" s="144">
        <f t="shared" si="23"/>
        <v>575</v>
      </c>
      <c r="H88" s="144">
        <f t="shared" si="23"/>
        <v>0</v>
      </c>
      <c r="I88" s="144">
        <f t="shared" si="23"/>
        <v>0</v>
      </c>
    </row>
  </sheetData>
  <mergeCells count="12">
    <mergeCell ref="A12:A13"/>
    <mergeCell ref="A22:A23"/>
    <mergeCell ref="A6:A7"/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</vt:i4>
      </vt:variant>
    </vt:vector>
  </HeadingPairs>
  <TitlesOfParts>
    <vt:vector size="32" baseType="lpstr">
      <vt:lpstr>ميزانية 2011</vt:lpstr>
      <vt:lpstr>ميزانية 2012 </vt:lpstr>
      <vt:lpstr>ميزانية 2013 </vt:lpstr>
      <vt:lpstr>ميزانية 2014</vt:lpstr>
      <vt:lpstr>ميزانية 2015 </vt:lpstr>
      <vt:lpstr>ميزانية 2016</vt:lpstr>
      <vt:lpstr>ميزانية 2017</vt:lpstr>
      <vt:lpstr>PIA 2016</vt:lpstr>
      <vt:lpstr>PIA 2017</vt:lpstr>
      <vt:lpstr>الجباية المحلية</vt:lpstr>
      <vt:lpstr>الديون البلدية</vt:lpstr>
      <vt:lpstr>التنظيم الهيكلي</vt:lpstr>
      <vt:lpstr>الدوائر</vt:lpstr>
      <vt:lpstr>قائمة في الأعوان </vt:lpstr>
      <vt:lpstr>قائمة في العملة </vt:lpstr>
      <vt:lpstr>مرافق البلدية</vt:lpstr>
      <vt:lpstr>المجلس البلدي</vt:lpstr>
      <vt:lpstr>النشاط البلدي 2014</vt:lpstr>
      <vt:lpstr>النشاط البلدي 2015</vt:lpstr>
      <vt:lpstr>النشاط البلدي 2016</vt:lpstr>
      <vt:lpstr>النشاط البلدي 2017</vt:lpstr>
      <vt:lpstr>الملك البلدي</vt:lpstr>
      <vt:lpstr>المرافق الخدماتية</vt:lpstr>
      <vt:lpstr>الأحياء</vt:lpstr>
      <vt:lpstr>المشاريع</vt:lpstr>
      <vt:lpstr>وسائل النقل</vt:lpstr>
      <vt:lpstr>النفايات</vt:lpstr>
      <vt:lpstr>قانون الإطار</vt:lpstr>
      <vt:lpstr>a</vt:lpstr>
      <vt:lpstr>المشاريع!Print_Area</vt:lpstr>
      <vt:lpstr>'قائمة في الأعوان '!Print_Area</vt:lpstr>
      <vt:lpstr>'قائمة في العملة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asma</cp:lastModifiedBy>
  <cp:lastPrinted>2014-06-12T19:00:37Z</cp:lastPrinted>
  <dcterms:created xsi:type="dcterms:W3CDTF">2014-03-25T08:27:56Z</dcterms:created>
  <dcterms:modified xsi:type="dcterms:W3CDTF">2018-05-23T12:28:29Z</dcterms:modified>
</cp:coreProperties>
</file>