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زغوان\"/>
    </mc:Choice>
  </mc:AlternateContent>
  <bookViews>
    <workbookView xWindow="0" yWindow="0" windowWidth="20490" windowHeight="7755" tabRatio="963" firstSheet="4" activeTab="5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E733" i="49" s="1"/>
  <c r="E732" i="49" s="1"/>
  <c r="E731" i="49" s="1"/>
  <c r="C732" i="49"/>
  <c r="C731" i="49" s="1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E673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D553" i="49" s="1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C416" i="49"/>
  <c r="D415" i="49"/>
  <c r="E415" i="49" s="1"/>
  <c r="D414" i="49"/>
  <c r="E414" i="49" s="1"/>
  <c r="D413" i="49"/>
  <c r="E413" i="49" s="1"/>
  <c r="C412" i="49"/>
  <c r="D411" i="49"/>
  <c r="E411" i="49" s="1"/>
  <c r="D410" i="49"/>
  <c r="E410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E309" i="49" s="1"/>
  <c r="D307" i="49"/>
  <c r="E307" i="49" s="1"/>
  <c r="D306" i="49"/>
  <c r="E306" i="49" s="1"/>
  <c r="D304" i="49"/>
  <c r="E304" i="49" s="1"/>
  <c r="D303" i="49"/>
  <c r="E303" i="49" s="1"/>
  <c r="D301" i="49"/>
  <c r="E301" i="49" s="1"/>
  <c r="D300" i="49"/>
  <c r="E300" i="49" s="1"/>
  <c r="D299" i="49"/>
  <c r="E299" i="49" s="1"/>
  <c r="D297" i="49"/>
  <c r="E297" i="49" s="1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E205" i="49" s="1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E164" i="49" s="1"/>
  <c r="C164" i="49"/>
  <c r="J163" i="49"/>
  <c r="D162" i="49"/>
  <c r="E162" i="49" s="1"/>
  <c r="D161" i="49"/>
  <c r="D160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D777" i="48"/>
  <c r="E777" i="48" s="1"/>
  <c r="D776" i="48"/>
  <c r="E776" i="48" s="1"/>
  <c r="D775" i="48"/>
  <c r="E775" i="48" s="1"/>
  <c r="D774" i="48"/>
  <c r="E774" i="48" s="1"/>
  <c r="C773" i="48"/>
  <c r="C772" i="48" s="1"/>
  <c r="D771" i="48"/>
  <c r="E771" i="48" s="1"/>
  <c r="D770" i="48"/>
  <c r="C769" i="48"/>
  <c r="C768" i="48" s="1"/>
  <c r="D767" i="48"/>
  <c r="D766" i="48" s="1"/>
  <c r="C766" i="48"/>
  <c r="D765" i="48"/>
  <c r="E765" i="48" s="1"/>
  <c r="D764" i="48"/>
  <c r="E764" i="48" s="1"/>
  <c r="D763" i="48"/>
  <c r="E763" i="48" s="1"/>
  <c r="C762" i="48"/>
  <c r="C761" i="48" s="1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D753" i="48"/>
  <c r="E753" i="48" s="1"/>
  <c r="C752" i="48"/>
  <c r="C751" i="48" s="1"/>
  <c r="D750" i="48"/>
  <c r="E750" i="48" s="1"/>
  <c r="D749" i="48"/>
  <c r="E749" i="48" s="1"/>
  <c r="D748" i="48"/>
  <c r="E748" i="48" s="1"/>
  <c r="E747" i="48" s="1"/>
  <c r="C747" i="48"/>
  <c r="D746" i="48"/>
  <c r="C745" i="48"/>
  <c r="D743" i="48"/>
  <c r="E743" i="48" s="1"/>
  <c r="E742" i="48" s="1"/>
  <c r="D742" i="48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E723" i="48" s="1"/>
  <c r="C723" i="48"/>
  <c r="D722" i="48"/>
  <c r="E722" i="48" s="1"/>
  <c r="D721" i="48"/>
  <c r="E721" i="48" s="1"/>
  <c r="D720" i="48"/>
  <c r="C719" i="48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D698" i="48"/>
  <c r="E698" i="48" s="1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C688" i="48"/>
  <c r="D687" i="48"/>
  <c r="E687" i="48" s="1"/>
  <c r="D686" i="48"/>
  <c r="E686" i="48" s="1"/>
  <c r="D685" i="48"/>
  <c r="E685" i="48" s="1"/>
  <c r="C684" i="48"/>
  <c r="D683" i="48"/>
  <c r="E683" i="48" s="1"/>
  <c r="D682" i="48"/>
  <c r="E682" i="48" s="1"/>
  <c r="D681" i="48"/>
  <c r="C680" i="48"/>
  <c r="D679" i="48"/>
  <c r="E679" i="48" s="1"/>
  <c r="D678" i="48"/>
  <c r="E678" i="48" s="1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D669" i="48"/>
  <c r="E669" i="48" s="1"/>
  <c r="D668" i="48"/>
  <c r="D667" i="48"/>
  <c r="E667" i="48" s="1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E644" i="48" s="1"/>
  <c r="J643" i="48"/>
  <c r="C643" i="48"/>
  <c r="D642" i="48"/>
  <c r="E642" i="48" s="1"/>
  <c r="D641" i="48"/>
  <c r="E641" i="48" s="1"/>
  <c r="D640" i="48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D633" i="48"/>
  <c r="E633" i="48" s="1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C617" i="48"/>
  <c r="D616" i="48"/>
  <c r="E616" i="48" s="1"/>
  <c r="D615" i="48"/>
  <c r="E615" i="48" s="1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D585" i="48"/>
  <c r="E585" i="48" s="1"/>
  <c r="D584" i="48"/>
  <c r="E584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D554" i="48"/>
  <c r="E554" i="48" s="1"/>
  <c r="C553" i="48"/>
  <c r="J552" i="48"/>
  <c r="J551" i="48"/>
  <c r="D550" i="48"/>
  <c r="E550" i="48" s="1"/>
  <c r="D549" i="48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C530" i="48"/>
  <c r="D528" i="48"/>
  <c r="E528" i="48" s="1"/>
  <c r="D527" i="48"/>
  <c r="E527" i="48" s="1"/>
  <c r="D526" i="48"/>
  <c r="E526" i="48" s="1"/>
  <c r="D525" i="48"/>
  <c r="E525" i="48" s="1"/>
  <c r="D524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D417" i="48"/>
  <c r="E417" i="48" s="1"/>
  <c r="E416" i="48" s="1"/>
  <c r="D415" i="48"/>
  <c r="E415" i="48" s="1"/>
  <c r="D414" i="48"/>
  <c r="E414" i="48" s="1"/>
  <c r="D413" i="48"/>
  <c r="C412" i="48"/>
  <c r="D411" i="48"/>
  <c r="D410" i="48"/>
  <c r="E410" i="48" s="1"/>
  <c r="C409" i="48"/>
  <c r="D408" i="48"/>
  <c r="E408" i="48" s="1"/>
  <c r="D407" i="48"/>
  <c r="E407" i="48" s="1"/>
  <c r="D406" i="48"/>
  <c r="E406" i="48" s="1"/>
  <c r="D405" i="48"/>
  <c r="D404" i="48" s="1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E395" i="48" s="1"/>
  <c r="C395" i="48"/>
  <c r="D394" i="48"/>
  <c r="E394" i="48" s="1"/>
  <c r="D393" i="48"/>
  <c r="E393" i="48" s="1"/>
  <c r="E392" i="48" s="1"/>
  <c r="C392" i="48"/>
  <c r="D391" i="48"/>
  <c r="E391" i="48" s="1"/>
  <c r="D390" i="48"/>
  <c r="E390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E364" i="48" s="1"/>
  <c r="D363" i="48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D329" i="48"/>
  <c r="E329" i="48" s="1"/>
  <c r="C328" i="48"/>
  <c r="D327" i="48"/>
  <c r="E327" i="48" s="1"/>
  <c r="D326" i="48"/>
  <c r="D325" i="48" s="1"/>
  <c r="C325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D311" i="48"/>
  <c r="E311" i="48" s="1"/>
  <c r="D310" i="48"/>
  <c r="D309" i="48"/>
  <c r="E309" i="48" s="1"/>
  <c r="D307" i="48"/>
  <c r="E307" i="48" s="1"/>
  <c r="D306" i="48"/>
  <c r="D304" i="48"/>
  <c r="E304" i="48" s="1"/>
  <c r="D303" i="48"/>
  <c r="E303" i="48" s="1"/>
  <c r="E302" i="48" s="1"/>
  <c r="D302" i="48"/>
  <c r="D301" i="48"/>
  <c r="E301" i="48" s="1"/>
  <c r="D300" i="48"/>
  <c r="E300" i="48" s="1"/>
  <c r="D299" i="48"/>
  <c r="D297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D264" i="48"/>
  <c r="E264" i="48" s="1"/>
  <c r="D262" i="48"/>
  <c r="E262" i="48" s="1"/>
  <c r="D261" i="48"/>
  <c r="D260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D240" i="48"/>
  <c r="E240" i="48" s="1"/>
  <c r="C239" i="48"/>
  <c r="C238" i="48" s="1"/>
  <c r="D237" i="48"/>
  <c r="E237" i="48" s="1"/>
  <c r="E236" i="48" s="1"/>
  <c r="E235" i="48" s="1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D226" i="48"/>
  <c r="E226" i="48" s="1"/>
  <c r="D225" i="48"/>
  <c r="D224" i="48"/>
  <c r="E224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D202" i="48"/>
  <c r="C201" i="48"/>
  <c r="C200" i="48" s="1"/>
  <c r="D199" i="48"/>
  <c r="C198" i="48"/>
  <c r="C197" i="48" s="1"/>
  <c r="D196" i="48"/>
  <c r="D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D182" i="48" s="1"/>
  <c r="D181" i="48"/>
  <c r="D180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C170" i="48" s="1"/>
  <c r="J170" i="48"/>
  <c r="D169" i="48"/>
  <c r="D168" i="48"/>
  <c r="E168" i="48" s="1"/>
  <c r="C167" i="48"/>
  <c r="D166" i="48"/>
  <c r="D165" i="48"/>
  <c r="E165" i="48" s="1"/>
  <c r="C164" i="48"/>
  <c r="J163" i="48"/>
  <c r="D162" i="48"/>
  <c r="E162" i="48" s="1"/>
  <c r="D161" i="48"/>
  <c r="D160" i="48" s="1"/>
  <c r="C160" i="48"/>
  <c r="D159" i="48"/>
  <c r="D158" i="48"/>
  <c r="E158" i="48" s="1"/>
  <c r="C157" i="48"/>
  <c r="D156" i="48"/>
  <c r="E156" i="48" s="1"/>
  <c r="D155" i="48"/>
  <c r="E155" i="48" s="1"/>
  <c r="C154" i="48"/>
  <c r="J153" i="48"/>
  <c r="J152" i="48"/>
  <c r="D151" i="48"/>
  <c r="E151" i="48" s="1"/>
  <c r="D150" i="48"/>
  <c r="C149" i="48"/>
  <c r="D148" i="48"/>
  <c r="E148" i="48" s="1"/>
  <c r="D147" i="48"/>
  <c r="C146" i="48"/>
  <c r="D145" i="48"/>
  <c r="E145" i="48" s="1"/>
  <c r="D144" i="48"/>
  <c r="E144" i="48" s="1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D124" i="48"/>
  <c r="E124" i="48" s="1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163" i="48" l="1"/>
  <c r="D617" i="48"/>
  <c r="C188" i="48"/>
  <c r="D762" i="48"/>
  <c r="D761" i="48" s="1"/>
  <c r="D149" i="48"/>
  <c r="D723" i="48"/>
  <c r="D747" i="48"/>
  <c r="E762" i="48"/>
  <c r="E761" i="48" s="1"/>
  <c r="C718" i="48"/>
  <c r="C717" i="48" s="1"/>
  <c r="D684" i="48"/>
  <c r="C484" i="48"/>
  <c r="D395" i="48"/>
  <c r="E183" i="48"/>
  <c r="E182" i="48" s="1"/>
  <c r="E196" i="48"/>
  <c r="E195" i="48" s="1"/>
  <c r="D179" i="48"/>
  <c r="C203" i="48"/>
  <c r="D491" i="48"/>
  <c r="D494" i="48"/>
  <c r="C646" i="48"/>
  <c r="D688" i="48"/>
  <c r="C744" i="48"/>
  <c r="D773" i="48"/>
  <c r="D772" i="48" s="1"/>
  <c r="C529" i="48"/>
  <c r="C483" i="48" s="1"/>
  <c r="D677" i="48"/>
  <c r="D769" i="48"/>
  <c r="D768" i="48" s="1"/>
  <c r="D639" i="48"/>
  <c r="E640" i="48"/>
  <c r="E639" i="48" s="1"/>
  <c r="D719" i="48"/>
  <c r="D718" i="48" s="1"/>
  <c r="D717" i="48" s="1"/>
  <c r="E720" i="48"/>
  <c r="E719" i="48" s="1"/>
  <c r="E718" i="48" s="1"/>
  <c r="E717" i="48" s="1"/>
  <c r="E754" i="48"/>
  <c r="D752" i="48"/>
  <c r="D751" i="48" s="1"/>
  <c r="E159" i="48"/>
  <c r="E157" i="48" s="1"/>
  <c r="D157" i="48"/>
  <c r="E181" i="48"/>
  <c r="E180" i="48" s="1"/>
  <c r="E330" i="48"/>
  <c r="D328" i="48"/>
  <c r="E411" i="48"/>
  <c r="E409" i="48" s="1"/>
  <c r="D409" i="48"/>
  <c r="E470" i="48"/>
  <c r="E468" i="48" s="1"/>
  <c r="D468" i="48"/>
  <c r="E531" i="48"/>
  <c r="E530" i="48" s="1"/>
  <c r="D530" i="48"/>
  <c r="E583" i="48"/>
  <c r="E582" i="48" s="1"/>
  <c r="D643" i="48"/>
  <c r="E770" i="48"/>
  <c r="E769" i="48" s="1"/>
  <c r="E768" i="48" s="1"/>
  <c r="E225" i="48"/>
  <c r="E223" i="48" s="1"/>
  <c r="E222" i="48" s="1"/>
  <c r="D223" i="48"/>
  <c r="D222" i="48" s="1"/>
  <c r="C263" i="48"/>
  <c r="E363" i="48"/>
  <c r="E362" i="48" s="1"/>
  <c r="D362" i="48"/>
  <c r="D382" i="48"/>
  <c r="E389" i="48"/>
  <c r="E388" i="48" s="1"/>
  <c r="E405" i="48"/>
  <c r="E404" i="48" s="1"/>
  <c r="E524" i="48"/>
  <c r="D523" i="48"/>
  <c r="E677" i="48"/>
  <c r="E681" i="48"/>
  <c r="E680" i="48" s="1"/>
  <c r="D680" i="48"/>
  <c r="E767" i="48"/>
  <c r="E766" i="48" s="1"/>
  <c r="E773" i="48"/>
  <c r="E772" i="48" s="1"/>
  <c r="C67" i="48"/>
  <c r="E261" i="48"/>
  <c r="E260" i="48" s="1"/>
  <c r="C314" i="48"/>
  <c r="D344" i="48"/>
  <c r="D429" i="48"/>
  <c r="E555" i="48"/>
  <c r="D553" i="48"/>
  <c r="C562" i="48"/>
  <c r="E617" i="48"/>
  <c r="E643" i="48"/>
  <c r="E668" i="48"/>
  <c r="E666" i="48" s="1"/>
  <c r="D666" i="48"/>
  <c r="E684" i="48"/>
  <c r="D745" i="48"/>
  <c r="E746" i="48"/>
  <c r="E745" i="48" s="1"/>
  <c r="E744" i="48" s="1"/>
  <c r="E328" i="48"/>
  <c r="E549" i="48"/>
  <c r="E548" i="48" s="1"/>
  <c r="D548" i="48"/>
  <c r="C153" i="48"/>
  <c r="C152" i="48" s="1"/>
  <c r="C340" i="48"/>
  <c r="E477" i="48"/>
  <c r="E545" i="48"/>
  <c r="E539" i="48" s="1"/>
  <c r="E154" i="48"/>
  <c r="C215" i="48"/>
  <c r="E368" i="48"/>
  <c r="C552" i="48"/>
  <c r="C551" i="48" s="1"/>
  <c r="E150" i="48"/>
  <c r="E149" i="48" s="1"/>
  <c r="D136" i="48"/>
  <c r="C135" i="48"/>
  <c r="C116" i="48"/>
  <c r="C115" i="48" s="1"/>
  <c r="D545" i="49"/>
  <c r="D539" i="49" s="1"/>
  <c r="D123" i="49"/>
  <c r="E171" i="49"/>
  <c r="D201" i="49"/>
  <c r="D200" i="49" s="1"/>
  <c r="C170" i="49"/>
  <c r="E204" i="49"/>
  <c r="D236" i="49"/>
  <c r="D235" i="49" s="1"/>
  <c r="D409" i="49"/>
  <c r="D416" i="49"/>
  <c r="D688" i="49"/>
  <c r="C163" i="49"/>
  <c r="E409" i="49"/>
  <c r="D600" i="49"/>
  <c r="E690" i="49"/>
  <c r="E688" i="49" s="1"/>
  <c r="D486" i="49"/>
  <c r="D233" i="49"/>
  <c r="D325" i="49"/>
  <c r="D373" i="49"/>
  <c r="C562" i="49"/>
  <c r="D68" i="49"/>
  <c r="C116" i="49"/>
  <c r="C115" i="49" s="1"/>
  <c r="E161" i="49"/>
  <c r="E160" i="49" s="1"/>
  <c r="C188" i="49"/>
  <c r="E554" i="49"/>
  <c r="E553" i="49" s="1"/>
  <c r="E124" i="49"/>
  <c r="E123" i="49" s="1"/>
  <c r="C135" i="49"/>
  <c r="D154" i="49"/>
  <c r="D189" i="49"/>
  <c r="D188" i="49" s="1"/>
  <c r="E417" i="49"/>
  <c r="E416" i="49" s="1"/>
  <c r="D643" i="49"/>
  <c r="E132" i="49"/>
  <c r="E140" i="49"/>
  <c r="E185" i="49"/>
  <c r="E184" i="49" s="1"/>
  <c r="E189" i="49"/>
  <c r="D328" i="49"/>
  <c r="D463" i="49"/>
  <c r="C529" i="49"/>
  <c r="D732" i="49"/>
  <c r="D731" i="49" s="1"/>
  <c r="C744" i="49"/>
  <c r="E221" i="49"/>
  <c r="E220" i="49" s="1"/>
  <c r="C263" i="49"/>
  <c r="D308" i="49"/>
  <c r="D315" i="49"/>
  <c r="D353" i="49"/>
  <c r="D388" i="49"/>
  <c r="D445" i="49"/>
  <c r="E464" i="49"/>
  <c r="E463" i="49" s="1"/>
  <c r="E487" i="49"/>
  <c r="E486" i="49" s="1"/>
  <c r="D588" i="49"/>
  <c r="D604" i="49"/>
  <c r="D639" i="49"/>
  <c r="D672" i="49"/>
  <c r="D735" i="49"/>
  <c r="D734" i="49" s="1"/>
  <c r="E744" i="49"/>
  <c r="E129" i="49"/>
  <c r="E149" i="49"/>
  <c r="C153" i="49"/>
  <c r="D198" i="49"/>
  <c r="D197" i="49" s="1"/>
  <c r="D204" i="49"/>
  <c r="E298" i="49"/>
  <c r="D302" i="49"/>
  <c r="E305" i="49"/>
  <c r="D412" i="49"/>
  <c r="C484" i="49"/>
  <c r="C552" i="49"/>
  <c r="C551" i="49" s="1"/>
  <c r="E557" i="49"/>
  <c r="D578" i="49"/>
  <c r="E589" i="49"/>
  <c r="E588" i="49" s="1"/>
  <c r="E617" i="49"/>
  <c r="D629" i="49"/>
  <c r="E640" i="49"/>
  <c r="E639" i="49" s="1"/>
  <c r="E643" i="49"/>
  <c r="C646" i="49"/>
  <c r="C561" i="49" s="1"/>
  <c r="E701" i="49"/>
  <c r="D762" i="49"/>
  <c r="D761" i="49" s="1"/>
  <c r="E167" i="49"/>
  <c r="E163" i="49" s="1"/>
  <c r="D117" i="49"/>
  <c r="C67" i="49"/>
  <c r="E126" i="49"/>
  <c r="D146" i="49"/>
  <c r="D207" i="49"/>
  <c r="D289" i="49"/>
  <c r="D296" i="49"/>
  <c r="E302" i="49"/>
  <c r="E308" i="49"/>
  <c r="D344" i="49"/>
  <c r="C340" i="49"/>
  <c r="E368" i="49"/>
  <c r="E382" i="49"/>
  <c r="D429" i="49"/>
  <c r="E459" i="49"/>
  <c r="E468" i="49"/>
  <c r="E504" i="49"/>
  <c r="D532" i="49"/>
  <c r="D647" i="49"/>
  <c r="D662" i="49"/>
  <c r="E666" i="49"/>
  <c r="E672" i="49"/>
  <c r="D677" i="49"/>
  <c r="D680" i="49"/>
  <c r="D695" i="49"/>
  <c r="D747" i="49"/>
  <c r="D97" i="49"/>
  <c r="D67" i="49" s="1"/>
  <c r="C3" i="49"/>
  <c r="D38" i="49"/>
  <c r="D11" i="49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E357" i="48" s="1"/>
  <c r="D357" i="48"/>
  <c r="E533" i="48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E120" i="48" s="1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97" i="48" s="1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E695" i="48" s="1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E207" i="48" s="1"/>
  <c r="D207" i="48"/>
  <c r="E231" i="48"/>
  <c r="D229" i="48"/>
  <c r="E246" i="48"/>
  <c r="E244" i="48" s="1"/>
  <c r="E243" i="48" s="1"/>
  <c r="D244" i="48"/>
  <c r="D243" i="48" s="1"/>
  <c r="E565" i="48"/>
  <c r="E563" i="48" s="1"/>
  <c r="D563" i="48"/>
  <c r="E572" i="48"/>
  <c r="E570" i="48" s="1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E164" i="48" s="1"/>
  <c r="D164" i="48"/>
  <c r="E199" i="48"/>
  <c r="E198" i="48" s="1"/>
  <c r="E197" i="48" s="1"/>
  <c r="D198" i="48"/>
  <c r="D197" i="48" s="1"/>
  <c r="E457" i="48"/>
  <c r="E455" i="48" s="1"/>
  <c r="D455" i="48"/>
  <c r="D497" i="48"/>
  <c r="E498" i="48"/>
  <c r="E497" i="48" s="1"/>
  <c r="E601" i="48"/>
  <c r="E600" i="48" s="1"/>
  <c r="D600" i="48"/>
  <c r="E634" i="48"/>
  <c r="E629" i="48" s="1"/>
  <c r="D629" i="48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E38" i="48" s="1"/>
  <c r="D38" i="48"/>
  <c r="E297" i="48"/>
  <c r="E296" i="48" s="1"/>
  <c r="D296" i="48"/>
  <c r="E310" i="48"/>
  <c r="E308" i="48" s="1"/>
  <c r="D308" i="48"/>
  <c r="C444" i="48"/>
  <c r="E452" i="48"/>
  <c r="E450" i="48" s="1"/>
  <c r="D450" i="48"/>
  <c r="E506" i="48"/>
  <c r="E504" i="48" s="1"/>
  <c r="D504" i="48"/>
  <c r="E663" i="48"/>
  <c r="E662" i="48" s="1"/>
  <c r="D662" i="48"/>
  <c r="E675" i="48"/>
  <c r="E672" i="48" s="1"/>
  <c r="D672" i="48"/>
  <c r="E704" i="48"/>
  <c r="E701" i="48" s="1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E315" i="48" s="1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E588" i="48" s="1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E129" i="48" s="1"/>
  <c r="D129" i="48"/>
  <c r="E143" i="48"/>
  <c r="E202" i="48"/>
  <c r="E201" i="48" s="1"/>
  <c r="E200" i="48" s="1"/>
  <c r="D201" i="48"/>
  <c r="D200" i="48" s="1"/>
  <c r="E290" i="48"/>
  <c r="E289" i="48" s="1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730" i="48"/>
  <c r="E728" i="48" s="1"/>
  <c r="D728" i="48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E186" i="48"/>
  <c r="E185" i="48" s="1"/>
  <c r="E184" i="48" s="1"/>
  <c r="D185" i="48"/>
  <c r="D184" i="48" s="1"/>
  <c r="E212" i="48"/>
  <c r="E211" i="48" s="1"/>
  <c r="D211" i="48"/>
  <c r="E250" i="48"/>
  <c r="D416" i="48"/>
  <c r="E422" i="48"/>
  <c r="E579" i="48"/>
  <c r="E578" i="48" s="1"/>
  <c r="D578" i="48"/>
  <c r="C727" i="48"/>
  <c r="C726" i="48" s="1"/>
  <c r="D174" i="48"/>
  <c r="C228" i="48"/>
  <c r="D305" i="48"/>
  <c r="D459" i="48"/>
  <c r="E557" i="48"/>
  <c r="D744" i="48"/>
  <c r="D223" i="49"/>
  <c r="D222" i="49" s="1"/>
  <c r="E474" i="49"/>
  <c r="E762" i="49"/>
  <c r="E761" i="49" s="1"/>
  <c r="E611" i="49"/>
  <c r="E680" i="49"/>
  <c r="E61" i="49"/>
  <c r="D61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C727" i="49"/>
  <c r="C726" i="49" s="1"/>
  <c r="D4" i="49"/>
  <c r="D126" i="49"/>
  <c r="D129" i="49"/>
  <c r="D132" i="49"/>
  <c r="D149" i="49"/>
  <c r="D164" i="49"/>
  <c r="D167" i="49"/>
  <c r="D171" i="49"/>
  <c r="D174" i="49"/>
  <c r="D229" i="49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D120" i="49"/>
  <c r="E362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677" i="49"/>
  <c r="E752" i="49"/>
  <c r="E751" i="49" s="1"/>
  <c r="E769" i="49"/>
  <c r="E768" i="49" s="1"/>
  <c r="E174" i="49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117" i="48"/>
  <c r="E132" i="48"/>
  <c r="E189" i="48"/>
  <c r="E204" i="48"/>
  <c r="E344" i="48"/>
  <c r="E474" i="48"/>
  <c r="E523" i="48"/>
  <c r="E529" i="48"/>
  <c r="E688" i="48"/>
  <c r="E229" i="48"/>
  <c r="E382" i="48"/>
  <c r="E399" i="48"/>
  <c r="E429" i="48"/>
  <c r="E491" i="48"/>
  <c r="E494" i="48"/>
  <c r="E553" i="48"/>
  <c r="E752" i="48"/>
  <c r="E751" i="48" s="1"/>
  <c r="E757" i="48"/>
  <c r="E756" i="48" s="1"/>
  <c r="E459" i="48"/>
  <c r="E463" i="48"/>
  <c r="D68" i="48"/>
  <c r="D117" i="48"/>
  <c r="E161" i="48"/>
  <c r="E160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E741" i="48"/>
  <c r="E740" i="48" s="1"/>
  <c r="E779" i="48"/>
  <c r="E778" i="48" s="1"/>
  <c r="D132" i="48"/>
  <c r="D154" i="48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C178" i="48" l="1"/>
  <c r="C177" i="48" s="1"/>
  <c r="E228" i="48"/>
  <c r="C561" i="48"/>
  <c r="E188" i="48"/>
  <c r="C259" i="48"/>
  <c r="D314" i="48"/>
  <c r="D163" i="48"/>
  <c r="E444" i="48"/>
  <c r="D153" i="48"/>
  <c r="D135" i="48"/>
  <c r="C339" i="48"/>
  <c r="D552" i="48"/>
  <c r="D551" i="48" s="1"/>
  <c r="E170" i="48"/>
  <c r="E153" i="48"/>
  <c r="C560" i="48"/>
  <c r="C114" i="48"/>
  <c r="E3" i="48"/>
  <c r="E170" i="49"/>
  <c r="E203" i="49"/>
  <c r="D529" i="49"/>
  <c r="C259" i="49"/>
  <c r="C560" i="49"/>
  <c r="C178" i="49"/>
  <c r="C177" i="49" s="1"/>
  <c r="E215" i="49"/>
  <c r="D228" i="49"/>
  <c r="C114" i="49"/>
  <c r="C152" i="49"/>
  <c r="E552" i="49"/>
  <c r="E551" i="49" s="1"/>
  <c r="C483" i="49"/>
  <c r="C339" i="49"/>
  <c r="C2" i="49"/>
  <c r="D203" i="49"/>
  <c r="D314" i="49"/>
  <c r="D646" i="49"/>
  <c r="E718" i="49"/>
  <c r="E717" i="49" s="1"/>
  <c r="D116" i="49"/>
  <c r="E153" i="49"/>
  <c r="E444" i="49"/>
  <c r="E67" i="49"/>
  <c r="D135" i="49"/>
  <c r="E3" i="49"/>
  <c r="G39" i="34"/>
  <c r="E646" i="45"/>
  <c r="C4" i="35"/>
  <c r="E340" i="44"/>
  <c r="E339" i="44" s="1"/>
  <c r="D152" i="45"/>
  <c r="E646" i="46"/>
  <c r="E339" i="47"/>
  <c r="E135" i="48"/>
  <c r="C25" i="35"/>
  <c r="D4" i="35"/>
  <c r="E3" i="45"/>
  <c r="E2" i="45" s="1"/>
  <c r="D646" i="48"/>
  <c r="E340" i="48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727" i="49"/>
  <c r="D726" i="49" s="1"/>
  <c r="D263" i="48"/>
  <c r="D259" i="48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646" i="48"/>
  <c r="E203" i="48"/>
  <c r="E116" i="49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263" i="49"/>
  <c r="D259" i="49" s="1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E727" i="48"/>
  <c r="E726" i="48" s="1"/>
  <c r="D340" i="48"/>
  <c r="D188" i="48"/>
  <c r="D67" i="48"/>
  <c r="E552" i="48"/>
  <c r="E551" i="48" s="1"/>
  <c r="E67" i="48"/>
  <c r="D444" i="49"/>
  <c r="D562" i="49"/>
  <c r="E314" i="49"/>
  <c r="E188" i="49"/>
  <c r="D3" i="49"/>
  <c r="D2" i="49" s="1"/>
  <c r="C561" i="47"/>
  <c r="C560" i="47" s="1"/>
  <c r="C258" i="47"/>
  <c r="C257" i="47" s="1"/>
  <c r="D562" i="48"/>
  <c r="D3" i="46"/>
  <c r="D2" i="46" s="1"/>
  <c r="D215" i="48"/>
  <c r="E727" i="49"/>
  <c r="E726" i="49" s="1"/>
  <c r="E263" i="49"/>
  <c r="E646" i="49"/>
  <c r="D163" i="49"/>
  <c r="D179" i="49"/>
  <c r="D718" i="49"/>
  <c r="D717" i="49" s="1"/>
  <c r="D484" i="49"/>
  <c r="D483" i="49" s="1"/>
  <c r="E484" i="49"/>
  <c r="E483" i="49" s="1"/>
  <c r="D170" i="49"/>
  <c r="E340" i="49"/>
  <c r="D340" i="49"/>
  <c r="E135" i="49"/>
  <c r="E562" i="49"/>
  <c r="D116" i="48"/>
  <c r="D115" i="48" s="1"/>
  <c r="E562" i="48"/>
  <c r="E116" i="48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" i="48" l="1"/>
  <c r="E178" i="48"/>
  <c r="E177" i="48" s="1"/>
  <c r="D152" i="48"/>
  <c r="E339" i="48"/>
  <c r="E258" i="48" s="1"/>
  <c r="E257" i="48" s="1"/>
  <c r="C258" i="48"/>
  <c r="C257" i="48" s="1"/>
  <c r="E115" i="48"/>
  <c r="E152" i="48"/>
  <c r="E114" i="48" s="1"/>
  <c r="D561" i="48"/>
  <c r="D560" i="48" s="1"/>
  <c r="E561" i="48"/>
  <c r="E560" i="48" s="1"/>
  <c r="D339" i="48"/>
  <c r="D258" i="48" s="1"/>
  <c r="D257" i="48" s="1"/>
  <c r="E2" i="48"/>
  <c r="E152" i="49"/>
  <c r="D115" i="49"/>
  <c r="C258" i="49"/>
  <c r="C257" i="49" s="1"/>
  <c r="E178" i="49"/>
  <c r="E177" i="49" s="1"/>
  <c r="D178" i="49"/>
  <c r="D177" i="49" s="1"/>
  <c r="E339" i="49"/>
  <c r="D561" i="49"/>
  <c r="D152" i="49"/>
  <c r="E259" i="49"/>
  <c r="E561" i="49"/>
  <c r="E560" i="49" s="1"/>
  <c r="D560" i="49"/>
  <c r="E2" i="49"/>
  <c r="E560" i="47"/>
  <c r="D114" i="45"/>
  <c r="D115" i="47"/>
  <c r="D114" i="47" s="1"/>
  <c r="E115" i="49"/>
  <c r="E114" i="49" s="1"/>
  <c r="D561" i="47"/>
  <c r="D560" i="47" s="1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9"/>
  <c r="D258" i="49" s="1"/>
  <c r="D257" i="49" s="1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14" i="49" l="1"/>
  <c r="E258" i="49"/>
  <c r="E257" i="49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<sst xmlns="http://schemas.openxmlformats.org/spreadsheetml/2006/main" count="6319" uniqueCount="965">
  <si>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</si>
  <si>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</si>
  <si>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</si>
  <si>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</si>
  <si>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</si>
  <si>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</si>
  <si>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</si>
  <si>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</si>
  <si>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</si>
  <si>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</si>
  <si>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</si>
  <si>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</si>
  <si>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</si>
  <si>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</si>
  <si>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</si>
  <si>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</si>
  <si>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</si>
  <si>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</si>
  <si>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</si>
  <si>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</si>
  <si>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</si>
  <si>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</si>
  <si>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</si>
  <si>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</si>
  <si>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</si>
  <si>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</si>
  <si>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</si>
  <si>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</si>
  <si>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</si>
  <si>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</si>
  <si>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</si>
  <si>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</si>
  <si>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</si>
  <si>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</si>
  <si>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</si>
  <si>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</si>
  <si>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</si>
  <si>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</si>
  <si>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</si>
  <si>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</si>
  <si>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</si>
  <si>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</si>
  <si>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</si>
  <si>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</si>
  <si>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</si>
  <si>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</si>
  <si>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</si>
  <si>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</si>
  <si>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</si>
  <si>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</si>
  <si>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</si>
  <si>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</si>
  <si>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</si>
  <si>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</si>
  <si>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</si>
  <si>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</si>
  <si>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</si>
  <si>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</si>
  <si>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</si>
  <si>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</si>
  <si>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</si>
  <si>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</si>
  <si>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</si>
  <si>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</si>
  <si>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</si>
  <si>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</si>
  <si>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</si>
  <si>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</si>
  <si>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</si>
  <si>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</si>
  <si>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</si>
  <si>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</si>
  <si>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</si>
  <si>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</si>
  <si>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</si>
  <si>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</si>
  <si>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</si>
  <si>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</si>
  <si>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</si>
  <si>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</si>
  <si>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</si>
  <si>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</si>
  <si>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</si>
  <si>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</si>
  <si>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</si>
  <si>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</si>
  <si>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</si>
  <si>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</si>
  <si>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</si>
  <si>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</si>
  <si>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</si>
  <si>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</si>
  <si>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</si>
  <si>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</si>
  <si>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</si>
  <si>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</si>
  <si>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</si>
  <si>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</si>
  <si>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</si>
  <si>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</si>
  <si>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</si>
  <si>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</si>
  <si>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</si>
  <si>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</si>
  <si>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</si>
  <si>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</si>
  <si>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</si>
  <si>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</si>
  <si>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</si>
  <si>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</si>
  <si>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</si>
  <si>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</si>
  <si>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</si>
  <si>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</si>
  <si>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</si>
  <si>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</si>
  <si>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</si>
  <si>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</si>
  <si>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</si>
  <si>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</si>
  <si>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</si>
  <si>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</si>
  <si>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</si>
  <si>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</si>
  <si>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</si>
  <si>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</si>
  <si>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</si>
  <si>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</si>
  <si>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</si>
  <si>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</si>
  <si>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</si>
  <si>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</si>
  <si>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</si>
  <si>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</si>
  <si>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</si>
  <si>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</si>
  <si>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</si>
  <si>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</si>
  <si>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</si>
  <si>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</si>
  <si>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</si>
  <si>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</si>
  <si>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</si>
  <si>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</si>
  <si>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</si>
  <si>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</si>
  <si>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</si>
  <si>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</si>
  <si>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</si>
  <si>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</si>
  <si>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</si>
  <si>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</si>
  <si>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</si>
  <si>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</si>
  <si>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</si>
  <si>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</si>
  <si>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</si>
  <si>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</si>
  <si>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</si>
  <si>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</si>
  <si>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</si>
  <si>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</si>
  <si>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</si>
  <si>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</si>
  <si>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</si>
  <si>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</si>
  <si>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</si>
  <si>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</si>
  <si>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</si>
  <si>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</si>
  <si>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</si>
  <si>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</si>
  <si>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</si>
  <si>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</si>
  <si>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</si>
  <si>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</si>
  <si>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</si>
  <si>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</si>
  <si>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</si>
  <si>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</si>
  <si>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</si>
  <si>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</si>
  <si>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</si>
  <si>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</si>
  <si>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</si>
  <si>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</si>
  <si>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</si>
  <si>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</si>
  <si>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</si>
  <si>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</si>
  <si>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</si>
  <si>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</si>
  <si>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</si>
  <si>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</si>
  <si>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</si>
  <si>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</si>
  <si>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</si>
  <si>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</si>
  <si>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</si>
  <si>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</si>
  <si>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</si>
  <si>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</si>
  <si>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</si>
  <si>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</si>
  <si>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</si>
  <si>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</si>
  <si>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</si>
  <si>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</si>
  <si>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</si>
  <si>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</si>
  <si>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</si>
  <si>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</si>
  <si>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</si>
  <si>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</si>
  <si>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</si>
  <si>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</si>
  <si>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</si>
  <si>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</si>
  <si>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</si>
  <si>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</si>
  <si>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</si>
  <si>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</si>
  <si>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</si>
  <si>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</si>
  <si>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</si>
  <si>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</si>
  <si>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</si>
  <si>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</si>
  <si>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</si>
  <si>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</si>
  <si>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</si>
  <si>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</si>
  <si>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</si>
  <si>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</si>
  <si>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</si>
  <si>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</si>
  <si>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</si>
  <si>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</si>
  <si>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</si>
  <si>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</si>
  <si>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</si>
  <si>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</si>
  <si>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</si>
  <si>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</si>
  <si>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</si>
  <si>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</si>
  <si>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</si>
  <si>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</si>
  <si>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</si>
  <si>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</si>
  <si>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</si>
  <si>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</si>
  <si>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</si>
  <si>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</si>
  <si>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</si>
  <si>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</si>
  <si>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</si>
  <si>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</si>
  <si>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</si>
  <si>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</si>
  <si>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</si>
  <si>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</si>
  <si>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</si>
  <si>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</si>
  <si>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</si>
  <si>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</si>
  <si>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</si>
  <si>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</si>
  <si>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</si>
  <si>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</si>
  <si>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</si>
  <si>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</si>
  <si>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</si>
  <si>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</si>
  <si>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</si>
  <si>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</si>
  <si>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</si>
  <si>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</si>
  <si>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</si>
  <si>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</si>
  <si>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</si>
  <si>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</si>
  <si>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</si>
  <si>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</si>
  <si>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</si>
  <si>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</si>
  <si>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</si>
  <si>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</si>
  <si>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</si>
  <si>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</si>
  <si>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</si>
  <si>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</si>
  <si>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</si>
  <si>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</si>
  <si>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</si>
  <si>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</si>
  <si>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</si>
  <si>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</si>
  <si>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</si>
  <si>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</si>
  <si>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</si>
  <si>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</si>
  <si>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</si>
  <si>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</si>
  <si>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</si>
  <si>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</si>
  <si>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</si>
  <si>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</si>
  <si>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</si>
  <si>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</si>
  <si>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</si>
  <si>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</si>
  <si>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</si>
  <si>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</si>
  <si>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</si>
  <si>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</si>
  <si>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</si>
  <si>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</si>
  <si>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</si>
  <si>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</si>
  <si>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</si>
  <si>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</si>
  <si>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</si>
  <si>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</si>
  <si>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</si>
  <si>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</si>
  <si>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</si>
  <si>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</si>
  <si>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</si>
  <si>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</si>
  <si>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</si>
  <si>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</si>
  <si>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</si>
  <si>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</si>
  <si>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</si>
  <si>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</si>
  <si>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</si>
  <si>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</si>
  <si>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</si>
  <si>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</si>
  <si>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</si>
  <si>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</si>
  <si>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</si>
  <si>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</si>
  <si>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</si>
  <si>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</si>
  <si>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</si>
  <si>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</si>
  <si>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</si>
  <si>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</si>
  <si>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</si>
  <si>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</si>
  <si>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</si>
  <si>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</si>
  <si>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</si>
  <si>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</si>
  <si>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</si>
  <si>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</si>
  <si>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</si>
  <si>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</si>
  <si>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</si>
  <si>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</si>
  <si>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</si>
  <si>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</si>
  <si>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</si>
  <si>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</si>
  <si>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</si>
  <si>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</si>
  <si>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</si>
  <si>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</si>
  <si>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</si>
  <si>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</si>
  <si>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</si>
  <si>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</si>
  <si>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</si>
  <si>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</si>
  <si>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</si>
  <si>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</si>
  <si>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</si>
  <si>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</si>
  <si>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</si>
  <si>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</si>
  <si>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</si>
  <si>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</si>
  <si>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</si>
  <si>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</si>
  <si>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</si>
  <si>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</si>
  <si>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</si>
  <si>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</si>
  <si>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</si>
  <si>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</si>
  <si>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</si>
  <si>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</si>
  <si>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</si>
  <si>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</si>
  <si>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</si>
  <si>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</si>
  <si>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</si>
  <si>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</si>
  <si>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</si>
  <si>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</si>
  <si>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</si>
  <si>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</si>
  <si>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</si>
  <si>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</si>
  <si>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</si>
  <si>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</si>
  <si>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</si>
  <si>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</si>
  <si>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</si>
  <si>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</si>
  <si>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</si>
  <si>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</si>
  <si>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</si>
  <si>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</si>
  <si>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</si>
  <si>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</si>
  <si>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</si>
  <si>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</si>
  <si>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</si>
  <si>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</si>
  <si>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</si>
  <si>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</si>
  <si>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</si>
  <si>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</si>
  <si>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</si>
  <si>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</si>
  <si>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</si>
  <si>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</si>
  <si>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</si>
  <si>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</si>
  <si>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</si>
  <si>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</si>
  <si>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</si>
  <si>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</si>
  <si>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</si>
  <si>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</si>
  <si>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</si>
  <si>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</si>
  <si>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</si>
  <si>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</si>
  <si>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</si>
  <si>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</si>
  <si>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</si>
  <si>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</si>
  <si>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</si>
  <si>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</si>
  <si>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</si>
  <si>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</si>
  <si>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</si>
  <si>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</si>
  <si>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</si>
  <si>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</si>
  <si>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</si>
  <si>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</si>
  <si>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</si>
  <si>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</si>
  <si>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</si>
  <si>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</si>
  <si>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</si>
  <si>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</si>
  <si>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</si>
  <si>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</si>
  <si>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</si>
  <si>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</si>
  <si>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</si>
  <si>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</si>
  <si>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</si>
  <si>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</si>
  <si>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</si>
  <si>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</si>
  <si>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</si>
  <si>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</si>
  <si>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</si>
  <si>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</si>
  <si>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</si>
  <si>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</si>
  <si>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</si>
  <si>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</si>
  <si>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</si>
  <si>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</si>
  <si>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</si>
  <si>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</si>
  <si>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</si>
  <si>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</si>
  <si>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</si>
  <si>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</si>
  <si>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</si>
  <si>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</si>
  <si>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</si>
  <si>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</si>
  <si>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</si>
  <si>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</si>
  <si>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</si>
  <si>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</si>
  <si>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</si>
  <si>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</si>
  <si>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</si>
  <si>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</si>
  <si>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</si>
  <si>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</si>
  <si>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</si>
  <si>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</si>
  <si>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</si>
  <si>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</si>
  <si>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</si>
  <si>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</si>
  <si>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</si>
  <si>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</si>
  <si>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</si>
  <si>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</si>
  <si>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</si>
  <si>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</si>
  <si>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</si>
  <si>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</si>
  <si>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</si>
  <si>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</si>
  <si>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</si>
  <si>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</si>
  <si>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</si>
  <si>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</si>
  <si>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</si>
  <si>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</si>
  <si>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</si>
  <si>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</si>
  <si>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</si>
  <si>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</si>
  <si>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</si>
  <si>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</si>
  <si>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</si>
  <si>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</si>
  <si>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</si>
  <si>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</si>
  <si>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</si>
  <si>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</si>
  <si>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</si>
  <si>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</si>
  <si>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</si>
  <si>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</si>
  <si>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</si>
  <si>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</si>
  <si>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</si>
  <si>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</si>
  <si>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</si>
  <si>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</si>
  <si>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</si>
  <si>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</si>
  <si>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</si>
  <si>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</si>
  <si>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</si>
  <si>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</si>
  <si>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</si>
  <si>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</si>
  <si>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</si>
  <si>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</si>
  <si>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</si>
  <si>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</si>
  <si>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</si>
  <si>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</si>
  <si>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</si>
  <si>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</si>
  <si>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</si>
  <si>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</si>
  <si>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</si>
  <si>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</si>
  <si>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</si>
  <si>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</si>
  <si>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</si>
  <si>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</si>
  <si>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</si>
  <si>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</si>
  <si>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</si>
  <si>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</si>
  <si>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</si>
  <si>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</si>
  <si>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</si>
  <si>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</si>
  <si>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</si>
  <si>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</si>
  <si>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</si>
  <si>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</si>
  <si>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</si>
  <si>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</si>
  <si>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</si>
  <si>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</si>
  <si>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</si>
  <si>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</si>
  <si>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</si>
  <si>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</si>
  <si>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</si>
  <si>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</si>
  <si>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</si>
  <si>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</si>
  <si>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</si>
  <si>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</si>
  <si>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</si>
  <si>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</si>
  <si>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</si>
  <si>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</si>
  <si>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</si>
  <si>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</si>
  <si>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</si>
  <si>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</si>
  <si>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</si>
  <si>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</si>
  <si>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</si>
  <si>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</si>
  <si>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</si>
  <si>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</si>
  <si>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</si>
  <si>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</si>
  <si>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</si>
  <si>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</si>
  <si>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</si>
  <si>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</si>
  <si>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</si>
  <si>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</si>
  <si>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</si>
  <si>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</si>
  <si>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</si>
  <si>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</si>
  <si>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</si>
  <si>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</si>
  <si>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</si>
  <si>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</si>
  <si>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</si>
  <si>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</si>
  <si>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</si>
  <si>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</si>
  <si>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</si>
  <si>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</si>
  <si>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</si>
  <si>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</si>
  <si>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</si>
  <si>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</si>
  <si>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</si>
  <si>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</si>
  <si>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</si>
  <si>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</si>
  <si>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</si>
  <si>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</si>
  <si>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</si>
  <si>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</si>
  <si>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</si>
  <si>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</si>
  <si>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</si>
  <si>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</si>
  <si>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</si>
  <si>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</si>
  <si>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</si>
  <si>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</si>
  <si>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</si>
  <si>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</si>
  <si>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</si>
  <si>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</si>
  <si>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</si>
  <si>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</si>
  <si>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</si>
  <si>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</si>
  <si>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</si>
  <si>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</si>
  <si>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</si>
  <si>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</si>
  <si>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</si>
  <si>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</si>
  <si>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</si>
  <si>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</si>
  <si>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</si>
  <si>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</si>
  <si>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</si>
  <si>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</si>
  <si>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</si>
  <si>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</si>
  <si>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</si>
  <si>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</si>
  <si>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</si>
  <si>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</si>
  <si>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</si>
  <si>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</si>
  <si>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</si>
  <si>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</si>
  <si>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</si>
  <si>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</si>
  <si>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</si>
  <si>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</si>
  <si>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</si>
  <si>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</si>
  <si>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</si>
  <si>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</si>
  <si>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</si>
  <si>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</si>
  <si>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</si>
  <si>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</si>
  <si>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</si>
  <si>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</si>
  <si>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</si>
  <si>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</si>
  <si>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</si>
  <si>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</si>
  <si>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</si>
  <si>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</si>
  <si>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</si>
  <si>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</si>
  <si>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</si>
  <si>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</si>
  <si>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</si>
  <si>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</si>
  <si>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</si>
  <si>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</si>
  <si>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</si>
  <si>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</si>
  <si>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</si>
  <si>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</si>
  <si>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</si>
  <si>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</si>
  <si>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</si>
  <si>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</si>
  <si>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</si>
  <si>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</si>
  <si>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</si>
  <si>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</si>
  <si>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</si>
  <si>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</si>
  <si>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</si>
  <si>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</si>
  <si>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</si>
  <si>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</si>
  <si>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</si>
  <si>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</si>
  <si>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</si>
  <si>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</si>
  <si>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</si>
  <si>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</si>
  <si>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</si>
  <si>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</si>
  <si>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</si>
  <si>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</si>
  <si>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</si>
  <si>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</si>
  <si>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</si>
  <si>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</si>
  <si>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</si>
  <si>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</si>
  <si>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</si>
  <si>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</si>
  <si>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</si>
  <si>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</si>
  <si>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</si>
  <si>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</si>
  <si>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</si>
  <si>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</si>
  <si>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</si>
  <si>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</si>
  <si>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</si>
  <si>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</si>
  <si>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</si>
  <si>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</si>
  <si>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</si>
  <si>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</si>
  <si>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</si>
  <si>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</si>
  <si>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</si>
  <si>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</si>
  <si>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</si>
  <si>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</si>
  <si>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</si>
  <si>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</si>
  <si>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</si>
  <si>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</si>
  <si>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</si>
  <si>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</si>
  <si>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</si>
  <si>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</si>
  <si>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</si>
  <si>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</si>
  <si>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</si>
  <si>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</si>
  <si>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</si>
  <si>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</si>
  <si>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</si>
  <si>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</si>
  <si>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</si>
  <si>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</si>
  <si>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</si>
  <si>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</si>
  <si>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</si>
  <si>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</si>
  <si>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</si>
  <si>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</si>
  <si>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</si>
  <si>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</si>
  <si>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</si>
  <si>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</si>
  <si>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</si>
  <si>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</si>
  <si>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</si>
  <si>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</si>
  <si>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</si>
  <si>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</si>
  <si>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</si>
  <si>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</si>
  <si>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</si>
  <si>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</si>
  <si>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</si>
  <si>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</si>
  <si>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</si>
  <si>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</si>
  <si>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</si>
  <si>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</si>
  <si>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</si>
  <si>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</si>
  <si>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</si>
  <si>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</si>
  <si>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</si>
  <si>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</si>
  <si>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</si>
  <si>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</si>
  <si>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</si>
  <si>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</si>
  <si>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</si>
  <si>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</si>
  <si>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</si>
  <si>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</si>
  <si>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</si>
  <si>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</si>
  <si>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</si>
  <si>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</si>
  <si>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</si>
  <si>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</si>
  <si>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</si>
  <si>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</si>
  <si>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</si>
  <si>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</si>
  <si>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</si>
  <si>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</si>
  <si>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</si>
  <si>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</si>
  <si>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</si>
  <si>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</si>
  <si>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</si>
  <si>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</si>
  <si>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</si>
  <si>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</si>
  <si>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</si>
  <si>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</si>
  <si>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</si>
  <si>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</si>
  <si>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</si>
  <si>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</si>
  <si>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</si>
  <si>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</si>
  <si>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</si>
  <si>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</si>
  <si>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</si>
  <si>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</si>
  <si>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</si>
  <si>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</si>
  <si>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</si>
  <si>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</si>
  <si>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</si>
  <si>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</si>
  <si>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</si>
  <si>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</si>
  <si>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</si>
  <si>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</si>
  <si>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</si>
  <si>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</si>
  <si>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</si>
  <si>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</si>
  <si>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</si>
  <si>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</si>
  <si>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</si>
  <si>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</si>
  <si>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</si>
  <si>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</si>
  <si>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</si>
  <si>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</si>
  <si>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</si>
  <si>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</si>
  <si>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</si>
  <si>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</si>
  <si>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</si>
  <si>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</si>
  <si>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</si>
  <si>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</si>
  <si>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</si>
  <si>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</si>
  <si>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</si>
  <si>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</si>
  <si>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</si>
  <si>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</si>
  <si>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</si>
  <si>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</si>
  <si>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</si>
  <si>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</si>
  <si>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</si>
  <si>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</si>
  <si>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</si>
  <si>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</si>
  <si>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</si>
  <si>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</si>
  <si>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</si>
  <si>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</si>
  <si>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</si>
  <si>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</si>
  <si>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</si>
  <si>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</si>
  <si>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</si>
  <si>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</si>
  <si>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</si>
  <si>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</si>
  <si>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</si>
  <si>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</si>
  <si>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</si>
  <si>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</si>
  <si>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</si>
  <si>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</si>
  <si>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</si>
  <si>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</si>
  <si>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</si>
  <si>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</si>
  <si>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</si>
  <si>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</si>
  <si>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</si>
  <si>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</si>
  <si>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</si>
  <si>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</si>
  <si>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</si>
  <si>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</si>
  <si>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</si>
  <si>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</si>
  <si>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</si>
  <si>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</si>
  <si>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</si>
  <si>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</si>
  <si>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</si>
  <si>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</si>
  <si>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</si>
  <si>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</si>
  <si>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</si>
  <si>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</si>
  <si>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</si>
  <si>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</si>
  <si>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</si>
  <si>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</si>
  <si>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</si>
  <si>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</si>
  <si>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</si>
  <si>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</si>
  <si>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</si>
  <si>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</si>
  <si>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</si>
  <si>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</si>
  <si>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</si>
  <si>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</si>
  <si>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</si>
  <si>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</si>
  <si>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</si>
  <si>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</si>
  <si>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</si>
  <si>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</si>
  <si>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لاشيء</t>
  </si>
  <si>
    <t xml:space="preserve">تحوير الحدود البلدية </t>
  </si>
  <si>
    <t>المصادقة على ميزانية البلدية 2017 واحداث مفترق بالطريق الوطنية رقم 3 من الجهة الشرقية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</si>
</sst>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8" t="s">
        <v>67</v>
      </c>
      <c r="B256" s="178"/>
      <c r="C256" s="178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4" workbookViewId="0">
      <selection activeCell="D26" sqref="D26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7" t="s">
        <v>942</v>
      </c>
      <c r="B2" s="150">
        <v>2011</v>
      </c>
      <c r="C2" s="151">
        <v>38328.836000000003</v>
      </c>
      <c r="D2" s="151">
        <v>27447.727999999999</v>
      </c>
      <c r="E2" s="151"/>
    </row>
    <row r="3" spans="1:5">
      <c r="A3" s="198"/>
      <c r="B3" s="150">
        <v>2012</v>
      </c>
      <c r="C3" s="151">
        <v>38328.836000000003</v>
      </c>
      <c r="D3" s="151">
        <v>27447.727999999999</v>
      </c>
      <c r="E3" s="151"/>
    </row>
    <row r="4" spans="1:5">
      <c r="A4" s="198"/>
      <c r="B4" s="150">
        <v>2013</v>
      </c>
      <c r="C4" s="151">
        <v>39087.881999999998</v>
      </c>
      <c r="D4" s="151">
        <v>20139.973999999998</v>
      </c>
      <c r="E4" s="151"/>
    </row>
    <row r="5" spans="1:5">
      <c r="A5" s="198"/>
      <c r="B5" s="150">
        <v>2014</v>
      </c>
      <c r="C5" s="151">
        <v>38808.618999999999</v>
      </c>
      <c r="D5" s="151">
        <v>29353.458999999999</v>
      </c>
      <c r="E5" s="151"/>
    </row>
    <row r="6" spans="1:5">
      <c r="A6" s="198"/>
      <c r="B6" s="150">
        <v>2015</v>
      </c>
      <c r="C6" s="151">
        <v>21111.275000000001</v>
      </c>
      <c r="D6" s="151">
        <v>27127.904999999999</v>
      </c>
      <c r="E6" s="151"/>
    </row>
    <row r="7" spans="1:5">
      <c r="A7" s="199"/>
      <c r="B7" s="150">
        <v>2016</v>
      </c>
      <c r="C7" s="151">
        <v>152737.75399999999</v>
      </c>
      <c r="D7" s="151">
        <v>25206.245999999999</v>
      </c>
      <c r="E7" s="151"/>
    </row>
    <row r="8" spans="1:5">
      <c r="A8" s="200" t="s">
        <v>943</v>
      </c>
      <c r="B8" s="152">
        <v>2011</v>
      </c>
      <c r="C8" s="153">
        <v>35245.053999999996</v>
      </c>
      <c r="D8" s="153">
        <v>17479.045999999998</v>
      </c>
      <c r="E8" s="153"/>
    </row>
    <row r="9" spans="1:5">
      <c r="A9" s="201"/>
      <c r="B9" s="152">
        <v>2012</v>
      </c>
      <c r="C9" s="153">
        <v>49238.483999999997</v>
      </c>
      <c r="D9" s="153">
        <v>16996.473000000002</v>
      </c>
      <c r="E9" s="153"/>
    </row>
    <row r="10" spans="1:5">
      <c r="A10" s="201"/>
      <c r="B10" s="152">
        <v>2013</v>
      </c>
      <c r="C10" s="153">
        <v>40637026</v>
      </c>
      <c r="D10" s="153">
        <v>15768.800999999999</v>
      </c>
      <c r="E10" s="153"/>
    </row>
    <row r="11" spans="1:5">
      <c r="A11" s="201"/>
      <c r="B11" s="152">
        <v>2014</v>
      </c>
      <c r="C11" s="153">
        <v>42816.75</v>
      </c>
      <c r="D11" s="153">
        <v>40886.620999999999</v>
      </c>
      <c r="E11" s="153"/>
    </row>
    <row r="12" spans="1:5">
      <c r="A12" s="201"/>
      <c r="B12" s="152">
        <v>2015</v>
      </c>
      <c r="C12" s="153">
        <v>66766.887000000002</v>
      </c>
      <c r="D12" s="153">
        <v>62009.703999999998</v>
      </c>
      <c r="E12" s="153"/>
    </row>
    <row r="13" spans="1:5">
      <c r="A13" s="202"/>
      <c r="B13" s="152">
        <v>2016</v>
      </c>
      <c r="C13" s="153">
        <v>23731.177</v>
      </c>
      <c r="D13" s="153">
        <v>14955.44</v>
      </c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944</v>
      </c>
      <c r="B20" s="152">
        <v>2011</v>
      </c>
      <c r="C20" s="153">
        <v>300500</v>
      </c>
      <c r="D20" s="153">
        <v>421969.99400000001</v>
      </c>
      <c r="E20" s="153"/>
    </row>
    <row r="21" spans="1:5">
      <c r="A21" s="204"/>
      <c r="B21" s="152">
        <v>2012</v>
      </c>
      <c r="C21" s="153">
        <v>350500</v>
      </c>
      <c r="D21" s="153">
        <v>957307.00399999996</v>
      </c>
      <c r="E21" s="153"/>
    </row>
    <row r="22" spans="1:5">
      <c r="A22" s="204"/>
      <c r="B22" s="152">
        <v>2013</v>
      </c>
      <c r="C22" s="153">
        <v>500250</v>
      </c>
      <c r="D22" s="153">
        <v>723774.71499999997</v>
      </c>
      <c r="E22" s="153"/>
    </row>
    <row r="23" spans="1:5">
      <c r="A23" s="204"/>
      <c r="B23" s="152">
        <v>2014</v>
      </c>
      <c r="C23" s="153">
        <v>580150</v>
      </c>
      <c r="D23" s="153">
        <v>714247.67299999995</v>
      </c>
      <c r="E23" s="153"/>
    </row>
    <row r="24" spans="1:5">
      <c r="A24" s="204"/>
      <c r="B24" s="152">
        <v>2015</v>
      </c>
      <c r="C24" s="153">
        <v>648000</v>
      </c>
      <c r="D24" s="153">
        <v>628259.95200000005</v>
      </c>
      <c r="E24" s="153"/>
    </row>
    <row r="25" spans="1:5">
      <c r="A25" s="205"/>
      <c r="B25" s="152">
        <v>2016</v>
      </c>
      <c r="C25" s="153">
        <v>463041.19199999998</v>
      </c>
      <c r="D25" s="153">
        <v>719767.95799999998</v>
      </c>
      <c r="E25" s="153"/>
    </row>
    <row r="26" spans="1:5">
      <c r="A26" s="206" t="s">
        <v>945</v>
      </c>
      <c r="B26" s="150">
        <v>2011</v>
      </c>
      <c r="C26" s="151">
        <f>C20+C14+C8+C2</f>
        <v>374073.89</v>
      </c>
      <c r="D26" s="151">
        <f>D20+D14+D8+D2</f>
        <v>466896.76799999998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812141.21000000008</v>
      </c>
      <c r="D27" s="151">
        <f t="shared" ref="D27:E31" si="0">D21+D15+D9+D3</f>
        <v>1001751.205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41176363.881999999</v>
      </c>
      <c r="D28" s="151">
        <f t="shared" si="0"/>
        <v>759683.49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661775.36899999995</v>
      </c>
      <c r="D29" s="151">
        <f t="shared" si="0"/>
        <v>784487.75300000003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735878.16200000001</v>
      </c>
      <c r="D30" s="151">
        <f t="shared" si="0"/>
        <v>717397.5610000001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639510.12300000002</v>
      </c>
      <c r="D31" s="151">
        <f t="shared" si="0"/>
        <v>759929.64399999997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C9" sqref="C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946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947</v>
      </c>
      <c r="C3" s="156" t="s">
        <v>948</v>
      </c>
      <c r="D3" s="215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6"/>
    </row>
    <row r="5" spans="1:4">
      <c r="A5" s="149" t="s">
        <v>953</v>
      </c>
      <c r="B5" s="28" t="str">
        <f>B6</f>
        <v>لاشيء</v>
      </c>
      <c r="C5" s="28" t="str">
        <f>C6</f>
        <v>لاشيء</v>
      </c>
      <c r="D5" s="28">
        <f>D6</f>
        <v>0</v>
      </c>
    </row>
    <row r="6" spans="1:4">
      <c r="A6" s="158" t="s">
        <v>954</v>
      </c>
      <c r="B6" s="10" t="s">
        <v>962</v>
      </c>
      <c r="C6" s="10" t="s">
        <v>962</v>
      </c>
      <c r="D6" s="10"/>
    </row>
    <row r="7" spans="1:4">
      <c r="A7" s="149" t="s">
        <v>955</v>
      </c>
      <c r="B7" s="28" t="str">
        <f>B8</f>
        <v>لاشيء</v>
      </c>
      <c r="C7" s="28" t="str">
        <f>C8</f>
        <v>لاشيء</v>
      </c>
      <c r="D7" s="28">
        <f>D8</f>
        <v>0</v>
      </c>
    </row>
    <row r="8" spans="1:4">
      <c r="A8" s="158" t="s">
        <v>956</v>
      </c>
      <c r="B8" s="10" t="s">
        <v>962</v>
      </c>
      <c r="C8" s="10" t="s">
        <v>962</v>
      </c>
      <c r="D8" s="10"/>
    </row>
    <row r="9" spans="1:4">
      <c r="A9" s="149" t="s">
        <v>957</v>
      </c>
      <c r="B9" s="159" t="e">
        <f>B8+B6</f>
        <v>#VALUE!</v>
      </c>
      <c r="C9" s="159" t="e">
        <f>C8+C6</f>
        <v>#VALUE!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 t="e">
        <f>B10+B9</f>
        <v>#VALUE!</v>
      </c>
      <c r="C11" s="28" t="e">
        <f>C10+C9</f>
        <v>#VALUE!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A14" sqref="A14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42418</v>
      </c>
    </row>
    <row r="3" spans="1:2">
      <c r="A3" s="10" t="s">
        <v>98</v>
      </c>
      <c r="B3" s="12">
        <v>42509</v>
      </c>
    </row>
    <row r="4" spans="1:2">
      <c r="A4" s="10" t="s">
        <v>99</v>
      </c>
      <c r="B4" s="12">
        <v>42572</v>
      </c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42475</v>
      </c>
    </row>
    <row r="9" spans="1:2">
      <c r="A9" s="10" t="s">
        <v>99</v>
      </c>
      <c r="B9" s="12"/>
    </row>
    <row r="10" spans="1:2">
      <c r="A10" s="10" t="s">
        <v>100</v>
      </c>
      <c r="B10" s="12">
        <v>42660</v>
      </c>
    </row>
    <row r="11" spans="1:2">
      <c r="A11" s="111" t="s">
        <v>103</v>
      </c>
      <c r="B11" s="160" t="s">
        <v>763</v>
      </c>
    </row>
    <row r="12" spans="1:2">
      <c r="A12" s="10" t="s">
        <v>963</v>
      </c>
      <c r="B12" s="12">
        <v>42494</v>
      </c>
    </row>
    <row r="13" spans="1:2">
      <c r="A13" s="10" t="s">
        <v>964</v>
      </c>
      <c r="B13" s="12">
        <v>42726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42765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8" t="s">
        <v>602</v>
      </c>
      <c r="C1" s="230" t="s">
        <v>603</v>
      </c>
      <c r="D1" s="230" t="s">
        <v>604</v>
      </c>
      <c r="E1" s="230" t="s">
        <v>605</v>
      </c>
      <c r="F1" s="230" t="s">
        <v>606</v>
      </c>
      <c r="G1" s="230" t="s">
        <v>607</v>
      </c>
      <c r="H1" s="230" t="s">
        <v>608</v>
      </c>
      <c r="I1" s="230" t="s">
        <v>609</v>
      </c>
      <c r="J1" s="230" t="s">
        <v>610</v>
      </c>
      <c r="K1" s="230" t="s">
        <v>611</v>
      </c>
      <c r="L1" s="230" t="s">
        <v>612</v>
      </c>
      <c r="M1" s="226" t="s">
        <v>737</v>
      </c>
      <c r="N1" s="234" t="s">
        <v>613</v>
      </c>
      <c r="O1" s="234"/>
      <c r="P1" s="234"/>
      <c r="Q1" s="234"/>
      <c r="R1" s="234"/>
      <c r="S1" s="226" t="s">
        <v>738</v>
      </c>
      <c r="T1" s="234" t="s">
        <v>613</v>
      </c>
      <c r="U1" s="234"/>
      <c r="V1" s="234"/>
      <c r="W1" s="234"/>
      <c r="X1" s="234"/>
      <c r="Y1" s="235" t="s">
        <v>614</v>
      </c>
      <c r="Z1" s="235" t="s">
        <v>615</v>
      </c>
      <c r="AA1" s="235" t="s">
        <v>616</v>
      </c>
      <c r="AB1" s="235" t="s">
        <v>617</v>
      </c>
      <c r="AC1" s="235" t="s">
        <v>618</v>
      </c>
      <c r="AD1" s="235" t="s">
        <v>619</v>
      </c>
      <c r="AE1" s="237" t="s">
        <v>620</v>
      </c>
      <c r="AF1" s="239" t="s">
        <v>621</v>
      </c>
      <c r="AG1" s="241" t="s">
        <v>622</v>
      </c>
      <c r="AH1" s="243" t="s">
        <v>623</v>
      </c>
      <c r="AI1" s="23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9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2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6"/>
      <c r="Z2" s="236"/>
      <c r="AA2" s="236"/>
      <c r="AB2" s="236"/>
      <c r="AC2" s="236"/>
      <c r="AD2" s="236"/>
      <c r="AE2" s="238"/>
      <c r="AF2" s="240"/>
      <c r="AG2" s="242"/>
      <c r="AH2" s="244"/>
      <c r="AI2" s="23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abSelected="1" topLeftCell="A256" zoomScaleNormal="100" workbookViewId="0">
      <selection activeCell="A256" sqref="A256:C256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1446000</v>
      </c>
      <c r="D2" s="26">
        <f>D3+D67</f>
        <v>1446000</v>
      </c>
      <c r="E2" s="26">
        <f>E3+E67</f>
        <v>1446000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1184775</v>
      </c>
      <c r="D3" s="23">
        <f>D4+D11+D38+D61</f>
        <v>1184775</v>
      </c>
      <c r="E3" s="23">
        <f>E4+E11+E38+E61</f>
        <v>1184775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742125</v>
      </c>
      <c r="D4" s="21">
        <f>SUM(D5:D10)</f>
        <v>742125</v>
      </c>
      <c r="E4" s="21">
        <f>SUM(E5:E10)</f>
        <v>742125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22000</v>
      </c>
      <c r="D5" s="2">
        <f>C5</f>
        <v>22000</v>
      </c>
      <c r="E5" s="2">
        <f>D5</f>
        <v>22000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695000</v>
      </c>
      <c r="D7" s="2">
        <f t="shared" si="0"/>
        <v>695000</v>
      </c>
      <c r="E7" s="2">
        <f t="shared" si="0"/>
        <v>695000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5000</v>
      </c>
      <c r="D8" s="2">
        <f t="shared" si="0"/>
        <v>5000</v>
      </c>
      <c r="E8" s="2">
        <f t="shared" si="0"/>
        <v>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125</v>
      </c>
      <c r="D10" s="2">
        <f t="shared" si="0"/>
        <v>125</v>
      </c>
      <c r="E10" s="2">
        <f t="shared" si="0"/>
        <v>125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17700</v>
      </c>
      <c r="D11" s="21">
        <f>SUM(D12:D37)</f>
        <v>17700</v>
      </c>
      <c r="E11" s="21">
        <f>SUM(E12:E37)</f>
        <v>17700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9500</v>
      </c>
      <c r="D12" s="2">
        <f>C12</f>
        <v>9500</v>
      </c>
      <c r="E12" s="2">
        <f>D12</f>
        <v>9500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500</v>
      </c>
      <c r="D32" s="2">
        <f t="shared" si="2"/>
        <v>500</v>
      </c>
      <c r="E32" s="2">
        <f t="shared" si="2"/>
        <v>500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6200</v>
      </c>
      <c r="D34" s="2">
        <f t="shared" si="2"/>
        <v>6200</v>
      </c>
      <c r="E34" s="2">
        <f t="shared" si="2"/>
        <v>6200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9" t="s">
        <v>145</v>
      </c>
      <c r="B38" s="180"/>
      <c r="C38" s="21">
        <f>SUM(C39:C60)</f>
        <v>424950</v>
      </c>
      <c r="D38" s="21">
        <f>SUM(D39:D60)</f>
        <v>424950</v>
      </c>
      <c r="E38" s="21">
        <f>SUM(E39:E60)</f>
        <v>424950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6500</v>
      </c>
      <c r="D39" s="2">
        <f>C39</f>
        <v>6500</v>
      </c>
      <c r="E39" s="2">
        <f>D39</f>
        <v>6500</v>
      </c>
    </row>
    <row r="40" spans="1:10" hidden="1" outlineLevel="1">
      <c r="A40" s="20">
        <v>3102</v>
      </c>
      <c r="B40" s="20" t="s">
        <v>12</v>
      </c>
      <c r="C40" s="2">
        <v>800</v>
      </c>
      <c r="D40" s="2">
        <f t="shared" ref="D40:E55" si="3">C40</f>
        <v>800</v>
      </c>
      <c r="E40" s="2">
        <f t="shared" si="3"/>
        <v>800</v>
      </c>
    </row>
    <row r="41" spans="1:10" hidden="1" outlineLevel="1">
      <c r="A41" s="20">
        <v>3103</v>
      </c>
      <c r="B41" s="20" t="s">
        <v>13</v>
      </c>
      <c r="C41" s="2">
        <v>1300</v>
      </c>
      <c r="D41" s="2">
        <f t="shared" si="3"/>
        <v>1300</v>
      </c>
      <c r="E41" s="2">
        <f t="shared" si="3"/>
        <v>1300</v>
      </c>
    </row>
    <row r="42" spans="1:10" hidden="1" outlineLevel="1">
      <c r="A42" s="20">
        <v>3199</v>
      </c>
      <c r="B42" s="20" t="s">
        <v>14</v>
      </c>
      <c r="C42" s="2">
        <v>150</v>
      </c>
      <c r="D42" s="2">
        <f t="shared" si="3"/>
        <v>150</v>
      </c>
      <c r="E42" s="2">
        <f t="shared" si="3"/>
        <v>150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18000</v>
      </c>
      <c r="D48" s="2">
        <f t="shared" si="3"/>
        <v>18000</v>
      </c>
      <c r="E48" s="2">
        <f t="shared" si="3"/>
        <v>18000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3"/>
        <v>10000</v>
      </c>
      <c r="E53" s="2">
        <f t="shared" si="3"/>
        <v>10000</v>
      </c>
    </row>
    <row r="54" spans="1:10" hidden="1" outlineLevel="1">
      <c r="A54" s="20">
        <v>3302</v>
      </c>
      <c r="B54" s="20" t="s">
        <v>19</v>
      </c>
      <c r="C54" s="2">
        <v>1200</v>
      </c>
      <c r="D54" s="2">
        <f t="shared" si="3"/>
        <v>1200</v>
      </c>
      <c r="E54" s="2">
        <f t="shared" si="3"/>
        <v>1200</v>
      </c>
    </row>
    <row r="55" spans="1:10" hidden="1" outlineLevel="1">
      <c r="A55" s="20">
        <v>3303</v>
      </c>
      <c r="B55" s="20" t="s">
        <v>153</v>
      </c>
      <c r="C55" s="2">
        <v>380000</v>
      </c>
      <c r="D55" s="2">
        <f t="shared" si="3"/>
        <v>380000</v>
      </c>
      <c r="E55" s="2">
        <f t="shared" si="3"/>
        <v>380000</v>
      </c>
    </row>
    <row r="56" spans="1:10" hidden="1" outlineLevel="1">
      <c r="A56" s="20">
        <v>3303</v>
      </c>
      <c r="B56" s="20" t="s">
        <v>154</v>
      </c>
      <c r="C56" s="2">
        <v>5000</v>
      </c>
      <c r="D56" s="2">
        <f t="shared" ref="D56:E60" si="4">C56</f>
        <v>5000</v>
      </c>
      <c r="E56" s="2">
        <f t="shared" si="4"/>
        <v>5000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3" t="s">
        <v>579</v>
      </c>
      <c r="B67" s="183"/>
      <c r="C67" s="25">
        <f>C97+C68</f>
        <v>261225</v>
      </c>
      <c r="D67" s="25">
        <f>D97+D68</f>
        <v>261225</v>
      </c>
      <c r="E67" s="25">
        <f>E97+E68</f>
        <v>261225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261225</v>
      </c>
      <c r="D97" s="21">
        <f>SUM(D98:D113)</f>
        <v>261225</v>
      </c>
      <c r="E97" s="21">
        <f>SUM(E98:E113)</f>
        <v>261225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260000</v>
      </c>
      <c r="D98" s="2">
        <f>C98</f>
        <v>260000</v>
      </c>
      <c r="E98" s="2">
        <f>D98</f>
        <v>260000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8"/>
        <v>100</v>
      </c>
      <c r="E103" s="2">
        <f t="shared" si="8"/>
        <v>100</v>
      </c>
    </row>
    <row r="104" spans="1:10" ht="15" hidden="1" customHeight="1" outlineLevel="1">
      <c r="A104" s="3">
        <v>6007</v>
      </c>
      <c r="B104" s="1" t="s">
        <v>27</v>
      </c>
      <c r="C104" s="2">
        <v>125</v>
      </c>
      <c r="D104" s="2">
        <f t="shared" si="8"/>
        <v>125</v>
      </c>
      <c r="E104" s="2">
        <f t="shared" si="8"/>
        <v>125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4" t="s">
        <v>62</v>
      </c>
      <c r="B114" s="185"/>
      <c r="C114" s="26">
        <f>C115+C152+C177</f>
        <v>1516720.7660000001</v>
      </c>
      <c r="D114" s="26">
        <f>D115+D152+D177</f>
        <v>1516720.7660000001</v>
      </c>
      <c r="E114" s="26">
        <f>E115+E152+E177</f>
        <v>1516720.7660000001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1516720.7660000001</v>
      </c>
      <c r="D115" s="23">
        <f>D116+D135</f>
        <v>1516720.7660000001</v>
      </c>
      <c r="E115" s="23">
        <f>E116+E135</f>
        <v>1516720.7660000001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270000</v>
      </c>
      <c r="D116" s="21">
        <f>D117+D120+D123+D126+D129+D132</f>
        <v>270000</v>
      </c>
      <c r="E116" s="21">
        <f>E117+E120+E123+E126+E129+E132</f>
        <v>270000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270000</v>
      </c>
      <c r="D117" s="2">
        <f>D118+D119</f>
        <v>270000</v>
      </c>
      <c r="E117" s="2">
        <f>E118+E119</f>
        <v>270000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270000</v>
      </c>
      <c r="D119" s="129">
        <f>C119</f>
        <v>270000</v>
      </c>
      <c r="E119" s="129">
        <f>D119</f>
        <v>270000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79" t="s">
        <v>202</v>
      </c>
      <c r="B135" s="180"/>
      <c r="C135" s="21">
        <f>C136+C140+C143+C146+C149</f>
        <v>1246720.7660000001</v>
      </c>
      <c r="D135" s="21">
        <f>D136+D140+D143+D146+D149</f>
        <v>1246720.7660000001</v>
      </c>
      <c r="E135" s="21">
        <f>E136+E140+E143+E146+E149</f>
        <v>1246720.7660000001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970410.44900000002</v>
      </c>
      <c r="D136" s="2">
        <f>D137+D138+D139</f>
        <v>970410.44900000002</v>
      </c>
      <c r="E136" s="2">
        <f>E137+E138+E139</f>
        <v>970410.44900000002</v>
      </c>
    </row>
    <row r="137" spans="1:10" ht="15" hidden="1" customHeight="1" outlineLevel="2">
      <c r="A137" s="131"/>
      <c r="B137" s="130" t="s">
        <v>855</v>
      </c>
      <c r="C137" s="129">
        <v>670410.44900000002</v>
      </c>
      <c r="D137" s="129">
        <f>C137</f>
        <v>670410.44900000002</v>
      </c>
      <c r="E137" s="129">
        <f>D137</f>
        <v>670410.44900000002</v>
      </c>
    </row>
    <row r="138" spans="1:10" ht="15" hidden="1" customHeight="1" outlineLevel="2">
      <c r="A138" s="131"/>
      <c r="B138" s="130" t="s">
        <v>862</v>
      </c>
      <c r="C138" s="129">
        <v>226199.715</v>
      </c>
      <c r="D138" s="129">
        <f t="shared" ref="D138:E139" si="9">C138</f>
        <v>226199.715</v>
      </c>
      <c r="E138" s="129">
        <f t="shared" si="9"/>
        <v>226199.715</v>
      </c>
    </row>
    <row r="139" spans="1:10" ht="15" hidden="1" customHeight="1" outlineLevel="2">
      <c r="A139" s="131"/>
      <c r="B139" s="130" t="s">
        <v>861</v>
      </c>
      <c r="C139" s="129">
        <v>73800.285000000003</v>
      </c>
      <c r="D139" s="129">
        <f t="shared" si="9"/>
        <v>73800.285000000003</v>
      </c>
      <c r="E139" s="129">
        <f t="shared" si="9"/>
        <v>73800.285000000003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276310.31700000004</v>
      </c>
      <c r="D149" s="2">
        <f>D150+D151</f>
        <v>276310.31700000004</v>
      </c>
      <c r="E149" s="2">
        <f>E150+E151</f>
        <v>276310.31700000004</v>
      </c>
    </row>
    <row r="150" spans="1:10" ht="15" hidden="1" customHeight="1" outlineLevel="2">
      <c r="A150" s="131"/>
      <c r="B150" s="130" t="s">
        <v>855</v>
      </c>
      <c r="C150" s="129">
        <v>196310.31700000001</v>
      </c>
      <c r="D150" s="129">
        <f>C150</f>
        <v>196310.31700000001</v>
      </c>
      <c r="E150" s="129">
        <f>D150</f>
        <v>196310.31700000001</v>
      </c>
    </row>
    <row r="151" spans="1:10" ht="15" hidden="1" customHeight="1" outlineLevel="2">
      <c r="A151" s="131"/>
      <c r="B151" s="130" t="s">
        <v>860</v>
      </c>
      <c r="C151" s="129">
        <v>80000</v>
      </c>
      <c r="D151" s="129">
        <f>C151</f>
        <v>80000</v>
      </c>
      <c r="E151" s="129">
        <f>D151</f>
        <v>80000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920262.647</v>
      </c>
      <c r="D257" s="37">
        <f>D258+D551</f>
        <v>635390.67499999993</v>
      </c>
      <c r="E257" s="37">
        <f>E258+E551</f>
        <v>635390.67499999993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867962.80700000003</v>
      </c>
      <c r="D258" s="36">
        <f>D259+D339+D483+D548</f>
        <v>583090.83499999996</v>
      </c>
      <c r="E258" s="36">
        <f>E259+E339+E483+E548</f>
        <v>583090.83499999996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416846.97200000001</v>
      </c>
      <c r="D259" s="33">
        <f>D260+D263+D314</f>
        <v>134475</v>
      </c>
      <c r="E259" s="33">
        <f>E260+E263+E314</f>
        <v>134475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8" t="s">
        <v>268</v>
      </c>
      <c r="B260" s="169"/>
      <c r="C260" s="32">
        <f>SUM(C261:C262)</f>
        <v>2880</v>
      </c>
      <c r="D260" s="32">
        <f>SUM(D261:D262)</f>
        <v>2880</v>
      </c>
      <c r="E260" s="32">
        <f>SUM(E261:E262)</f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</row>
    <row r="263" spans="1:10" hidden="1" outlineLevel="1">
      <c r="A263" s="168" t="s">
        <v>269</v>
      </c>
      <c r="B263" s="169"/>
      <c r="C263" s="32">
        <f>C264+C265+C289+C296+C298+C302+C305+C308+C313</f>
        <v>413966.97200000001</v>
      </c>
      <c r="D263" s="32">
        <f>D264+D265+D289+D296+D298+D302+D305+D308+D313</f>
        <v>131595</v>
      </c>
      <c r="E263" s="32">
        <f>E264+E265+E289+E296+E298+E302+E305+E308+E313</f>
        <v>131595</v>
      </c>
    </row>
    <row r="264" spans="1:10" hidden="1" outlineLevel="2">
      <c r="A264" s="6">
        <v>1101</v>
      </c>
      <c r="B264" s="4" t="s">
        <v>34</v>
      </c>
      <c r="C264" s="5">
        <v>131595</v>
      </c>
      <c r="D264" s="5">
        <f>C264</f>
        <v>131595</v>
      </c>
      <c r="E264" s="5">
        <f>D264</f>
        <v>131595</v>
      </c>
    </row>
    <row r="265" spans="1:10" hidden="1" outlineLevel="2">
      <c r="A265" s="6">
        <v>1101</v>
      </c>
      <c r="B265" s="4" t="s">
        <v>35</v>
      </c>
      <c r="C265" s="5">
        <v>197692.2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4260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720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10740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5500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4777.884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58681.887999999999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4" t="s">
        <v>270</v>
      </c>
      <c r="B339" s="165"/>
      <c r="C339" s="33">
        <f>C340+C444+C482</f>
        <v>342600</v>
      </c>
      <c r="D339" s="33">
        <f>D340+D444+D482</f>
        <v>340100</v>
      </c>
      <c r="E339" s="33">
        <f>E340+E444+E482</f>
        <v>340100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286100</v>
      </c>
      <c r="D340" s="32">
        <f>D341+D342+D343+D344+D347+D348+D353+D356+D357+D362+D367+BH290669+D371+D372+D373+D376+D377+D378+D382+D388+D391+D392+D395+D398+D399+D404+D407+D408+D409+D412+D415+D416+D419+D420+D421+D422+D429+D443</f>
        <v>283600</v>
      </c>
      <c r="E340" s="32">
        <f>E341+E342+E343+E344+E347+E348+E353+E356+E357+E362+E367+BI290669+E371+E372+E373+E376+E377+E378+E382+E388+E391+E392+E395+E398+E399+E404+E407+E408+E409+E412+E415+E416+E419+E420+E421+E422+E429+E443</f>
        <v>283600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hidden="1" outlineLevel="2">
      <c r="A343" s="6">
        <v>2201</v>
      </c>
      <c r="B343" s="4" t="s">
        <v>41</v>
      </c>
      <c r="C343" s="5">
        <v>120000</v>
      </c>
      <c r="D343" s="5">
        <f t="shared" si="26"/>
        <v>120000</v>
      </c>
      <c r="E343" s="5">
        <f t="shared" si="26"/>
        <v>120000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52000</v>
      </c>
      <c r="D348" s="5">
        <f>SUM(D349:D352)</f>
        <v>52000</v>
      </c>
      <c r="E348" s="5">
        <f>SUM(E349:E352)</f>
        <v>52000</v>
      </c>
    </row>
    <row r="349" spans="1:10" hidden="1" outlineLevel="3">
      <c r="A349" s="29"/>
      <c r="B349" s="28" t="s">
        <v>278</v>
      </c>
      <c r="C349" s="30">
        <v>52000</v>
      </c>
      <c r="D349" s="30">
        <f>C349</f>
        <v>52000</v>
      </c>
      <c r="E349" s="30">
        <f>D349</f>
        <v>52000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hidden="1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</row>
    <row r="358" spans="1:5" hidden="1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hidden="1" outlineLevel="3">
      <c r="A361" s="29"/>
      <c r="B361" s="28" t="s">
        <v>289</v>
      </c>
      <c r="C361" s="30">
        <v>2000</v>
      </c>
      <c r="D361" s="30">
        <f t="shared" si="30"/>
        <v>2000</v>
      </c>
      <c r="E361" s="30">
        <f t="shared" si="30"/>
        <v>2000</v>
      </c>
    </row>
    <row r="362" spans="1:5" hidden="1" outlineLevel="2">
      <c r="A362" s="6">
        <v>2201</v>
      </c>
      <c r="B362" s="4" t="s">
        <v>290</v>
      </c>
      <c r="C362" s="5">
        <f>SUM(C363:C366)</f>
        <v>29000</v>
      </c>
      <c r="D362" s="5">
        <f>SUM(D363:D366)</f>
        <v>29000</v>
      </c>
      <c r="E362" s="5">
        <f>SUM(E363:E366)</f>
        <v>29000</v>
      </c>
    </row>
    <row r="363" spans="1:5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hidden="1" outlineLevel="3">
      <c r="A364" s="29"/>
      <c r="B364" s="28" t="s">
        <v>292</v>
      </c>
      <c r="C364" s="30">
        <v>23000</v>
      </c>
      <c r="D364" s="30">
        <f t="shared" ref="D364:E366" si="31">C364</f>
        <v>23000</v>
      </c>
      <c r="E364" s="30">
        <f t="shared" si="31"/>
        <v>23000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3500</v>
      </c>
      <c r="D371" s="5">
        <f t="shared" si="32"/>
        <v>3500</v>
      </c>
      <c r="E371" s="5">
        <f t="shared" si="32"/>
        <v>3500</v>
      </c>
    </row>
    <row r="372" spans="1:5" hidden="1" outlineLevel="2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 hidden="1" outlineLevel="3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 hidden="1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</row>
    <row r="379" spans="1:5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 hidden="1" outlineLevel="3">
      <c r="A380" s="29"/>
      <c r="B380" s="28" t="s">
        <v>113</v>
      </c>
      <c r="C380" s="30">
        <v>6000</v>
      </c>
      <c r="D380" s="30">
        <f t="shared" ref="D380:E381" si="34">C380</f>
        <v>6000</v>
      </c>
      <c r="E380" s="30">
        <f t="shared" si="34"/>
        <v>6000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5600</v>
      </c>
      <c r="D382" s="5">
        <f>SUM(D383:D387)</f>
        <v>5600</v>
      </c>
      <c r="E382" s="5">
        <f>SUM(E383:E387)</f>
        <v>5600</v>
      </c>
    </row>
    <row r="383" spans="1:5" hidden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</row>
    <row r="384" spans="1:5" hidden="1" outlineLevel="3">
      <c r="A384" s="29"/>
      <c r="B384" s="28" t="s">
        <v>305</v>
      </c>
      <c r="C384" s="30">
        <v>2200</v>
      </c>
      <c r="D384" s="30">
        <f t="shared" ref="D384:E387" si="35">C384</f>
        <v>2200</v>
      </c>
      <c r="E384" s="30">
        <f t="shared" si="35"/>
        <v>2200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f t="shared" si="35"/>
        <v>2200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hidden="1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</row>
    <row r="395" spans="1:5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</row>
    <row r="396" spans="1:5" hidden="1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hidden="1" outlineLevel="3">
      <c r="A397" s="29"/>
      <c r="B397" s="28" t="s">
        <v>316</v>
      </c>
      <c r="C397" s="30">
        <v>1000</v>
      </c>
      <c r="D397" s="30">
        <f t="shared" si="37"/>
        <v>1000</v>
      </c>
      <c r="E397" s="30">
        <f t="shared" si="37"/>
        <v>1000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>
        <v>1000</v>
      </c>
      <c r="D401" s="30">
        <f t="shared" ref="D401:E403" si="38">C401</f>
        <v>1000</v>
      </c>
      <c r="E401" s="30">
        <f t="shared" si="38"/>
        <v>1000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5500</v>
      </c>
      <c r="D404" s="5">
        <f>SUM(D405:D406)</f>
        <v>5500</v>
      </c>
      <c r="E404" s="5">
        <f>SUM(E405:E406)</f>
        <v>5500</v>
      </c>
    </row>
    <row r="405" spans="1:5" hidden="1" outlineLevel="3">
      <c r="A405" s="29"/>
      <c r="B405" s="28" t="s">
        <v>323</v>
      </c>
      <c r="C405" s="30">
        <v>3000</v>
      </c>
      <c r="D405" s="30">
        <f t="shared" ref="D405:E408" si="39">C405</f>
        <v>3000</v>
      </c>
      <c r="E405" s="30">
        <f t="shared" si="39"/>
        <v>3000</v>
      </c>
    </row>
    <row r="406" spans="1:5" hidden="1" outlineLevel="3">
      <c r="A406" s="29"/>
      <c r="B406" s="28" t="s">
        <v>324</v>
      </c>
      <c r="C406" s="30">
        <v>2500</v>
      </c>
      <c r="D406" s="30">
        <f t="shared" si="39"/>
        <v>2500</v>
      </c>
      <c r="E406" s="30">
        <f t="shared" si="39"/>
        <v>2500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</row>
    <row r="410" spans="1:5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332</v>
      </c>
      <c r="C416" s="5">
        <v>2500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1000</v>
      </c>
      <c r="D425" s="30">
        <f t="shared" si="42"/>
        <v>1000</v>
      </c>
      <c r="E425" s="30">
        <f t="shared" si="42"/>
        <v>1000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8" t="s">
        <v>357</v>
      </c>
      <c r="B444" s="169"/>
      <c r="C444" s="32">
        <f>C445+C454+C455+C459+C462+C463+C468+C474+C477+C480+C481+C450</f>
        <v>56500</v>
      </c>
      <c r="D444" s="32">
        <f>D445+D454+D455+D459+D462+D463+D468+D474+D477+D480+D481+D450</f>
        <v>56500</v>
      </c>
      <c r="E444" s="32">
        <f>E445+E454+E455+E459+E462+E463+E468+E474+E477+E480+E481+E450</f>
        <v>56500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13500</v>
      </c>
      <c r="D445" s="5">
        <f>SUM(D446:D449)</f>
        <v>13500</v>
      </c>
      <c r="E445" s="5">
        <f>SUM(E446:E449)</f>
        <v>13500</v>
      </c>
    </row>
    <row r="446" spans="1:5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</row>
    <row r="447" spans="1:5" ht="15" hidden="1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hidden="1" customHeight="1" outlineLevel="3">
      <c r="A448" s="28"/>
      <c r="B448" s="28" t="s">
        <v>361</v>
      </c>
      <c r="C448" s="30">
        <v>10000</v>
      </c>
      <c r="D448" s="30">
        <f t="shared" si="44"/>
        <v>10000</v>
      </c>
      <c r="E448" s="30">
        <f t="shared" si="44"/>
        <v>10000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</row>
    <row r="456" spans="1:5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hidden="1" customHeight="1" outlineLevel="3">
      <c r="A457" s="28"/>
      <c r="B457" s="28" t="s">
        <v>368</v>
      </c>
      <c r="C457" s="30">
        <v>5000</v>
      </c>
      <c r="D457" s="30">
        <f t="shared" ref="D457:E458" si="46">C457</f>
        <v>5000</v>
      </c>
      <c r="E457" s="30">
        <f t="shared" si="46"/>
        <v>5000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hidden="1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hidden="1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hidden="1" outlineLevel="2">
      <c r="A462" s="6">
        <v>2202</v>
      </c>
      <c r="B462" s="4" t="s">
        <v>371</v>
      </c>
      <c r="C462" s="5">
        <v>3000</v>
      </c>
      <c r="D462" s="5">
        <f t="shared" si="47"/>
        <v>3000</v>
      </c>
      <c r="E462" s="5">
        <f t="shared" si="47"/>
        <v>3000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hidden="1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 collapsed="1">
      <c r="A483" s="174" t="s">
        <v>389</v>
      </c>
      <c r="B483" s="175"/>
      <c r="C483" s="35">
        <f>C484+C504+C510+C523+C529+C539+C509</f>
        <v>68515.834999999992</v>
      </c>
      <c r="D483" s="35">
        <f>D484+D504+D510+D523+D529+D539+D509</f>
        <v>68515.834999999992</v>
      </c>
      <c r="E483" s="35">
        <f>E484+E504+E510+E523+E529+E539+E509</f>
        <v>68515.834999999992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8" t="s">
        <v>390</v>
      </c>
      <c r="B484" s="169"/>
      <c r="C484" s="32">
        <f>C485+C486+C490+C491+C494+C497+C500+C501+C502+C503</f>
        <v>39500</v>
      </c>
      <c r="D484" s="32">
        <f>D485+D486+D490+D491+D494+D497+D500+D501+D502+D503</f>
        <v>39500</v>
      </c>
      <c r="E484" s="32">
        <f>E485+E486+E490+E491+E494+E497+E500+E501+E502+E503</f>
        <v>39500</v>
      </c>
    </row>
    <row r="485" spans="1:10" hidden="1" outlineLevel="2">
      <c r="A485" s="6">
        <v>3302</v>
      </c>
      <c r="B485" s="4" t="s">
        <v>391</v>
      </c>
      <c r="C485" s="5">
        <v>13000</v>
      </c>
      <c r="D485" s="5">
        <f>C485</f>
        <v>13000</v>
      </c>
      <c r="E485" s="5">
        <f>D485</f>
        <v>13000</v>
      </c>
    </row>
    <row r="486" spans="1:10" hidden="1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1">C488</f>
        <v>3000</v>
      </c>
      <c r="E488" s="30">
        <f t="shared" si="51"/>
        <v>3000</v>
      </c>
    </row>
    <row r="489" spans="1:10" ht="15" hidden="1" customHeight="1" outlineLevel="3">
      <c r="A489" s="28"/>
      <c r="B489" s="28" t="s">
        <v>395</v>
      </c>
      <c r="C489" s="30"/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7000</v>
      </c>
      <c r="D497" s="5">
        <f>SUM(D498:D499)</f>
        <v>7000</v>
      </c>
      <c r="E497" s="5">
        <f>SUM(E498:E499)</f>
        <v>7000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52">C498</f>
        <v>5000</v>
      </c>
      <c r="E498" s="30">
        <f t="shared" si="52"/>
        <v>5000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12" hidden="1" outlineLevel="2">
      <c r="A500" s="6">
        <v>3302</v>
      </c>
      <c r="B500" s="4" t="s">
        <v>406</v>
      </c>
      <c r="C500" s="5">
        <v>9000</v>
      </c>
      <c r="D500" s="5">
        <f t="shared" si="52"/>
        <v>9000</v>
      </c>
      <c r="E500" s="5">
        <f t="shared" si="52"/>
        <v>9000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3000</v>
      </c>
      <c r="D503" s="5">
        <f t="shared" si="52"/>
        <v>3000</v>
      </c>
      <c r="E503" s="5">
        <f t="shared" si="52"/>
        <v>3000</v>
      </c>
    </row>
    <row r="504" spans="1:12" hidden="1" outlineLevel="1">
      <c r="A504" s="168" t="s">
        <v>410</v>
      </c>
      <c r="B504" s="169"/>
      <c r="C504" s="32">
        <f>SUM(C505:C508)</f>
        <v>2569.835</v>
      </c>
      <c r="D504" s="32">
        <f>SUM(D505:D508)</f>
        <v>2569.835</v>
      </c>
      <c r="E504" s="32">
        <f>SUM(E505:E508)</f>
        <v>2569.835</v>
      </c>
    </row>
    <row r="505" spans="1:12" hidden="1" outlineLevel="2" collapsed="1">
      <c r="A505" s="6">
        <v>3303</v>
      </c>
      <c r="B505" s="4" t="s">
        <v>411</v>
      </c>
      <c r="C505" s="5">
        <v>2069.835</v>
      </c>
      <c r="D505" s="5">
        <f>C505</f>
        <v>2069.835</v>
      </c>
      <c r="E505" s="5">
        <f>D505</f>
        <v>2069.835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8" t="s">
        <v>414</v>
      </c>
      <c r="B510" s="169"/>
      <c r="C510" s="32">
        <f>C511+C512+C513+C514+C518+C519+C520+C521+C522</f>
        <v>25000</v>
      </c>
      <c r="D510" s="32">
        <f>D511+D512+D513+D514+D518+D519+D520+D521+D522</f>
        <v>25000</v>
      </c>
      <c r="E510" s="32">
        <f>E511+E512+E513+E514+E518+E519+E520+E521+E522</f>
        <v>25000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5000</v>
      </c>
      <c r="D518" s="5">
        <f t="shared" si="55"/>
        <v>5000</v>
      </c>
      <c r="E518" s="5">
        <f t="shared" si="55"/>
        <v>5000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20000</v>
      </c>
      <c r="D521" s="5">
        <f t="shared" si="55"/>
        <v>20000</v>
      </c>
      <c r="E521" s="5">
        <f t="shared" si="55"/>
        <v>20000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8" t="s">
        <v>441</v>
      </c>
      <c r="B539" s="169"/>
      <c r="C539" s="32">
        <f>SUM(C540:C545)</f>
        <v>1446</v>
      </c>
      <c r="D539" s="32">
        <f>SUM(D540:D545)</f>
        <v>1446</v>
      </c>
      <c r="E539" s="32">
        <f>SUM(E540:E545)</f>
        <v>1446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1446</v>
      </c>
      <c r="D541" s="5">
        <f t="shared" ref="D541:E544" si="58">C541</f>
        <v>1446</v>
      </c>
      <c r="E541" s="5">
        <f t="shared" si="58"/>
        <v>1446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2" t="s">
        <v>449</v>
      </c>
      <c r="B548" s="173"/>
      <c r="C548" s="35">
        <f>C549+C550</f>
        <v>40000</v>
      </c>
      <c r="D548" s="35">
        <f>D549+D550</f>
        <v>40000</v>
      </c>
      <c r="E548" s="35">
        <f>E549+E550</f>
        <v>40000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8" t="s">
        <v>450</v>
      </c>
      <c r="B549" s="169"/>
      <c r="C549" s="32">
        <v>5000</v>
      </c>
      <c r="D549" s="32">
        <f>C549</f>
        <v>5000</v>
      </c>
      <c r="E549" s="32">
        <f>D549</f>
        <v>5000</v>
      </c>
    </row>
    <row r="550" spans="1:10" hidden="1" outlineLevel="1">
      <c r="A550" s="168" t="s">
        <v>451</v>
      </c>
      <c r="B550" s="169"/>
      <c r="C550" s="32">
        <v>35000</v>
      </c>
      <c r="D550" s="32">
        <f>C550</f>
        <v>35000</v>
      </c>
      <c r="E550" s="32">
        <f>D550</f>
        <v>35000</v>
      </c>
    </row>
    <row r="551" spans="1:10" collapsed="1">
      <c r="A551" s="166" t="s">
        <v>455</v>
      </c>
      <c r="B551" s="167"/>
      <c r="C551" s="36">
        <f>C552</f>
        <v>52299.839999999997</v>
      </c>
      <c r="D551" s="36">
        <f>D552</f>
        <v>52299.839999999997</v>
      </c>
      <c r="E551" s="36">
        <f>E552</f>
        <v>52299.839999999997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52299.839999999997</v>
      </c>
      <c r="D552" s="33">
        <f>D553+D557</f>
        <v>52299.839999999997</v>
      </c>
      <c r="E552" s="33">
        <f>E553+E557</f>
        <v>52299.839999999997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8" t="s">
        <v>457</v>
      </c>
      <c r="B553" s="169"/>
      <c r="C553" s="32">
        <f>SUM(C554:C556)</f>
        <v>52299.839999999997</v>
      </c>
      <c r="D553" s="32">
        <f>SUM(D554:D556)</f>
        <v>52299.839999999997</v>
      </c>
      <c r="E553" s="32">
        <f>SUM(E554:E556)</f>
        <v>52299.839999999997</v>
      </c>
    </row>
    <row r="554" spans="1:10" hidden="1" outlineLevel="2" collapsed="1">
      <c r="A554" s="6">
        <v>5500</v>
      </c>
      <c r="B554" s="4" t="s">
        <v>458</v>
      </c>
      <c r="C554" s="5">
        <v>52299.839999999997</v>
      </c>
      <c r="D554" s="5">
        <f t="shared" ref="D554:E556" si="59">C554</f>
        <v>52299.839999999997</v>
      </c>
      <c r="E554" s="5">
        <f t="shared" si="59"/>
        <v>52299.839999999997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0" t="s">
        <v>62</v>
      </c>
      <c r="B560" s="171"/>
      <c r="C560" s="37">
        <f>C561+C717+C726</f>
        <v>1799528.1189999999</v>
      </c>
      <c r="D560" s="37">
        <f>D561+D717+D726</f>
        <v>1799528.1189999999</v>
      </c>
      <c r="E560" s="37">
        <f>E561+E717+E726</f>
        <v>1799528.1189999999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1705337.6409999998</v>
      </c>
      <c r="D561" s="36">
        <f>D562+D639+D643+D646</f>
        <v>1705337.6409999998</v>
      </c>
      <c r="E561" s="36">
        <f>E562+E639+E643+E646</f>
        <v>1705337.6409999998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72000</v>
      </c>
      <c r="D562" s="38">
        <f>D563+D568+D569+D570+D577+D578+D582+D585+D586+D587+D588+D593+D596+D600+D604+D611+D617+D629</f>
        <v>72000</v>
      </c>
      <c r="E562" s="38">
        <f>E563+E568+E569+E570+E577+E578+E582+E585+E586+E587+E588+E593+E596+E600+E604+E611+E617+E629</f>
        <v>72000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8" t="s">
        <v>466</v>
      </c>
      <c r="B563" s="169"/>
      <c r="C563" s="32">
        <f>SUM(C564:C567)</f>
        <v>40000</v>
      </c>
      <c r="D563" s="32">
        <f>SUM(D564:D567)</f>
        <v>40000</v>
      </c>
      <c r="E563" s="32">
        <f>SUM(E564:E567)</f>
        <v>40000</v>
      </c>
    </row>
    <row r="564" spans="1:10" hidden="1" outlineLevel="2">
      <c r="A564" s="7">
        <v>6600</v>
      </c>
      <c r="B564" s="4" t="s">
        <v>468</v>
      </c>
      <c r="C564" s="5">
        <v>25000</v>
      </c>
      <c r="D564" s="5">
        <f>C564</f>
        <v>25000</v>
      </c>
      <c r="E564" s="5">
        <f>D564</f>
        <v>25000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15000</v>
      </c>
      <c r="D567" s="5">
        <f t="shared" si="60"/>
        <v>15000</v>
      </c>
      <c r="E567" s="5">
        <f t="shared" si="60"/>
        <v>15000</v>
      </c>
    </row>
    <row r="568" spans="1:10" hidden="1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8" t="s">
        <v>480</v>
      </c>
      <c r="B577" s="169"/>
      <c r="C577" s="32">
        <v>12000</v>
      </c>
      <c r="D577" s="32">
        <f>C577</f>
        <v>12000</v>
      </c>
      <c r="E577" s="32">
        <f>D577</f>
        <v>12000</v>
      </c>
    </row>
    <row r="578" spans="1:5" hidden="1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8" t="s">
        <v>503</v>
      </c>
      <c r="B600" s="169"/>
      <c r="C600" s="32">
        <f>SUM(C601:C603)</f>
        <v>20000</v>
      </c>
      <c r="D600" s="32">
        <f>SUM(D601:D603)</f>
        <v>20000</v>
      </c>
      <c r="E600" s="32">
        <f>SUM(E601:E603)</f>
        <v>20000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20000</v>
      </c>
      <c r="D603" s="5">
        <f t="shared" si="66"/>
        <v>20000</v>
      </c>
      <c r="E603" s="5">
        <f t="shared" si="66"/>
        <v>20000</v>
      </c>
    </row>
    <row r="604" spans="1:5" hidden="1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4" t="s">
        <v>548</v>
      </c>
      <c r="B646" s="165"/>
      <c r="C646" s="38">
        <f>C647+C652+C653+C654+C661+C662+C666+C669+C670+C671+C672+C677+C680+C684+C688+C695+C701+C713+C714+C715+C716</f>
        <v>1633337.6409999998</v>
      </c>
      <c r="D646" s="38">
        <f>D647+D652+D653+D654+D661+D662+D666+D669+D670+D671+D672+D677+D680+D684+D688+D695+D701+D713+D714+D715+D716</f>
        <v>1633337.6409999998</v>
      </c>
      <c r="E646" s="38">
        <f>E647+E652+E653+E654+E661+E662+E666+E669+E670+E671+E672+E677+E680+E684+E688+E695+E701+E713+E714+E715+E716</f>
        <v>1633337.6409999998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8" t="s">
        <v>561</v>
      </c>
      <c r="B680" s="169"/>
      <c r="C680" s="32">
        <f>SUM(C681:C683)</f>
        <v>345577.32299999997</v>
      </c>
      <c r="D680" s="32">
        <f>SUM(D681:D683)</f>
        <v>345577.32299999997</v>
      </c>
      <c r="E680" s="32">
        <f>SUM(E681:E683)</f>
        <v>345577.32299999997</v>
      </c>
    </row>
    <row r="681" spans="1:5" hidden="1" outlineLevel="2">
      <c r="A681" s="7">
        <v>9612</v>
      </c>
      <c r="B681" s="4" t="s">
        <v>499</v>
      </c>
      <c r="C681" s="5">
        <v>200000</v>
      </c>
      <c r="D681" s="5">
        <f>C681</f>
        <v>200000</v>
      </c>
      <c r="E681" s="5">
        <f>D681</f>
        <v>200000</v>
      </c>
    </row>
    <row r="682" spans="1:5" hidden="1" outlineLevel="2">
      <c r="A682" s="7">
        <v>9612</v>
      </c>
      <c r="B682" s="4" t="s">
        <v>500</v>
      </c>
      <c r="C682" s="5">
        <v>145577.323</v>
      </c>
      <c r="D682" s="5">
        <f t="shared" ref="D682:E683" si="77">C682</f>
        <v>145577.323</v>
      </c>
      <c r="E682" s="5">
        <f t="shared" si="77"/>
        <v>145577.323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8" t="s">
        <v>562</v>
      </c>
      <c r="B684" s="169"/>
      <c r="C684" s="32">
        <f>SUM(C685:C687)</f>
        <v>1236643.443</v>
      </c>
      <c r="D684" s="32">
        <f>SUM(D685:D687)</f>
        <v>1236643.443</v>
      </c>
      <c r="E684" s="32">
        <f>SUM(E685:E687)</f>
        <v>1236643.443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1216643.443</v>
      </c>
      <c r="D686" s="5">
        <f t="shared" si="78"/>
        <v>1216643.443</v>
      </c>
      <c r="E686" s="5">
        <f t="shared" si="78"/>
        <v>1216643.443</v>
      </c>
    </row>
    <row r="687" spans="1:5" hidden="1" outlineLevel="2">
      <c r="A687" s="7">
        <v>9613</v>
      </c>
      <c r="B687" s="4" t="s">
        <v>501</v>
      </c>
      <c r="C687" s="5">
        <v>20000</v>
      </c>
      <c r="D687" s="5">
        <f t="shared" si="78"/>
        <v>20000</v>
      </c>
      <c r="E687" s="5">
        <f t="shared" si="78"/>
        <v>20000</v>
      </c>
    </row>
    <row r="688" spans="1:5" hidden="1" outlineLevel="1">
      <c r="A688" s="168" t="s">
        <v>563</v>
      </c>
      <c r="B688" s="169"/>
      <c r="C688" s="32">
        <f>SUM(C689:C694)</f>
        <v>1116.875</v>
      </c>
      <c r="D688" s="32">
        <f>SUM(D689:D694)</f>
        <v>1116.875</v>
      </c>
      <c r="E688" s="32">
        <f>SUM(E689:E694)</f>
        <v>1116.875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1116.875</v>
      </c>
      <c r="D693" s="5">
        <f t="shared" si="79"/>
        <v>1116.875</v>
      </c>
      <c r="E693" s="5">
        <f t="shared" si="79"/>
        <v>1116.875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8" t="s">
        <v>564</v>
      </c>
      <c r="B695" s="169"/>
      <c r="C695" s="32">
        <f>SUM(C696:C700)</f>
        <v>50000</v>
      </c>
      <c r="D695" s="32">
        <f>SUM(D696:D700)</f>
        <v>50000</v>
      </c>
      <c r="E695" s="32">
        <f>SUM(E696:E700)</f>
        <v>50000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50000</v>
      </c>
      <c r="D699" s="5">
        <f t="shared" si="80"/>
        <v>50000</v>
      </c>
      <c r="E699" s="5">
        <f t="shared" si="80"/>
        <v>50000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6" t="s">
        <v>570</v>
      </c>
      <c r="B717" s="167"/>
      <c r="C717" s="36">
        <f>C718</f>
        <v>94190.478000000003</v>
      </c>
      <c r="D717" s="36">
        <f>D718</f>
        <v>94190.478000000003</v>
      </c>
      <c r="E717" s="36">
        <f>E718</f>
        <v>94190.478000000003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94190.478000000003</v>
      </c>
      <c r="D718" s="33">
        <f>D719+D723</f>
        <v>94190.478000000003</v>
      </c>
      <c r="E718" s="33">
        <f>E719+E723</f>
        <v>94190.478000000003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2" t="s">
        <v>851</v>
      </c>
      <c r="B719" s="163"/>
      <c r="C719" s="31">
        <f>SUM(C720:C722)</f>
        <v>94190.478000000003</v>
      </c>
      <c r="D719" s="31">
        <f>SUM(D720:D722)</f>
        <v>94190.478000000003</v>
      </c>
      <c r="E719" s="31">
        <f>SUM(E720:E722)</f>
        <v>94190.478000000003</v>
      </c>
    </row>
    <row r="720" spans="1:10" ht="15" hidden="1" customHeight="1" outlineLevel="2">
      <c r="A720" s="6">
        <v>10950</v>
      </c>
      <c r="B720" s="4" t="s">
        <v>572</v>
      </c>
      <c r="C720" s="5">
        <v>94190.478000000003</v>
      </c>
      <c r="D720" s="5">
        <f>C720</f>
        <v>94190.478000000003</v>
      </c>
      <c r="E720" s="5">
        <f>D720</f>
        <v>94190.478000000003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78" zoomScaleNormal="100" workbookViewId="0">
      <selection activeCell="C178" sqref="C178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1715850</v>
      </c>
      <c r="D2" s="26">
        <f>D3+D67</f>
        <v>1715850</v>
      </c>
      <c r="E2" s="26">
        <f>E3+E67</f>
        <v>1715850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1433125</v>
      </c>
      <c r="D3" s="23">
        <f>D4+D11+D38+D61</f>
        <v>1433125</v>
      </c>
      <c r="E3" s="23">
        <f>E4+E11+E38+E61</f>
        <v>1433125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960125</v>
      </c>
      <c r="D4" s="21">
        <f>SUM(D5:D10)</f>
        <v>960125</v>
      </c>
      <c r="E4" s="21">
        <f>SUM(E5:E10)</f>
        <v>960125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900000</v>
      </c>
      <c r="D7" s="2">
        <f t="shared" si="0"/>
        <v>900000</v>
      </c>
      <c r="E7" s="2">
        <f t="shared" si="0"/>
        <v>900000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125</v>
      </c>
      <c r="D10" s="2">
        <f t="shared" si="0"/>
        <v>125</v>
      </c>
      <c r="E10" s="2">
        <f t="shared" si="0"/>
        <v>125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33500</v>
      </c>
      <c r="D11" s="21">
        <f>SUM(D12:D37)</f>
        <v>33500</v>
      </c>
      <c r="E11" s="21">
        <f>SUM(E12:E37)</f>
        <v>33500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 t="shared" si="2"/>
        <v>20000</v>
      </c>
      <c r="E34" s="2">
        <f t="shared" si="2"/>
        <v>20000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9" t="s">
        <v>145</v>
      </c>
      <c r="B38" s="180"/>
      <c r="C38" s="21">
        <f>SUM(C39:C60)</f>
        <v>439500</v>
      </c>
      <c r="D38" s="21">
        <f>SUM(D39:D60)</f>
        <v>439500</v>
      </c>
      <c r="E38" s="21">
        <f>SUM(E39:E60)</f>
        <v>439500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3"/>
        <v>10000</v>
      </c>
      <c r="E53" s="2">
        <f t="shared" si="3"/>
        <v>10000</v>
      </c>
    </row>
    <row r="54" spans="1:10" hidden="1" outlineLevel="1">
      <c r="A54" s="20">
        <v>3302</v>
      </c>
      <c r="B54" s="20" t="s">
        <v>19</v>
      </c>
      <c r="C54" s="2">
        <v>1200</v>
      </c>
      <c r="D54" s="2">
        <f t="shared" si="3"/>
        <v>1200</v>
      </c>
      <c r="E54" s="2">
        <f t="shared" si="3"/>
        <v>1200</v>
      </c>
    </row>
    <row r="55" spans="1:10" hidden="1" outlineLevel="1">
      <c r="A55" s="20">
        <v>3303</v>
      </c>
      <c r="B55" s="20" t="s">
        <v>153</v>
      </c>
      <c r="C55" s="2">
        <v>380000</v>
      </c>
      <c r="D55" s="2">
        <f t="shared" si="3"/>
        <v>380000</v>
      </c>
      <c r="E55" s="2">
        <f t="shared" si="3"/>
        <v>380000</v>
      </c>
    </row>
    <row r="56" spans="1:10" hidden="1" outlineLevel="1">
      <c r="A56" s="20">
        <v>3303</v>
      </c>
      <c r="B56" s="20" t="s">
        <v>154</v>
      </c>
      <c r="C56" s="2">
        <v>5000</v>
      </c>
      <c r="D56" s="2">
        <f t="shared" ref="D56:E60" si="4">C56</f>
        <v>5000</v>
      </c>
      <c r="E56" s="2">
        <f t="shared" si="4"/>
        <v>5000</v>
      </c>
    </row>
    <row r="57" spans="1:10" hidden="1" outlineLevel="1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3" t="s">
        <v>579</v>
      </c>
      <c r="B67" s="183"/>
      <c r="C67" s="25">
        <f>C97+C68</f>
        <v>282725</v>
      </c>
      <c r="D67" s="25">
        <f>D97+D68</f>
        <v>282725</v>
      </c>
      <c r="E67" s="25">
        <f>E97+E68</f>
        <v>282725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282725</v>
      </c>
      <c r="D97" s="21">
        <f>SUM(D98:D113)</f>
        <v>282725</v>
      </c>
      <c r="E97" s="21">
        <f>SUM(E98:E113)</f>
        <v>282725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280000</v>
      </c>
      <c r="D98" s="2">
        <f>C98</f>
        <v>280000</v>
      </c>
      <c r="E98" s="2">
        <f>D98</f>
        <v>280000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125</v>
      </c>
      <c r="D104" s="2">
        <f t="shared" si="8"/>
        <v>125</v>
      </c>
      <c r="E104" s="2">
        <f t="shared" si="8"/>
        <v>125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8"/>
        <v>1000</v>
      </c>
      <c r="E111" s="2">
        <f t="shared" si="8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100</v>
      </c>
      <c r="D113" s="2">
        <f t="shared" si="8"/>
        <v>100</v>
      </c>
      <c r="E113" s="2">
        <f t="shared" si="8"/>
        <v>100</v>
      </c>
    </row>
    <row r="114" spans="1:10" collapsed="1">
      <c r="A114" s="184" t="s">
        <v>62</v>
      </c>
      <c r="B114" s="185"/>
      <c r="C114" s="26">
        <f>C115+C152+C177</f>
        <v>411150</v>
      </c>
      <c r="D114" s="26">
        <f>D115+D152+D177</f>
        <v>411150</v>
      </c>
      <c r="E114" s="26">
        <f>E115+E152+E177</f>
        <v>411150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411150</v>
      </c>
      <c r="D115" s="23">
        <f>D116+D135</f>
        <v>411150</v>
      </c>
      <c r="E115" s="23">
        <f>E116+E135</f>
        <v>411150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79" t="s">
        <v>202</v>
      </c>
      <c r="B135" s="180"/>
      <c r="C135" s="21">
        <f>C136+C140+C143+C146+C149</f>
        <v>411150</v>
      </c>
      <c r="D135" s="21">
        <f>D136+D140+D143+D146+D149</f>
        <v>411150</v>
      </c>
      <c r="E135" s="21">
        <f>E136+E140+E143+E146+E149</f>
        <v>411150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411150</v>
      </c>
      <c r="D136" s="2">
        <f>D137+D138+D139</f>
        <v>411150</v>
      </c>
      <c r="E136" s="2">
        <f>E137+E138+E139</f>
        <v>411150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>
        <v>281001.28999999998</v>
      </c>
      <c r="D138" s="129">
        <f t="shared" ref="D138:E139" si="9">C138</f>
        <v>281001.28999999998</v>
      </c>
      <c r="E138" s="129">
        <f t="shared" si="9"/>
        <v>281001.28999999998</v>
      </c>
    </row>
    <row r="139" spans="1:10" ht="15" hidden="1" customHeight="1" outlineLevel="2">
      <c r="A139" s="131"/>
      <c r="B139" s="130" t="s">
        <v>861</v>
      </c>
      <c r="C139" s="129">
        <v>130148.71</v>
      </c>
      <c r="D139" s="129">
        <f t="shared" si="9"/>
        <v>130148.71</v>
      </c>
      <c r="E139" s="129">
        <f t="shared" si="9"/>
        <v>130148.71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1180955.7370000002</v>
      </c>
      <c r="D257" s="37">
        <f>D258+D551</f>
        <v>791275.93400000001</v>
      </c>
      <c r="E257" s="37">
        <f>E258+E551</f>
        <v>791275.93400000001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1113268.7420000001</v>
      </c>
      <c r="D258" s="36">
        <f>D259+D339+D483+D548</f>
        <v>723588.93900000001</v>
      </c>
      <c r="E258" s="36">
        <f>E259+E339+E483+E548</f>
        <v>723588.93900000001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535520.80300000007</v>
      </c>
      <c r="D259" s="33">
        <f>D260+D263+D314</f>
        <v>145841</v>
      </c>
      <c r="E259" s="33">
        <f>E260+E263+E314</f>
        <v>145841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8" t="s">
        <v>268</v>
      </c>
      <c r="B260" s="169"/>
      <c r="C260" s="32">
        <f>SUM(C261:C262)</f>
        <v>1360</v>
      </c>
      <c r="D260" s="32">
        <f>SUM(D261:D262)</f>
        <v>1360</v>
      </c>
      <c r="E260" s="32">
        <f>SUM(E261:E262)</f>
        <v>1360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400</v>
      </c>
      <c r="D262" s="5">
        <f>C262</f>
        <v>400</v>
      </c>
      <c r="E262" s="5">
        <f>D262</f>
        <v>400</v>
      </c>
    </row>
    <row r="263" spans="1:10" hidden="1" outlineLevel="1">
      <c r="A263" s="168" t="s">
        <v>269</v>
      </c>
      <c r="B263" s="169"/>
      <c r="C263" s="32">
        <f>C264+C265+C289+C296+C298+C302+C305+C308+C313</f>
        <v>534160.80300000007</v>
      </c>
      <c r="D263" s="32">
        <f>D264+D265+D289+D296+D298+D302+D305+D308+D313</f>
        <v>144481</v>
      </c>
      <c r="E263" s="32">
        <f>E264+E265+E289+E296+E298+E302+E305+E308+E313</f>
        <v>144481</v>
      </c>
    </row>
    <row r="264" spans="1:10" hidden="1" outlineLevel="2">
      <c r="A264" s="6">
        <v>1101</v>
      </c>
      <c r="B264" s="4" t="s">
        <v>34</v>
      </c>
      <c r="C264" s="5">
        <v>144481</v>
      </c>
      <c r="D264" s="5">
        <f>C264</f>
        <v>144481</v>
      </c>
      <c r="E264" s="5">
        <f>D264</f>
        <v>144481</v>
      </c>
    </row>
    <row r="265" spans="1:10" hidden="1" outlineLevel="2">
      <c r="A265" s="6">
        <v>1101</v>
      </c>
      <c r="B265" s="4" t="s">
        <v>35</v>
      </c>
      <c r="C265" s="5">
        <v>288770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3600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720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11080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5500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3626.28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76383.523000000001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4" t="s">
        <v>270</v>
      </c>
      <c r="B339" s="165"/>
      <c r="C339" s="33">
        <f>C340+C444+C482</f>
        <v>429300</v>
      </c>
      <c r="D339" s="33">
        <f>D340+D444+D482</f>
        <v>429300</v>
      </c>
      <c r="E339" s="33">
        <f>E340+E444+E482</f>
        <v>429300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367800</v>
      </c>
      <c r="D340" s="32">
        <f>D341+D342+D343+D344+D347+D348+D353+D356+D357+D362+D367+BH290669+D371+D372+D373+D376+D377+D378+D382+D388+D391+D392+D395+D398+D399+D404+D407+D408+D409+D412+D415+D416+D419+D420+D421+D422+D429+D443</f>
        <v>367800</v>
      </c>
      <c r="E340" s="32">
        <f>E341+E342+E343+E344+E347+E348+E353+E356+E357+E362+E367+BI290669+E371+E372+E373+E376+E377+E378+E382+E388+E391+E392+E395+E398+E399+E404+E407+E408+E409+E412+E415+E416+E419+E420+E421+E422+E429+E443</f>
        <v>367800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26">C342</f>
        <v>8000</v>
      </c>
      <c r="E342" s="5">
        <f t="shared" si="26"/>
        <v>8000</v>
      </c>
    </row>
    <row r="343" spans="1:10" hidden="1" outlineLevel="2">
      <c r="A343" s="6">
        <v>2201</v>
      </c>
      <c r="B343" s="4" t="s">
        <v>41</v>
      </c>
      <c r="C343" s="5">
        <v>140000</v>
      </c>
      <c r="D343" s="5">
        <f t="shared" si="26"/>
        <v>140000</v>
      </c>
      <c r="E343" s="5">
        <f t="shared" si="26"/>
        <v>140000</v>
      </c>
    </row>
    <row r="344" spans="1:10" hidden="1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70000</v>
      </c>
      <c r="D348" s="5">
        <f>SUM(D349:D352)</f>
        <v>70000</v>
      </c>
      <c r="E348" s="5">
        <f>SUM(E349:E352)</f>
        <v>70000</v>
      </c>
    </row>
    <row r="349" spans="1:10" hidden="1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hidden="1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</row>
    <row r="358" spans="1:5" hidden="1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hidden="1" outlineLevel="3">
      <c r="A361" s="29"/>
      <c r="B361" s="28" t="s">
        <v>289</v>
      </c>
      <c r="C361" s="30">
        <v>2000</v>
      </c>
      <c r="D361" s="30">
        <f t="shared" si="30"/>
        <v>2000</v>
      </c>
      <c r="E361" s="30">
        <f t="shared" si="30"/>
        <v>2000</v>
      </c>
    </row>
    <row r="362" spans="1:5" hidden="1" outlineLevel="2">
      <c r="A362" s="6">
        <v>2201</v>
      </c>
      <c r="B362" s="4" t="s">
        <v>290</v>
      </c>
      <c r="C362" s="5">
        <f>SUM(C363:C366)</f>
        <v>41000</v>
      </c>
      <c r="D362" s="5">
        <f>SUM(D363:D366)</f>
        <v>41000</v>
      </c>
      <c r="E362" s="5">
        <f>SUM(E363:E366)</f>
        <v>41000</v>
      </c>
    </row>
    <row r="363" spans="1:5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hidden="1" outlineLevel="3">
      <c r="A364" s="29"/>
      <c r="B364" s="28" t="s">
        <v>292</v>
      </c>
      <c r="C364" s="30">
        <v>35000</v>
      </c>
      <c r="D364" s="30">
        <f t="shared" ref="D364:E366" si="31">C364</f>
        <v>35000</v>
      </c>
      <c r="E364" s="30">
        <f t="shared" si="31"/>
        <v>35000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hidden="1" outlineLevel="2">
      <c r="A372" s="6">
        <v>2201</v>
      </c>
      <c r="B372" s="4" t="s">
        <v>45</v>
      </c>
      <c r="C372" s="5">
        <v>4000</v>
      </c>
      <c r="D372" s="5">
        <f t="shared" si="32"/>
        <v>4000</v>
      </c>
      <c r="E372" s="5">
        <f t="shared" si="32"/>
        <v>4000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 hidden="1" outlineLevel="3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 hidden="1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</row>
    <row r="379" spans="1:5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 hidden="1" outlineLevel="3">
      <c r="A380" s="29"/>
      <c r="B380" s="28" t="s">
        <v>113</v>
      </c>
      <c r="C380" s="30">
        <v>6000</v>
      </c>
      <c r="D380" s="30">
        <f t="shared" ref="D380:E381" si="34">C380</f>
        <v>6000</v>
      </c>
      <c r="E380" s="30">
        <f t="shared" si="34"/>
        <v>6000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7600</v>
      </c>
      <c r="D382" s="5">
        <f>SUM(D383:D387)</f>
        <v>7600</v>
      </c>
      <c r="E382" s="5">
        <f>SUM(E383:E387)</f>
        <v>7600</v>
      </c>
    </row>
    <row r="383" spans="1:5" hidden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</row>
    <row r="384" spans="1:5" hidden="1" outlineLevel="3">
      <c r="A384" s="29"/>
      <c r="B384" s="28" t="s">
        <v>305</v>
      </c>
      <c r="C384" s="30">
        <v>2200</v>
      </c>
      <c r="D384" s="30">
        <f t="shared" ref="D384:E387" si="35">C384</f>
        <v>2200</v>
      </c>
      <c r="E384" s="30">
        <f t="shared" si="35"/>
        <v>2200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f t="shared" si="35"/>
        <v>2200</v>
      </c>
    </row>
    <row r="387" spans="1:5" hidden="1" outlineLevel="3">
      <c r="A387" s="29"/>
      <c r="B387" s="28" t="s">
        <v>308</v>
      </c>
      <c r="C387" s="30">
        <v>2000</v>
      </c>
      <c r="D387" s="30">
        <f t="shared" si="35"/>
        <v>2000</v>
      </c>
      <c r="E387" s="30">
        <f t="shared" si="35"/>
        <v>2000</v>
      </c>
    </row>
    <row r="388" spans="1:5" hidden="1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 hidden="1" outlineLevel="3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</row>
    <row r="395" spans="1:5" hidden="1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</row>
    <row r="396" spans="1:5" hidden="1" outlineLevel="3">
      <c r="A396" s="29"/>
      <c r="B396" s="28" t="s">
        <v>315</v>
      </c>
      <c r="C396" s="30">
        <v>2000</v>
      </c>
      <c r="D396" s="30">
        <f t="shared" ref="D396:E398" si="37">C396</f>
        <v>2000</v>
      </c>
      <c r="E396" s="30">
        <f t="shared" si="37"/>
        <v>2000</v>
      </c>
    </row>
    <row r="397" spans="1:5" hidden="1" outlineLevel="3">
      <c r="A397" s="29"/>
      <c r="B397" s="28" t="s">
        <v>316</v>
      </c>
      <c r="C397" s="30">
        <v>2000</v>
      </c>
      <c r="D397" s="30">
        <f t="shared" si="37"/>
        <v>2000</v>
      </c>
      <c r="E397" s="30">
        <f t="shared" si="37"/>
        <v>2000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>
        <v>5000</v>
      </c>
      <c r="D401" s="30">
        <f t="shared" ref="D401:E403" si="38">C401</f>
        <v>5000</v>
      </c>
      <c r="E401" s="30">
        <f t="shared" si="38"/>
        <v>5000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5500</v>
      </c>
      <c r="D404" s="5">
        <f>SUM(D405:D406)</f>
        <v>5500</v>
      </c>
      <c r="E404" s="5">
        <f>SUM(E405:E406)</f>
        <v>5500</v>
      </c>
    </row>
    <row r="405" spans="1:5" hidden="1" outlineLevel="3">
      <c r="A405" s="29"/>
      <c r="B405" s="28" t="s">
        <v>323</v>
      </c>
      <c r="C405" s="30">
        <v>3000</v>
      </c>
      <c r="D405" s="30">
        <f t="shared" ref="D405:E408" si="39">C405</f>
        <v>3000</v>
      </c>
      <c r="E405" s="30">
        <f t="shared" si="39"/>
        <v>3000</v>
      </c>
    </row>
    <row r="406" spans="1:5" hidden="1" outlineLevel="3">
      <c r="A406" s="29"/>
      <c r="B406" s="28" t="s">
        <v>324</v>
      </c>
      <c r="C406" s="30">
        <v>2500</v>
      </c>
      <c r="D406" s="30">
        <f t="shared" si="39"/>
        <v>2500</v>
      </c>
      <c r="E406" s="30">
        <f t="shared" si="39"/>
        <v>2500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</row>
    <row r="410" spans="1:5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2500</v>
      </c>
      <c r="D416" s="5">
        <f>SUM(D417:D418)</f>
        <v>2500</v>
      </c>
      <c r="E416" s="5">
        <f>SUM(E417:E418)</f>
        <v>2500</v>
      </c>
    </row>
    <row r="417" spans="1:5" hidden="1" outlineLevel="3" collapsed="1">
      <c r="A417" s="29"/>
      <c r="B417" s="28" t="s">
        <v>330</v>
      </c>
      <c r="C417" s="30">
        <v>2500</v>
      </c>
      <c r="D417" s="30">
        <f t="shared" ref="D417:E421" si="41">C417</f>
        <v>2500</v>
      </c>
      <c r="E417" s="30">
        <f t="shared" si="41"/>
        <v>2500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3200</v>
      </c>
      <c r="D420" s="5">
        <f t="shared" si="41"/>
        <v>3200</v>
      </c>
      <c r="E420" s="5">
        <f t="shared" si="41"/>
        <v>3200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1000</v>
      </c>
      <c r="D425" s="30">
        <f t="shared" si="42"/>
        <v>1000</v>
      </c>
      <c r="E425" s="30">
        <f t="shared" si="42"/>
        <v>1000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8" t="s">
        <v>357</v>
      </c>
      <c r="B444" s="169"/>
      <c r="C444" s="32">
        <f>C445+C454+C455+C459+C462+C463+C468+C474+C477+C480+C481+C450</f>
        <v>61500</v>
      </c>
      <c r="D444" s="32">
        <f>D445+D454+D455+D459+D462+D463+D468+D474+D477+D480+D481+D450</f>
        <v>61500</v>
      </c>
      <c r="E444" s="32">
        <f>E445+E454+E455+E459+E462+E463+E468+E474+E477+E480+E481+E450</f>
        <v>61500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18500</v>
      </c>
      <c r="D445" s="5">
        <f>SUM(D446:D449)</f>
        <v>18500</v>
      </c>
      <c r="E445" s="5">
        <f>SUM(E446:E449)</f>
        <v>18500</v>
      </c>
    </row>
    <row r="446" spans="1:5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</row>
    <row r="447" spans="1:5" ht="15" hidden="1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hidden="1" customHeight="1" outlineLevel="3">
      <c r="A448" s="28"/>
      <c r="B448" s="28" t="s">
        <v>361</v>
      </c>
      <c r="C448" s="30">
        <v>15000</v>
      </c>
      <c r="D448" s="30">
        <f t="shared" si="44"/>
        <v>15000</v>
      </c>
      <c r="E448" s="30">
        <f t="shared" si="44"/>
        <v>15000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</row>
    <row r="456" spans="1:5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hidden="1" customHeight="1" outlineLevel="3">
      <c r="A457" s="28"/>
      <c r="B457" s="28" t="s">
        <v>368</v>
      </c>
      <c r="C457" s="30">
        <v>5000</v>
      </c>
      <c r="D457" s="30">
        <f t="shared" ref="D457:E458" si="46">C457</f>
        <v>5000</v>
      </c>
      <c r="E457" s="30">
        <f t="shared" si="46"/>
        <v>5000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hidden="1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hidden="1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hidden="1" outlineLevel="2">
      <c r="A462" s="6">
        <v>2202</v>
      </c>
      <c r="B462" s="4" t="s">
        <v>371</v>
      </c>
      <c r="C462" s="5">
        <v>3000</v>
      </c>
      <c r="D462" s="5">
        <f t="shared" si="47"/>
        <v>3000</v>
      </c>
      <c r="E462" s="5">
        <f t="shared" si="47"/>
        <v>3000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hidden="1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 collapsed="1">
      <c r="A483" s="174" t="s">
        <v>389</v>
      </c>
      <c r="B483" s="175"/>
      <c r="C483" s="35">
        <f>C484+C504+C510+C523+C529+C539+C509</f>
        <v>91886.65400000001</v>
      </c>
      <c r="D483" s="35">
        <f>D484+D504+D510+D523+D529+D539+D509</f>
        <v>91886.65400000001</v>
      </c>
      <c r="E483" s="35">
        <f>E484+E504+E510+E523+E529+E539+E509</f>
        <v>91886.65400000001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8" t="s">
        <v>390</v>
      </c>
      <c r="B484" s="169"/>
      <c r="C484" s="32">
        <f>C485+C486+C490+C491+C494+C497+C500+C501+C502+C503</f>
        <v>31000</v>
      </c>
      <c r="D484" s="32">
        <f>D485+D486+D490+D491+D494+D497+D500+D501+D502+D503</f>
        <v>31000</v>
      </c>
      <c r="E484" s="32">
        <f>E485+E486+E490+E491+E494+E497+E500+E501+E502+E503</f>
        <v>31000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9000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7000</v>
      </c>
      <c r="D497" s="5">
        <f>SUM(D498:D499)</f>
        <v>7000</v>
      </c>
      <c r="E497" s="5">
        <f>SUM(E498:E499)</f>
        <v>7000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52">C498</f>
        <v>5000</v>
      </c>
      <c r="E498" s="30">
        <f t="shared" si="52"/>
        <v>5000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12" hidden="1" outlineLevel="2">
      <c r="A500" s="6">
        <v>3302</v>
      </c>
      <c r="B500" s="4" t="s">
        <v>406</v>
      </c>
      <c r="C500" s="5">
        <v>11000</v>
      </c>
      <c r="D500" s="5">
        <f t="shared" si="52"/>
        <v>11000</v>
      </c>
      <c r="E500" s="5">
        <f t="shared" si="52"/>
        <v>11000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3000</v>
      </c>
      <c r="D503" s="5">
        <f t="shared" si="52"/>
        <v>3000</v>
      </c>
      <c r="E503" s="5">
        <f t="shared" si="52"/>
        <v>3000</v>
      </c>
    </row>
    <row r="504" spans="1:12" hidden="1" outlineLevel="1">
      <c r="A504" s="168" t="s">
        <v>410</v>
      </c>
      <c r="B504" s="169"/>
      <c r="C504" s="32">
        <f>SUM(C505:C508)</f>
        <v>3170.8040000000001</v>
      </c>
      <c r="D504" s="32">
        <f>SUM(D505:D508)</f>
        <v>3170.8040000000001</v>
      </c>
      <c r="E504" s="32">
        <f>SUM(E505:E508)</f>
        <v>3170.8040000000001</v>
      </c>
    </row>
    <row r="505" spans="1:12" hidden="1" outlineLevel="2" collapsed="1">
      <c r="A505" s="6">
        <v>3303</v>
      </c>
      <c r="B505" s="4" t="s">
        <v>411</v>
      </c>
      <c r="C505" s="5">
        <v>2670.8040000000001</v>
      </c>
      <c r="D505" s="5">
        <f>C505</f>
        <v>2670.8040000000001</v>
      </c>
      <c r="E505" s="5">
        <f>D505</f>
        <v>2670.8040000000001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8" t="s">
        <v>961</v>
      </c>
      <c r="B509" s="169"/>
      <c r="C509" s="32">
        <v>16000</v>
      </c>
      <c r="D509" s="32">
        <f t="shared" si="53"/>
        <v>16000</v>
      </c>
      <c r="E509" s="32">
        <f t="shared" si="53"/>
        <v>16000</v>
      </c>
    </row>
    <row r="510" spans="1:12" hidden="1" outlineLevel="1">
      <c r="A510" s="168" t="s">
        <v>414</v>
      </c>
      <c r="B510" s="169"/>
      <c r="C510" s="32">
        <f>C511+C512+C513+C514+C518+C519+C520+C521+C522</f>
        <v>40000</v>
      </c>
      <c r="D510" s="32">
        <f>D511+D512+D513+D514+D518+D519+D520+D521+D522</f>
        <v>40000</v>
      </c>
      <c r="E510" s="32">
        <f>E511+E512+E513+E514+E518+E519+E520+E521+E522</f>
        <v>40000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5000</v>
      </c>
      <c r="D518" s="5">
        <f t="shared" si="55"/>
        <v>5000</v>
      </c>
      <c r="E518" s="5">
        <f t="shared" si="55"/>
        <v>5000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35000</v>
      </c>
      <c r="D521" s="5">
        <f t="shared" si="55"/>
        <v>35000</v>
      </c>
      <c r="E521" s="5">
        <f t="shared" si="55"/>
        <v>35000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8" t="s">
        <v>441</v>
      </c>
      <c r="B539" s="169"/>
      <c r="C539" s="32">
        <f>SUM(C540:C545)</f>
        <v>1715.85</v>
      </c>
      <c r="D539" s="32">
        <f>SUM(D540:D545)</f>
        <v>1715.85</v>
      </c>
      <c r="E539" s="32">
        <f>SUM(E540:E545)</f>
        <v>1715.85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1715.85</v>
      </c>
      <c r="D541" s="5">
        <f t="shared" ref="D541:E544" si="58">C541</f>
        <v>1715.85</v>
      </c>
      <c r="E541" s="5">
        <f t="shared" si="58"/>
        <v>1715.85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2" t="s">
        <v>449</v>
      </c>
      <c r="B548" s="173"/>
      <c r="C548" s="35">
        <f>C549+C550</f>
        <v>56561.285000000003</v>
      </c>
      <c r="D548" s="35">
        <f>D549+D550</f>
        <v>56561.285000000003</v>
      </c>
      <c r="E548" s="35">
        <f>E549+E550</f>
        <v>56561.285000000003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8" t="s">
        <v>450</v>
      </c>
      <c r="B549" s="169"/>
      <c r="C549" s="32">
        <v>5000</v>
      </c>
      <c r="D549" s="32">
        <f>C549</f>
        <v>5000</v>
      </c>
      <c r="E549" s="32">
        <f>D549</f>
        <v>5000</v>
      </c>
    </row>
    <row r="550" spans="1:10" hidden="1" outlineLevel="1">
      <c r="A550" s="168" t="s">
        <v>451</v>
      </c>
      <c r="B550" s="169"/>
      <c r="C550" s="32">
        <v>51561.285000000003</v>
      </c>
      <c r="D550" s="32">
        <f>C550</f>
        <v>51561.285000000003</v>
      </c>
      <c r="E550" s="32">
        <f>D550</f>
        <v>51561.285000000003</v>
      </c>
    </row>
    <row r="551" spans="1:10" collapsed="1">
      <c r="A551" s="166" t="s">
        <v>455</v>
      </c>
      <c r="B551" s="167"/>
      <c r="C551" s="36">
        <f>C552</f>
        <v>67686.994999999995</v>
      </c>
      <c r="D551" s="36">
        <f>D552</f>
        <v>67686.994999999995</v>
      </c>
      <c r="E551" s="36">
        <f>E552</f>
        <v>67686.994999999995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67686.994999999995</v>
      </c>
      <c r="D552" s="33">
        <f>D553+D557</f>
        <v>67686.994999999995</v>
      </c>
      <c r="E552" s="33">
        <f>E553+E557</f>
        <v>67686.994999999995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8" t="s">
        <v>457</v>
      </c>
      <c r="B553" s="169"/>
      <c r="C553" s="32">
        <f>SUM(C554:C556)</f>
        <v>67686.994999999995</v>
      </c>
      <c r="D553" s="32">
        <f>SUM(D554:D556)</f>
        <v>67686.994999999995</v>
      </c>
      <c r="E553" s="32">
        <f>SUM(E554:E556)</f>
        <v>67686.994999999995</v>
      </c>
    </row>
    <row r="554" spans="1:10" hidden="1" outlineLevel="2" collapsed="1">
      <c r="A554" s="6">
        <v>5500</v>
      </c>
      <c r="B554" s="4" t="s">
        <v>458</v>
      </c>
      <c r="C554" s="5">
        <v>67686.994999999995</v>
      </c>
      <c r="D554" s="5">
        <f t="shared" ref="D554:E556" si="59">C554</f>
        <v>67686.994999999995</v>
      </c>
      <c r="E554" s="5">
        <f t="shared" si="59"/>
        <v>67686.994999999995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0" t="s">
        <v>62</v>
      </c>
      <c r="B560" s="171"/>
      <c r="C560" s="37">
        <f>C561+C717+C726</f>
        <v>946044.26300000004</v>
      </c>
      <c r="D560" s="37">
        <f>D561+D717+D726</f>
        <v>946044.26300000004</v>
      </c>
      <c r="E560" s="37">
        <f>E561+E717+E726</f>
        <v>946044.26300000004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836653.87100000004</v>
      </c>
      <c r="D561" s="36">
        <f>D562+D639+D643+D646</f>
        <v>836653.87100000004</v>
      </c>
      <c r="E561" s="36">
        <f>E562+E639+E643+E646</f>
        <v>836653.87100000004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75000</v>
      </c>
      <c r="D562" s="38">
        <f>D563+D568+D569+D570+D577+D578+D582+D585+D586+D587+D588+D593+D596+D600+D604+D611+D617+D629</f>
        <v>75000</v>
      </c>
      <c r="E562" s="38">
        <f>E563+E568+E569+E570+E577+E578+E582+E585+E586+E587+E588+E593+E596+E600+E604+E611+E617+E629</f>
        <v>75000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8" t="s">
        <v>466</v>
      </c>
      <c r="B563" s="169"/>
      <c r="C563" s="32">
        <f>SUM(C564:C567)</f>
        <v>40000</v>
      </c>
      <c r="D563" s="32">
        <f>SUM(D564:D567)</f>
        <v>40000</v>
      </c>
      <c r="E563" s="32">
        <f>SUM(E564:E567)</f>
        <v>40000</v>
      </c>
    </row>
    <row r="564" spans="1:10" hidden="1" outlineLevel="2">
      <c r="A564" s="7">
        <v>6600</v>
      </c>
      <c r="B564" s="4" t="s">
        <v>468</v>
      </c>
      <c r="C564" s="5">
        <v>25000</v>
      </c>
      <c r="D564" s="5">
        <f>C564</f>
        <v>25000</v>
      </c>
      <c r="E564" s="5">
        <f>D564</f>
        <v>25000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15000</v>
      </c>
      <c r="D567" s="5">
        <f t="shared" si="60"/>
        <v>15000</v>
      </c>
      <c r="E567" s="5">
        <f t="shared" si="60"/>
        <v>15000</v>
      </c>
    </row>
    <row r="568" spans="1:10" hidden="1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8" t="s">
        <v>480</v>
      </c>
      <c r="B577" s="169"/>
      <c r="C577" s="32">
        <v>15000</v>
      </c>
      <c r="D577" s="32">
        <f>C577</f>
        <v>15000</v>
      </c>
      <c r="E577" s="32">
        <f>D577</f>
        <v>15000</v>
      </c>
    </row>
    <row r="578" spans="1:5" hidden="1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8" t="s">
        <v>491</v>
      </c>
      <c r="B588" s="169"/>
      <c r="C588" s="32">
        <f>SUM(C589:C592)</f>
        <v>20000</v>
      </c>
      <c r="D588" s="32">
        <f>SUM(D589:D592)</f>
        <v>20000</v>
      </c>
      <c r="E588" s="32">
        <f>SUM(E589:E592)</f>
        <v>20000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20000</v>
      </c>
      <c r="D592" s="5">
        <f t="shared" si="64"/>
        <v>20000</v>
      </c>
      <c r="E592" s="5">
        <f t="shared" si="64"/>
        <v>20000</v>
      </c>
    </row>
    <row r="593" spans="1:5" hidden="1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4" t="s">
        <v>545</v>
      </c>
      <c r="B643" s="165"/>
      <c r="C643" s="38">
        <f>C644+C645</f>
        <v>761653.87100000004</v>
      </c>
      <c r="D643" s="38">
        <f>D644+D645</f>
        <v>761653.87100000004</v>
      </c>
      <c r="E643" s="38">
        <f>E644+E645</f>
        <v>761653.87100000004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8" t="s">
        <v>547</v>
      </c>
      <c r="B645" s="169"/>
      <c r="C645" s="32">
        <v>761653.87100000004</v>
      </c>
      <c r="D645" s="32">
        <f>C645</f>
        <v>761653.87100000004</v>
      </c>
      <c r="E645" s="32">
        <f>D645</f>
        <v>761653.87100000004</v>
      </c>
    </row>
    <row r="646" spans="1:10" collapsed="1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/>
      <c r="D660" s="5">
        <f t="shared" si="73"/>
        <v>0</v>
      </c>
      <c r="E660" s="5">
        <f t="shared" si="73"/>
        <v>0</v>
      </c>
    </row>
    <row r="661" spans="1:5" hidden="1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6" t="s">
        <v>570</v>
      </c>
      <c r="B717" s="167"/>
      <c r="C717" s="36">
        <f>C718</f>
        <v>109390.39200000001</v>
      </c>
      <c r="D717" s="36">
        <f>D718</f>
        <v>109390.39200000001</v>
      </c>
      <c r="E717" s="36">
        <f>E718</f>
        <v>109390.39200000001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109390.39200000001</v>
      </c>
      <c r="D718" s="33">
        <f>D719+D723</f>
        <v>109390.39200000001</v>
      </c>
      <c r="E718" s="33">
        <f>E719+E723</f>
        <v>109390.39200000001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2" t="s">
        <v>851</v>
      </c>
      <c r="B719" s="163"/>
      <c r="C719" s="31">
        <f>SUM(C720:C722)</f>
        <v>109390.39200000001</v>
      </c>
      <c r="D719" s="31">
        <f>SUM(D720:D722)</f>
        <v>109390.39200000001</v>
      </c>
      <c r="E719" s="31">
        <f>SUM(E720:E722)</f>
        <v>109390.39200000001</v>
      </c>
    </row>
    <row r="720" spans="1:10" ht="15" hidden="1" customHeight="1" outlineLevel="2">
      <c r="A720" s="6">
        <v>10950</v>
      </c>
      <c r="B720" s="4" t="s">
        <v>572</v>
      </c>
      <c r="C720" s="5">
        <v>109390.39200000001</v>
      </c>
      <c r="D720" s="5">
        <f>C720</f>
        <v>109390.39200000001</v>
      </c>
      <c r="E720" s="5">
        <f>D720</f>
        <v>109390.39200000001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2018-01-24T17:39:35Z</dcterms:modified>
</cp:coreProperties>
</file>