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القصرين\"/>
    </mc:Choice>
  </mc:AlternateContent>
  <bookViews>
    <workbookView xWindow="0" yWindow="0" windowWidth="20490" windowHeight="7755" tabRatio="963" firstSheet="13" activeTab="13"/>
  </bookViews>
  <sheets>
    <sheet name="ميزانية 2011" sheetId="26" r:id="rId1"/>
    <sheet name="ميزانية 2012  " sheetId="54" r:id="rId2"/>
    <sheet name="ميزانية 2013 " sheetId="51" r:id="rId3"/>
    <sheet name="ميزانية 2014" sheetId="53" r:id="rId4"/>
    <sheet name="ميزانية 2015  " sheetId="52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 " sheetId="57" r:id="rId14"/>
    <sheet name="قائمة في العملة" sheetId="21" r:id="rId15"/>
    <sheet name="مرافق البلدية " sheetId="56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 " sheetId="55" r:id="rId26"/>
    <sheet name="النفايات" sheetId="23" r:id="rId27"/>
    <sheet name="قانون الإطار" sheetId="16" r:id="rId28"/>
  </sheets>
  <externalReferences>
    <externalReference r:id="rId29"/>
    <externalReference r:id="rId30"/>
  </externalReferences>
  <definedNames>
    <definedName name="_xlnm.Print_Area" localSheetId="24">المشاريع!$A$1:$AI$22</definedName>
    <definedName name="_xlnm.Print_Area" localSheetId="13">'قائمة في الأعوان 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B18" i="56" l="1"/>
  <c r="B17" i="56"/>
  <c r="C9" i="56"/>
  <c r="C8" i="56"/>
  <c r="D778" i="54" l="1"/>
  <c r="D777" i="54" s="1"/>
  <c r="C777" i="54"/>
  <c r="E776" i="54"/>
  <c r="D776" i="54"/>
  <c r="D775" i="54"/>
  <c r="E775" i="54" s="1"/>
  <c r="E774" i="54"/>
  <c r="D774" i="54"/>
  <c r="D773" i="54"/>
  <c r="C772" i="54"/>
  <c r="C771" i="54" s="1"/>
  <c r="D770" i="54"/>
  <c r="E770" i="54" s="1"/>
  <c r="E768" i="54" s="1"/>
  <c r="E767" i="54" s="1"/>
  <c r="E769" i="54"/>
  <c r="D769" i="54"/>
  <c r="D768" i="54"/>
  <c r="D767" i="54" s="1"/>
  <c r="C768" i="54"/>
  <c r="C767" i="54"/>
  <c r="E766" i="54"/>
  <c r="E765" i="54" s="1"/>
  <c r="D766" i="54"/>
  <c r="D765" i="54"/>
  <c r="C765" i="54"/>
  <c r="D764" i="54"/>
  <c r="E764" i="54" s="1"/>
  <c r="D763" i="54"/>
  <c r="E763" i="54" s="1"/>
  <c r="D762" i="54"/>
  <c r="C761" i="54"/>
  <c r="C760" i="54"/>
  <c r="D759" i="54"/>
  <c r="E759" i="54" s="1"/>
  <c r="E758" i="54"/>
  <c r="D758" i="54"/>
  <c r="D757" i="54"/>
  <c r="C756" i="54"/>
  <c r="C755" i="54"/>
  <c r="D754" i="54"/>
  <c r="E754" i="54" s="1"/>
  <c r="E753" i="54"/>
  <c r="E751" i="54" s="1"/>
  <c r="E750" i="54" s="1"/>
  <c r="D753" i="54"/>
  <c r="D752" i="54"/>
  <c r="E752" i="54" s="1"/>
  <c r="D751" i="54"/>
  <c r="D750" i="54" s="1"/>
  <c r="C751" i="54"/>
  <c r="C750" i="54"/>
  <c r="D749" i="54"/>
  <c r="E749" i="54" s="1"/>
  <c r="E748" i="54"/>
  <c r="D748" i="54"/>
  <c r="D747" i="54"/>
  <c r="E747" i="54" s="1"/>
  <c r="E746" i="54"/>
  <c r="D746" i="54"/>
  <c r="C746" i="54"/>
  <c r="D745" i="54"/>
  <c r="C744" i="54"/>
  <c r="C743" i="54" s="1"/>
  <c r="E742" i="54"/>
  <c r="E741" i="54" s="1"/>
  <c r="D742" i="54"/>
  <c r="D741" i="54" s="1"/>
  <c r="C741" i="54"/>
  <c r="E740" i="54"/>
  <c r="E739" i="54" s="1"/>
  <c r="D740" i="54"/>
  <c r="D739" i="54"/>
  <c r="C739" i="54"/>
  <c r="E738" i="54"/>
  <c r="D738" i="54"/>
  <c r="D737" i="54"/>
  <c r="E737" i="54" s="1"/>
  <c r="E736" i="54"/>
  <c r="D736" i="54"/>
  <c r="D735" i="54"/>
  <c r="C734" i="54"/>
  <c r="C733" i="54" s="1"/>
  <c r="E732" i="54"/>
  <c r="E731" i="54" s="1"/>
  <c r="D732" i="54"/>
  <c r="D731" i="54" s="1"/>
  <c r="C731" i="54"/>
  <c r="C730" i="54" s="1"/>
  <c r="E730" i="54"/>
  <c r="D730" i="54"/>
  <c r="D729" i="54"/>
  <c r="E729" i="54" s="1"/>
  <c r="E728" i="54"/>
  <c r="E727" i="54" s="1"/>
  <c r="D728" i="54"/>
  <c r="C727" i="54"/>
  <c r="H724" i="54"/>
  <c r="E724" i="54"/>
  <c r="D724" i="54"/>
  <c r="H723" i="54"/>
  <c r="E723" i="54"/>
  <c r="D723" i="54"/>
  <c r="E722" i="54"/>
  <c r="D722" i="54"/>
  <c r="C722" i="54"/>
  <c r="H722" i="54" s="1"/>
  <c r="H721" i="54"/>
  <c r="E721" i="54"/>
  <c r="D721" i="54"/>
  <c r="H720" i="54"/>
  <c r="D720" i="54"/>
  <c r="E720" i="54" s="1"/>
  <c r="H719" i="54"/>
  <c r="E719" i="54"/>
  <c r="D719" i="54"/>
  <c r="H718" i="54"/>
  <c r="E718" i="54"/>
  <c r="D718" i="54"/>
  <c r="D717" i="54" s="1"/>
  <c r="C718" i="54"/>
  <c r="E717" i="54"/>
  <c r="E716" i="54" s="1"/>
  <c r="D716" i="54"/>
  <c r="H715" i="54"/>
  <c r="D715" i="54"/>
  <c r="E715" i="54" s="1"/>
  <c r="H714" i="54"/>
  <c r="E714" i="54"/>
  <c r="D714" i="54"/>
  <c r="H713" i="54"/>
  <c r="E713" i="54"/>
  <c r="D713" i="54"/>
  <c r="H712" i="54"/>
  <c r="D712" i="54"/>
  <c r="E712" i="54" s="1"/>
  <c r="H711" i="54"/>
  <c r="D711" i="54"/>
  <c r="E711" i="54" s="1"/>
  <c r="H710" i="54"/>
  <c r="E710" i="54"/>
  <c r="D710" i="54"/>
  <c r="H709" i="54"/>
  <c r="D709" i="54"/>
  <c r="E709" i="54" s="1"/>
  <c r="H708" i="54"/>
  <c r="D708" i="54"/>
  <c r="E708" i="54" s="1"/>
  <c r="H707" i="54"/>
  <c r="D707" i="54"/>
  <c r="E707" i="54" s="1"/>
  <c r="H706" i="54"/>
  <c r="E706" i="54"/>
  <c r="D706" i="54"/>
  <c r="H705" i="54"/>
  <c r="D705" i="54"/>
  <c r="H704" i="54"/>
  <c r="E704" i="54"/>
  <c r="D704" i="54"/>
  <c r="H703" i="54"/>
  <c r="D703" i="54"/>
  <c r="E703" i="54" s="1"/>
  <c r="H702" i="54"/>
  <c r="E702" i="54"/>
  <c r="D702" i="54"/>
  <c r="H701" i="54"/>
  <c r="E701" i="54"/>
  <c r="D701" i="54"/>
  <c r="C700" i="54"/>
  <c r="H700" i="54" s="1"/>
  <c r="H699" i="54"/>
  <c r="E699" i="54"/>
  <c r="D699" i="54"/>
  <c r="H698" i="54"/>
  <c r="D698" i="54"/>
  <c r="E698" i="54" s="1"/>
  <c r="H697" i="54"/>
  <c r="E697" i="54"/>
  <c r="D697" i="54"/>
  <c r="H696" i="54"/>
  <c r="E696" i="54"/>
  <c r="D696" i="54"/>
  <c r="H695" i="54"/>
  <c r="D695" i="54"/>
  <c r="H694" i="54"/>
  <c r="C694" i="54"/>
  <c r="H693" i="54"/>
  <c r="D693" i="54"/>
  <c r="E693" i="54" s="1"/>
  <c r="H692" i="54"/>
  <c r="E692" i="54"/>
  <c r="D692" i="54"/>
  <c r="H691" i="54"/>
  <c r="E691" i="54"/>
  <c r="D691" i="54"/>
  <c r="H690" i="54"/>
  <c r="E690" i="54"/>
  <c r="D690" i="54"/>
  <c r="H689" i="54"/>
  <c r="D689" i="54"/>
  <c r="H688" i="54"/>
  <c r="E688" i="54"/>
  <c r="D688" i="54"/>
  <c r="H687" i="54"/>
  <c r="C687" i="54"/>
  <c r="H686" i="54"/>
  <c r="E686" i="54"/>
  <c r="D686" i="54"/>
  <c r="H685" i="54"/>
  <c r="D685" i="54"/>
  <c r="E685" i="54" s="1"/>
  <c r="H684" i="54"/>
  <c r="D684" i="54"/>
  <c r="H683" i="54"/>
  <c r="C683" i="54"/>
  <c r="H682" i="54"/>
  <c r="E682" i="54"/>
  <c r="D682" i="54"/>
  <c r="H681" i="54"/>
  <c r="D681" i="54"/>
  <c r="E681" i="54" s="1"/>
  <c r="H680" i="54"/>
  <c r="E680" i="54"/>
  <c r="E679" i="54" s="1"/>
  <c r="D680" i="54"/>
  <c r="D679" i="54"/>
  <c r="C679" i="54"/>
  <c r="H679" i="54" s="1"/>
  <c r="H678" i="54"/>
  <c r="D678" i="54"/>
  <c r="E678" i="54" s="1"/>
  <c r="H677" i="54"/>
  <c r="E677" i="54"/>
  <c r="E676" i="54" s="1"/>
  <c r="D677" i="54"/>
  <c r="H676" i="54"/>
  <c r="D676" i="54"/>
  <c r="C676" i="54"/>
  <c r="H675" i="54"/>
  <c r="D675" i="54"/>
  <c r="E675" i="54" s="1"/>
  <c r="H674" i="54"/>
  <c r="D674" i="54"/>
  <c r="E674" i="54" s="1"/>
  <c r="H673" i="54"/>
  <c r="D673" i="54"/>
  <c r="E673" i="54" s="1"/>
  <c r="H672" i="54"/>
  <c r="E672" i="54"/>
  <c r="D672" i="54"/>
  <c r="H671" i="54"/>
  <c r="D671" i="54"/>
  <c r="C671" i="54"/>
  <c r="H670" i="54"/>
  <c r="D670" i="54"/>
  <c r="E670" i="54" s="1"/>
  <c r="H669" i="54"/>
  <c r="D669" i="54"/>
  <c r="E669" i="54" s="1"/>
  <c r="H668" i="54"/>
  <c r="D668" i="54"/>
  <c r="E668" i="54" s="1"/>
  <c r="H667" i="54"/>
  <c r="E667" i="54"/>
  <c r="D667" i="54"/>
  <c r="H666" i="54"/>
  <c r="D666" i="54"/>
  <c r="C665" i="54"/>
  <c r="H665" i="54" s="1"/>
  <c r="H664" i="54"/>
  <c r="D664" i="54"/>
  <c r="E664" i="54" s="1"/>
  <c r="H663" i="54"/>
  <c r="D663" i="54"/>
  <c r="H662" i="54"/>
  <c r="E662" i="54"/>
  <c r="D662" i="54"/>
  <c r="H661" i="54"/>
  <c r="C661" i="54"/>
  <c r="H660" i="54"/>
  <c r="D660" i="54"/>
  <c r="E660" i="54" s="1"/>
  <c r="H659" i="54"/>
  <c r="E659" i="54"/>
  <c r="D659" i="54"/>
  <c r="H658" i="54"/>
  <c r="D658" i="54"/>
  <c r="E658" i="54" s="1"/>
  <c r="H657" i="54"/>
  <c r="E657" i="54"/>
  <c r="D657" i="54"/>
  <c r="H656" i="54"/>
  <c r="E656" i="54"/>
  <c r="D656" i="54"/>
  <c r="H655" i="54"/>
  <c r="D655" i="54"/>
  <c r="E655" i="54" s="1"/>
  <c r="H654" i="54"/>
  <c r="D654" i="54"/>
  <c r="C653" i="54"/>
  <c r="H653" i="54" s="1"/>
  <c r="H652" i="54"/>
  <c r="E652" i="54"/>
  <c r="D652" i="54"/>
  <c r="H651" i="54"/>
  <c r="E651" i="54"/>
  <c r="D651" i="54"/>
  <c r="H650" i="54"/>
  <c r="E650" i="54"/>
  <c r="D650" i="54"/>
  <c r="H649" i="54"/>
  <c r="D649" i="54"/>
  <c r="E649" i="54" s="1"/>
  <c r="H648" i="54"/>
  <c r="E648" i="54"/>
  <c r="D648" i="54"/>
  <c r="H647" i="54"/>
  <c r="E647" i="54"/>
  <c r="E646" i="54" s="1"/>
  <c r="D647" i="54"/>
  <c r="D646" i="54" s="1"/>
  <c r="C646" i="54"/>
  <c r="H644" i="54"/>
  <c r="E644" i="54"/>
  <c r="D644" i="54"/>
  <c r="H643" i="54"/>
  <c r="D643" i="54"/>
  <c r="E643" i="54" s="1"/>
  <c r="E642" i="54"/>
  <c r="D642" i="54"/>
  <c r="C642" i="54"/>
  <c r="H642" i="54" s="1"/>
  <c r="J642" i="54" s="1"/>
  <c r="H641" i="54"/>
  <c r="D641" i="54"/>
  <c r="E641" i="54" s="1"/>
  <c r="H640" i="54"/>
  <c r="D640" i="54"/>
  <c r="H639" i="54"/>
  <c r="E639" i="54"/>
  <c r="D639" i="54"/>
  <c r="C638" i="54"/>
  <c r="H638" i="54" s="1"/>
  <c r="J638" i="54" s="1"/>
  <c r="H637" i="54"/>
  <c r="E637" i="54"/>
  <c r="D637" i="54"/>
  <c r="H636" i="54"/>
  <c r="D636" i="54"/>
  <c r="E636" i="54" s="1"/>
  <c r="H635" i="54"/>
  <c r="E635" i="54"/>
  <c r="D635" i="54"/>
  <c r="H634" i="54"/>
  <c r="D634" i="54"/>
  <c r="E634" i="54" s="1"/>
  <c r="H633" i="54"/>
  <c r="E633" i="54"/>
  <c r="D633" i="54"/>
  <c r="H632" i="54"/>
  <c r="E632" i="54"/>
  <c r="D632" i="54"/>
  <c r="H631" i="54"/>
  <c r="D631" i="54"/>
  <c r="E631" i="54" s="1"/>
  <c r="H630" i="54"/>
  <c r="D630" i="54"/>
  <c r="E630" i="54" s="1"/>
  <c r="H629" i="54"/>
  <c r="E629" i="54"/>
  <c r="E628" i="54" s="1"/>
  <c r="D629" i="54"/>
  <c r="H628" i="54"/>
  <c r="C628" i="54"/>
  <c r="H627" i="54"/>
  <c r="D627" i="54"/>
  <c r="E627" i="54" s="1"/>
  <c r="H626" i="54"/>
  <c r="D626" i="54"/>
  <c r="E626" i="54" s="1"/>
  <c r="H625" i="54"/>
  <c r="D625" i="54"/>
  <c r="E625" i="54" s="1"/>
  <c r="H624" i="54"/>
  <c r="E624" i="54"/>
  <c r="D624" i="54"/>
  <c r="H623" i="54"/>
  <c r="D623" i="54"/>
  <c r="E623" i="54" s="1"/>
  <c r="H622" i="54"/>
  <c r="D622" i="54"/>
  <c r="E622" i="54" s="1"/>
  <c r="H621" i="54"/>
  <c r="D621" i="54"/>
  <c r="E621" i="54" s="1"/>
  <c r="H620" i="54"/>
  <c r="E620" i="54"/>
  <c r="D620" i="54"/>
  <c r="H619" i="54"/>
  <c r="D619" i="54"/>
  <c r="E619" i="54" s="1"/>
  <c r="H618" i="54"/>
  <c r="E618" i="54"/>
  <c r="D618" i="54"/>
  <c r="H617" i="54"/>
  <c r="D617" i="54"/>
  <c r="C616" i="54"/>
  <c r="H616" i="54" s="1"/>
  <c r="H615" i="54"/>
  <c r="E615" i="54"/>
  <c r="D615" i="54"/>
  <c r="H614" i="54"/>
  <c r="D614" i="54"/>
  <c r="E614" i="54" s="1"/>
  <c r="H613" i="54"/>
  <c r="D613" i="54"/>
  <c r="E613" i="54" s="1"/>
  <c r="H612" i="54"/>
  <c r="D612" i="54"/>
  <c r="E612" i="54" s="1"/>
  <c r="H611" i="54"/>
  <c r="E611" i="54"/>
  <c r="D611" i="54"/>
  <c r="H610" i="54"/>
  <c r="C610" i="54"/>
  <c r="H609" i="54"/>
  <c r="D609" i="54"/>
  <c r="E609" i="54" s="1"/>
  <c r="H608" i="54"/>
  <c r="D608" i="54"/>
  <c r="E608" i="54" s="1"/>
  <c r="H607" i="54"/>
  <c r="D607" i="54"/>
  <c r="E607" i="54" s="1"/>
  <c r="H606" i="54"/>
  <c r="E606" i="54"/>
  <c r="D606" i="54"/>
  <c r="H605" i="54"/>
  <c r="D605" i="54"/>
  <c r="H604" i="54"/>
  <c r="E604" i="54"/>
  <c r="D604" i="54"/>
  <c r="H603" i="54"/>
  <c r="C603" i="54"/>
  <c r="H602" i="54"/>
  <c r="D602" i="54"/>
  <c r="E602" i="54" s="1"/>
  <c r="H601" i="54"/>
  <c r="E601" i="54"/>
  <c r="D601" i="54"/>
  <c r="H600" i="54"/>
  <c r="D600" i="54"/>
  <c r="E600" i="54" s="1"/>
  <c r="C599" i="54"/>
  <c r="H599" i="54" s="1"/>
  <c r="H598" i="54"/>
  <c r="D598" i="54"/>
  <c r="E598" i="54" s="1"/>
  <c r="H597" i="54"/>
  <c r="D597" i="54"/>
  <c r="H596" i="54"/>
  <c r="E596" i="54"/>
  <c r="D596" i="54"/>
  <c r="H595" i="54"/>
  <c r="C595" i="54"/>
  <c r="H594" i="54"/>
  <c r="D594" i="54"/>
  <c r="H593" i="54"/>
  <c r="E593" i="54"/>
  <c r="D593" i="54"/>
  <c r="H592" i="54"/>
  <c r="C592" i="54"/>
  <c r="H591" i="54"/>
  <c r="D591" i="54"/>
  <c r="E591" i="54" s="1"/>
  <c r="H590" i="54"/>
  <c r="E590" i="54"/>
  <c r="D590" i="54"/>
  <c r="H589" i="54"/>
  <c r="D589" i="54"/>
  <c r="E589" i="54" s="1"/>
  <c r="H588" i="54"/>
  <c r="E588" i="54"/>
  <c r="E587" i="54" s="1"/>
  <c r="D588" i="54"/>
  <c r="C587" i="54"/>
  <c r="H587" i="54" s="1"/>
  <c r="H586" i="54"/>
  <c r="D586" i="54"/>
  <c r="E586" i="54" s="1"/>
  <c r="H585" i="54"/>
  <c r="E585" i="54"/>
  <c r="D585" i="54"/>
  <c r="H584" i="54"/>
  <c r="D584" i="54"/>
  <c r="E584" i="54" s="1"/>
  <c r="H583" i="54"/>
  <c r="E583" i="54"/>
  <c r="D583" i="54"/>
  <c r="H582" i="54"/>
  <c r="D582" i="54"/>
  <c r="H581" i="54"/>
  <c r="C581" i="54"/>
  <c r="H580" i="54"/>
  <c r="E580" i="54"/>
  <c r="D580" i="54"/>
  <c r="H579" i="54"/>
  <c r="D579" i="54"/>
  <c r="E579" i="54" s="1"/>
  <c r="H578" i="54"/>
  <c r="D578" i="54"/>
  <c r="H577" i="54"/>
  <c r="C577" i="54"/>
  <c r="H576" i="54"/>
  <c r="D576" i="54"/>
  <c r="E576" i="54" s="1"/>
  <c r="H575" i="54"/>
  <c r="E575" i="54"/>
  <c r="D575" i="54"/>
  <c r="H574" i="54"/>
  <c r="D574" i="54"/>
  <c r="E574" i="54" s="1"/>
  <c r="H573" i="54"/>
  <c r="E573" i="54"/>
  <c r="D573" i="54"/>
  <c r="H572" i="54"/>
  <c r="D572" i="54"/>
  <c r="E572" i="54" s="1"/>
  <c r="H571" i="54"/>
  <c r="E571" i="54"/>
  <c r="D571" i="54"/>
  <c r="H570" i="54"/>
  <c r="E570" i="54"/>
  <c r="D570" i="54"/>
  <c r="E569" i="54"/>
  <c r="C569" i="54"/>
  <c r="H569" i="54" s="1"/>
  <c r="H568" i="54"/>
  <c r="E568" i="54"/>
  <c r="D568" i="54"/>
  <c r="H567" i="54"/>
  <c r="D567" i="54"/>
  <c r="E567" i="54" s="1"/>
  <c r="H566" i="54"/>
  <c r="E566" i="54"/>
  <c r="D566" i="54"/>
  <c r="H565" i="54"/>
  <c r="E565" i="54"/>
  <c r="D565" i="54"/>
  <c r="H564" i="54"/>
  <c r="D564" i="54"/>
  <c r="E564" i="54" s="1"/>
  <c r="H563" i="54"/>
  <c r="D563" i="54"/>
  <c r="C562" i="54"/>
  <c r="H562" i="54" s="1"/>
  <c r="H558" i="54"/>
  <c r="E558" i="54"/>
  <c r="D558" i="54"/>
  <c r="H557" i="54"/>
  <c r="D557" i="54"/>
  <c r="D556" i="54" s="1"/>
  <c r="D551" i="54" s="1"/>
  <c r="D550" i="54" s="1"/>
  <c r="C556" i="54"/>
  <c r="H556" i="54" s="1"/>
  <c r="H555" i="54"/>
  <c r="D555" i="54"/>
  <c r="E555" i="54" s="1"/>
  <c r="H554" i="54"/>
  <c r="D554" i="54"/>
  <c r="E554" i="54" s="1"/>
  <c r="H553" i="54"/>
  <c r="D553" i="54"/>
  <c r="E553" i="54" s="1"/>
  <c r="E552" i="54" s="1"/>
  <c r="H552" i="54"/>
  <c r="D552" i="54"/>
  <c r="C552" i="54"/>
  <c r="H549" i="54"/>
  <c r="D549" i="54"/>
  <c r="E549" i="54" s="1"/>
  <c r="E547" i="54" s="1"/>
  <c r="H548" i="54"/>
  <c r="D548" i="54"/>
  <c r="E548" i="54" s="1"/>
  <c r="J547" i="54"/>
  <c r="C547" i="54"/>
  <c r="H547" i="54" s="1"/>
  <c r="H546" i="54"/>
  <c r="E546" i="54"/>
  <c r="D546" i="54"/>
  <c r="H545" i="54"/>
  <c r="D545" i="54"/>
  <c r="H544" i="54"/>
  <c r="C544" i="54"/>
  <c r="C538" i="54" s="1"/>
  <c r="H538" i="54" s="1"/>
  <c r="H543" i="54"/>
  <c r="E543" i="54"/>
  <c r="D543" i="54"/>
  <c r="H542" i="54"/>
  <c r="D542" i="54"/>
  <c r="E542" i="54" s="1"/>
  <c r="H541" i="54"/>
  <c r="D541" i="54"/>
  <c r="E541" i="54" s="1"/>
  <c r="H540" i="54"/>
  <c r="D540" i="54"/>
  <c r="E540" i="54" s="1"/>
  <c r="H539" i="54"/>
  <c r="E539" i="54"/>
  <c r="D539" i="54"/>
  <c r="H537" i="54"/>
  <c r="D537" i="54"/>
  <c r="E537" i="54" s="1"/>
  <c r="H536" i="54"/>
  <c r="E536" i="54"/>
  <c r="D536" i="54"/>
  <c r="H535" i="54"/>
  <c r="D535" i="54"/>
  <c r="E535" i="54" s="1"/>
  <c r="H534" i="54"/>
  <c r="E534" i="54"/>
  <c r="D534" i="54"/>
  <c r="H533" i="54"/>
  <c r="E533" i="54"/>
  <c r="D533" i="54"/>
  <c r="H532" i="54"/>
  <c r="D532" i="54"/>
  <c r="D531" i="54" s="1"/>
  <c r="C531" i="54"/>
  <c r="H531" i="54" s="1"/>
  <c r="H530" i="54"/>
  <c r="D530" i="54"/>
  <c r="C529" i="54"/>
  <c r="H529" i="54" s="1"/>
  <c r="C528" i="54"/>
  <c r="H528" i="54" s="1"/>
  <c r="H527" i="54"/>
  <c r="E527" i="54"/>
  <c r="D527" i="54"/>
  <c r="H526" i="54"/>
  <c r="E526" i="54"/>
  <c r="D526" i="54"/>
  <c r="H525" i="54"/>
  <c r="E525" i="54"/>
  <c r="D525" i="54"/>
  <c r="H524" i="54"/>
  <c r="D524" i="54"/>
  <c r="E524" i="54" s="1"/>
  <c r="H523" i="54"/>
  <c r="E523" i="54"/>
  <c r="D523" i="54"/>
  <c r="H522" i="54"/>
  <c r="E522" i="54"/>
  <c r="D522" i="54"/>
  <c r="C522" i="54"/>
  <c r="H521" i="54"/>
  <c r="E521" i="54"/>
  <c r="D521" i="54"/>
  <c r="H520" i="54"/>
  <c r="D520" i="54"/>
  <c r="E520" i="54" s="1"/>
  <c r="H519" i="54"/>
  <c r="D519" i="54"/>
  <c r="E519" i="54" s="1"/>
  <c r="H518" i="54"/>
  <c r="E518" i="54"/>
  <c r="D518" i="54"/>
  <c r="H517" i="54"/>
  <c r="D517" i="54"/>
  <c r="E517" i="54" s="1"/>
  <c r="H516" i="54"/>
  <c r="D516" i="54"/>
  <c r="E516" i="54" s="1"/>
  <c r="H515" i="54"/>
  <c r="D515" i="54"/>
  <c r="H514" i="54"/>
  <c r="E514" i="54"/>
  <c r="D514" i="54"/>
  <c r="H513" i="54"/>
  <c r="C513" i="54"/>
  <c r="H512" i="54"/>
  <c r="D512" i="54"/>
  <c r="E512" i="54" s="1"/>
  <c r="H511" i="54"/>
  <c r="E511" i="54"/>
  <c r="D511" i="54"/>
  <c r="H510" i="54"/>
  <c r="D510" i="54"/>
  <c r="H509" i="54"/>
  <c r="C509" i="54"/>
  <c r="H508" i="54"/>
  <c r="E508" i="54"/>
  <c r="D508" i="54"/>
  <c r="H507" i="54"/>
  <c r="D507" i="54"/>
  <c r="E507" i="54" s="1"/>
  <c r="H506" i="54"/>
  <c r="D506" i="54"/>
  <c r="E506" i="54" s="1"/>
  <c r="H505" i="54"/>
  <c r="D505" i="54"/>
  <c r="C504" i="54"/>
  <c r="H504" i="54" s="1"/>
  <c r="H503" i="54"/>
  <c r="E503" i="54"/>
  <c r="D503" i="54"/>
  <c r="H502" i="54"/>
  <c r="D502" i="54"/>
  <c r="E502" i="54" s="1"/>
  <c r="H501" i="54"/>
  <c r="E501" i="54"/>
  <c r="D501" i="54"/>
  <c r="H500" i="54"/>
  <c r="D500" i="54"/>
  <c r="E500" i="54" s="1"/>
  <c r="H499" i="54"/>
  <c r="E499" i="54"/>
  <c r="D499" i="54"/>
  <c r="H498" i="54"/>
  <c r="E498" i="54"/>
  <c r="E497" i="54" s="1"/>
  <c r="D498" i="54"/>
  <c r="D497" i="54"/>
  <c r="C497" i="54"/>
  <c r="H497" i="54" s="1"/>
  <c r="H496" i="54"/>
  <c r="D496" i="54"/>
  <c r="E496" i="54" s="1"/>
  <c r="H495" i="54"/>
  <c r="D495" i="54"/>
  <c r="C494" i="54"/>
  <c r="H494" i="54" s="1"/>
  <c r="H493" i="54"/>
  <c r="E493" i="54"/>
  <c r="D493" i="54"/>
  <c r="H492" i="54"/>
  <c r="D492" i="54"/>
  <c r="E492" i="54" s="1"/>
  <c r="E491" i="54"/>
  <c r="D491" i="54"/>
  <c r="C491" i="54"/>
  <c r="H491" i="54" s="1"/>
  <c r="H490" i="54"/>
  <c r="D490" i="54"/>
  <c r="E490" i="54" s="1"/>
  <c r="H489" i="54"/>
  <c r="D489" i="54"/>
  <c r="E489" i="54" s="1"/>
  <c r="H488" i="54"/>
  <c r="E488" i="54"/>
  <c r="D488" i="54"/>
  <c r="H487" i="54"/>
  <c r="D487" i="54"/>
  <c r="D486" i="54" s="1"/>
  <c r="C486" i="54"/>
  <c r="H485" i="54"/>
  <c r="D485" i="54"/>
  <c r="E485" i="54" s="1"/>
  <c r="H482" i="54"/>
  <c r="H481" i="54"/>
  <c r="E481" i="54"/>
  <c r="D481" i="54"/>
  <c r="H480" i="54"/>
  <c r="E480" i="54"/>
  <c r="D480" i="54"/>
  <c r="H479" i="54"/>
  <c r="D479" i="54"/>
  <c r="E479" i="54" s="1"/>
  <c r="H478" i="54"/>
  <c r="E478" i="54"/>
  <c r="D478" i="54"/>
  <c r="H477" i="54"/>
  <c r="E477" i="54"/>
  <c r="D477" i="54"/>
  <c r="C477" i="54"/>
  <c r="H476" i="54"/>
  <c r="E476" i="54"/>
  <c r="D476" i="54"/>
  <c r="H475" i="54"/>
  <c r="D475" i="54"/>
  <c r="H474" i="54"/>
  <c r="C474" i="54"/>
  <c r="H473" i="54"/>
  <c r="D473" i="54"/>
  <c r="E473" i="54" s="1"/>
  <c r="H472" i="54"/>
  <c r="E472" i="54"/>
  <c r="D472" i="54"/>
  <c r="H471" i="54"/>
  <c r="D471" i="54"/>
  <c r="E471" i="54" s="1"/>
  <c r="H470" i="54"/>
  <c r="E470" i="54"/>
  <c r="D470" i="54"/>
  <c r="H469" i="54"/>
  <c r="D469" i="54"/>
  <c r="H468" i="54"/>
  <c r="C468" i="54"/>
  <c r="H467" i="54"/>
  <c r="E467" i="54"/>
  <c r="D467" i="54"/>
  <c r="H466" i="54"/>
  <c r="E466" i="54"/>
  <c r="D466" i="54"/>
  <c r="H465" i="54"/>
  <c r="D465" i="54"/>
  <c r="E465" i="54" s="1"/>
  <c r="H464" i="54"/>
  <c r="D464" i="54"/>
  <c r="C463" i="54"/>
  <c r="H463" i="54" s="1"/>
  <c r="H462" i="54"/>
  <c r="E462" i="54"/>
  <c r="D462" i="54"/>
  <c r="H461" i="54"/>
  <c r="D461" i="54"/>
  <c r="E461" i="54" s="1"/>
  <c r="H460" i="54"/>
  <c r="E460" i="54"/>
  <c r="D460" i="54"/>
  <c r="D459" i="54"/>
  <c r="C459" i="54"/>
  <c r="H459" i="54" s="1"/>
  <c r="H458" i="54"/>
  <c r="D458" i="54"/>
  <c r="E458" i="54" s="1"/>
  <c r="H457" i="54"/>
  <c r="E457" i="54"/>
  <c r="D457" i="54"/>
  <c r="H456" i="54"/>
  <c r="E456" i="54"/>
  <c r="E455" i="54" s="1"/>
  <c r="D456" i="54"/>
  <c r="D455" i="54" s="1"/>
  <c r="C455" i="54"/>
  <c r="H455" i="54" s="1"/>
  <c r="H454" i="54"/>
  <c r="D454" i="54"/>
  <c r="E454" i="54" s="1"/>
  <c r="H453" i="54"/>
  <c r="D453" i="54"/>
  <c r="E453" i="54" s="1"/>
  <c r="H452" i="54"/>
  <c r="E452" i="54"/>
  <c r="D452" i="54"/>
  <c r="H451" i="54"/>
  <c r="D451" i="54"/>
  <c r="E451" i="54" s="1"/>
  <c r="E450" i="54"/>
  <c r="C450" i="54"/>
  <c r="H450" i="54" s="1"/>
  <c r="H449" i="54"/>
  <c r="E449" i="54"/>
  <c r="D449" i="54"/>
  <c r="H448" i="54"/>
  <c r="D448" i="54"/>
  <c r="E448" i="54" s="1"/>
  <c r="H447" i="54"/>
  <c r="E447" i="54"/>
  <c r="D447" i="54"/>
  <c r="H446" i="54"/>
  <c r="E446" i="54"/>
  <c r="E445" i="54" s="1"/>
  <c r="D446" i="54"/>
  <c r="D445" i="54" s="1"/>
  <c r="C445" i="54"/>
  <c r="H443" i="54"/>
  <c r="E443" i="54"/>
  <c r="D443" i="54"/>
  <c r="H442" i="54"/>
  <c r="D442" i="54"/>
  <c r="E442" i="54" s="1"/>
  <c r="H441" i="54"/>
  <c r="E441" i="54"/>
  <c r="D441" i="54"/>
  <c r="H440" i="54"/>
  <c r="E440" i="54"/>
  <c r="D440" i="54"/>
  <c r="H439" i="54"/>
  <c r="E439" i="54"/>
  <c r="D439" i="54"/>
  <c r="H438" i="54"/>
  <c r="D438" i="54"/>
  <c r="E438" i="54" s="1"/>
  <c r="H437" i="54"/>
  <c r="E437" i="54"/>
  <c r="D437" i="54"/>
  <c r="H436" i="54"/>
  <c r="E436" i="54"/>
  <c r="D436" i="54"/>
  <c r="H435" i="54"/>
  <c r="D435" i="54"/>
  <c r="E435" i="54" s="1"/>
  <c r="H434" i="54"/>
  <c r="D434" i="54"/>
  <c r="E434" i="54" s="1"/>
  <c r="H433" i="54"/>
  <c r="E433" i="54"/>
  <c r="D433" i="54"/>
  <c r="H432" i="54"/>
  <c r="D432" i="54"/>
  <c r="E432" i="54" s="1"/>
  <c r="H431" i="54"/>
  <c r="D431" i="54"/>
  <c r="E431" i="54" s="1"/>
  <c r="H430" i="54"/>
  <c r="D430" i="54"/>
  <c r="C429" i="54"/>
  <c r="H429" i="54" s="1"/>
  <c r="H428" i="54"/>
  <c r="E428" i="54"/>
  <c r="D428" i="54"/>
  <c r="H427" i="54"/>
  <c r="E427" i="54"/>
  <c r="D427" i="54"/>
  <c r="H426" i="54"/>
  <c r="D426" i="54"/>
  <c r="E426" i="54" s="1"/>
  <c r="H425" i="54"/>
  <c r="D425" i="54"/>
  <c r="E425" i="54" s="1"/>
  <c r="H424" i="54"/>
  <c r="E424" i="54"/>
  <c r="D424" i="54"/>
  <c r="H423" i="54"/>
  <c r="D423" i="54"/>
  <c r="D422" i="54" s="1"/>
  <c r="C422" i="54"/>
  <c r="H422" i="54" s="1"/>
  <c r="H421" i="54"/>
  <c r="D421" i="54"/>
  <c r="E421" i="54" s="1"/>
  <c r="H420" i="54"/>
  <c r="D420" i="54"/>
  <c r="E420" i="54" s="1"/>
  <c r="H419" i="54"/>
  <c r="E419" i="54"/>
  <c r="D419" i="54"/>
  <c r="H418" i="54"/>
  <c r="D418" i="54"/>
  <c r="E418" i="54" s="1"/>
  <c r="H417" i="54"/>
  <c r="E417" i="54"/>
  <c r="E416" i="54" s="1"/>
  <c r="D417" i="54"/>
  <c r="D416" i="54"/>
  <c r="C416" i="54"/>
  <c r="H416" i="54" s="1"/>
  <c r="H415" i="54"/>
  <c r="D415" i="54"/>
  <c r="E415" i="54" s="1"/>
  <c r="H414" i="54"/>
  <c r="E414" i="54"/>
  <c r="D414" i="54"/>
  <c r="H413" i="54"/>
  <c r="D413" i="54"/>
  <c r="D412" i="54" s="1"/>
  <c r="C412" i="54"/>
  <c r="H412" i="54" s="1"/>
  <c r="H411" i="54"/>
  <c r="D411" i="54"/>
  <c r="E411" i="54" s="1"/>
  <c r="H410" i="54"/>
  <c r="D410" i="54"/>
  <c r="C409" i="54"/>
  <c r="H409" i="54" s="1"/>
  <c r="H408" i="54"/>
  <c r="E408" i="54"/>
  <c r="D408" i="54"/>
  <c r="H407" i="54"/>
  <c r="E407" i="54"/>
  <c r="D407" i="54"/>
  <c r="H406" i="54"/>
  <c r="D406" i="54"/>
  <c r="E406" i="54" s="1"/>
  <c r="H405" i="54"/>
  <c r="D405" i="54"/>
  <c r="H404" i="54"/>
  <c r="C404" i="54"/>
  <c r="H403" i="54"/>
  <c r="E403" i="54"/>
  <c r="D403" i="54"/>
  <c r="H402" i="54"/>
  <c r="D402" i="54"/>
  <c r="E402" i="54" s="1"/>
  <c r="H401" i="54"/>
  <c r="D401" i="54"/>
  <c r="E401" i="54" s="1"/>
  <c r="H400" i="54"/>
  <c r="D400" i="54"/>
  <c r="C399" i="54"/>
  <c r="H399" i="54" s="1"/>
  <c r="H398" i="54"/>
  <c r="E398" i="54"/>
  <c r="D398" i="54"/>
  <c r="H397" i="54"/>
  <c r="E397" i="54"/>
  <c r="D397" i="54"/>
  <c r="H396" i="54"/>
  <c r="D396" i="54"/>
  <c r="D395" i="54" s="1"/>
  <c r="C395" i="54"/>
  <c r="H395" i="54" s="1"/>
  <c r="H394" i="54"/>
  <c r="D394" i="54"/>
  <c r="E394" i="54" s="1"/>
  <c r="H393" i="54"/>
  <c r="E393" i="54"/>
  <c r="E392" i="54" s="1"/>
  <c r="D393" i="54"/>
  <c r="H392" i="54"/>
  <c r="D392" i="54"/>
  <c r="C392" i="54"/>
  <c r="H391" i="54"/>
  <c r="D391" i="54"/>
  <c r="E391" i="54" s="1"/>
  <c r="H390" i="54"/>
  <c r="D390" i="54"/>
  <c r="E390" i="54" s="1"/>
  <c r="H389" i="54"/>
  <c r="D389" i="54"/>
  <c r="C388" i="54"/>
  <c r="H388" i="54" s="1"/>
  <c r="H387" i="54"/>
  <c r="E387" i="54"/>
  <c r="D387" i="54"/>
  <c r="H386" i="54"/>
  <c r="E386" i="54"/>
  <c r="D386" i="54"/>
  <c r="H385" i="54"/>
  <c r="D385" i="54"/>
  <c r="E385" i="54" s="1"/>
  <c r="H384" i="54"/>
  <c r="D384" i="54"/>
  <c r="E384" i="54" s="1"/>
  <c r="H383" i="54"/>
  <c r="E383" i="54"/>
  <c r="E382" i="54" s="1"/>
  <c r="D383" i="54"/>
  <c r="H382" i="54"/>
  <c r="D382" i="54"/>
  <c r="C382" i="54"/>
  <c r="H381" i="54"/>
  <c r="D381" i="54"/>
  <c r="E381" i="54" s="1"/>
  <c r="H380" i="54"/>
  <c r="D380" i="54"/>
  <c r="E380" i="54" s="1"/>
  <c r="H379" i="54"/>
  <c r="D379" i="54"/>
  <c r="C378" i="54"/>
  <c r="H378" i="54" s="1"/>
  <c r="H377" i="54"/>
  <c r="E377" i="54"/>
  <c r="D377" i="54"/>
  <c r="H376" i="54"/>
  <c r="D376" i="54"/>
  <c r="E376" i="54" s="1"/>
  <c r="H375" i="54"/>
  <c r="E375" i="54"/>
  <c r="D375" i="54"/>
  <c r="H374" i="54"/>
  <c r="D374" i="54"/>
  <c r="H373" i="54"/>
  <c r="C373" i="54"/>
  <c r="H372" i="54"/>
  <c r="E372" i="54"/>
  <c r="D372" i="54"/>
  <c r="H371" i="54"/>
  <c r="D371" i="54"/>
  <c r="E371" i="54" s="1"/>
  <c r="H370" i="54"/>
  <c r="D370" i="54"/>
  <c r="E370" i="54" s="1"/>
  <c r="H369" i="54"/>
  <c r="D369" i="54"/>
  <c r="C368" i="54"/>
  <c r="H368" i="54" s="1"/>
  <c r="H367" i="54"/>
  <c r="E367" i="54"/>
  <c r="D367" i="54"/>
  <c r="H366" i="54"/>
  <c r="D366" i="54"/>
  <c r="E366" i="54" s="1"/>
  <c r="H365" i="54"/>
  <c r="E365" i="54"/>
  <c r="D365" i="54"/>
  <c r="H364" i="54"/>
  <c r="D364" i="54"/>
  <c r="H363" i="54"/>
  <c r="E363" i="54"/>
  <c r="D363" i="54"/>
  <c r="H362" i="54"/>
  <c r="C362" i="54"/>
  <c r="H361" i="54"/>
  <c r="E361" i="54"/>
  <c r="D361" i="54"/>
  <c r="H360" i="54"/>
  <c r="D360" i="54"/>
  <c r="E360" i="54" s="1"/>
  <c r="H359" i="54"/>
  <c r="D359" i="54"/>
  <c r="E359" i="54" s="1"/>
  <c r="H358" i="54"/>
  <c r="E358" i="54"/>
  <c r="E357" i="54" s="1"/>
  <c r="D358" i="54"/>
  <c r="H357" i="54"/>
  <c r="D357" i="54"/>
  <c r="C357" i="54"/>
  <c r="H356" i="54"/>
  <c r="D356" i="54"/>
  <c r="E356" i="54" s="1"/>
  <c r="H355" i="54"/>
  <c r="D355" i="54"/>
  <c r="E355" i="54" s="1"/>
  <c r="H354" i="54"/>
  <c r="D354" i="54"/>
  <c r="C353" i="54"/>
  <c r="H353" i="54" s="1"/>
  <c r="H352" i="54"/>
  <c r="E352" i="54"/>
  <c r="D352" i="54"/>
  <c r="H351" i="54"/>
  <c r="D351" i="54"/>
  <c r="E351" i="54" s="1"/>
  <c r="H350" i="54"/>
  <c r="E350" i="54"/>
  <c r="D350" i="54"/>
  <c r="H349" i="54"/>
  <c r="D349" i="54"/>
  <c r="H348" i="54"/>
  <c r="C348" i="54"/>
  <c r="H347" i="54"/>
  <c r="E347" i="54"/>
  <c r="D347" i="54"/>
  <c r="H346" i="54"/>
  <c r="D346" i="54"/>
  <c r="E346" i="54" s="1"/>
  <c r="H345" i="54"/>
  <c r="D345" i="54"/>
  <c r="H344" i="54"/>
  <c r="C344" i="54"/>
  <c r="H343" i="54"/>
  <c r="D343" i="54"/>
  <c r="E343" i="54" s="1"/>
  <c r="H342" i="54"/>
  <c r="E342" i="54"/>
  <c r="D342" i="54"/>
  <c r="H341" i="54"/>
  <c r="D341" i="54"/>
  <c r="E341" i="54" s="1"/>
  <c r="H338" i="54"/>
  <c r="D338" i="54"/>
  <c r="E338" i="54" s="1"/>
  <c r="H337" i="54"/>
  <c r="D337" i="54"/>
  <c r="E337" i="54" s="1"/>
  <c r="H336" i="54"/>
  <c r="D336" i="54"/>
  <c r="E336" i="54" s="1"/>
  <c r="H335" i="54"/>
  <c r="E335" i="54"/>
  <c r="D335" i="54"/>
  <c r="H334" i="54"/>
  <c r="D334" i="54"/>
  <c r="E334" i="54" s="1"/>
  <c r="H333" i="54"/>
  <c r="E333" i="54"/>
  <c r="D333" i="54"/>
  <c r="H332" i="54"/>
  <c r="D332" i="54"/>
  <c r="H331" i="54"/>
  <c r="C331" i="54"/>
  <c r="H330" i="54"/>
  <c r="E330" i="54"/>
  <c r="D330" i="54"/>
  <c r="H329" i="54"/>
  <c r="D329" i="54"/>
  <c r="D328" i="54" s="1"/>
  <c r="C328" i="54"/>
  <c r="H328" i="54" s="1"/>
  <c r="H327" i="54"/>
  <c r="D327" i="54"/>
  <c r="E327" i="54" s="1"/>
  <c r="H326" i="54"/>
  <c r="D326" i="54"/>
  <c r="C325" i="54"/>
  <c r="H324" i="54"/>
  <c r="E324" i="54"/>
  <c r="D324" i="54"/>
  <c r="H323" i="54"/>
  <c r="E323" i="54"/>
  <c r="D323" i="54"/>
  <c r="H322" i="54"/>
  <c r="E322" i="54"/>
  <c r="D322" i="54"/>
  <c r="H321" i="54"/>
  <c r="D321" i="54"/>
  <c r="E321" i="54" s="1"/>
  <c r="H320" i="54"/>
  <c r="E320" i="54"/>
  <c r="D320" i="54"/>
  <c r="H319" i="54"/>
  <c r="E319" i="54"/>
  <c r="D319" i="54"/>
  <c r="H318" i="54"/>
  <c r="D318" i="54"/>
  <c r="E318" i="54" s="1"/>
  <c r="H317" i="54"/>
  <c r="D317" i="54"/>
  <c r="E317" i="54" s="1"/>
  <c r="H316" i="54"/>
  <c r="E316" i="54"/>
  <c r="D316" i="54"/>
  <c r="H315" i="54"/>
  <c r="H313" i="54"/>
  <c r="E313" i="54"/>
  <c r="D313" i="54"/>
  <c r="H312" i="54"/>
  <c r="D312" i="54"/>
  <c r="E312" i="54" s="1"/>
  <c r="H311" i="54"/>
  <c r="E311" i="54"/>
  <c r="D311" i="54"/>
  <c r="H310" i="54"/>
  <c r="E310" i="54"/>
  <c r="D310" i="54"/>
  <c r="H309" i="54"/>
  <c r="E309" i="54"/>
  <c r="E308" i="54" s="1"/>
  <c r="D309" i="54"/>
  <c r="C308" i="54"/>
  <c r="H308" i="54" s="1"/>
  <c r="H307" i="54"/>
  <c r="D307" i="54"/>
  <c r="E307" i="54" s="1"/>
  <c r="H306" i="54"/>
  <c r="E306" i="54"/>
  <c r="E305" i="54" s="1"/>
  <c r="D306" i="54"/>
  <c r="H305" i="54"/>
  <c r="D305" i="54"/>
  <c r="C305" i="54"/>
  <c r="H304" i="54"/>
  <c r="D304" i="54"/>
  <c r="E304" i="54" s="1"/>
  <c r="H303" i="54"/>
  <c r="D303" i="54"/>
  <c r="E303" i="54" s="1"/>
  <c r="H302" i="54"/>
  <c r="H301" i="54"/>
  <c r="D301" i="54"/>
  <c r="E301" i="54" s="1"/>
  <c r="H300" i="54"/>
  <c r="D300" i="54"/>
  <c r="E300" i="54" s="1"/>
  <c r="H299" i="54"/>
  <c r="E299" i="54"/>
  <c r="D299" i="54"/>
  <c r="H298" i="54"/>
  <c r="H297" i="54"/>
  <c r="E297" i="54"/>
  <c r="D297" i="54"/>
  <c r="H296" i="54"/>
  <c r="H295" i="54"/>
  <c r="E295" i="54"/>
  <c r="D295" i="54"/>
  <c r="H294" i="54"/>
  <c r="D294" i="54"/>
  <c r="E294" i="54" s="1"/>
  <c r="H293" i="54"/>
  <c r="E293" i="54"/>
  <c r="D293" i="54"/>
  <c r="H292" i="54"/>
  <c r="D292" i="54"/>
  <c r="E292" i="54" s="1"/>
  <c r="H291" i="54"/>
  <c r="E291" i="54"/>
  <c r="D291" i="54"/>
  <c r="H290" i="54"/>
  <c r="E290" i="54"/>
  <c r="D290" i="54"/>
  <c r="D289" i="54"/>
  <c r="C289" i="54"/>
  <c r="H288" i="54"/>
  <c r="D288" i="54"/>
  <c r="E288" i="54" s="1"/>
  <c r="H287" i="54"/>
  <c r="D287" i="54"/>
  <c r="E287" i="54" s="1"/>
  <c r="H286" i="54"/>
  <c r="E286" i="54"/>
  <c r="D286" i="54"/>
  <c r="H285" i="54"/>
  <c r="D285" i="54"/>
  <c r="E285" i="54" s="1"/>
  <c r="H284" i="54"/>
  <c r="D284" i="54"/>
  <c r="E284" i="54" s="1"/>
  <c r="H283" i="54"/>
  <c r="D283" i="54"/>
  <c r="E283" i="54" s="1"/>
  <c r="H282" i="54"/>
  <c r="E282" i="54"/>
  <c r="D282" i="54"/>
  <c r="H281" i="54"/>
  <c r="D281" i="54"/>
  <c r="E281" i="54" s="1"/>
  <c r="H280" i="54"/>
  <c r="E280" i="54"/>
  <c r="D280" i="54"/>
  <c r="H279" i="54"/>
  <c r="D279" i="54"/>
  <c r="E279" i="54" s="1"/>
  <c r="H278" i="54"/>
  <c r="E278" i="54"/>
  <c r="D278" i="54"/>
  <c r="H277" i="54"/>
  <c r="E277" i="54"/>
  <c r="D277" i="54"/>
  <c r="H276" i="54"/>
  <c r="E276" i="54"/>
  <c r="D276" i="54"/>
  <c r="H275" i="54"/>
  <c r="D275" i="54"/>
  <c r="E275" i="54" s="1"/>
  <c r="H274" i="54"/>
  <c r="E274" i="54"/>
  <c r="D274" i="54"/>
  <c r="H273" i="54"/>
  <c r="E273" i="54"/>
  <c r="D273" i="54"/>
  <c r="H272" i="54"/>
  <c r="D272" i="54"/>
  <c r="E272" i="54" s="1"/>
  <c r="H271" i="54"/>
  <c r="D271" i="54"/>
  <c r="E271" i="54" s="1"/>
  <c r="H270" i="54"/>
  <c r="E270" i="54"/>
  <c r="D270" i="54"/>
  <c r="H269" i="54"/>
  <c r="D269" i="54"/>
  <c r="E269" i="54" s="1"/>
  <c r="H268" i="54"/>
  <c r="D268" i="54"/>
  <c r="E268" i="54" s="1"/>
  <c r="H267" i="54"/>
  <c r="D267" i="54"/>
  <c r="H266" i="54"/>
  <c r="E266" i="54"/>
  <c r="D266" i="54"/>
  <c r="H265" i="54"/>
  <c r="C265" i="54"/>
  <c r="H264" i="54"/>
  <c r="D264" i="54"/>
  <c r="E264" i="54" s="1"/>
  <c r="H262" i="54"/>
  <c r="D262" i="54"/>
  <c r="E262" i="54" s="1"/>
  <c r="H261" i="54"/>
  <c r="D261" i="54"/>
  <c r="H260" i="54"/>
  <c r="C260" i="54"/>
  <c r="E252" i="54"/>
  <c r="D252" i="54"/>
  <c r="D251" i="54"/>
  <c r="D250" i="54" s="1"/>
  <c r="C250" i="54"/>
  <c r="D249" i="54"/>
  <c r="E249" i="54" s="1"/>
  <c r="D248" i="54"/>
  <c r="E248" i="54" s="1"/>
  <c r="E247" i="54"/>
  <c r="D247" i="54"/>
  <c r="D246" i="54"/>
  <c r="E246" i="54" s="1"/>
  <c r="E245" i="54"/>
  <c r="D245" i="54"/>
  <c r="C244" i="54"/>
  <c r="C243" i="54"/>
  <c r="D242" i="54"/>
  <c r="E242" i="54" s="1"/>
  <c r="D241" i="54"/>
  <c r="E240" i="54"/>
  <c r="D240" i="54"/>
  <c r="C239" i="54"/>
  <c r="C238" i="54" s="1"/>
  <c r="D237" i="54"/>
  <c r="E237" i="54" s="1"/>
  <c r="E236" i="54" s="1"/>
  <c r="E235" i="54" s="1"/>
  <c r="D236" i="54"/>
  <c r="D235" i="54" s="1"/>
  <c r="C236" i="54"/>
  <c r="C235" i="54"/>
  <c r="E234" i="54"/>
  <c r="E233" i="54" s="1"/>
  <c r="D234" i="54"/>
  <c r="D233" i="54"/>
  <c r="C233" i="54"/>
  <c r="E232" i="54"/>
  <c r="D232" i="54"/>
  <c r="D231" i="54"/>
  <c r="E231" i="54" s="1"/>
  <c r="E230" i="54"/>
  <c r="D230" i="54"/>
  <c r="D229" i="54"/>
  <c r="D228" i="54" s="1"/>
  <c r="C229" i="54"/>
  <c r="E227" i="54"/>
  <c r="D227" i="54"/>
  <c r="D226" i="54"/>
  <c r="E225" i="54"/>
  <c r="D225" i="54"/>
  <c r="D224" i="54"/>
  <c r="E224" i="54" s="1"/>
  <c r="C223" i="54"/>
  <c r="C222" i="54"/>
  <c r="E221" i="54"/>
  <c r="E220" i="54" s="1"/>
  <c r="D221" i="54"/>
  <c r="D220" i="54"/>
  <c r="C220" i="54"/>
  <c r="D219" i="54"/>
  <c r="E219" i="54" s="1"/>
  <c r="E218" i="54"/>
  <c r="E216" i="54" s="1"/>
  <c r="D218" i="54"/>
  <c r="D217" i="54"/>
  <c r="E217" i="54" s="1"/>
  <c r="D216" i="54"/>
  <c r="D215" i="54" s="1"/>
  <c r="C216" i="54"/>
  <c r="C215" i="54"/>
  <c r="D214" i="54"/>
  <c r="E214" i="54" s="1"/>
  <c r="E213" i="54" s="1"/>
  <c r="D213" i="54"/>
  <c r="C213" i="54"/>
  <c r="D212" i="54"/>
  <c r="C211" i="54"/>
  <c r="D210" i="54"/>
  <c r="E210" i="54" s="1"/>
  <c r="D209" i="54"/>
  <c r="E209" i="54" s="1"/>
  <c r="D208" i="54"/>
  <c r="E208" i="54" s="1"/>
  <c r="C207" i="54"/>
  <c r="E206" i="54"/>
  <c r="D206" i="54"/>
  <c r="D205" i="54"/>
  <c r="C204" i="54"/>
  <c r="D202" i="54"/>
  <c r="C201" i="54"/>
  <c r="C200" i="54" s="1"/>
  <c r="D199" i="54"/>
  <c r="C198" i="54"/>
  <c r="C197" i="54" s="1"/>
  <c r="D196" i="54"/>
  <c r="C195" i="54"/>
  <c r="D194" i="54"/>
  <c r="D193" i="54" s="1"/>
  <c r="C193" i="54"/>
  <c r="E192" i="54"/>
  <c r="D192" i="54"/>
  <c r="D191" i="54"/>
  <c r="E191" i="54" s="1"/>
  <c r="E190" i="54"/>
  <c r="D190" i="54"/>
  <c r="C189" i="54"/>
  <c r="C188" i="54"/>
  <c r="E187" i="54"/>
  <c r="D187" i="54"/>
  <c r="D186" i="54"/>
  <c r="C185" i="54"/>
  <c r="C184" i="54" s="1"/>
  <c r="D183" i="54"/>
  <c r="C182" i="54"/>
  <c r="D181" i="54"/>
  <c r="D180" i="54" s="1"/>
  <c r="C180" i="54"/>
  <c r="C179" i="54" s="1"/>
  <c r="H176" i="54"/>
  <c r="D176" i="54"/>
  <c r="E176" i="54" s="1"/>
  <c r="H175" i="54"/>
  <c r="D175" i="54"/>
  <c r="E175" i="54" s="1"/>
  <c r="E174" i="54" s="1"/>
  <c r="H174" i="54"/>
  <c r="C174" i="54"/>
  <c r="H173" i="54"/>
  <c r="E173" i="54"/>
  <c r="D173" i="54"/>
  <c r="H172" i="54"/>
  <c r="D172" i="54"/>
  <c r="E172" i="54" s="1"/>
  <c r="E171" i="54" s="1"/>
  <c r="C171" i="54"/>
  <c r="H169" i="54"/>
  <c r="D169" i="54"/>
  <c r="E169" i="54" s="1"/>
  <c r="H168" i="54"/>
  <c r="D168" i="54"/>
  <c r="D167" i="54" s="1"/>
  <c r="H167" i="54"/>
  <c r="C167" i="54"/>
  <c r="H166" i="54"/>
  <c r="D166" i="54"/>
  <c r="E166" i="54" s="1"/>
  <c r="H165" i="54"/>
  <c r="E165" i="54"/>
  <c r="E164" i="54" s="1"/>
  <c r="D165" i="54"/>
  <c r="H164" i="54"/>
  <c r="C164" i="54"/>
  <c r="C163" i="54"/>
  <c r="H163" i="54" s="1"/>
  <c r="J163" i="54" s="1"/>
  <c r="H162" i="54"/>
  <c r="E162" i="54"/>
  <c r="D162" i="54"/>
  <c r="H161" i="54"/>
  <c r="E161" i="54"/>
  <c r="E160" i="54" s="1"/>
  <c r="D161" i="54"/>
  <c r="D160" i="54"/>
  <c r="C160" i="54"/>
  <c r="H160" i="54" s="1"/>
  <c r="H159" i="54"/>
  <c r="D159" i="54"/>
  <c r="E159" i="54" s="1"/>
  <c r="H158" i="54"/>
  <c r="D158" i="54"/>
  <c r="C157" i="54"/>
  <c r="H157" i="54" s="1"/>
  <c r="H156" i="54"/>
  <c r="E156" i="54"/>
  <c r="D156" i="54"/>
  <c r="H155" i="54"/>
  <c r="D155" i="54"/>
  <c r="E155" i="54" s="1"/>
  <c r="E154" i="54" s="1"/>
  <c r="D154" i="54"/>
  <c r="C154" i="54"/>
  <c r="H151" i="54"/>
  <c r="E151" i="54"/>
  <c r="D151" i="54"/>
  <c r="H150" i="54"/>
  <c r="D150" i="54"/>
  <c r="E150" i="54" s="1"/>
  <c r="E149" i="54" s="1"/>
  <c r="D149" i="54"/>
  <c r="C149" i="54"/>
  <c r="H149" i="54" s="1"/>
  <c r="H148" i="54"/>
  <c r="D148" i="54"/>
  <c r="E148" i="54" s="1"/>
  <c r="H147" i="54"/>
  <c r="D147" i="54"/>
  <c r="H146" i="54"/>
  <c r="C146" i="54"/>
  <c r="H145" i="54"/>
  <c r="E145" i="54"/>
  <c r="D145" i="54"/>
  <c r="H144" i="54"/>
  <c r="D144" i="54"/>
  <c r="D143" i="54" s="1"/>
  <c r="C143" i="54"/>
  <c r="H143" i="54" s="1"/>
  <c r="H142" i="54"/>
  <c r="E142" i="54"/>
  <c r="D142" i="54"/>
  <c r="H141" i="54"/>
  <c r="D141" i="54"/>
  <c r="H140" i="54"/>
  <c r="C140" i="54"/>
  <c r="H139" i="54"/>
  <c r="E139" i="54"/>
  <c r="D139" i="54"/>
  <c r="H138" i="54"/>
  <c r="D138" i="54"/>
  <c r="E138" i="54" s="1"/>
  <c r="H137" i="54"/>
  <c r="D137" i="54"/>
  <c r="D136" i="54" s="1"/>
  <c r="H136" i="54"/>
  <c r="C136" i="54"/>
  <c r="J135" i="54"/>
  <c r="C135" i="54"/>
  <c r="H135" i="54" s="1"/>
  <c r="H134" i="54"/>
  <c r="E134" i="54"/>
  <c r="D134" i="54"/>
  <c r="H133" i="54"/>
  <c r="D133" i="54"/>
  <c r="H132" i="54"/>
  <c r="C132" i="54"/>
  <c r="H131" i="54"/>
  <c r="E131" i="54"/>
  <c r="D131" i="54"/>
  <c r="H130" i="54"/>
  <c r="D130" i="54"/>
  <c r="E130" i="54" s="1"/>
  <c r="E129" i="54" s="1"/>
  <c r="C129" i="54"/>
  <c r="H129" i="54" s="1"/>
  <c r="H128" i="54"/>
  <c r="D128" i="54"/>
  <c r="E128" i="54" s="1"/>
  <c r="H127" i="54"/>
  <c r="D127" i="54"/>
  <c r="C126" i="54"/>
  <c r="H126" i="54" s="1"/>
  <c r="H125" i="54"/>
  <c r="E125" i="54"/>
  <c r="D125" i="54"/>
  <c r="H124" i="54"/>
  <c r="E124" i="54"/>
  <c r="E123" i="54" s="1"/>
  <c r="D124" i="54"/>
  <c r="D123" i="54"/>
  <c r="C123" i="54"/>
  <c r="H123" i="54" s="1"/>
  <c r="H122" i="54"/>
  <c r="D122" i="54"/>
  <c r="E122" i="54" s="1"/>
  <c r="H121" i="54"/>
  <c r="D121" i="54"/>
  <c r="C120" i="54"/>
  <c r="H120" i="54" s="1"/>
  <c r="H119" i="54"/>
  <c r="E119" i="54"/>
  <c r="D119" i="54"/>
  <c r="H118" i="54"/>
  <c r="D118" i="54"/>
  <c r="E118" i="54" s="1"/>
  <c r="E117" i="54" s="1"/>
  <c r="D117" i="54"/>
  <c r="C117" i="54"/>
  <c r="H113" i="54"/>
  <c r="D113" i="54"/>
  <c r="E113" i="54" s="1"/>
  <c r="H112" i="54"/>
  <c r="E112" i="54"/>
  <c r="D112" i="54"/>
  <c r="H111" i="54"/>
  <c r="D111" i="54"/>
  <c r="E111" i="54" s="1"/>
  <c r="H110" i="54"/>
  <c r="D110" i="54"/>
  <c r="E110" i="54" s="1"/>
  <c r="H109" i="54"/>
  <c r="D109" i="54"/>
  <c r="E109" i="54" s="1"/>
  <c r="H108" i="54"/>
  <c r="E108" i="54"/>
  <c r="D108" i="54"/>
  <c r="H107" i="54"/>
  <c r="D107" i="54"/>
  <c r="E107" i="54" s="1"/>
  <c r="H106" i="54"/>
  <c r="D106" i="54"/>
  <c r="E106" i="54" s="1"/>
  <c r="H105" i="54"/>
  <c r="D105" i="54"/>
  <c r="E105" i="54" s="1"/>
  <c r="H104" i="54"/>
  <c r="E104" i="54"/>
  <c r="D104" i="54"/>
  <c r="H103" i="54"/>
  <c r="D103" i="54"/>
  <c r="E103" i="54" s="1"/>
  <c r="H102" i="54"/>
  <c r="E102" i="54"/>
  <c r="D102" i="54"/>
  <c r="H101" i="54"/>
  <c r="D101" i="54"/>
  <c r="E101" i="54" s="1"/>
  <c r="H100" i="54"/>
  <c r="E100" i="54"/>
  <c r="D100" i="54"/>
  <c r="H99" i="54"/>
  <c r="E99" i="54"/>
  <c r="D99" i="54"/>
  <c r="H98" i="54"/>
  <c r="D98" i="54"/>
  <c r="E98" i="54" s="1"/>
  <c r="C97" i="54"/>
  <c r="H97" i="54" s="1"/>
  <c r="J97" i="54" s="1"/>
  <c r="H96" i="54"/>
  <c r="D96" i="54"/>
  <c r="E96" i="54" s="1"/>
  <c r="H95" i="54"/>
  <c r="D95" i="54"/>
  <c r="E95" i="54" s="1"/>
  <c r="H94" i="54"/>
  <c r="E94" i="54"/>
  <c r="D94" i="54"/>
  <c r="H93" i="54"/>
  <c r="D93" i="54"/>
  <c r="E93" i="54" s="1"/>
  <c r="H92" i="54"/>
  <c r="D92" i="54"/>
  <c r="E92" i="54" s="1"/>
  <c r="H91" i="54"/>
  <c r="D91" i="54"/>
  <c r="E91" i="54" s="1"/>
  <c r="H90" i="54"/>
  <c r="E90" i="54"/>
  <c r="D90" i="54"/>
  <c r="H89" i="54"/>
  <c r="D89" i="54"/>
  <c r="E89" i="54" s="1"/>
  <c r="H88" i="54"/>
  <c r="E88" i="54"/>
  <c r="D88" i="54"/>
  <c r="H87" i="54"/>
  <c r="D87" i="54"/>
  <c r="E87" i="54" s="1"/>
  <c r="H86" i="54"/>
  <c r="E86" i="54"/>
  <c r="D86" i="54"/>
  <c r="H85" i="54"/>
  <c r="E85" i="54"/>
  <c r="D85" i="54"/>
  <c r="H84" i="54"/>
  <c r="D84" i="54"/>
  <c r="E84" i="54" s="1"/>
  <c r="H83" i="54"/>
  <c r="D83" i="54"/>
  <c r="E83" i="54" s="1"/>
  <c r="H82" i="54"/>
  <c r="E82" i="54"/>
  <c r="D82" i="54"/>
  <c r="H81" i="54"/>
  <c r="D81" i="54"/>
  <c r="E81" i="54" s="1"/>
  <c r="H80" i="54"/>
  <c r="D80" i="54"/>
  <c r="E80" i="54" s="1"/>
  <c r="H79" i="54"/>
  <c r="D79" i="54"/>
  <c r="E79" i="54" s="1"/>
  <c r="H78" i="54"/>
  <c r="E78" i="54"/>
  <c r="D78" i="54"/>
  <c r="H77" i="54"/>
  <c r="D77" i="54"/>
  <c r="E77" i="54" s="1"/>
  <c r="H76" i="54"/>
  <c r="D76" i="54"/>
  <c r="E76" i="54" s="1"/>
  <c r="H75" i="54"/>
  <c r="D75" i="54"/>
  <c r="E75" i="54" s="1"/>
  <c r="H74" i="54"/>
  <c r="E74" i="54"/>
  <c r="D74" i="54"/>
  <c r="H73" i="54"/>
  <c r="D73" i="54"/>
  <c r="E73" i="54" s="1"/>
  <c r="H72" i="54"/>
  <c r="E72" i="54"/>
  <c r="D72" i="54"/>
  <c r="H71" i="54"/>
  <c r="D71" i="54"/>
  <c r="E71" i="54" s="1"/>
  <c r="H70" i="54"/>
  <c r="E70" i="54"/>
  <c r="D70" i="54"/>
  <c r="H69" i="54"/>
  <c r="E69" i="54"/>
  <c r="E68" i="54" s="1"/>
  <c r="D69" i="54"/>
  <c r="H68" i="54"/>
  <c r="J68" i="54" s="1"/>
  <c r="D68" i="54"/>
  <c r="C68" i="54"/>
  <c r="H66" i="54"/>
  <c r="E66" i="54"/>
  <c r="D66" i="54"/>
  <c r="H65" i="54"/>
  <c r="D65" i="54"/>
  <c r="E65" i="54" s="1"/>
  <c r="H64" i="54"/>
  <c r="D64" i="54"/>
  <c r="E64" i="54" s="1"/>
  <c r="H63" i="54"/>
  <c r="D63" i="54"/>
  <c r="H62" i="54"/>
  <c r="E62" i="54"/>
  <c r="D62" i="54"/>
  <c r="C61" i="54"/>
  <c r="H61" i="54" s="1"/>
  <c r="J61" i="54" s="1"/>
  <c r="H60" i="54"/>
  <c r="E60" i="54"/>
  <c r="D60" i="54"/>
  <c r="H59" i="54"/>
  <c r="E59" i="54"/>
  <c r="D59" i="54"/>
  <c r="H58" i="54"/>
  <c r="D58" i="54"/>
  <c r="E58" i="54" s="1"/>
  <c r="H57" i="54"/>
  <c r="D57" i="54"/>
  <c r="E57" i="54" s="1"/>
  <c r="H56" i="54"/>
  <c r="E56" i="54"/>
  <c r="D56" i="54"/>
  <c r="H55" i="54"/>
  <c r="D55" i="54"/>
  <c r="E55" i="54" s="1"/>
  <c r="H54" i="54"/>
  <c r="D54" i="54"/>
  <c r="E54" i="54" s="1"/>
  <c r="H53" i="54"/>
  <c r="D53" i="54"/>
  <c r="E53" i="54" s="1"/>
  <c r="H52" i="54"/>
  <c r="E52" i="54"/>
  <c r="D52" i="54"/>
  <c r="H51" i="54"/>
  <c r="D51" i="54"/>
  <c r="E51" i="54" s="1"/>
  <c r="H50" i="54"/>
  <c r="D50" i="54"/>
  <c r="E50" i="54" s="1"/>
  <c r="H49" i="54"/>
  <c r="D49" i="54"/>
  <c r="E49" i="54" s="1"/>
  <c r="H48" i="54"/>
  <c r="E48" i="54"/>
  <c r="D48" i="54"/>
  <c r="H47" i="54"/>
  <c r="D47" i="54"/>
  <c r="E47" i="54" s="1"/>
  <c r="H46" i="54"/>
  <c r="E46" i="54"/>
  <c r="D46" i="54"/>
  <c r="H45" i="54"/>
  <c r="D45" i="54"/>
  <c r="E45" i="54" s="1"/>
  <c r="H44" i="54"/>
  <c r="E44" i="54"/>
  <c r="D44" i="54"/>
  <c r="H43" i="54"/>
  <c r="E43" i="54"/>
  <c r="D43" i="54"/>
  <c r="H42" i="54"/>
  <c r="D42" i="54"/>
  <c r="E42" i="54" s="1"/>
  <c r="H41" i="54"/>
  <c r="D41" i="54"/>
  <c r="E41" i="54" s="1"/>
  <c r="H40" i="54"/>
  <c r="E40" i="54"/>
  <c r="D40" i="54"/>
  <c r="H39" i="54"/>
  <c r="D39" i="54"/>
  <c r="D38" i="54" s="1"/>
  <c r="H38" i="54"/>
  <c r="J38" i="54" s="1"/>
  <c r="C38" i="54"/>
  <c r="H37" i="54"/>
  <c r="D37" i="54"/>
  <c r="E37" i="54" s="1"/>
  <c r="H36" i="54"/>
  <c r="D36" i="54"/>
  <c r="E36" i="54" s="1"/>
  <c r="H35" i="54"/>
  <c r="D35" i="54"/>
  <c r="E35" i="54" s="1"/>
  <c r="H34" i="54"/>
  <c r="E34" i="54"/>
  <c r="D34" i="54"/>
  <c r="H33" i="54"/>
  <c r="D33" i="54"/>
  <c r="E33" i="54" s="1"/>
  <c r="H32" i="54"/>
  <c r="E32" i="54"/>
  <c r="D32" i="54"/>
  <c r="H31" i="54"/>
  <c r="D31" i="54"/>
  <c r="E31" i="54" s="1"/>
  <c r="H30" i="54"/>
  <c r="E30" i="54"/>
  <c r="D30" i="54"/>
  <c r="H29" i="54"/>
  <c r="E29" i="54"/>
  <c r="D29" i="54"/>
  <c r="H28" i="54"/>
  <c r="D28" i="54"/>
  <c r="E28" i="54" s="1"/>
  <c r="H27" i="54"/>
  <c r="D27" i="54"/>
  <c r="E27" i="54" s="1"/>
  <c r="H26" i="54"/>
  <c r="E26" i="54"/>
  <c r="D26" i="54"/>
  <c r="H25" i="54"/>
  <c r="D25" i="54"/>
  <c r="E25" i="54" s="1"/>
  <c r="H24" i="54"/>
  <c r="D24" i="54"/>
  <c r="E24" i="54" s="1"/>
  <c r="H23" i="54"/>
  <c r="D23" i="54"/>
  <c r="E23" i="54" s="1"/>
  <c r="H22" i="54"/>
  <c r="E22" i="54"/>
  <c r="D22" i="54"/>
  <c r="H21" i="54"/>
  <c r="D21" i="54"/>
  <c r="E21" i="54" s="1"/>
  <c r="H20" i="54"/>
  <c r="D20" i="54"/>
  <c r="E20" i="54" s="1"/>
  <c r="H19" i="54"/>
  <c r="D19" i="54"/>
  <c r="E19" i="54" s="1"/>
  <c r="H18" i="54"/>
  <c r="E18" i="54"/>
  <c r="D18" i="54"/>
  <c r="H17" i="54"/>
  <c r="D17" i="54"/>
  <c r="E17" i="54" s="1"/>
  <c r="H16" i="54"/>
  <c r="E16" i="54"/>
  <c r="D16" i="54"/>
  <c r="H15" i="54"/>
  <c r="D15" i="54"/>
  <c r="E15" i="54" s="1"/>
  <c r="H14" i="54"/>
  <c r="E14" i="54"/>
  <c r="D14" i="54"/>
  <c r="H13" i="54"/>
  <c r="E13" i="54"/>
  <c r="D13" i="54"/>
  <c r="H12" i="54"/>
  <c r="D12" i="54"/>
  <c r="D11" i="54" s="1"/>
  <c r="C11" i="54"/>
  <c r="H11" i="54" s="1"/>
  <c r="J11" i="54" s="1"/>
  <c r="H10" i="54"/>
  <c r="D10" i="54"/>
  <c r="E10" i="54" s="1"/>
  <c r="H9" i="54"/>
  <c r="D9" i="54"/>
  <c r="E9" i="54" s="1"/>
  <c r="H8" i="54"/>
  <c r="E8" i="54"/>
  <c r="D8" i="54"/>
  <c r="H7" i="54"/>
  <c r="D7" i="54"/>
  <c r="E7" i="54" s="1"/>
  <c r="H6" i="54"/>
  <c r="D6" i="54"/>
  <c r="E6" i="54" s="1"/>
  <c r="H5" i="54"/>
  <c r="D5" i="54"/>
  <c r="E5" i="54" s="1"/>
  <c r="C4" i="54"/>
  <c r="H4" i="54" s="1"/>
  <c r="J4" i="54" s="1"/>
  <c r="H616" i="53"/>
  <c r="C616" i="53"/>
  <c r="H615" i="53"/>
  <c r="C615" i="53"/>
  <c r="C612" i="53"/>
  <c r="C608" i="53"/>
  <c r="H607" i="53"/>
  <c r="C607" i="53"/>
  <c r="C606" i="53" s="1"/>
  <c r="H606" i="53"/>
  <c r="C602" i="53"/>
  <c r="C590" i="53"/>
  <c r="C584" i="53"/>
  <c r="C577" i="53"/>
  <c r="C573" i="53"/>
  <c r="C569" i="53"/>
  <c r="C566" i="53"/>
  <c r="C561" i="53"/>
  <c r="C555" i="53"/>
  <c r="C551" i="53"/>
  <c r="C543" i="53"/>
  <c r="C536" i="53"/>
  <c r="H535" i="53"/>
  <c r="C535" i="53"/>
  <c r="H532" i="53"/>
  <c r="C532" i="53"/>
  <c r="H528" i="53"/>
  <c r="C528" i="53"/>
  <c r="C518" i="53"/>
  <c r="C506" i="53"/>
  <c r="C500" i="53"/>
  <c r="C493" i="53"/>
  <c r="C489" i="53"/>
  <c r="C485" i="53"/>
  <c r="C482" i="53"/>
  <c r="C477" i="53"/>
  <c r="C471" i="53"/>
  <c r="C467" i="53"/>
  <c r="C459" i="53"/>
  <c r="C452" i="53"/>
  <c r="C451" i="53" s="1"/>
  <c r="C450" i="53" s="1"/>
  <c r="H451" i="53"/>
  <c r="H450" i="53"/>
  <c r="H449" i="53"/>
  <c r="C446" i="53"/>
  <c r="C442" i="53"/>
  <c r="C441" i="53" s="1"/>
  <c r="C440" i="53" s="1"/>
  <c r="H441" i="53"/>
  <c r="H440" i="53"/>
  <c r="H437" i="53"/>
  <c r="C437" i="53"/>
  <c r="C434" i="53"/>
  <c r="C428" i="53"/>
  <c r="C421" i="53"/>
  <c r="C418" i="53" s="1"/>
  <c r="C419" i="53"/>
  <c r="C412" i="53"/>
  <c r="C403" i="53"/>
  <c r="C399" i="53" s="1"/>
  <c r="C394" i="53"/>
  <c r="C387" i="53"/>
  <c r="C384" i="53"/>
  <c r="C381" i="53"/>
  <c r="C376" i="53"/>
  <c r="C374" i="53"/>
  <c r="C373" i="53" s="1"/>
  <c r="H373" i="53"/>
  <c r="C367" i="53"/>
  <c r="C364" i="53"/>
  <c r="C358" i="53"/>
  <c r="C353" i="53"/>
  <c r="C349" i="53"/>
  <c r="C345" i="53"/>
  <c r="C334" i="53" s="1"/>
  <c r="C340" i="53"/>
  <c r="C335" i="53"/>
  <c r="C319" i="53"/>
  <c r="C312" i="53"/>
  <c r="C306" i="53"/>
  <c r="C302" i="53"/>
  <c r="C299" i="53"/>
  <c r="C294" i="53"/>
  <c r="C289" i="53"/>
  <c r="C285" i="53"/>
  <c r="C282" i="53"/>
  <c r="C278" i="53"/>
  <c r="C272" i="53"/>
  <c r="C268" i="53"/>
  <c r="C263" i="53"/>
  <c r="C258" i="53"/>
  <c r="C252" i="53"/>
  <c r="C247" i="53"/>
  <c r="C243" i="53"/>
  <c r="C238" i="53"/>
  <c r="C230" i="53" s="1"/>
  <c r="C229" i="53" s="1"/>
  <c r="C234" i="53"/>
  <c r="H229" i="53"/>
  <c r="C221" i="53"/>
  <c r="C215" i="53"/>
  <c r="C205" i="53"/>
  <c r="C204" i="53" s="1"/>
  <c r="C149" i="53" s="1"/>
  <c r="C148" i="53" s="1"/>
  <c r="C147" i="53" s="1"/>
  <c r="C153" i="53"/>
  <c r="C150" i="53"/>
  <c r="H149" i="53"/>
  <c r="H148" i="53"/>
  <c r="H147" i="53"/>
  <c r="H141" i="53"/>
  <c r="C141" i="53"/>
  <c r="C140" i="53" s="1"/>
  <c r="H140" i="53"/>
  <c r="H137" i="53"/>
  <c r="C137" i="53"/>
  <c r="H134" i="53"/>
  <c r="C134" i="53"/>
  <c r="H130" i="53"/>
  <c r="C130" i="53"/>
  <c r="C129" i="53" s="1"/>
  <c r="H129" i="53"/>
  <c r="H123" i="53"/>
  <c r="C123" i="53"/>
  <c r="H116" i="53"/>
  <c r="C116" i="53"/>
  <c r="H115" i="53"/>
  <c r="C115" i="53"/>
  <c r="C114" i="53" s="1"/>
  <c r="H114" i="53"/>
  <c r="H97" i="53"/>
  <c r="C97" i="53"/>
  <c r="H68" i="53"/>
  <c r="C68" i="53"/>
  <c r="H67" i="53"/>
  <c r="C67" i="53"/>
  <c r="H61" i="53"/>
  <c r="C61" i="53"/>
  <c r="H38" i="53"/>
  <c r="C38" i="53"/>
  <c r="H11" i="53"/>
  <c r="C11" i="53"/>
  <c r="H4" i="53"/>
  <c r="C4" i="53"/>
  <c r="C3" i="53" s="1"/>
  <c r="C2" i="53" s="1"/>
  <c r="F1" i="53" s="1"/>
  <c r="H1" i="53" s="1"/>
  <c r="H3" i="53"/>
  <c r="H2" i="53"/>
  <c r="D778" i="52"/>
  <c r="E778" i="52" s="1"/>
  <c r="E777" i="52"/>
  <c r="D777" i="52"/>
  <c r="C777" i="52"/>
  <c r="D776" i="52"/>
  <c r="E776" i="52" s="1"/>
  <c r="E775" i="52"/>
  <c r="D775" i="52"/>
  <c r="D774" i="52"/>
  <c r="E774" i="52" s="1"/>
  <c r="E773" i="52"/>
  <c r="D773" i="52"/>
  <c r="D772" i="52"/>
  <c r="C772" i="52"/>
  <c r="C771" i="52" s="1"/>
  <c r="D771" i="52"/>
  <c r="E770" i="52"/>
  <c r="D770" i="52"/>
  <c r="E769" i="52"/>
  <c r="E768" i="52" s="1"/>
  <c r="E767" i="52" s="1"/>
  <c r="D769" i="52"/>
  <c r="D768" i="52" s="1"/>
  <c r="C768" i="52"/>
  <c r="C767" i="52" s="1"/>
  <c r="D767" i="52"/>
  <c r="D766" i="52"/>
  <c r="C765" i="52"/>
  <c r="D764" i="52"/>
  <c r="E764" i="52" s="1"/>
  <c r="D763" i="52"/>
  <c r="E763" i="52" s="1"/>
  <c r="D762" i="52"/>
  <c r="E762" i="52" s="1"/>
  <c r="D761" i="52"/>
  <c r="C761" i="52"/>
  <c r="C760" i="52" s="1"/>
  <c r="E759" i="52"/>
  <c r="D759" i="52"/>
  <c r="D758" i="52"/>
  <c r="E758" i="52" s="1"/>
  <c r="D757" i="52"/>
  <c r="C756" i="52"/>
  <c r="C755" i="52"/>
  <c r="E754" i="52"/>
  <c r="D754" i="52"/>
  <c r="D753" i="52"/>
  <c r="E753" i="52" s="1"/>
  <c r="E752" i="52"/>
  <c r="D752" i="52"/>
  <c r="C751" i="52"/>
  <c r="C750" i="52"/>
  <c r="D749" i="52"/>
  <c r="E749" i="52" s="1"/>
  <c r="D748" i="52"/>
  <c r="E748" i="52" s="1"/>
  <c r="E747" i="52"/>
  <c r="E746" i="52" s="1"/>
  <c r="D747" i="52"/>
  <c r="D746" i="52"/>
  <c r="C746" i="52"/>
  <c r="E745" i="52"/>
  <c r="E744" i="52" s="1"/>
  <c r="D745" i="52"/>
  <c r="D744" i="52"/>
  <c r="D743" i="52" s="1"/>
  <c r="C744" i="52"/>
  <c r="C743" i="52" s="1"/>
  <c r="E742" i="52"/>
  <c r="E741" i="52" s="1"/>
  <c r="D742" i="52"/>
  <c r="D741" i="52"/>
  <c r="C741" i="52"/>
  <c r="D740" i="52"/>
  <c r="C739" i="52"/>
  <c r="E738" i="52"/>
  <c r="D738" i="52"/>
  <c r="E737" i="52"/>
  <c r="D737" i="52"/>
  <c r="E736" i="52"/>
  <c r="D736" i="52"/>
  <c r="E735" i="52"/>
  <c r="D735" i="52"/>
  <c r="E734" i="52"/>
  <c r="E733" i="52" s="1"/>
  <c r="D734" i="52"/>
  <c r="C734" i="52"/>
  <c r="D733" i="52"/>
  <c r="C733" i="52"/>
  <c r="E732" i="52"/>
  <c r="D732" i="52"/>
  <c r="E731" i="52"/>
  <c r="E730" i="52" s="1"/>
  <c r="D731" i="52"/>
  <c r="D730" i="52" s="1"/>
  <c r="C731" i="52"/>
  <c r="C730" i="52"/>
  <c r="E729" i="52"/>
  <c r="D729" i="52"/>
  <c r="D728" i="52"/>
  <c r="C727" i="52"/>
  <c r="H724" i="52"/>
  <c r="E724" i="52"/>
  <c r="D724" i="52"/>
  <c r="H723" i="52"/>
  <c r="D723" i="52"/>
  <c r="H722" i="52"/>
  <c r="C722" i="52"/>
  <c r="H721" i="52"/>
  <c r="E721" i="52"/>
  <c r="D721" i="52"/>
  <c r="H720" i="52"/>
  <c r="D720" i="52"/>
  <c r="E720" i="52" s="1"/>
  <c r="H719" i="52"/>
  <c r="D719" i="52"/>
  <c r="E719" i="52" s="1"/>
  <c r="H718" i="52"/>
  <c r="D718" i="52"/>
  <c r="C718" i="52"/>
  <c r="C717" i="52"/>
  <c r="H715" i="52"/>
  <c r="D715" i="52"/>
  <c r="E715" i="52" s="1"/>
  <c r="H714" i="52"/>
  <c r="D714" i="52"/>
  <c r="E714" i="52" s="1"/>
  <c r="H713" i="52"/>
  <c r="D713" i="52"/>
  <c r="E713" i="52" s="1"/>
  <c r="H712" i="52"/>
  <c r="E712" i="52"/>
  <c r="D712" i="52"/>
  <c r="H711" i="52"/>
  <c r="D711" i="52"/>
  <c r="E711" i="52" s="1"/>
  <c r="H710" i="52"/>
  <c r="E710" i="52"/>
  <c r="D710" i="52"/>
  <c r="H709" i="52"/>
  <c r="D709" i="52"/>
  <c r="E709" i="52" s="1"/>
  <c r="H708" i="52"/>
  <c r="E708" i="52"/>
  <c r="D708" i="52"/>
  <c r="H707" i="52"/>
  <c r="E707" i="52"/>
  <c r="D707" i="52"/>
  <c r="H706" i="52"/>
  <c r="D706" i="52"/>
  <c r="E706" i="52" s="1"/>
  <c r="H705" i="52"/>
  <c r="D705" i="52"/>
  <c r="E705" i="52" s="1"/>
  <c r="H704" i="52"/>
  <c r="E704" i="52"/>
  <c r="D704" i="52"/>
  <c r="H703" i="52"/>
  <c r="D703" i="52"/>
  <c r="E703" i="52" s="1"/>
  <c r="H702" i="52"/>
  <c r="D702" i="52"/>
  <c r="E702" i="52" s="1"/>
  <c r="H701" i="52"/>
  <c r="D701" i="52"/>
  <c r="C700" i="52"/>
  <c r="H700" i="52" s="1"/>
  <c r="H699" i="52"/>
  <c r="E699" i="52"/>
  <c r="D699" i="52"/>
  <c r="H698" i="52"/>
  <c r="D698" i="52"/>
  <c r="E698" i="52" s="1"/>
  <c r="H697" i="52"/>
  <c r="E697" i="52"/>
  <c r="D697" i="52"/>
  <c r="H696" i="52"/>
  <c r="D696" i="52"/>
  <c r="H695" i="52"/>
  <c r="E695" i="52"/>
  <c r="D695" i="52"/>
  <c r="H694" i="52"/>
  <c r="C694" i="52"/>
  <c r="H693" i="52"/>
  <c r="E693" i="52"/>
  <c r="D693" i="52"/>
  <c r="H692" i="52"/>
  <c r="D692" i="52"/>
  <c r="E692" i="52" s="1"/>
  <c r="H691" i="52"/>
  <c r="D691" i="52"/>
  <c r="E691" i="52" s="1"/>
  <c r="H690" i="52"/>
  <c r="E690" i="52"/>
  <c r="D690" i="52"/>
  <c r="H689" i="52"/>
  <c r="D689" i="52"/>
  <c r="E689" i="52" s="1"/>
  <c r="H688" i="52"/>
  <c r="D688" i="52"/>
  <c r="H687" i="52"/>
  <c r="C687" i="52"/>
  <c r="H686" i="52"/>
  <c r="D686" i="52"/>
  <c r="E686" i="52" s="1"/>
  <c r="H685" i="52"/>
  <c r="E685" i="52"/>
  <c r="D685" i="52"/>
  <c r="H684" i="52"/>
  <c r="D684" i="52"/>
  <c r="E684" i="52" s="1"/>
  <c r="E683" i="52"/>
  <c r="D683" i="52"/>
  <c r="C683" i="52"/>
  <c r="H683" i="52" s="1"/>
  <c r="H682" i="52"/>
  <c r="E682" i="52"/>
  <c r="D682" i="52"/>
  <c r="H681" i="52"/>
  <c r="D681" i="52"/>
  <c r="E681" i="52" s="1"/>
  <c r="H680" i="52"/>
  <c r="E680" i="52"/>
  <c r="D680" i="52"/>
  <c r="H679" i="52"/>
  <c r="E679" i="52"/>
  <c r="D679" i="52"/>
  <c r="C679" i="52"/>
  <c r="H678" i="52"/>
  <c r="E678" i="52"/>
  <c r="D678" i="52"/>
  <c r="H677" i="52"/>
  <c r="D677" i="52"/>
  <c r="H676" i="52"/>
  <c r="C676" i="52"/>
  <c r="H675" i="52"/>
  <c r="D675" i="52"/>
  <c r="E675" i="52" s="1"/>
  <c r="H674" i="52"/>
  <c r="E674" i="52"/>
  <c r="D674" i="52"/>
  <c r="H673" i="52"/>
  <c r="D673" i="52"/>
  <c r="H672" i="52"/>
  <c r="E672" i="52"/>
  <c r="D672" i="52"/>
  <c r="H671" i="52"/>
  <c r="C671" i="52"/>
  <c r="H670" i="52"/>
  <c r="D670" i="52"/>
  <c r="E670" i="52" s="1"/>
  <c r="H669" i="52"/>
  <c r="E669" i="52"/>
  <c r="D669" i="52"/>
  <c r="H668" i="52"/>
  <c r="E668" i="52"/>
  <c r="D668" i="52"/>
  <c r="H667" i="52"/>
  <c r="E667" i="52"/>
  <c r="D667" i="52"/>
  <c r="H666" i="52"/>
  <c r="D666" i="52"/>
  <c r="H665" i="52"/>
  <c r="C665" i="52"/>
  <c r="H664" i="52"/>
  <c r="E664" i="52"/>
  <c r="D664" i="52"/>
  <c r="H663" i="52"/>
  <c r="D663" i="52"/>
  <c r="E663" i="52" s="1"/>
  <c r="H662" i="52"/>
  <c r="E662" i="52"/>
  <c r="D662" i="52"/>
  <c r="H661" i="52"/>
  <c r="D661" i="52"/>
  <c r="C661" i="52"/>
  <c r="H660" i="52"/>
  <c r="D660" i="52"/>
  <c r="E660" i="52" s="1"/>
  <c r="H659" i="52"/>
  <c r="E659" i="52"/>
  <c r="D659" i="52"/>
  <c r="H658" i="52"/>
  <c r="E658" i="52"/>
  <c r="D658" i="52"/>
  <c r="H657" i="52"/>
  <c r="D657" i="52"/>
  <c r="E657" i="52" s="1"/>
  <c r="H656" i="52"/>
  <c r="D656" i="52"/>
  <c r="E656" i="52" s="1"/>
  <c r="H655" i="52"/>
  <c r="E655" i="52"/>
  <c r="D655" i="52"/>
  <c r="H654" i="52"/>
  <c r="D654" i="52"/>
  <c r="D653" i="52" s="1"/>
  <c r="C653" i="52"/>
  <c r="H652" i="52"/>
  <c r="E652" i="52"/>
  <c r="D652" i="52"/>
  <c r="H651" i="52"/>
  <c r="D651" i="52"/>
  <c r="E651" i="52" s="1"/>
  <c r="H650" i="52"/>
  <c r="E650" i="52"/>
  <c r="D650" i="52"/>
  <c r="H649" i="52"/>
  <c r="E649" i="52"/>
  <c r="D649" i="52"/>
  <c r="H648" i="52"/>
  <c r="E648" i="52"/>
  <c r="D648" i="52"/>
  <c r="H647" i="52"/>
  <c r="D647" i="52"/>
  <c r="H646" i="52"/>
  <c r="C646" i="52"/>
  <c r="H644" i="52"/>
  <c r="D644" i="52"/>
  <c r="H643" i="52"/>
  <c r="E643" i="52"/>
  <c r="D643" i="52"/>
  <c r="C642" i="52"/>
  <c r="H642" i="52" s="1"/>
  <c r="J642" i="52" s="1"/>
  <c r="H641" i="52"/>
  <c r="E641" i="52"/>
  <c r="D641" i="52"/>
  <c r="H640" i="52"/>
  <c r="E640" i="52"/>
  <c r="D640" i="52"/>
  <c r="H639" i="52"/>
  <c r="E639" i="52"/>
  <c r="E638" i="52" s="1"/>
  <c r="D639" i="52"/>
  <c r="D638" i="52"/>
  <c r="C638" i="52"/>
  <c r="H638" i="52" s="1"/>
  <c r="J638" i="52" s="1"/>
  <c r="H637" i="52"/>
  <c r="D637" i="52"/>
  <c r="E637" i="52" s="1"/>
  <c r="H636" i="52"/>
  <c r="D636" i="52"/>
  <c r="E636" i="52" s="1"/>
  <c r="H635" i="52"/>
  <c r="E635" i="52"/>
  <c r="D635" i="52"/>
  <c r="H634" i="52"/>
  <c r="D634" i="52"/>
  <c r="E634" i="52" s="1"/>
  <c r="H633" i="52"/>
  <c r="E633" i="52"/>
  <c r="D633" i="52"/>
  <c r="H632" i="52"/>
  <c r="D632" i="52"/>
  <c r="E632" i="52" s="1"/>
  <c r="H631" i="52"/>
  <c r="E631" i="52"/>
  <c r="D631" i="52"/>
  <c r="H630" i="52"/>
  <c r="E630" i="52"/>
  <c r="D630" i="52"/>
  <c r="H629" i="52"/>
  <c r="D629" i="52"/>
  <c r="E629" i="52" s="1"/>
  <c r="C628" i="52"/>
  <c r="H628" i="52" s="1"/>
  <c r="H627" i="52"/>
  <c r="D627" i="52"/>
  <c r="E627" i="52" s="1"/>
  <c r="H626" i="52"/>
  <c r="E626" i="52"/>
  <c r="D626" i="52"/>
  <c r="H625" i="52"/>
  <c r="E625" i="52"/>
  <c r="D625" i="52"/>
  <c r="H624" i="52"/>
  <c r="D624" i="52"/>
  <c r="E624" i="52" s="1"/>
  <c r="H623" i="52"/>
  <c r="D623" i="52"/>
  <c r="E623" i="52" s="1"/>
  <c r="H622" i="52"/>
  <c r="E622" i="52"/>
  <c r="D622" i="52"/>
  <c r="H621" i="52"/>
  <c r="D621" i="52"/>
  <c r="E621" i="52" s="1"/>
  <c r="H620" i="52"/>
  <c r="E620" i="52"/>
  <c r="D620" i="52"/>
  <c r="H619" i="52"/>
  <c r="D619" i="52"/>
  <c r="E619" i="52" s="1"/>
  <c r="H618" i="52"/>
  <c r="E618" i="52"/>
  <c r="D618" i="52"/>
  <c r="H617" i="52"/>
  <c r="E617" i="52"/>
  <c r="D617" i="52"/>
  <c r="D616" i="52"/>
  <c r="C616" i="52"/>
  <c r="H616" i="52" s="1"/>
  <c r="H615" i="52"/>
  <c r="D615" i="52"/>
  <c r="E615" i="52" s="1"/>
  <c r="H614" i="52"/>
  <c r="D614" i="52"/>
  <c r="E614" i="52" s="1"/>
  <c r="H613" i="52"/>
  <c r="E613" i="52"/>
  <c r="D613" i="52"/>
  <c r="H612" i="52"/>
  <c r="D612" i="52"/>
  <c r="E612" i="52" s="1"/>
  <c r="H611" i="52"/>
  <c r="D611" i="52"/>
  <c r="E611" i="52" s="1"/>
  <c r="H610" i="52"/>
  <c r="C610" i="52"/>
  <c r="H609" i="52"/>
  <c r="D609" i="52"/>
  <c r="E609" i="52" s="1"/>
  <c r="H608" i="52"/>
  <c r="E608" i="52"/>
  <c r="D608" i="52"/>
  <c r="H607" i="52"/>
  <c r="E607" i="52"/>
  <c r="D607" i="52"/>
  <c r="H606" i="52"/>
  <c r="D606" i="52"/>
  <c r="E606" i="52" s="1"/>
  <c r="H605" i="52"/>
  <c r="D605" i="52"/>
  <c r="E605" i="52" s="1"/>
  <c r="H604" i="52"/>
  <c r="E604" i="52"/>
  <c r="E603" i="52" s="1"/>
  <c r="D604" i="52"/>
  <c r="H603" i="52"/>
  <c r="D603" i="52"/>
  <c r="C603" i="52"/>
  <c r="H602" i="52"/>
  <c r="D602" i="52"/>
  <c r="E602" i="52" s="1"/>
  <c r="H601" i="52"/>
  <c r="E601" i="52"/>
  <c r="D601" i="52"/>
  <c r="H600" i="52"/>
  <c r="D600" i="52"/>
  <c r="C599" i="52"/>
  <c r="H599" i="52" s="1"/>
  <c r="H598" i="52"/>
  <c r="E598" i="52"/>
  <c r="D598" i="52"/>
  <c r="H597" i="52"/>
  <c r="D597" i="52"/>
  <c r="H596" i="52"/>
  <c r="E596" i="52"/>
  <c r="D596" i="52"/>
  <c r="H595" i="52"/>
  <c r="C595" i="52"/>
  <c r="H594" i="52"/>
  <c r="D594" i="52"/>
  <c r="H593" i="52"/>
  <c r="E593" i="52"/>
  <c r="D593" i="52"/>
  <c r="H592" i="52"/>
  <c r="C592" i="52"/>
  <c r="H591" i="52"/>
  <c r="E591" i="52"/>
  <c r="D591" i="52"/>
  <c r="H590" i="52"/>
  <c r="E590" i="52"/>
  <c r="D590" i="52"/>
  <c r="H589" i="52"/>
  <c r="D589" i="52"/>
  <c r="E589" i="52" s="1"/>
  <c r="H588" i="52"/>
  <c r="E588" i="52"/>
  <c r="D588" i="52"/>
  <c r="H587" i="52"/>
  <c r="E587" i="52"/>
  <c r="D587" i="52"/>
  <c r="C587" i="52"/>
  <c r="H586" i="52"/>
  <c r="E586" i="52"/>
  <c r="D586" i="52"/>
  <c r="H585" i="52"/>
  <c r="D585" i="52"/>
  <c r="E585" i="52" s="1"/>
  <c r="H584" i="52"/>
  <c r="D584" i="52"/>
  <c r="E584" i="52" s="1"/>
  <c r="H583" i="52"/>
  <c r="E583" i="52"/>
  <c r="D583" i="52"/>
  <c r="H582" i="52"/>
  <c r="D582" i="52"/>
  <c r="E582" i="52" s="1"/>
  <c r="E581" i="52"/>
  <c r="D581" i="52"/>
  <c r="C581" i="52"/>
  <c r="H581" i="52" s="1"/>
  <c r="H580" i="52"/>
  <c r="D580" i="52"/>
  <c r="E580" i="52" s="1"/>
  <c r="H579" i="52"/>
  <c r="D579" i="52"/>
  <c r="E579" i="52" s="1"/>
  <c r="H578" i="52"/>
  <c r="E578" i="52"/>
  <c r="E577" i="52" s="1"/>
  <c r="D578" i="52"/>
  <c r="H577" i="52"/>
  <c r="D577" i="52"/>
  <c r="C577" i="52"/>
  <c r="H576" i="52"/>
  <c r="D576" i="52"/>
  <c r="E576" i="52" s="1"/>
  <c r="H575" i="52"/>
  <c r="D575" i="52"/>
  <c r="E575" i="52" s="1"/>
  <c r="H574" i="52"/>
  <c r="D574" i="52"/>
  <c r="E574" i="52" s="1"/>
  <c r="H573" i="52"/>
  <c r="E573" i="52"/>
  <c r="D573" i="52"/>
  <c r="H572" i="52"/>
  <c r="D572" i="52"/>
  <c r="E572" i="52" s="1"/>
  <c r="H571" i="52"/>
  <c r="D571" i="52"/>
  <c r="E571" i="52" s="1"/>
  <c r="H570" i="52"/>
  <c r="D570" i="52"/>
  <c r="C569" i="52"/>
  <c r="H569" i="52" s="1"/>
  <c r="H568" i="52"/>
  <c r="E568" i="52"/>
  <c r="D568" i="52"/>
  <c r="H567" i="52"/>
  <c r="E567" i="52"/>
  <c r="D567" i="52"/>
  <c r="H566" i="52"/>
  <c r="E566" i="52"/>
  <c r="D566" i="52"/>
  <c r="H565" i="52"/>
  <c r="D565" i="52"/>
  <c r="E565" i="52" s="1"/>
  <c r="H564" i="52"/>
  <c r="E564" i="52"/>
  <c r="D564" i="52"/>
  <c r="H563" i="52"/>
  <c r="E563" i="52"/>
  <c r="D563" i="52"/>
  <c r="C562" i="52"/>
  <c r="H558" i="52"/>
  <c r="E558" i="52"/>
  <c r="D558" i="52"/>
  <c r="H557" i="52"/>
  <c r="E557" i="52"/>
  <c r="D557" i="52"/>
  <c r="E556" i="52"/>
  <c r="D556" i="52"/>
  <c r="C556" i="52"/>
  <c r="H556" i="52" s="1"/>
  <c r="H555" i="52"/>
  <c r="D555" i="52"/>
  <c r="E555" i="52" s="1"/>
  <c r="H554" i="52"/>
  <c r="D554" i="52"/>
  <c r="E554" i="52" s="1"/>
  <c r="H553" i="52"/>
  <c r="E553" i="52"/>
  <c r="E552" i="52" s="1"/>
  <c r="E551" i="52" s="1"/>
  <c r="E550" i="52" s="1"/>
  <c r="D553" i="52"/>
  <c r="H552" i="52"/>
  <c r="D552" i="52"/>
  <c r="D551" i="52" s="1"/>
  <c r="D550" i="52" s="1"/>
  <c r="C552" i="52"/>
  <c r="H551" i="52"/>
  <c r="J551" i="52" s="1"/>
  <c r="C551" i="52"/>
  <c r="H550" i="52"/>
  <c r="J550" i="52" s="1"/>
  <c r="C550" i="52"/>
  <c r="H549" i="52"/>
  <c r="D549" i="52"/>
  <c r="H548" i="52"/>
  <c r="E548" i="52"/>
  <c r="D548" i="52"/>
  <c r="H547" i="52"/>
  <c r="J547" i="52" s="1"/>
  <c r="C547" i="52"/>
  <c r="H546" i="52"/>
  <c r="E546" i="52"/>
  <c r="D546" i="52"/>
  <c r="H545" i="52"/>
  <c r="E545" i="52"/>
  <c r="E544" i="52" s="1"/>
  <c r="D545" i="52"/>
  <c r="D544" i="52" s="1"/>
  <c r="C544" i="52"/>
  <c r="H544" i="52" s="1"/>
  <c r="H543" i="52"/>
  <c r="E543" i="52"/>
  <c r="D543" i="52"/>
  <c r="H542" i="52"/>
  <c r="D542" i="52"/>
  <c r="H541" i="52"/>
  <c r="E541" i="52"/>
  <c r="D541" i="52"/>
  <c r="H540" i="52"/>
  <c r="E540" i="52"/>
  <c r="D540" i="52"/>
  <c r="H539" i="52"/>
  <c r="E539" i="52"/>
  <c r="D539" i="52"/>
  <c r="C538" i="52"/>
  <c r="H538" i="52" s="1"/>
  <c r="H537" i="52"/>
  <c r="D537" i="52"/>
  <c r="E537" i="52" s="1"/>
  <c r="H536" i="52"/>
  <c r="E536" i="52"/>
  <c r="D536" i="52"/>
  <c r="H535" i="52"/>
  <c r="D535" i="52"/>
  <c r="E535" i="52" s="1"/>
  <c r="H534" i="52"/>
  <c r="D534" i="52"/>
  <c r="E534" i="52" s="1"/>
  <c r="H533" i="52"/>
  <c r="D533" i="52"/>
  <c r="E533" i="52" s="1"/>
  <c r="H532" i="52"/>
  <c r="E532" i="52"/>
  <c r="D532" i="52"/>
  <c r="H531" i="52"/>
  <c r="C531" i="52"/>
  <c r="H530" i="52"/>
  <c r="D530" i="52"/>
  <c r="C529" i="52"/>
  <c r="H529" i="52" s="1"/>
  <c r="C528" i="52"/>
  <c r="H528" i="52" s="1"/>
  <c r="H527" i="52"/>
  <c r="D527" i="52"/>
  <c r="E527" i="52" s="1"/>
  <c r="H526" i="52"/>
  <c r="D526" i="52"/>
  <c r="E526" i="52" s="1"/>
  <c r="H525" i="52"/>
  <c r="E525" i="52"/>
  <c r="D525" i="52"/>
  <c r="H524" i="52"/>
  <c r="D524" i="52"/>
  <c r="E524" i="52" s="1"/>
  <c r="H523" i="52"/>
  <c r="D523" i="52"/>
  <c r="H522" i="52"/>
  <c r="C522" i="52"/>
  <c r="H521" i="52"/>
  <c r="D521" i="52"/>
  <c r="E521" i="52" s="1"/>
  <c r="H520" i="52"/>
  <c r="E520" i="52"/>
  <c r="D520" i="52"/>
  <c r="H519" i="52"/>
  <c r="E519" i="52"/>
  <c r="D519" i="52"/>
  <c r="H518" i="52"/>
  <c r="E518" i="52"/>
  <c r="D518" i="52"/>
  <c r="H517" i="52"/>
  <c r="D517" i="52"/>
  <c r="E517" i="52" s="1"/>
  <c r="H516" i="52"/>
  <c r="E516" i="52"/>
  <c r="D516" i="52"/>
  <c r="H515" i="52"/>
  <c r="E515" i="52"/>
  <c r="D515" i="52"/>
  <c r="H514" i="52"/>
  <c r="D514" i="52"/>
  <c r="D513" i="52" s="1"/>
  <c r="C513" i="52"/>
  <c r="H512" i="52"/>
  <c r="D512" i="52"/>
  <c r="E512" i="52" s="1"/>
  <c r="H511" i="52"/>
  <c r="E511" i="52"/>
  <c r="D511" i="52"/>
  <c r="H510" i="52"/>
  <c r="D510" i="52"/>
  <c r="H508" i="52"/>
  <c r="E508" i="52"/>
  <c r="D508" i="52"/>
  <c r="H507" i="52"/>
  <c r="D507" i="52"/>
  <c r="E507" i="52" s="1"/>
  <c r="H506" i="52"/>
  <c r="E506" i="52"/>
  <c r="D506" i="52"/>
  <c r="H505" i="52"/>
  <c r="E505" i="52"/>
  <c r="E504" i="52" s="1"/>
  <c r="D505" i="52"/>
  <c r="C504" i="52"/>
  <c r="H504" i="52" s="1"/>
  <c r="H503" i="52"/>
  <c r="D503" i="52"/>
  <c r="E503" i="52" s="1"/>
  <c r="H502" i="52"/>
  <c r="D502" i="52"/>
  <c r="E502" i="52" s="1"/>
  <c r="H501" i="52"/>
  <c r="E501" i="52"/>
  <c r="D501" i="52"/>
  <c r="H500" i="52"/>
  <c r="D500" i="52"/>
  <c r="E500" i="52" s="1"/>
  <c r="H499" i="52"/>
  <c r="E499" i="52"/>
  <c r="D499" i="52"/>
  <c r="H498" i="52"/>
  <c r="D498" i="52"/>
  <c r="C497" i="52"/>
  <c r="H497" i="52" s="1"/>
  <c r="H496" i="52"/>
  <c r="E496" i="52"/>
  <c r="D496" i="52"/>
  <c r="H495" i="52"/>
  <c r="E495" i="52"/>
  <c r="E494" i="52" s="1"/>
  <c r="D495" i="52"/>
  <c r="D494" i="52"/>
  <c r="C494" i="52"/>
  <c r="H494" i="52" s="1"/>
  <c r="H493" i="52"/>
  <c r="D493" i="52"/>
  <c r="E493" i="52" s="1"/>
  <c r="H492" i="52"/>
  <c r="D492" i="52"/>
  <c r="C491" i="52"/>
  <c r="H491" i="52" s="1"/>
  <c r="H490" i="52"/>
  <c r="E490" i="52"/>
  <c r="D490" i="52"/>
  <c r="H489" i="52"/>
  <c r="E489" i="52"/>
  <c r="D489" i="52"/>
  <c r="H488" i="52"/>
  <c r="E488" i="52"/>
  <c r="D488" i="52"/>
  <c r="H487" i="52"/>
  <c r="D487" i="52"/>
  <c r="H486" i="52"/>
  <c r="C486" i="52"/>
  <c r="H485" i="52"/>
  <c r="E485" i="52"/>
  <c r="D485" i="52"/>
  <c r="H482" i="52"/>
  <c r="H481" i="52"/>
  <c r="D481" i="52"/>
  <c r="E481" i="52" s="1"/>
  <c r="H480" i="52"/>
  <c r="E480" i="52"/>
  <c r="D480" i="52"/>
  <c r="H479" i="52"/>
  <c r="E479" i="52"/>
  <c r="D479" i="52"/>
  <c r="H478" i="52"/>
  <c r="D478" i="52"/>
  <c r="C477" i="52"/>
  <c r="H477" i="52" s="1"/>
  <c r="H476" i="52"/>
  <c r="D476" i="52"/>
  <c r="E476" i="52" s="1"/>
  <c r="H475" i="52"/>
  <c r="E475" i="52"/>
  <c r="E474" i="52" s="1"/>
  <c r="D475" i="52"/>
  <c r="H474" i="52"/>
  <c r="D474" i="52"/>
  <c r="C474" i="52"/>
  <c r="H473" i="52"/>
  <c r="D473" i="52"/>
  <c r="E473" i="52" s="1"/>
  <c r="H472" i="52"/>
  <c r="E472" i="52"/>
  <c r="D472" i="52"/>
  <c r="H471" i="52"/>
  <c r="D471" i="52"/>
  <c r="E471" i="52" s="1"/>
  <c r="E468" i="52" s="1"/>
  <c r="H470" i="52"/>
  <c r="E470" i="52"/>
  <c r="D470" i="52"/>
  <c r="H469" i="52"/>
  <c r="E469" i="52"/>
  <c r="D469" i="52"/>
  <c r="C468" i="52"/>
  <c r="H468" i="52" s="1"/>
  <c r="H467" i="52"/>
  <c r="D467" i="52"/>
  <c r="E467" i="52" s="1"/>
  <c r="H466" i="52"/>
  <c r="D466" i="52"/>
  <c r="E466" i="52" s="1"/>
  <c r="H465" i="52"/>
  <c r="E465" i="52"/>
  <c r="D465" i="52"/>
  <c r="H464" i="52"/>
  <c r="D464" i="52"/>
  <c r="C463" i="52"/>
  <c r="H462" i="52"/>
  <c r="E462" i="52"/>
  <c r="D462" i="52"/>
  <c r="H461" i="52"/>
  <c r="D461" i="52"/>
  <c r="H460" i="52"/>
  <c r="E460" i="52"/>
  <c r="D460" i="52"/>
  <c r="H459" i="52"/>
  <c r="C459" i="52"/>
  <c r="H458" i="52"/>
  <c r="E458" i="52"/>
  <c r="D458" i="52"/>
  <c r="H457" i="52"/>
  <c r="E457" i="52"/>
  <c r="D457" i="52"/>
  <c r="H456" i="52"/>
  <c r="D456" i="52"/>
  <c r="H455" i="52"/>
  <c r="C455" i="52"/>
  <c r="H454" i="52"/>
  <c r="E454" i="52"/>
  <c r="D454" i="52"/>
  <c r="H453" i="52"/>
  <c r="D453" i="52"/>
  <c r="E453" i="52" s="1"/>
  <c r="H452" i="52"/>
  <c r="D452" i="52"/>
  <c r="E452" i="52" s="1"/>
  <c r="H451" i="52"/>
  <c r="D451" i="52"/>
  <c r="C450" i="52"/>
  <c r="H450" i="52" s="1"/>
  <c r="H449" i="52"/>
  <c r="E449" i="52"/>
  <c r="D449" i="52"/>
  <c r="H448" i="52"/>
  <c r="E448" i="52"/>
  <c r="D448" i="52"/>
  <c r="H447" i="52"/>
  <c r="E447" i="52"/>
  <c r="D447" i="52"/>
  <c r="H446" i="52"/>
  <c r="D446" i="52"/>
  <c r="H445" i="52"/>
  <c r="C445" i="52"/>
  <c r="H443" i="52"/>
  <c r="E443" i="52"/>
  <c r="D443" i="52"/>
  <c r="H442" i="52"/>
  <c r="D442" i="52"/>
  <c r="E442" i="52" s="1"/>
  <c r="H441" i="52"/>
  <c r="E441" i="52"/>
  <c r="D441" i="52"/>
  <c r="H440" i="52"/>
  <c r="D440" i="52"/>
  <c r="E440" i="52" s="1"/>
  <c r="H439" i="52"/>
  <c r="E439" i="52"/>
  <c r="D439" i="52"/>
  <c r="H438" i="52"/>
  <c r="E438" i="52"/>
  <c r="D438" i="52"/>
  <c r="H437" i="52"/>
  <c r="E437" i="52"/>
  <c r="D437" i="52"/>
  <c r="H436" i="52"/>
  <c r="D436" i="52"/>
  <c r="E436" i="52" s="1"/>
  <c r="H435" i="52"/>
  <c r="E435" i="52"/>
  <c r="D435" i="52"/>
  <c r="H434" i="52"/>
  <c r="E434" i="52"/>
  <c r="D434" i="52"/>
  <c r="H433" i="52"/>
  <c r="E433" i="52"/>
  <c r="D433" i="52"/>
  <c r="H432" i="52"/>
  <c r="D432" i="52"/>
  <c r="E432" i="52" s="1"/>
  <c r="H431" i="52"/>
  <c r="E431" i="52"/>
  <c r="D431" i="52"/>
  <c r="H430" i="52"/>
  <c r="E430" i="52"/>
  <c r="E429" i="52" s="1"/>
  <c r="D430" i="52"/>
  <c r="C429" i="52"/>
  <c r="H429" i="52" s="1"/>
  <c r="H428" i="52"/>
  <c r="E428" i="52"/>
  <c r="D428" i="52"/>
  <c r="H427" i="52"/>
  <c r="D427" i="52"/>
  <c r="E427" i="52" s="1"/>
  <c r="H426" i="52"/>
  <c r="E426" i="52"/>
  <c r="D426" i="52"/>
  <c r="H425" i="52"/>
  <c r="E425" i="52"/>
  <c r="D425" i="52"/>
  <c r="H424" i="52"/>
  <c r="E424" i="52"/>
  <c r="D424" i="52"/>
  <c r="H423" i="52"/>
  <c r="D423" i="52"/>
  <c r="H422" i="52"/>
  <c r="C422" i="52"/>
  <c r="H421" i="52"/>
  <c r="E421" i="52"/>
  <c r="D421" i="52"/>
  <c r="H420" i="52"/>
  <c r="D420" i="52"/>
  <c r="E420" i="52" s="1"/>
  <c r="H419" i="52"/>
  <c r="D419" i="52"/>
  <c r="E419" i="52" s="1"/>
  <c r="H418" i="52"/>
  <c r="D418" i="52"/>
  <c r="E418" i="52" s="1"/>
  <c r="H417" i="52"/>
  <c r="E417" i="52"/>
  <c r="E416" i="52" s="1"/>
  <c r="D417" i="52"/>
  <c r="H416" i="52"/>
  <c r="D416" i="52"/>
  <c r="C416" i="52"/>
  <c r="H415" i="52"/>
  <c r="D415" i="52"/>
  <c r="E415" i="52" s="1"/>
  <c r="H414" i="52"/>
  <c r="E414" i="52"/>
  <c r="D414" i="52"/>
  <c r="H413" i="52"/>
  <c r="D413" i="52"/>
  <c r="C412" i="52"/>
  <c r="H412" i="52" s="1"/>
  <c r="H411" i="52"/>
  <c r="E411" i="52"/>
  <c r="D411" i="52"/>
  <c r="H410" i="52"/>
  <c r="E410" i="52"/>
  <c r="E409" i="52" s="1"/>
  <c r="D410" i="52"/>
  <c r="D409" i="52"/>
  <c r="C409" i="52"/>
  <c r="H409" i="52" s="1"/>
  <c r="H408" i="52"/>
  <c r="D408" i="52"/>
  <c r="E408" i="52" s="1"/>
  <c r="H407" i="52"/>
  <c r="D407" i="52"/>
  <c r="E407" i="52" s="1"/>
  <c r="H406" i="52"/>
  <c r="E406" i="52"/>
  <c r="D406" i="52"/>
  <c r="H405" i="52"/>
  <c r="D405" i="52"/>
  <c r="C404" i="52"/>
  <c r="H404" i="52" s="1"/>
  <c r="H403" i="52"/>
  <c r="E403" i="52"/>
  <c r="D403" i="52"/>
  <c r="H402" i="52"/>
  <c r="D402" i="52"/>
  <c r="E402" i="52" s="1"/>
  <c r="H401" i="52"/>
  <c r="E401" i="52"/>
  <c r="D401" i="52"/>
  <c r="H400" i="52"/>
  <c r="E400" i="52"/>
  <c r="D400" i="52"/>
  <c r="D399" i="52"/>
  <c r="C399" i="52"/>
  <c r="H399" i="52" s="1"/>
  <c r="H398" i="52"/>
  <c r="D398" i="52"/>
  <c r="E398" i="52" s="1"/>
  <c r="H397" i="52"/>
  <c r="D397" i="52"/>
  <c r="E397" i="52" s="1"/>
  <c r="H396" i="52"/>
  <c r="E396" i="52"/>
  <c r="E395" i="52" s="1"/>
  <c r="D396" i="52"/>
  <c r="H395" i="52"/>
  <c r="D395" i="52"/>
  <c r="C395" i="52"/>
  <c r="H394" i="52"/>
  <c r="D394" i="52"/>
  <c r="H393" i="52"/>
  <c r="E393" i="52"/>
  <c r="D393" i="52"/>
  <c r="H392" i="52"/>
  <c r="C392" i="52"/>
  <c r="H391" i="52"/>
  <c r="D391" i="52"/>
  <c r="E391" i="52" s="1"/>
  <c r="H390" i="52"/>
  <c r="E390" i="52"/>
  <c r="D390" i="52"/>
  <c r="H389" i="52"/>
  <c r="E389" i="52"/>
  <c r="E388" i="52" s="1"/>
  <c r="D389" i="52"/>
  <c r="D388" i="52"/>
  <c r="C388" i="52"/>
  <c r="H388" i="52" s="1"/>
  <c r="H387" i="52"/>
  <c r="D387" i="52"/>
  <c r="E387" i="52" s="1"/>
  <c r="H386" i="52"/>
  <c r="D386" i="52"/>
  <c r="E386" i="52" s="1"/>
  <c r="H385" i="52"/>
  <c r="E385" i="52"/>
  <c r="D385" i="52"/>
  <c r="H384" i="52"/>
  <c r="D384" i="52"/>
  <c r="E384" i="52" s="1"/>
  <c r="H383" i="52"/>
  <c r="E383" i="52"/>
  <c r="D383" i="52"/>
  <c r="D382" i="52"/>
  <c r="C382" i="52"/>
  <c r="H382" i="52" s="1"/>
  <c r="H381" i="52"/>
  <c r="D381" i="52"/>
  <c r="E381" i="52" s="1"/>
  <c r="H380" i="52"/>
  <c r="E380" i="52"/>
  <c r="D380" i="52"/>
  <c r="H379" i="52"/>
  <c r="D379" i="52"/>
  <c r="E379" i="52" s="1"/>
  <c r="D378" i="52"/>
  <c r="C378" i="52"/>
  <c r="H378" i="52" s="1"/>
  <c r="H377" i="52"/>
  <c r="D377" i="52"/>
  <c r="E377" i="52" s="1"/>
  <c r="H376" i="52"/>
  <c r="D376" i="52"/>
  <c r="E376" i="52" s="1"/>
  <c r="H375" i="52"/>
  <c r="E375" i="52"/>
  <c r="D375" i="52"/>
  <c r="H374" i="52"/>
  <c r="D374" i="52"/>
  <c r="E374" i="52" s="1"/>
  <c r="E373" i="52"/>
  <c r="D373" i="52"/>
  <c r="C373" i="52"/>
  <c r="H373" i="52" s="1"/>
  <c r="H372" i="52"/>
  <c r="D372" i="52"/>
  <c r="E372" i="52" s="1"/>
  <c r="H371" i="52"/>
  <c r="D371" i="52"/>
  <c r="E371" i="52" s="1"/>
  <c r="H370" i="52"/>
  <c r="E370" i="52"/>
  <c r="D370" i="52"/>
  <c r="H369" i="52"/>
  <c r="D369" i="52"/>
  <c r="D368" i="52" s="1"/>
  <c r="C368" i="52"/>
  <c r="H368" i="52" s="1"/>
  <c r="H367" i="52"/>
  <c r="D367" i="52"/>
  <c r="E367" i="52" s="1"/>
  <c r="H366" i="52"/>
  <c r="D366" i="52"/>
  <c r="E366" i="52" s="1"/>
  <c r="H365" i="52"/>
  <c r="E365" i="52"/>
  <c r="D365" i="52"/>
  <c r="H364" i="52"/>
  <c r="D364" i="52"/>
  <c r="E364" i="52" s="1"/>
  <c r="H363" i="52"/>
  <c r="D363" i="52"/>
  <c r="E363" i="52" s="1"/>
  <c r="H362" i="52"/>
  <c r="D362" i="52"/>
  <c r="C362" i="52"/>
  <c r="H361" i="52"/>
  <c r="D361" i="52"/>
  <c r="E361" i="52" s="1"/>
  <c r="H360" i="52"/>
  <c r="E360" i="52"/>
  <c r="D360" i="52"/>
  <c r="H359" i="52"/>
  <c r="E359" i="52"/>
  <c r="D359" i="52"/>
  <c r="H358" i="52"/>
  <c r="D358" i="52"/>
  <c r="D357" i="52" s="1"/>
  <c r="C357" i="52"/>
  <c r="H357" i="52" s="1"/>
  <c r="H356" i="52"/>
  <c r="D356" i="52"/>
  <c r="E356" i="52" s="1"/>
  <c r="H355" i="52"/>
  <c r="E355" i="52"/>
  <c r="D355" i="52"/>
  <c r="H354" i="52"/>
  <c r="D354" i="52"/>
  <c r="C353" i="52"/>
  <c r="H353" i="52" s="1"/>
  <c r="H352" i="52"/>
  <c r="E352" i="52"/>
  <c r="D352" i="52"/>
  <c r="H351" i="52"/>
  <c r="D351" i="52"/>
  <c r="E351" i="52" s="1"/>
  <c r="H350" i="52"/>
  <c r="E350" i="52"/>
  <c r="D350" i="52"/>
  <c r="H349" i="52"/>
  <c r="E349" i="52"/>
  <c r="E348" i="52" s="1"/>
  <c r="D349" i="52"/>
  <c r="C348" i="52"/>
  <c r="H348" i="52" s="1"/>
  <c r="H347" i="52"/>
  <c r="D347" i="52"/>
  <c r="E347" i="52" s="1"/>
  <c r="H346" i="52"/>
  <c r="D346" i="52"/>
  <c r="E346" i="52" s="1"/>
  <c r="H345" i="52"/>
  <c r="E345" i="52"/>
  <c r="E344" i="52" s="1"/>
  <c r="D345" i="52"/>
  <c r="H344" i="52"/>
  <c r="D344" i="52"/>
  <c r="C344" i="52"/>
  <c r="H343" i="52"/>
  <c r="D343" i="52"/>
  <c r="E343" i="52" s="1"/>
  <c r="H342" i="52"/>
  <c r="D342" i="52"/>
  <c r="E342" i="52" s="1"/>
  <c r="H341" i="52"/>
  <c r="D341" i="52"/>
  <c r="C340" i="52"/>
  <c r="H340" i="52" s="1"/>
  <c r="H338" i="52"/>
  <c r="D338" i="52"/>
  <c r="E338" i="52" s="1"/>
  <c r="H337" i="52"/>
  <c r="E337" i="52"/>
  <c r="D337" i="52"/>
  <c r="H336" i="52"/>
  <c r="D336" i="52"/>
  <c r="E336" i="52" s="1"/>
  <c r="H335" i="52"/>
  <c r="D335" i="52"/>
  <c r="E335" i="52" s="1"/>
  <c r="H334" i="52"/>
  <c r="D334" i="52"/>
  <c r="E334" i="52" s="1"/>
  <c r="H333" i="52"/>
  <c r="E333" i="52"/>
  <c r="D333" i="52"/>
  <c r="H332" i="52"/>
  <c r="D332" i="52"/>
  <c r="E332" i="52" s="1"/>
  <c r="E331" i="52" s="1"/>
  <c r="C331" i="52"/>
  <c r="H331" i="52" s="1"/>
  <c r="H330" i="52"/>
  <c r="D330" i="52"/>
  <c r="E330" i="52" s="1"/>
  <c r="H329" i="52"/>
  <c r="D329" i="52"/>
  <c r="H328" i="52"/>
  <c r="C328" i="52"/>
  <c r="H327" i="52"/>
  <c r="E327" i="52"/>
  <c r="D327" i="52"/>
  <c r="H326" i="52"/>
  <c r="E326" i="52"/>
  <c r="E325" i="52" s="1"/>
  <c r="D326" i="52"/>
  <c r="D325" i="52" s="1"/>
  <c r="C325" i="52"/>
  <c r="H325" i="52" s="1"/>
  <c r="H324" i="52"/>
  <c r="E324" i="52"/>
  <c r="D324" i="52"/>
  <c r="H323" i="52"/>
  <c r="D323" i="52"/>
  <c r="E323" i="52" s="1"/>
  <c r="H322" i="52"/>
  <c r="E322" i="52"/>
  <c r="D322" i="52"/>
  <c r="H321" i="52"/>
  <c r="E321" i="52"/>
  <c r="D321" i="52"/>
  <c r="H320" i="52"/>
  <c r="E320" i="52"/>
  <c r="D320" i="52"/>
  <c r="H319" i="52"/>
  <c r="D319" i="52"/>
  <c r="E319" i="52" s="1"/>
  <c r="H318" i="52"/>
  <c r="E318" i="52"/>
  <c r="D318" i="52"/>
  <c r="H317" i="52"/>
  <c r="E317" i="52"/>
  <c r="D317" i="52"/>
  <c r="H316" i="52"/>
  <c r="D316" i="52"/>
  <c r="D315" i="52" s="1"/>
  <c r="C315" i="52"/>
  <c r="H313" i="52"/>
  <c r="D313" i="52"/>
  <c r="E313" i="52" s="1"/>
  <c r="H312" i="52"/>
  <c r="E312" i="52"/>
  <c r="D312" i="52"/>
  <c r="H311" i="52"/>
  <c r="E311" i="52"/>
  <c r="D311" i="52"/>
  <c r="H310" i="52"/>
  <c r="D310" i="52"/>
  <c r="E310" i="52" s="1"/>
  <c r="H309" i="52"/>
  <c r="D309" i="52"/>
  <c r="E309" i="52" s="1"/>
  <c r="H308" i="52"/>
  <c r="H307" i="52"/>
  <c r="D307" i="52"/>
  <c r="E307" i="52" s="1"/>
  <c r="H306" i="52"/>
  <c r="E306" i="52"/>
  <c r="D306" i="52"/>
  <c r="H305" i="52"/>
  <c r="H304" i="52"/>
  <c r="E304" i="52"/>
  <c r="D304" i="52"/>
  <c r="H303" i="52"/>
  <c r="D303" i="52"/>
  <c r="E303" i="52" s="1"/>
  <c r="H302" i="52"/>
  <c r="H301" i="52"/>
  <c r="D301" i="52"/>
  <c r="E301" i="52" s="1"/>
  <c r="H300" i="52"/>
  <c r="D300" i="52"/>
  <c r="E300" i="52" s="1"/>
  <c r="H299" i="52"/>
  <c r="D299" i="52"/>
  <c r="E299" i="52" s="1"/>
  <c r="H298" i="52"/>
  <c r="H297" i="52"/>
  <c r="D297" i="52"/>
  <c r="E297" i="52" s="1"/>
  <c r="H296" i="52"/>
  <c r="H295" i="52"/>
  <c r="D295" i="52"/>
  <c r="E295" i="52" s="1"/>
  <c r="H294" i="52"/>
  <c r="E294" i="52"/>
  <c r="D294" i="52"/>
  <c r="H293" i="52"/>
  <c r="D293" i="52"/>
  <c r="E293" i="52" s="1"/>
  <c r="H292" i="52"/>
  <c r="E292" i="52"/>
  <c r="D292" i="52"/>
  <c r="H291" i="52"/>
  <c r="D291" i="52"/>
  <c r="E291" i="52" s="1"/>
  <c r="H290" i="52"/>
  <c r="E290" i="52"/>
  <c r="D290" i="52"/>
  <c r="H289" i="52"/>
  <c r="H288" i="52"/>
  <c r="E288" i="52"/>
  <c r="D288" i="52"/>
  <c r="H287" i="52"/>
  <c r="E287" i="52"/>
  <c r="D287" i="52"/>
  <c r="H286" i="52"/>
  <c r="D286" i="52"/>
  <c r="E286" i="52" s="1"/>
  <c r="H285" i="52"/>
  <c r="D285" i="52"/>
  <c r="E285" i="52" s="1"/>
  <c r="H284" i="52"/>
  <c r="E284" i="52"/>
  <c r="D284" i="52"/>
  <c r="H283" i="52"/>
  <c r="D283" i="52"/>
  <c r="E283" i="52" s="1"/>
  <c r="H282" i="52"/>
  <c r="E282" i="52"/>
  <c r="D282" i="52"/>
  <c r="H281" i="52"/>
  <c r="D281" i="52"/>
  <c r="E281" i="52" s="1"/>
  <c r="H280" i="52"/>
  <c r="E280" i="52"/>
  <c r="D280" i="52"/>
  <c r="H279" i="52"/>
  <c r="E279" i="52"/>
  <c r="D279" i="52"/>
  <c r="H278" i="52"/>
  <c r="D278" i="52"/>
  <c r="E278" i="52" s="1"/>
  <c r="H277" i="52"/>
  <c r="D277" i="52"/>
  <c r="E277" i="52" s="1"/>
  <c r="H276" i="52"/>
  <c r="E276" i="52"/>
  <c r="D276" i="52"/>
  <c r="H275" i="52"/>
  <c r="D275" i="52"/>
  <c r="E275" i="52" s="1"/>
  <c r="H274" i="52"/>
  <c r="D274" i="52"/>
  <c r="E274" i="52" s="1"/>
  <c r="H273" i="52"/>
  <c r="D273" i="52"/>
  <c r="E273" i="52" s="1"/>
  <c r="H272" i="52"/>
  <c r="E272" i="52"/>
  <c r="D272" i="52"/>
  <c r="H271" i="52"/>
  <c r="D271" i="52"/>
  <c r="E271" i="52" s="1"/>
  <c r="H270" i="52"/>
  <c r="D270" i="52"/>
  <c r="E270" i="52" s="1"/>
  <c r="H269" i="52"/>
  <c r="D269" i="52"/>
  <c r="E269" i="52" s="1"/>
  <c r="H268" i="52"/>
  <c r="E268" i="52"/>
  <c r="D268" i="52"/>
  <c r="H267" i="52"/>
  <c r="D267" i="52"/>
  <c r="E267" i="52" s="1"/>
  <c r="H266" i="52"/>
  <c r="E266" i="52"/>
  <c r="D266" i="52"/>
  <c r="H265" i="52"/>
  <c r="H264" i="52"/>
  <c r="E264" i="52"/>
  <c r="E263" i="52" s="1"/>
  <c r="D264" i="52"/>
  <c r="H263" i="52"/>
  <c r="C263" i="52"/>
  <c r="H262" i="52"/>
  <c r="D262" i="52"/>
  <c r="E262" i="52" s="1"/>
  <c r="H261" i="52"/>
  <c r="E261" i="52"/>
  <c r="E260" i="52" s="1"/>
  <c r="D261" i="52"/>
  <c r="H260" i="52"/>
  <c r="C260" i="52"/>
  <c r="D252" i="52"/>
  <c r="E252" i="52" s="1"/>
  <c r="E250" i="52" s="1"/>
  <c r="D251" i="52"/>
  <c r="E251" i="52" s="1"/>
  <c r="C250" i="52"/>
  <c r="D249" i="52"/>
  <c r="E249" i="52" s="1"/>
  <c r="E248" i="52"/>
  <c r="D248" i="52"/>
  <c r="D247" i="52"/>
  <c r="E246" i="52"/>
  <c r="D246" i="52"/>
  <c r="D245" i="52"/>
  <c r="E245" i="52" s="1"/>
  <c r="C244" i="52"/>
  <c r="C243" i="52" s="1"/>
  <c r="D242" i="52"/>
  <c r="E241" i="52"/>
  <c r="D241" i="52"/>
  <c r="D240" i="52"/>
  <c r="E240" i="52" s="1"/>
  <c r="C239" i="52"/>
  <c r="C238" i="52" s="1"/>
  <c r="D237" i="52"/>
  <c r="C236" i="52"/>
  <c r="C235" i="52" s="1"/>
  <c r="D234" i="52"/>
  <c r="D233" i="52" s="1"/>
  <c r="C233" i="52"/>
  <c r="D232" i="52"/>
  <c r="E232" i="52" s="1"/>
  <c r="D231" i="52"/>
  <c r="E231" i="52" s="1"/>
  <c r="D230" i="52"/>
  <c r="E230" i="52" s="1"/>
  <c r="D229" i="52"/>
  <c r="C229" i="52"/>
  <c r="C228" i="52"/>
  <c r="E227" i="52"/>
  <c r="D227" i="52"/>
  <c r="D226" i="52"/>
  <c r="E226" i="52" s="1"/>
  <c r="D225" i="52"/>
  <c r="E225" i="52" s="1"/>
  <c r="E223" i="52" s="1"/>
  <c r="E222" i="52" s="1"/>
  <c r="D224" i="52"/>
  <c r="E224" i="52" s="1"/>
  <c r="C223" i="52"/>
  <c r="C222" i="52"/>
  <c r="D221" i="52"/>
  <c r="E221" i="52" s="1"/>
  <c r="E220" i="52"/>
  <c r="C220" i="52"/>
  <c r="D219" i="52"/>
  <c r="E218" i="52"/>
  <c r="D218" i="52"/>
  <c r="D217" i="52"/>
  <c r="E217" i="52" s="1"/>
  <c r="C216" i="52"/>
  <c r="C215" i="52" s="1"/>
  <c r="D214" i="52"/>
  <c r="D213" i="52" s="1"/>
  <c r="C213" i="52"/>
  <c r="D212" i="52"/>
  <c r="E212" i="52" s="1"/>
  <c r="E211" i="52" s="1"/>
  <c r="D211" i="52"/>
  <c r="C211" i="52"/>
  <c r="E210" i="52"/>
  <c r="D210" i="52"/>
  <c r="D209" i="52"/>
  <c r="E209" i="52" s="1"/>
  <c r="E207" i="52" s="1"/>
  <c r="E208" i="52"/>
  <c r="D208" i="52"/>
  <c r="D207" i="52"/>
  <c r="C207" i="52"/>
  <c r="D206" i="52"/>
  <c r="E206" i="52" s="1"/>
  <c r="D205" i="52"/>
  <c r="D204" i="52" s="1"/>
  <c r="D203" i="52" s="1"/>
  <c r="C204" i="52"/>
  <c r="C203" i="52"/>
  <c r="D202" i="52"/>
  <c r="E202" i="52" s="1"/>
  <c r="E201" i="52" s="1"/>
  <c r="E200" i="52" s="1"/>
  <c r="D201" i="52"/>
  <c r="D200" i="52" s="1"/>
  <c r="C201" i="52"/>
  <c r="C200" i="52" s="1"/>
  <c r="D199" i="52"/>
  <c r="D198" i="52" s="1"/>
  <c r="D197" i="52" s="1"/>
  <c r="C198" i="52"/>
  <c r="C197" i="52"/>
  <c r="D196" i="52"/>
  <c r="E196" i="52" s="1"/>
  <c r="E195" i="52" s="1"/>
  <c r="D195" i="52"/>
  <c r="C195" i="52"/>
  <c r="C188" i="52" s="1"/>
  <c r="E194" i="52"/>
  <c r="D194" i="52"/>
  <c r="E193" i="52"/>
  <c r="D193" i="52"/>
  <c r="C193" i="52"/>
  <c r="D192" i="52"/>
  <c r="E192" i="52" s="1"/>
  <c r="D191" i="52"/>
  <c r="E191" i="52" s="1"/>
  <c r="E189" i="52" s="1"/>
  <c r="E188" i="52" s="1"/>
  <c r="D190" i="52"/>
  <c r="E190" i="52" s="1"/>
  <c r="C189" i="52"/>
  <c r="D187" i="52"/>
  <c r="E187" i="52" s="1"/>
  <c r="D186" i="52"/>
  <c r="E186" i="52" s="1"/>
  <c r="E185" i="52" s="1"/>
  <c r="E184" i="52" s="1"/>
  <c r="C185" i="52"/>
  <c r="C184" i="52" s="1"/>
  <c r="D183" i="52"/>
  <c r="D182" i="52" s="1"/>
  <c r="D179" i="52" s="1"/>
  <c r="C182" i="52"/>
  <c r="E181" i="52"/>
  <c r="E180" i="52" s="1"/>
  <c r="D181" i="52"/>
  <c r="D180" i="52"/>
  <c r="C180" i="52"/>
  <c r="C179" i="52" s="1"/>
  <c r="C178" i="52" s="1"/>
  <c r="H176" i="52"/>
  <c r="D176" i="52"/>
  <c r="E176" i="52" s="1"/>
  <c r="H175" i="52"/>
  <c r="D175" i="52"/>
  <c r="E175" i="52" s="1"/>
  <c r="E174" i="52" s="1"/>
  <c r="H174" i="52"/>
  <c r="D174" i="52"/>
  <c r="C174" i="52"/>
  <c r="H173" i="52"/>
  <c r="D173" i="52"/>
  <c r="E173" i="52" s="1"/>
  <c r="H172" i="52"/>
  <c r="E172" i="52"/>
  <c r="D172" i="52"/>
  <c r="H171" i="52"/>
  <c r="E171" i="52"/>
  <c r="C171" i="52"/>
  <c r="H170" i="52"/>
  <c r="J170" i="52" s="1"/>
  <c r="C170" i="52"/>
  <c r="H169" i="52"/>
  <c r="E169" i="52"/>
  <c r="D169" i="52"/>
  <c r="H168" i="52"/>
  <c r="D168" i="52"/>
  <c r="D167" i="52" s="1"/>
  <c r="C167" i="52"/>
  <c r="H167" i="52" s="1"/>
  <c r="H166" i="52"/>
  <c r="D166" i="52"/>
  <c r="E166" i="52" s="1"/>
  <c r="H165" i="52"/>
  <c r="D165" i="52"/>
  <c r="C164" i="52"/>
  <c r="H164" i="52" s="1"/>
  <c r="C163" i="52"/>
  <c r="H163" i="52" s="1"/>
  <c r="J163" i="52" s="1"/>
  <c r="H162" i="52"/>
  <c r="D162" i="52"/>
  <c r="E162" i="52" s="1"/>
  <c r="H161" i="52"/>
  <c r="E161" i="52"/>
  <c r="E160" i="52" s="1"/>
  <c r="D161" i="52"/>
  <c r="H160" i="52"/>
  <c r="D160" i="52"/>
  <c r="C160" i="52"/>
  <c r="H159" i="52"/>
  <c r="D159" i="52"/>
  <c r="E159" i="52" s="1"/>
  <c r="H158" i="52"/>
  <c r="D158" i="52"/>
  <c r="E158" i="52" s="1"/>
  <c r="E157" i="52" s="1"/>
  <c r="H157" i="52"/>
  <c r="D157" i="52"/>
  <c r="C157" i="52"/>
  <c r="H156" i="52"/>
  <c r="D156" i="52"/>
  <c r="E156" i="52" s="1"/>
  <c r="H155" i="52"/>
  <c r="E155" i="52"/>
  <c r="D155" i="52"/>
  <c r="H154" i="52"/>
  <c r="E154" i="52"/>
  <c r="C154" i="52"/>
  <c r="H153" i="52"/>
  <c r="J153" i="52" s="1"/>
  <c r="C153" i="52"/>
  <c r="H151" i="52"/>
  <c r="D151" i="52"/>
  <c r="E151" i="52" s="1"/>
  <c r="H150" i="52"/>
  <c r="E150" i="52"/>
  <c r="E149" i="52" s="1"/>
  <c r="D150" i="52"/>
  <c r="H149" i="52"/>
  <c r="C149" i="52"/>
  <c r="H148" i="52"/>
  <c r="D148" i="52"/>
  <c r="E148" i="52" s="1"/>
  <c r="H147" i="52"/>
  <c r="E147" i="52"/>
  <c r="D147" i="52"/>
  <c r="D146" i="52"/>
  <c r="C146" i="52"/>
  <c r="H146" i="52" s="1"/>
  <c r="H145" i="52"/>
  <c r="D145" i="52"/>
  <c r="E145" i="52" s="1"/>
  <c r="H144" i="52"/>
  <c r="E144" i="52"/>
  <c r="E143" i="52" s="1"/>
  <c r="D144" i="52"/>
  <c r="H143" i="52"/>
  <c r="D143" i="52"/>
  <c r="C143" i="52"/>
  <c r="H142" i="52"/>
  <c r="D142" i="52"/>
  <c r="E142" i="52" s="1"/>
  <c r="H141" i="52"/>
  <c r="D141" i="52"/>
  <c r="D140" i="52" s="1"/>
  <c r="H140" i="52"/>
  <c r="C140" i="52"/>
  <c r="H139" i="52"/>
  <c r="D139" i="52"/>
  <c r="E139" i="52" s="1"/>
  <c r="H138" i="52"/>
  <c r="E138" i="52"/>
  <c r="D138" i="52"/>
  <c r="H137" i="52"/>
  <c r="D137" i="52"/>
  <c r="E137" i="52" s="1"/>
  <c r="E136" i="52" s="1"/>
  <c r="C136" i="52"/>
  <c r="H134" i="52"/>
  <c r="D134" i="52"/>
  <c r="E134" i="52" s="1"/>
  <c r="H133" i="52"/>
  <c r="D133" i="52"/>
  <c r="E133" i="52" s="1"/>
  <c r="H132" i="52"/>
  <c r="D132" i="52"/>
  <c r="C132" i="52"/>
  <c r="H131" i="52"/>
  <c r="D131" i="52"/>
  <c r="E131" i="52" s="1"/>
  <c r="H130" i="52"/>
  <c r="E130" i="52"/>
  <c r="D130" i="52"/>
  <c r="H129" i="52"/>
  <c r="E129" i="52"/>
  <c r="C129" i="52"/>
  <c r="H128" i="52"/>
  <c r="E128" i="52"/>
  <c r="D128" i="52"/>
  <c r="H127" i="52"/>
  <c r="D127" i="52"/>
  <c r="D126" i="52" s="1"/>
  <c r="C126" i="52"/>
  <c r="H126" i="52" s="1"/>
  <c r="H125" i="52"/>
  <c r="D125" i="52"/>
  <c r="E125" i="52" s="1"/>
  <c r="H124" i="52"/>
  <c r="E124" i="52"/>
  <c r="E123" i="52" s="1"/>
  <c r="D124" i="52"/>
  <c r="H123" i="52"/>
  <c r="D123" i="52"/>
  <c r="C123" i="52"/>
  <c r="H122" i="52"/>
  <c r="D122" i="52"/>
  <c r="E122" i="52" s="1"/>
  <c r="H121" i="52"/>
  <c r="D121" i="52"/>
  <c r="E121" i="52" s="1"/>
  <c r="H120" i="52"/>
  <c r="D120" i="52"/>
  <c r="C120" i="52"/>
  <c r="H119" i="52"/>
  <c r="D119" i="52"/>
  <c r="E119" i="52" s="1"/>
  <c r="H118" i="52"/>
  <c r="E118" i="52"/>
  <c r="D118" i="52"/>
  <c r="H117" i="52"/>
  <c r="E117" i="52"/>
  <c r="C117" i="52"/>
  <c r="H113" i="52"/>
  <c r="E113" i="52"/>
  <c r="D113" i="52"/>
  <c r="H112" i="52"/>
  <c r="D112" i="52"/>
  <c r="E112" i="52" s="1"/>
  <c r="H111" i="52"/>
  <c r="E111" i="52"/>
  <c r="D111" i="52"/>
  <c r="H110" i="52"/>
  <c r="E110" i="52"/>
  <c r="D110" i="52"/>
  <c r="H109" i="52"/>
  <c r="D109" i="52"/>
  <c r="E109" i="52" s="1"/>
  <c r="H108" i="52"/>
  <c r="D108" i="52"/>
  <c r="E108" i="52" s="1"/>
  <c r="H107" i="52"/>
  <c r="E107" i="52"/>
  <c r="D107" i="52"/>
  <c r="H106" i="52"/>
  <c r="D106" i="52"/>
  <c r="E106" i="52" s="1"/>
  <c r="H105" i="52"/>
  <c r="D105" i="52"/>
  <c r="E105" i="52" s="1"/>
  <c r="H104" i="52"/>
  <c r="D104" i="52"/>
  <c r="E104" i="52" s="1"/>
  <c r="H103" i="52"/>
  <c r="E103" i="52"/>
  <c r="D103" i="52"/>
  <c r="H102" i="52"/>
  <c r="D102" i="52"/>
  <c r="E102" i="52" s="1"/>
  <c r="H101" i="52"/>
  <c r="D101" i="52"/>
  <c r="E101" i="52" s="1"/>
  <c r="H100" i="52"/>
  <c r="D100" i="52"/>
  <c r="E100" i="52" s="1"/>
  <c r="H99" i="52"/>
  <c r="E99" i="52"/>
  <c r="D99" i="52"/>
  <c r="H98" i="52"/>
  <c r="D98" i="52"/>
  <c r="E98" i="52" s="1"/>
  <c r="H97" i="52"/>
  <c r="J97" i="52" s="1"/>
  <c r="C97" i="52"/>
  <c r="H96" i="52"/>
  <c r="E96" i="52"/>
  <c r="D96" i="52"/>
  <c r="H95" i="52"/>
  <c r="D95" i="52"/>
  <c r="E95" i="52" s="1"/>
  <c r="H94" i="52"/>
  <c r="D94" i="52"/>
  <c r="E94" i="52" s="1"/>
  <c r="H93" i="52"/>
  <c r="E93" i="52"/>
  <c r="D93" i="52"/>
  <c r="H92" i="52"/>
  <c r="D92" i="52"/>
  <c r="E92" i="52" s="1"/>
  <c r="H91" i="52"/>
  <c r="D91" i="52"/>
  <c r="E91" i="52" s="1"/>
  <c r="H90" i="52"/>
  <c r="D90" i="52"/>
  <c r="E90" i="52" s="1"/>
  <c r="H89" i="52"/>
  <c r="E89" i="52"/>
  <c r="D89" i="52"/>
  <c r="H88" i="52"/>
  <c r="D88" i="52"/>
  <c r="E88" i="52" s="1"/>
  <c r="H87" i="52"/>
  <c r="D87" i="52"/>
  <c r="E87" i="52" s="1"/>
  <c r="H86" i="52"/>
  <c r="D86" i="52"/>
  <c r="E86" i="52" s="1"/>
  <c r="H85" i="52"/>
  <c r="E85" i="52"/>
  <c r="D85" i="52"/>
  <c r="H84" i="52"/>
  <c r="D84" i="52"/>
  <c r="E84" i="52" s="1"/>
  <c r="H83" i="52"/>
  <c r="E83" i="52"/>
  <c r="D83" i="52"/>
  <c r="H82" i="52"/>
  <c r="D82" i="52"/>
  <c r="E82" i="52" s="1"/>
  <c r="H81" i="52"/>
  <c r="E81" i="52"/>
  <c r="D81" i="52"/>
  <c r="H80" i="52"/>
  <c r="E80" i="52"/>
  <c r="D80" i="52"/>
  <c r="H79" i="52"/>
  <c r="D79" i="52"/>
  <c r="E79" i="52" s="1"/>
  <c r="H78" i="52"/>
  <c r="D78" i="52"/>
  <c r="E78" i="52" s="1"/>
  <c r="H77" i="52"/>
  <c r="E77" i="52"/>
  <c r="D77" i="52"/>
  <c r="H76" i="52"/>
  <c r="D76" i="52"/>
  <c r="E76" i="52" s="1"/>
  <c r="H75" i="52"/>
  <c r="D75" i="52"/>
  <c r="E75" i="52" s="1"/>
  <c r="H74" i="52"/>
  <c r="D74" i="52"/>
  <c r="E74" i="52" s="1"/>
  <c r="H73" i="52"/>
  <c r="E73" i="52"/>
  <c r="D73" i="52"/>
  <c r="H72" i="52"/>
  <c r="D72" i="52"/>
  <c r="E72" i="52" s="1"/>
  <c r="H71" i="52"/>
  <c r="D71" i="52"/>
  <c r="E71" i="52" s="1"/>
  <c r="H70" i="52"/>
  <c r="D70" i="52"/>
  <c r="H69" i="52"/>
  <c r="E69" i="52"/>
  <c r="D69" i="52"/>
  <c r="C68" i="52"/>
  <c r="H68" i="52" s="1"/>
  <c r="J68" i="52" s="1"/>
  <c r="C67" i="52"/>
  <c r="H67" i="52" s="1"/>
  <c r="J67" i="52" s="1"/>
  <c r="H66" i="52"/>
  <c r="D66" i="52"/>
  <c r="E66" i="52" s="1"/>
  <c r="H65" i="52"/>
  <c r="E65" i="52"/>
  <c r="D65" i="52"/>
  <c r="H64" i="52"/>
  <c r="D64" i="52"/>
  <c r="E64" i="52" s="1"/>
  <c r="H63" i="52"/>
  <c r="D63" i="52"/>
  <c r="E63" i="52" s="1"/>
  <c r="H62" i="52"/>
  <c r="D62" i="52"/>
  <c r="E62" i="52" s="1"/>
  <c r="C61" i="52"/>
  <c r="H61" i="52" s="1"/>
  <c r="J61" i="52" s="1"/>
  <c r="H60" i="52"/>
  <c r="D60" i="52"/>
  <c r="E60" i="52" s="1"/>
  <c r="H59" i="52"/>
  <c r="E59" i="52"/>
  <c r="D59" i="52"/>
  <c r="H58" i="52"/>
  <c r="D58" i="52"/>
  <c r="E58" i="52" s="1"/>
  <c r="H57" i="52"/>
  <c r="D57" i="52"/>
  <c r="E57" i="52" s="1"/>
  <c r="H56" i="52"/>
  <c r="D56" i="52"/>
  <c r="E56" i="52" s="1"/>
  <c r="H55" i="52"/>
  <c r="E55" i="52"/>
  <c r="D55" i="52"/>
  <c r="H54" i="52"/>
  <c r="D54" i="52"/>
  <c r="E54" i="52" s="1"/>
  <c r="H53" i="52"/>
  <c r="D53" i="52"/>
  <c r="E53" i="52" s="1"/>
  <c r="H52" i="52"/>
  <c r="D52" i="52"/>
  <c r="E52" i="52" s="1"/>
  <c r="H51" i="52"/>
  <c r="E51" i="52"/>
  <c r="D51" i="52"/>
  <c r="H50" i="52"/>
  <c r="D50" i="52"/>
  <c r="E50" i="52" s="1"/>
  <c r="H49" i="52"/>
  <c r="E49" i="52"/>
  <c r="D49" i="52"/>
  <c r="H48" i="52"/>
  <c r="D48" i="52"/>
  <c r="E48" i="52" s="1"/>
  <c r="H47" i="52"/>
  <c r="E47" i="52"/>
  <c r="D47" i="52"/>
  <c r="H46" i="52"/>
  <c r="E46" i="52"/>
  <c r="D46" i="52"/>
  <c r="H45" i="52"/>
  <c r="D45" i="52"/>
  <c r="E45" i="52" s="1"/>
  <c r="H44" i="52"/>
  <c r="D44" i="52"/>
  <c r="E44" i="52" s="1"/>
  <c r="H43" i="52"/>
  <c r="E43" i="52"/>
  <c r="D43" i="52"/>
  <c r="H42" i="52"/>
  <c r="D42" i="52"/>
  <c r="E42" i="52" s="1"/>
  <c r="H41" i="52"/>
  <c r="D41" i="52"/>
  <c r="E41" i="52" s="1"/>
  <c r="H40" i="52"/>
  <c r="D40" i="52"/>
  <c r="H39" i="52"/>
  <c r="E39" i="52"/>
  <c r="D39" i="52"/>
  <c r="C38" i="52"/>
  <c r="H38" i="52" s="1"/>
  <c r="J38" i="52" s="1"/>
  <c r="H37" i="52"/>
  <c r="E37" i="52"/>
  <c r="D37" i="52"/>
  <c r="H36" i="52"/>
  <c r="D36" i="52"/>
  <c r="E36" i="52" s="1"/>
  <c r="H35" i="52"/>
  <c r="E35" i="52"/>
  <c r="D35" i="52"/>
  <c r="H34" i="52"/>
  <c r="D34" i="52"/>
  <c r="E34" i="52" s="1"/>
  <c r="H33" i="52"/>
  <c r="E33" i="52"/>
  <c r="D33" i="52"/>
  <c r="H32" i="52"/>
  <c r="E32" i="52"/>
  <c r="D32" i="52"/>
  <c r="H31" i="52"/>
  <c r="D31" i="52"/>
  <c r="E31" i="52" s="1"/>
  <c r="H30" i="52"/>
  <c r="D30" i="52"/>
  <c r="E30" i="52" s="1"/>
  <c r="H29" i="52"/>
  <c r="E29" i="52"/>
  <c r="D29" i="52"/>
  <c r="H28" i="52"/>
  <c r="D28" i="52"/>
  <c r="E28" i="52" s="1"/>
  <c r="H27" i="52"/>
  <c r="D27" i="52"/>
  <c r="E27" i="52" s="1"/>
  <c r="H26" i="52"/>
  <c r="D26" i="52"/>
  <c r="E26" i="52" s="1"/>
  <c r="H25" i="52"/>
  <c r="E25" i="52"/>
  <c r="D25" i="52"/>
  <c r="H24" i="52"/>
  <c r="D24" i="52"/>
  <c r="E24" i="52" s="1"/>
  <c r="H23" i="52"/>
  <c r="D23" i="52"/>
  <c r="E23" i="52" s="1"/>
  <c r="H22" i="52"/>
  <c r="D22" i="52"/>
  <c r="E22" i="52" s="1"/>
  <c r="H21" i="52"/>
  <c r="E21" i="52"/>
  <c r="D21" i="52"/>
  <c r="H20" i="52"/>
  <c r="D20" i="52"/>
  <c r="E20" i="52" s="1"/>
  <c r="H19" i="52"/>
  <c r="E19" i="52"/>
  <c r="D19" i="52"/>
  <c r="H18" i="52"/>
  <c r="D18" i="52"/>
  <c r="E18" i="52" s="1"/>
  <c r="H17" i="52"/>
  <c r="E17" i="52"/>
  <c r="D17" i="52"/>
  <c r="H16" i="52"/>
  <c r="E16" i="52"/>
  <c r="D16" i="52"/>
  <c r="H15" i="52"/>
  <c r="D15" i="52"/>
  <c r="E15" i="52" s="1"/>
  <c r="H14" i="52"/>
  <c r="D14" i="52"/>
  <c r="E14" i="52" s="1"/>
  <c r="H13" i="52"/>
  <c r="E13" i="52"/>
  <c r="D13" i="52"/>
  <c r="H12" i="52"/>
  <c r="D12" i="52"/>
  <c r="E12" i="52" s="1"/>
  <c r="H11" i="52"/>
  <c r="J11" i="52" s="1"/>
  <c r="C11" i="52"/>
  <c r="H10" i="52"/>
  <c r="D10" i="52"/>
  <c r="E10" i="52" s="1"/>
  <c r="H9" i="52"/>
  <c r="D9" i="52"/>
  <c r="E9" i="52" s="1"/>
  <c r="H8" i="52"/>
  <c r="D8" i="52"/>
  <c r="E8" i="52" s="1"/>
  <c r="H7" i="52"/>
  <c r="E7" i="52"/>
  <c r="D7" i="52"/>
  <c r="H6" i="52"/>
  <c r="D6" i="52"/>
  <c r="E6" i="52" s="1"/>
  <c r="H5" i="52"/>
  <c r="E5" i="52"/>
  <c r="E4" i="52" s="1"/>
  <c r="D5" i="52"/>
  <c r="D4" i="52"/>
  <c r="C4" i="52"/>
  <c r="H616" i="51"/>
  <c r="C616" i="51"/>
  <c r="C602" i="51" s="1"/>
  <c r="H615" i="51"/>
  <c r="C612" i="51"/>
  <c r="C608" i="51"/>
  <c r="C607" i="51" s="1"/>
  <c r="C606" i="51" s="1"/>
  <c r="H607" i="51"/>
  <c r="H606" i="51"/>
  <c r="C590" i="51"/>
  <c r="C584" i="51"/>
  <c r="C577" i="51"/>
  <c r="C573" i="51"/>
  <c r="C569" i="51"/>
  <c r="C566" i="51"/>
  <c r="C561" i="51"/>
  <c r="C555" i="51"/>
  <c r="C551" i="51"/>
  <c r="C543" i="51"/>
  <c r="C536" i="51"/>
  <c r="C535" i="51" s="1"/>
  <c r="H535" i="51"/>
  <c r="H532" i="51"/>
  <c r="C532" i="51"/>
  <c r="H528" i="51"/>
  <c r="C528" i="51"/>
  <c r="C518" i="51"/>
  <c r="C506" i="51"/>
  <c r="C500" i="51"/>
  <c r="C493" i="51"/>
  <c r="C489" i="51"/>
  <c r="C485" i="51"/>
  <c r="C482" i="51"/>
  <c r="C477" i="51"/>
  <c r="C471" i="51"/>
  <c r="C467" i="51"/>
  <c r="C459" i="51"/>
  <c r="C452" i="51"/>
  <c r="H451" i="51"/>
  <c r="C451" i="51"/>
  <c r="H450" i="51"/>
  <c r="H449" i="51"/>
  <c r="C446" i="51"/>
  <c r="C442" i="51"/>
  <c r="H441" i="51"/>
  <c r="C441" i="51"/>
  <c r="C440" i="51" s="1"/>
  <c r="H440" i="51"/>
  <c r="H437" i="51"/>
  <c r="C437" i="51"/>
  <c r="C434" i="51"/>
  <c r="C428" i="51"/>
  <c r="C421" i="51"/>
  <c r="C419" i="51"/>
  <c r="C418" i="51" s="1"/>
  <c r="C412" i="51"/>
  <c r="C403" i="51"/>
  <c r="C399" i="51"/>
  <c r="C394" i="51"/>
  <c r="C387" i="51"/>
  <c r="C384" i="51"/>
  <c r="C381" i="51"/>
  <c r="C374" i="51" s="1"/>
  <c r="C376" i="51"/>
  <c r="H373" i="51"/>
  <c r="C367" i="51"/>
  <c r="C364" i="51"/>
  <c r="C358" i="51"/>
  <c r="C353" i="51"/>
  <c r="C349" i="51"/>
  <c r="C345" i="51"/>
  <c r="C340" i="51"/>
  <c r="C335" i="51"/>
  <c r="C334" i="51" s="1"/>
  <c r="C319" i="51"/>
  <c r="C312" i="51"/>
  <c r="C306" i="51"/>
  <c r="C302" i="51"/>
  <c r="C299" i="51"/>
  <c r="C294" i="51"/>
  <c r="C289" i="51"/>
  <c r="C285" i="51"/>
  <c r="C282" i="51"/>
  <c r="C278" i="51"/>
  <c r="C272" i="51"/>
  <c r="C268" i="51"/>
  <c r="C263" i="51"/>
  <c r="C258" i="51"/>
  <c r="C252" i="51"/>
  <c r="C247" i="51"/>
  <c r="C243" i="51"/>
  <c r="C238" i="51"/>
  <c r="C234" i="51"/>
  <c r="C230" i="51" s="1"/>
  <c r="C229" i="51" s="1"/>
  <c r="H229" i="51"/>
  <c r="C221" i="51"/>
  <c r="C215" i="51"/>
  <c r="C205" i="51"/>
  <c r="C204" i="51" s="1"/>
  <c r="C153" i="51"/>
  <c r="C150" i="51"/>
  <c r="H149" i="51"/>
  <c r="H148" i="51"/>
  <c r="H147" i="51"/>
  <c r="H141" i="51"/>
  <c r="C141" i="51"/>
  <c r="H140" i="51"/>
  <c r="C140" i="51"/>
  <c r="H137" i="51"/>
  <c r="C137" i="51"/>
  <c r="H134" i="51"/>
  <c r="C134" i="51"/>
  <c r="H130" i="51"/>
  <c r="C130" i="51"/>
  <c r="H129" i="51"/>
  <c r="C129" i="51"/>
  <c r="H123" i="51"/>
  <c r="C123" i="51"/>
  <c r="H116" i="51"/>
  <c r="C116" i="51"/>
  <c r="C115" i="51" s="1"/>
  <c r="C114" i="51" s="1"/>
  <c r="H115" i="51"/>
  <c r="H114" i="51"/>
  <c r="H97" i="51"/>
  <c r="C97" i="51"/>
  <c r="H68" i="51"/>
  <c r="C67" i="51"/>
  <c r="H67" i="51"/>
  <c r="H61" i="51"/>
  <c r="C61" i="51"/>
  <c r="H38" i="51"/>
  <c r="C38" i="51"/>
  <c r="H11" i="51"/>
  <c r="C11" i="51"/>
  <c r="H4" i="51"/>
  <c r="C4" i="51"/>
  <c r="H3" i="51"/>
  <c r="C3" i="51"/>
  <c r="C2" i="51" s="1"/>
  <c r="F1" i="51" s="1"/>
  <c r="H1" i="51" s="1"/>
  <c r="H2" i="51"/>
  <c r="D778" i="50"/>
  <c r="E778" i="50" s="1"/>
  <c r="E777" i="50"/>
  <c r="D777" i="50"/>
  <c r="C777" i="50"/>
  <c r="D776" i="50"/>
  <c r="E776" i="50" s="1"/>
  <c r="E775" i="50"/>
  <c r="D775" i="50"/>
  <c r="D774" i="50"/>
  <c r="E774" i="50" s="1"/>
  <c r="E773" i="50"/>
  <c r="D773" i="50"/>
  <c r="C772" i="50"/>
  <c r="C771" i="50" s="1"/>
  <c r="E770" i="50"/>
  <c r="D770" i="50"/>
  <c r="E769" i="50"/>
  <c r="E768" i="50" s="1"/>
  <c r="E767" i="50" s="1"/>
  <c r="D769" i="50"/>
  <c r="D768" i="50" s="1"/>
  <c r="C768" i="50"/>
  <c r="C767" i="50" s="1"/>
  <c r="D767" i="50"/>
  <c r="D766" i="50"/>
  <c r="C765" i="50"/>
  <c r="D764" i="50"/>
  <c r="E764" i="50" s="1"/>
  <c r="D763" i="50"/>
  <c r="D762" i="50"/>
  <c r="E762" i="50" s="1"/>
  <c r="C761" i="50"/>
  <c r="C760" i="50"/>
  <c r="D759" i="50"/>
  <c r="E759" i="50" s="1"/>
  <c r="D758" i="50"/>
  <c r="E758" i="50" s="1"/>
  <c r="E757" i="50"/>
  <c r="D757" i="50"/>
  <c r="D756" i="50"/>
  <c r="D755" i="50" s="1"/>
  <c r="C756" i="50"/>
  <c r="C755" i="50"/>
  <c r="E754" i="50"/>
  <c r="D754" i="50"/>
  <c r="D753" i="50"/>
  <c r="D752" i="50"/>
  <c r="E752" i="50" s="1"/>
  <c r="C751" i="50"/>
  <c r="C750" i="50" s="1"/>
  <c r="D749" i="50"/>
  <c r="E749" i="50" s="1"/>
  <c r="D748" i="50"/>
  <c r="E748" i="50" s="1"/>
  <c r="E747" i="50"/>
  <c r="E746" i="50" s="1"/>
  <c r="D747" i="50"/>
  <c r="D746" i="50"/>
  <c r="C746" i="50"/>
  <c r="E745" i="50"/>
  <c r="E744" i="50" s="1"/>
  <c r="E743" i="50" s="1"/>
  <c r="D745" i="50"/>
  <c r="D744" i="50"/>
  <c r="C744" i="50"/>
  <c r="C743" i="50" s="1"/>
  <c r="E742" i="50"/>
  <c r="E741" i="50" s="1"/>
  <c r="D742" i="50"/>
  <c r="D741" i="50"/>
  <c r="C741" i="50"/>
  <c r="D740" i="50"/>
  <c r="E740" i="50" s="1"/>
  <c r="E739" i="50" s="1"/>
  <c r="D739" i="50"/>
  <c r="C739" i="50"/>
  <c r="E738" i="50"/>
  <c r="D738" i="50"/>
  <c r="E737" i="50"/>
  <c r="D737" i="50"/>
  <c r="E736" i="50"/>
  <c r="D736" i="50"/>
  <c r="E735" i="50"/>
  <c r="E734" i="50" s="1"/>
  <c r="E733" i="50" s="1"/>
  <c r="D735" i="50"/>
  <c r="D734" i="50"/>
  <c r="C734" i="50"/>
  <c r="C733" i="50" s="1"/>
  <c r="D733" i="50"/>
  <c r="E732" i="50"/>
  <c r="D732" i="50"/>
  <c r="E731" i="50"/>
  <c r="E730" i="50" s="1"/>
  <c r="D731" i="50"/>
  <c r="C731" i="50"/>
  <c r="D730" i="50"/>
  <c r="C730" i="50"/>
  <c r="C726" i="50" s="1"/>
  <c r="C725" i="50" s="1"/>
  <c r="H725" i="50" s="1"/>
  <c r="J725" i="50" s="1"/>
  <c r="E729" i="50"/>
  <c r="D729" i="50"/>
  <c r="D728" i="50"/>
  <c r="D727" i="50" s="1"/>
  <c r="C727" i="50"/>
  <c r="H724" i="50"/>
  <c r="D724" i="50"/>
  <c r="E724" i="50" s="1"/>
  <c r="H723" i="50"/>
  <c r="D723" i="50"/>
  <c r="H722" i="50"/>
  <c r="C722" i="50"/>
  <c r="H721" i="50"/>
  <c r="E721" i="50"/>
  <c r="D721" i="50"/>
  <c r="E720" i="50"/>
  <c r="D720" i="50"/>
  <c r="H719" i="50"/>
  <c r="D719" i="50"/>
  <c r="H718" i="50"/>
  <c r="C718" i="50"/>
  <c r="C717" i="50"/>
  <c r="H715" i="50"/>
  <c r="E715" i="50"/>
  <c r="D715" i="50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E710" i="50"/>
  <c r="D710" i="50"/>
  <c r="H709" i="50"/>
  <c r="D709" i="50"/>
  <c r="E709" i="50" s="1"/>
  <c r="H708" i="50"/>
  <c r="E708" i="50"/>
  <c r="D708" i="50"/>
  <c r="H707" i="50"/>
  <c r="E707" i="50"/>
  <c r="D707" i="50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D702" i="50"/>
  <c r="E702" i="50" s="1"/>
  <c r="H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D696" i="50"/>
  <c r="H695" i="50"/>
  <c r="E695" i="50"/>
  <c r="D695" i="50"/>
  <c r="H694" i="50"/>
  <c r="C694" i="50"/>
  <c r="H693" i="50"/>
  <c r="E693" i="50"/>
  <c r="D693" i="50"/>
  <c r="H692" i="50"/>
  <c r="E692" i="50"/>
  <c r="D692" i="50"/>
  <c r="H691" i="50"/>
  <c r="D691" i="50"/>
  <c r="E691" i="50" s="1"/>
  <c r="H690" i="50"/>
  <c r="E690" i="50"/>
  <c r="D690" i="50"/>
  <c r="H689" i="50"/>
  <c r="E689" i="50"/>
  <c r="D689" i="50"/>
  <c r="H688" i="50"/>
  <c r="D688" i="50"/>
  <c r="D687" i="50" s="1"/>
  <c r="C687" i="50"/>
  <c r="H687" i="50" s="1"/>
  <c r="H686" i="50"/>
  <c r="D686" i="50"/>
  <c r="E686" i="50" s="1"/>
  <c r="E683" i="50" s="1"/>
  <c r="H685" i="50"/>
  <c r="E685" i="50"/>
  <c r="D685" i="50"/>
  <c r="H684" i="50"/>
  <c r="D684" i="50"/>
  <c r="E684" i="50" s="1"/>
  <c r="D683" i="50"/>
  <c r="C683" i="50"/>
  <c r="H683" i="50" s="1"/>
  <c r="H682" i="50"/>
  <c r="D682" i="50"/>
  <c r="E682" i="50" s="1"/>
  <c r="H681" i="50"/>
  <c r="D681" i="50"/>
  <c r="E681" i="50" s="1"/>
  <c r="H680" i="50"/>
  <c r="E680" i="50"/>
  <c r="E679" i="50" s="1"/>
  <c r="D680" i="50"/>
  <c r="H679" i="50"/>
  <c r="C679" i="50"/>
  <c r="H678" i="50"/>
  <c r="D678" i="50"/>
  <c r="E678" i="50" s="1"/>
  <c r="H677" i="50"/>
  <c r="D677" i="50"/>
  <c r="H676" i="50"/>
  <c r="C676" i="50"/>
  <c r="H675" i="50"/>
  <c r="D675" i="50"/>
  <c r="E675" i="50" s="1"/>
  <c r="H674" i="50"/>
  <c r="E674" i="50"/>
  <c r="D674" i="50"/>
  <c r="H673" i="50"/>
  <c r="D673" i="50"/>
  <c r="E673" i="50" s="1"/>
  <c r="H672" i="50"/>
  <c r="E672" i="50"/>
  <c r="D672" i="50"/>
  <c r="H671" i="50"/>
  <c r="C671" i="50"/>
  <c r="H670" i="50"/>
  <c r="D670" i="50"/>
  <c r="E670" i="50" s="1"/>
  <c r="H669" i="50"/>
  <c r="E669" i="50"/>
  <c r="D669" i="50"/>
  <c r="H668" i="50"/>
  <c r="E668" i="50"/>
  <c r="D668" i="50"/>
  <c r="H667" i="50"/>
  <c r="E667" i="50"/>
  <c r="D667" i="50"/>
  <c r="H666" i="50"/>
  <c r="D666" i="50"/>
  <c r="H665" i="50"/>
  <c r="C665" i="50"/>
  <c r="H664" i="50"/>
  <c r="E664" i="50"/>
  <c r="D664" i="50"/>
  <c r="H663" i="50"/>
  <c r="D663" i="50"/>
  <c r="E663" i="50" s="1"/>
  <c r="H662" i="50"/>
  <c r="E662" i="50"/>
  <c r="D662" i="50"/>
  <c r="D661" i="50"/>
  <c r="C661" i="50"/>
  <c r="H661" i="50" s="1"/>
  <c r="H660" i="50"/>
  <c r="D660" i="50"/>
  <c r="E660" i="50" s="1"/>
  <c r="H659" i="50"/>
  <c r="E659" i="50"/>
  <c r="D659" i="50"/>
  <c r="H658" i="50"/>
  <c r="D658" i="50"/>
  <c r="E658" i="50" s="1"/>
  <c r="H657" i="50"/>
  <c r="D657" i="50"/>
  <c r="E657" i="50" s="1"/>
  <c r="H656" i="50"/>
  <c r="D656" i="50"/>
  <c r="E656" i="50" s="1"/>
  <c r="H655" i="50"/>
  <c r="E655" i="50"/>
  <c r="D655" i="50"/>
  <c r="H654" i="50"/>
  <c r="D654" i="50"/>
  <c r="C653" i="50"/>
  <c r="H652" i="50"/>
  <c r="E652" i="50"/>
  <c r="D652" i="50"/>
  <c r="H651" i="50"/>
  <c r="D651" i="50"/>
  <c r="E651" i="50" s="1"/>
  <c r="H650" i="50"/>
  <c r="E650" i="50"/>
  <c r="D650" i="50"/>
  <c r="H649" i="50"/>
  <c r="E649" i="50"/>
  <c r="D649" i="50"/>
  <c r="H648" i="50"/>
  <c r="D648" i="50"/>
  <c r="E648" i="50" s="1"/>
  <c r="H647" i="50"/>
  <c r="D647" i="50"/>
  <c r="H646" i="50"/>
  <c r="C646" i="50"/>
  <c r="H644" i="50"/>
  <c r="D644" i="50"/>
  <c r="H643" i="50"/>
  <c r="E643" i="50"/>
  <c r="D643" i="50"/>
  <c r="C642" i="50"/>
  <c r="H642" i="50" s="1"/>
  <c r="J642" i="50" s="1"/>
  <c r="H641" i="50"/>
  <c r="E641" i="50"/>
  <c r="D641" i="50"/>
  <c r="H640" i="50"/>
  <c r="E640" i="50"/>
  <c r="D640" i="50"/>
  <c r="H639" i="50"/>
  <c r="E639" i="50"/>
  <c r="E638" i="50" s="1"/>
  <c r="D639" i="50"/>
  <c r="D638" i="50" s="1"/>
  <c r="C638" i="50"/>
  <c r="H638" i="50" s="1"/>
  <c r="J638" i="50" s="1"/>
  <c r="H637" i="50"/>
  <c r="D637" i="50"/>
  <c r="E637" i="50" s="1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D629" i="50"/>
  <c r="E629" i="50" s="1"/>
  <c r="E628" i="50" s="1"/>
  <c r="C628" i="50"/>
  <c r="H628" i="50" s="1"/>
  <c r="H627" i="50"/>
  <c r="D627" i="50"/>
  <c r="E627" i="50" s="1"/>
  <c r="H626" i="50"/>
  <c r="E626" i="50"/>
  <c r="D626" i="50"/>
  <c r="H625" i="50"/>
  <c r="D625" i="50"/>
  <c r="E625" i="50" s="1"/>
  <c r="H624" i="50"/>
  <c r="D624" i="50"/>
  <c r="E624" i="50" s="1"/>
  <c r="H623" i="50"/>
  <c r="D623" i="50"/>
  <c r="H622" i="50"/>
  <c r="E622" i="50"/>
  <c r="D622" i="50"/>
  <c r="H621" i="50"/>
  <c r="D621" i="50"/>
  <c r="E621" i="50" s="1"/>
  <c r="H620" i="50"/>
  <c r="E620" i="50"/>
  <c r="D620" i="50"/>
  <c r="H619" i="50"/>
  <c r="D619" i="50"/>
  <c r="E619" i="50" s="1"/>
  <c r="H618" i="50"/>
  <c r="E618" i="50"/>
  <c r="D618" i="50"/>
  <c r="H617" i="50"/>
  <c r="E617" i="50"/>
  <c r="D617" i="50"/>
  <c r="C616" i="50"/>
  <c r="H616" i="50" s="1"/>
  <c r="H615" i="50"/>
  <c r="D615" i="50"/>
  <c r="E615" i="50" s="1"/>
  <c r="H614" i="50"/>
  <c r="D614" i="50"/>
  <c r="E614" i="50" s="1"/>
  <c r="H613" i="50"/>
  <c r="E613" i="50"/>
  <c r="D613" i="50"/>
  <c r="H612" i="50"/>
  <c r="D612" i="50"/>
  <c r="E612" i="50" s="1"/>
  <c r="H611" i="50"/>
  <c r="D611" i="50"/>
  <c r="H610" i="50"/>
  <c r="C610" i="50"/>
  <c r="H609" i="50"/>
  <c r="D609" i="50"/>
  <c r="E609" i="50" s="1"/>
  <c r="H608" i="50"/>
  <c r="E608" i="50"/>
  <c r="D608" i="50"/>
  <c r="H607" i="50"/>
  <c r="E607" i="50"/>
  <c r="D607" i="50"/>
  <c r="H606" i="50"/>
  <c r="D606" i="50"/>
  <c r="E606" i="50" s="1"/>
  <c r="H605" i="50"/>
  <c r="D605" i="50"/>
  <c r="H604" i="50"/>
  <c r="E604" i="50"/>
  <c r="D604" i="50"/>
  <c r="H603" i="50"/>
  <c r="C603" i="50"/>
  <c r="H602" i="50"/>
  <c r="D602" i="50"/>
  <c r="E602" i="50" s="1"/>
  <c r="H601" i="50"/>
  <c r="E601" i="50"/>
  <c r="D601" i="50"/>
  <c r="H600" i="50"/>
  <c r="D600" i="50"/>
  <c r="H599" i="50"/>
  <c r="C599" i="50"/>
  <c r="H598" i="50"/>
  <c r="E598" i="50"/>
  <c r="D598" i="50"/>
  <c r="H597" i="50"/>
  <c r="D597" i="50"/>
  <c r="E597" i="50" s="1"/>
  <c r="H596" i="50"/>
  <c r="E596" i="50"/>
  <c r="D596" i="50"/>
  <c r="H595" i="50"/>
  <c r="D595" i="50"/>
  <c r="C595" i="50"/>
  <c r="H720" i="50" s="1"/>
  <c r="H594" i="50"/>
  <c r="D594" i="50"/>
  <c r="H593" i="50"/>
  <c r="E593" i="50"/>
  <c r="D593" i="50"/>
  <c r="H592" i="50"/>
  <c r="C592" i="50"/>
  <c r="H591" i="50"/>
  <c r="E591" i="50"/>
  <c r="D591" i="50"/>
  <c r="H590" i="50"/>
  <c r="D590" i="50"/>
  <c r="E590" i="50" s="1"/>
  <c r="H589" i="50"/>
  <c r="D589" i="50"/>
  <c r="E589" i="50" s="1"/>
  <c r="H588" i="50"/>
  <c r="E588" i="50"/>
  <c r="E587" i="50" s="1"/>
  <c r="D588" i="50"/>
  <c r="H587" i="50"/>
  <c r="D587" i="50"/>
  <c r="C587" i="50"/>
  <c r="H586" i="50"/>
  <c r="D586" i="50"/>
  <c r="E586" i="50" s="1"/>
  <c r="H585" i="50"/>
  <c r="D585" i="50"/>
  <c r="E585" i="50" s="1"/>
  <c r="H584" i="50"/>
  <c r="D584" i="50"/>
  <c r="E584" i="50" s="1"/>
  <c r="H583" i="50"/>
  <c r="E583" i="50"/>
  <c r="D583" i="50"/>
  <c r="H582" i="50"/>
  <c r="D582" i="50"/>
  <c r="E582" i="50" s="1"/>
  <c r="E581" i="50"/>
  <c r="D581" i="50"/>
  <c r="C581" i="50"/>
  <c r="H581" i="50" s="1"/>
  <c r="H580" i="50"/>
  <c r="D580" i="50"/>
  <c r="E580" i="50" s="1"/>
  <c r="H579" i="50"/>
  <c r="D579" i="50"/>
  <c r="E579" i="50" s="1"/>
  <c r="H578" i="50"/>
  <c r="E578" i="50"/>
  <c r="E577" i="50" s="1"/>
  <c r="D578" i="50"/>
  <c r="H577" i="50"/>
  <c r="D577" i="50"/>
  <c r="C577" i="50"/>
  <c r="H576" i="50"/>
  <c r="D576" i="50"/>
  <c r="E576" i="50" s="1"/>
  <c r="H575" i="50"/>
  <c r="D575" i="50"/>
  <c r="E575" i="50" s="1"/>
  <c r="H574" i="50"/>
  <c r="D574" i="50"/>
  <c r="E574" i="50" s="1"/>
  <c r="H573" i="50"/>
  <c r="E573" i="50"/>
  <c r="D573" i="50"/>
  <c r="H572" i="50"/>
  <c r="D572" i="50"/>
  <c r="E572" i="50" s="1"/>
  <c r="H571" i="50"/>
  <c r="D571" i="50"/>
  <c r="E571" i="50" s="1"/>
  <c r="H570" i="50"/>
  <c r="D570" i="50"/>
  <c r="C569" i="50"/>
  <c r="H569" i="50" s="1"/>
  <c r="H568" i="50"/>
  <c r="E568" i="50"/>
  <c r="D568" i="50"/>
  <c r="H567" i="50"/>
  <c r="E567" i="50"/>
  <c r="D567" i="50"/>
  <c r="H566" i="50"/>
  <c r="E566" i="50"/>
  <c r="D566" i="50"/>
  <c r="H565" i="50"/>
  <c r="D565" i="50"/>
  <c r="H564" i="50"/>
  <c r="E564" i="50"/>
  <c r="D564" i="50"/>
  <c r="H563" i="50"/>
  <c r="E563" i="50"/>
  <c r="D563" i="50"/>
  <c r="C562" i="50"/>
  <c r="H558" i="50"/>
  <c r="E558" i="50"/>
  <c r="D558" i="50"/>
  <c r="H557" i="50"/>
  <c r="E557" i="50"/>
  <c r="E556" i="50" s="1"/>
  <c r="D557" i="50"/>
  <c r="D556" i="50"/>
  <c r="C556" i="50"/>
  <c r="H556" i="50" s="1"/>
  <c r="H555" i="50"/>
  <c r="D555" i="50"/>
  <c r="E555" i="50" s="1"/>
  <c r="H554" i="50"/>
  <c r="D554" i="50"/>
  <c r="E554" i="50" s="1"/>
  <c r="H553" i="50"/>
  <c r="E553" i="50"/>
  <c r="E552" i="50" s="1"/>
  <c r="D553" i="50"/>
  <c r="H552" i="50"/>
  <c r="C552" i="50"/>
  <c r="E551" i="50"/>
  <c r="E550" i="50" s="1"/>
  <c r="C551" i="50"/>
  <c r="H551" i="50" s="1"/>
  <c r="J551" i="50" s="1"/>
  <c r="H549" i="50"/>
  <c r="D549" i="50"/>
  <c r="H548" i="50"/>
  <c r="E548" i="50"/>
  <c r="D548" i="50"/>
  <c r="H547" i="50"/>
  <c r="J547" i="50" s="1"/>
  <c r="C547" i="50"/>
  <c r="H546" i="50"/>
  <c r="E546" i="50"/>
  <c r="D546" i="50"/>
  <c r="H545" i="50"/>
  <c r="D545" i="50"/>
  <c r="C544" i="50"/>
  <c r="H544" i="50" s="1"/>
  <c r="H543" i="50"/>
  <c r="E543" i="50"/>
  <c r="D543" i="50"/>
  <c r="H542" i="50"/>
  <c r="D542" i="50"/>
  <c r="E542" i="50" s="1"/>
  <c r="H541" i="50"/>
  <c r="E541" i="50"/>
  <c r="D541" i="50"/>
  <c r="H540" i="50"/>
  <c r="E540" i="50"/>
  <c r="D540" i="50"/>
  <c r="H539" i="50"/>
  <c r="D539" i="50"/>
  <c r="C538" i="50"/>
  <c r="H538" i="50" s="1"/>
  <c r="H537" i="50"/>
  <c r="D537" i="50"/>
  <c r="E537" i="50" s="1"/>
  <c r="H536" i="50"/>
  <c r="E536" i="50"/>
  <c r="D536" i="50"/>
  <c r="H535" i="50"/>
  <c r="D535" i="50"/>
  <c r="E535" i="50" s="1"/>
  <c r="H534" i="50"/>
  <c r="D534" i="50"/>
  <c r="E534" i="50" s="1"/>
  <c r="H533" i="50"/>
  <c r="D533" i="50"/>
  <c r="H532" i="50"/>
  <c r="E532" i="50"/>
  <c r="D532" i="50"/>
  <c r="H531" i="50"/>
  <c r="C531" i="50"/>
  <c r="H530" i="50"/>
  <c r="D530" i="50"/>
  <c r="E530" i="50" s="1"/>
  <c r="E529" i="50"/>
  <c r="D529" i="50"/>
  <c r="C529" i="50"/>
  <c r="H529" i="50" s="1"/>
  <c r="C528" i="50"/>
  <c r="H528" i="50" s="1"/>
  <c r="H527" i="50"/>
  <c r="D527" i="50"/>
  <c r="E527" i="50" s="1"/>
  <c r="H526" i="50"/>
  <c r="D526" i="50"/>
  <c r="E526" i="50" s="1"/>
  <c r="H525" i="50"/>
  <c r="E525" i="50"/>
  <c r="D525" i="50"/>
  <c r="H524" i="50"/>
  <c r="D524" i="50"/>
  <c r="E524" i="50" s="1"/>
  <c r="H523" i="50"/>
  <c r="D523" i="50"/>
  <c r="E523" i="50" s="1"/>
  <c r="H522" i="50"/>
  <c r="D522" i="50"/>
  <c r="C522" i="50"/>
  <c r="H521" i="50"/>
  <c r="D521" i="50"/>
  <c r="E521" i="50" s="1"/>
  <c r="H520" i="50"/>
  <c r="E520" i="50"/>
  <c r="D520" i="50"/>
  <c r="H519" i="50"/>
  <c r="E519" i="50"/>
  <c r="D519" i="50"/>
  <c r="H518" i="50"/>
  <c r="D518" i="50"/>
  <c r="E518" i="50" s="1"/>
  <c r="H517" i="50"/>
  <c r="D517" i="50"/>
  <c r="E517" i="50" s="1"/>
  <c r="H516" i="50"/>
  <c r="E516" i="50"/>
  <c r="D516" i="50"/>
  <c r="H515" i="50"/>
  <c r="D515" i="50"/>
  <c r="E515" i="50" s="1"/>
  <c r="H514" i="50"/>
  <c r="D514" i="50"/>
  <c r="H513" i="50"/>
  <c r="C513" i="50"/>
  <c r="C509" i="50" s="1"/>
  <c r="H509" i="50" s="1"/>
  <c r="H512" i="50"/>
  <c r="D512" i="50"/>
  <c r="E512" i="50" s="1"/>
  <c r="H511" i="50"/>
  <c r="E511" i="50"/>
  <c r="D511" i="50"/>
  <c r="H510" i="50"/>
  <c r="D510" i="50"/>
  <c r="E510" i="50" s="1"/>
  <c r="H508" i="50"/>
  <c r="D508" i="50"/>
  <c r="E508" i="50" s="1"/>
  <c r="H507" i="50"/>
  <c r="D507" i="50"/>
  <c r="E507" i="50" s="1"/>
  <c r="H506" i="50"/>
  <c r="E506" i="50"/>
  <c r="D506" i="50"/>
  <c r="H505" i="50"/>
  <c r="D505" i="50"/>
  <c r="D504" i="50" s="1"/>
  <c r="C504" i="50"/>
  <c r="H504" i="50" s="1"/>
  <c r="H503" i="50"/>
  <c r="D503" i="50"/>
  <c r="E503" i="50" s="1"/>
  <c r="H502" i="50"/>
  <c r="D502" i="50"/>
  <c r="E502" i="50" s="1"/>
  <c r="H501" i="50"/>
  <c r="E501" i="50"/>
  <c r="D501" i="50"/>
  <c r="H500" i="50"/>
  <c r="D500" i="50"/>
  <c r="E500" i="50" s="1"/>
  <c r="H499" i="50"/>
  <c r="E499" i="50"/>
  <c r="D499" i="50"/>
  <c r="H498" i="50"/>
  <c r="D498" i="50"/>
  <c r="H497" i="50"/>
  <c r="C497" i="50"/>
  <c r="H496" i="50"/>
  <c r="E496" i="50"/>
  <c r="D496" i="50"/>
  <c r="H495" i="50"/>
  <c r="D495" i="50"/>
  <c r="D494" i="50" s="1"/>
  <c r="C494" i="50"/>
  <c r="H494" i="50" s="1"/>
  <c r="H493" i="50"/>
  <c r="D493" i="50"/>
  <c r="E493" i="50" s="1"/>
  <c r="H492" i="50"/>
  <c r="D492" i="50"/>
  <c r="C491" i="50"/>
  <c r="H491" i="50" s="1"/>
  <c r="H490" i="50"/>
  <c r="E490" i="50"/>
  <c r="D490" i="50"/>
  <c r="H489" i="50"/>
  <c r="E489" i="50"/>
  <c r="D489" i="50"/>
  <c r="H488" i="50"/>
  <c r="D488" i="50"/>
  <c r="E488" i="50" s="1"/>
  <c r="H487" i="50"/>
  <c r="D487" i="50"/>
  <c r="H486" i="50"/>
  <c r="C486" i="50"/>
  <c r="H485" i="50"/>
  <c r="E485" i="50"/>
  <c r="D485" i="50"/>
  <c r="H482" i="50"/>
  <c r="H481" i="50"/>
  <c r="D481" i="50"/>
  <c r="E481" i="50" s="1"/>
  <c r="H480" i="50"/>
  <c r="E480" i="50"/>
  <c r="D480" i="50"/>
  <c r="H479" i="50"/>
  <c r="D479" i="50"/>
  <c r="E479" i="50" s="1"/>
  <c r="H478" i="50"/>
  <c r="D478" i="50"/>
  <c r="H477" i="50"/>
  <c r="C477" i="50"/>
  <c r="H476" i="50"/>
  <c r="D476" i="50"/>
  <c r="H475" i="50"/>
  <c r="E475" i="50"/>
  <c r="D475" i="50"/>
  <c r="H474" i="50"/>
  <c r="C474" i="50"/>
  <c r="H473" i="50"/>
  <c r="D473" i="50"/>
  <c r="E473" i="50" s="1"/>
  <c r="H472" i="50"/>
  <c r="E472" i="50"/>
  <c r="D472" i="50"/>
  <c r="H471" i="50"/>
  <c r="D471" i="50"/>
  <c r="E471" i="50" s="1"/>
  <c r="H470" i="50"/>
  <c r="E470" i="50"/>
  <c r="D470" i="50"/>
  <c r="H469" i="50"/>
  <c r="E469" i="50"/>
  <c r="D469" i="50"/>
  <c r="C468" i="50"/>
  <c r="H468" i="50" s="1"/>
  <c r="H467" i="50"/>
  <c r="D467" i="50"/>
  <c r="E467" i="50" s="1"/>
  <c r="H466" i="50"/>
  <c r="D466" i="50"/>
  <c r="E466" i="50" s="1"/>
  <c r="H465" i="50"/>
  <c r="E465" i="50"/>
  <c r="D465" i="50"/>
  <c r="H464" i="50"/>
  <c r="D464" i="50"/>
  <c r="C463" i="50"/>
  <c r="H463" i="50" s="1"/>
  <c r="H462" i="50"/>
  <c r="E462" i="50"/>
  <c r="D462" i="50"/>
  <c r="H461" i="50"/>
  <c r="D461" i="50"/>
  <c r="H460" i="50"/>
  <c r="E460" i="50"/>
  <c r="D460" i="50"/>
  <c r="H459" i="50"/>
  <c r="C459" i="50"/>
  <c r="H458" i="50"/>
  <c r="E458" i="50"/>
  <c r="D458" i="50"/>
  <c r="H457" i="50"/>
  <c r="D457" i="50"/>
  <c r="E457" i="50" s="1"/>
  <c r="H456" i="50"/>
  <c r="D456" i="50"/>
  <c r="H455" i="50"/>
  <c r="C455" i="50"/>
  <c r="H454" i="50"/>
  <c r="E454" i="50"/>
  <c r="D454" i="50"/>
  <c r="H453" i="50"/>
  <c r="D453" i="50"/>
  <c r="E453" i="50" s="1"/>
  <c r="H452" i="50"/>
  <c r="D452" i="50"/>
  <c r="E452" i="50" s="1"/>
  <c r="H451" i="50"/>
  <c r="D451" i="50"/>
  <c r="C450" i="50"/>
  <c r="H450" i="50" s="1"/>
  <c r="H449" i="50"/>
  <c r="E449" i="50"/>
  <c r="D449" i="50"/>
  <c r="H448" i="50"/>
  <c r="E448" i="50"/>
  <c r="D448" i="50"/>
  <c r="H447" i="50"/>
  <c r="D447" i="50"/>
  <c r="E447" i="50" s="1"/>
  <c r="H446" i="50"/>
  <c r="D446" i="50"/>
  <c r="H445" i="50"/>
  <c r="C445" i="50"/>
  <c r="H443" i="50"/>
  <c r="E443" i="50"/>
  <c r="D443" i="50"/>
  <c r="H442" i="50"/>
  <c r="D442" i="50"/>
  <c r="E442" i="50" s="1"/>
  <c r="H441" i="50"/>
  <c r="E441" i="50"/>
  <c r="D441" i="50"/>
  <c r="H440" i="50"/>
  <c r="D440" i="50"/>
  <c r="E440" i="50" s="1"/>
  <c r="H439" i="50"/>
  <c r="E439" i="50"/>
  <c r="D439" i="50"/>
  <c r="H438" i="50"/>
  <c r="E438" i="50"/>
  <c r="D438" i="50"/>
  <c r="H437" i="50"/>
  <c r="D437" i="50"/>
  <c r="E437" i="50" s="1"/>
  <c r="H436" i="50"/>
  <c r="D436" i="50"/>
  <c r="E436" i="50" s="1"/>
  <c r="H435" i="50"/>
  <c r="E435" i="50"/>
  <c r="D435" i="50"/>
  <c r="H434" i="50"/>
  <c r="D434" i="50"/>
  <c r="E434" i="50" s="1"/>
  <c r="H433" i="50"/>
  <c r="D433" i="50"/>
  <c r="E433" i="50" s="1"/>
  <c r="H432" i="50"/>
  <c r="D432" i="50"/>
  <c r="E432" i="50" s="1"/>
  <c r="H431" i="50"/>
  <c r="E431" i="50"/>
  <c r="D431" i="50"/>
  <c r="H430" i="50"/>
  <c r="D430" i="50"/>
  <c r="C429" i="50"/>
  <c r="H429" i="50" s="1"/>
  <c r="H428" i="50"/>
  <c r="E428" i="50"/>
  <c r="D428" i="50"/>
  <c r="H427" i="50"/>
  <c r="D427" i="50"/>
  <c r="E427" i="50" s="1"/>
  <c r="H426" i="50"/>
  <c r="E426" i="50"/>
  <c r="D426" i="50"/>
  <c r="H425" i="50"/>
  <c r="E425" i="50"/>
  <c r="D425" i="50"/>
  <c r="H424" i="50"/>
  <c r="D424" i="50"/>
  <c r="E424" i="50" s="1"/>
  <c r="H423" i="50"/>
  <c r="D423" i="50"/>
  <c r="H422" i="50"/>
  <c r="C422" i="50"/>
  <c r="H421" i="50"/>
  <c r="E421" i="50"/>
  <c r="D421" i="50"/>
  <c r="H420" i="50"/>
  <c r="D420" i="50"/>
  <c r="E420" i="50" s="1"/>
  <c r="H419" i="50"/>
  <c r="D419" i="50"/>
  <c r="E419" i="50" s="1"/>
  <c r="H418" i="50"/>
  <c r="D418" i="50"/>
  <c r="H417" i="50"/>
  <c r="E417" i="50"/>
  <c r="D417" i="50"/>
  <c r="H416" i="50"/>
  <c r="C416" i="50"/>
  <c r="H415" i="50"/>
  <c r="D415" i="50"/>
  <c r="E415" i="50" s="1"/>
  <c r="H414" i="50"/>
  <c r="E414" i="50"/>
  <c r="D414" i="50"/>
  <c r="H413" i="50"/>
  <c r="D413" i="50"/>
  <c r="H412" i="50"/>
  <c r="C412" i="50"/>
  <c r="H411" i="50"/>
  <c r="E411" i="50"/>
  <c r="D411" i="50"/>
  <c r="H410" i="50"/>
  <c r="E410" i="50"/>
  <c r="E409" i="50" s="1"/>
  <c r="D410" i="50"/>
  <c r="D409" i="50" s="1"/>
  <c r="C409" i="50"/>
  <c r="H409" i="50" s="1"/>
  <c r="H408" i="50"/>
  <c r="D408" i="50"/>
  <c r="E408" i="50" s="1"/>
  <c r="H407" i="50"/>
  <c r="D407" i="50"/>
  <c r="E407" i="50" s="1"/>
  <c r="H406" i="50"/>
  <c r="E406" i="50"/>
  <c r="D406" i="50"/>
  <c r="H405" i="50"/>
  <c r="D405" i="50"/>
  <c r="E405" i="50" s="1"/>
  <c r="E404" i="50"/>
  <c r="D404" i="50"/>
  <c r="C404" i="50"/>
  <c r="H404" i="50" s="1"/>
  <c r="H403" i="50"/>
  <c r="E403" i="50"/>
  <c r="D403" i="50"/>
  <c r="H402" i="50"/>
  <c r="D402" i="50"/>
  <c r="E402" i="50" s="1"/>
  <c r="H401" i="50"/>
  <c r="E401" i="50"/>
  <c r="D401" i="50"/>
  <c r="H400" i="50"/>
  <c r="E400" i="50"/>
  <c r="E399" i="50" s="1"/>
  <c r="D400" i="50"/>
  <c r="D399" i="50" s="1"/>
  <c r="C399" i="50"/>
  <c r="H399" i="50" s="1"/>
  <c r="H398" i="50"/>
  <c r="D398" i="50"/>
  <c r="E398" i="50" s="1"/>
  <c r="H397" i="50"/>
  <c r="D397" i="50"/>
  <c r="H396" i="50"/>
  <c r="E396" i="50"/>
  <c r="D396" i="50"/>
  <c r="H395" i="50"/>
  <c r="C395" i="50"/>
  <c r="H394" i="50"/>
  <c r="D394" i="50"/>
  <c r="E394" i="50" s="1"/>
  <c r="H393" i="50"/>
  <c r="E393" i="50"/>
  <c r="E392" i="50" s="1"/>
  <c r="D393" i="50"/>
  <c r="D392" i="50"/>
  <c r="C392" i="50"/>
  <c r="H392" i="50" s="1"/>
  <c r="H391" i="50"/>
  <c r="D391" i="50"/>
  <c r="E391" i="50" s="1"/>
  <c r="H390" i="50"/>
  <c r="E390" i="50"/>
  <c r="D390" i="50"/>
  <c r="H389" i="50"/>
  <c r="D389" i="50"/>
  <c r="D388" i="50" s="1"/>
  <c r="C388" i="50"/>
  <c r="H388" i="50" s="1"/>
  <c r="H387" i="50"/>
  <c r="D387" i="50"/>
  <c r="E387" i="50" s="1"/>
  <c r="H386" i="50"/>
  <c r="D386" i="50"/>
  <c r="E386" i="50" s="1"/>
  <c r="H385" i="50"/>
  <c r="E385" i="50"/>
  <c r="D385" i="50"/>
  <c r="H384" i="50"/>
  <c r="D384" i="50"/>
  <c r="E384" i="50" s="1"/>
  <c r="H383" i="50"/>
  <c r="E383" i="50"/>
  <c r="D383" i="50"/>
  <c r="D382" i="50"/>
  <c r="C382" i="50"/>
  <c r="H382" i="50" s="1"/>
  <c r="H381" i="50"/>
  <c r="D381" i="50"/>
  <c r="E381" i="50" s="1"/>
  <c r="H380" i="50"/>
  <c r="E380" i="50"/>
  <c r="D380" i="50"/>
  <c r="H379" i="50"/>
  <c r="E379" i="50"/>
  <c r="E378" i="50" s="1"/>
  <c r="D379" i="50"/>
  <c r="D378" i="50" s="1"/>
  <c r="C378" i="50"/>
  <c r="H378" i="50" s="1"/>
  <c r="H377" i="50"/>
  <c r="D377" i="50"/>
  <c r="E377" i="50" s="1"/>
  <c r="H376" i="50"/>
  <c r="D376" i="50"/>
  <c r="E376" i="50" s="1"/>
  <c r="H375" i="50"/>
  <c r="E375" i="50"/>
  <c r="D375" i="50"/>
  <c r="H374" i="50"/>
  <c r="D374" i="50"/>
  <c r="E374" i="50" s="1"/>
  <c r="E373" i="50"/>
  <c r="D373" i="50"/>
  <c r="C373" i="50"/>
  <c r="H373" i="50" s="1"/>
  <c r="H372" i="50"/>
  <c r="E372" i="50"/>
  <c r="D372" i="50"/>
  <c r="H371" i="50"/>
  <c r="D371" i="50"/>
  <c r="E371" i="50" s="1"/>
  <c r="H370" i="50"/>
  <c r="E370" i="50"/>
  <c r="D370" i="50"/>
  <c r="H369" i="50"/>
  <c r="E369" i="50"/>
  <c r="E368" i="50" s="1"/>
  <c r="D369" i="50"/>
  <c r="D368" i="50" s="1"/>
  <c r="C368" i="50"/>
  <c r="H368" i="50" s="1"/>
  <c r="H367" i="50"/>
  <c r="D367" i="50"/>
  <c r="E367" i="50" s="1"/>
  <c r="H366" i="50"/>
  <c r="D366" i="50"/>
  <c r="E366" i="50" s="1"/>
  <c r="H365" i="50"/>
  <c r="E365" i="50"/>
  <c r="D365" i="50"/>
  <c r="H364" i="50"/>
  <c r="D364" i="50"/>
  <c r="E364" i="50" s="1"/>
  <c r="H363" i="50"/>
  <c r="E363" i="50"/>
  <c r="D363" i="50"/>
  <c r="D362" i="50"/>
  <c r="C362" i="50"/>
  <c r="H362" i="50" s="1"/>
  <c r="H361" i="50"/>
  <c r="D361" i="50"/>
  <c r="E361" i="50" s="1"/>
  <c r="H360" i="50"/>
  <c r="E360" i="50"/>
  <c r="D360" i="50"/>
  <c r="H359" i="50"/>
  <c r="D359" i="50"/>
  <c r="E359" i="50" s="1"/>
  <c r="H358" i="50"/>
  <c r="D358" i="50"/>
  <c r="H357" i="50"/>
  <c r="C357" i="50"/>
  <c r="H356" i="50"/>
  <c r="D356" i="50"/>
  <c r="E356" i="50" s="1"/>
  <c r="H355" i="50"/>
  <c r="E355" i="50"/>
  <c r="D355" i="50"/>
  <c r="H354" i="50"/>
  <c r="D354" i="50"/>
  <c r="E354" i="50" s="1"/>
  <c r="E353" i="50"/>
  <c r="D353" i="50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E349" i="50"/>
  <c r="E348" i="50" s="1"/>
  <c r="D349" i="50"/>
  <c r="D348" i="50" s="1"/>
  <c r="C348" i="50"/>
  <c r="H347" i="50"/>
  <c r="D347" i="50"/>
  <c r="E347" i="50" s="1"/>
  <c r="H346" i="50"/>
  <c r="D346" i="50"/>
  <c r="H345" i="50"/>
  <c r="E345" i="50"/>
  <c r="D345" i="50"/>
  <c r="H344" i="50"/>
  <c r="C344" i="50"/>
  <c r="H343" i="50"/>
  <c r="D343" i="50"/>
  <c r="E343" i="50" s="1"/>
  <c r="H342" i="50"/>
  <c r="E342" i="50"/>
  <c r="D342" i="50"/>
  <c r="H341" i="50"/>
  <c r="D341" i="50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E332" i="50"/>
  <c r="E331" i="50" s="1"/>
  <c r="D332" i="50"/>
  <c r="D331" i="50"/>
  <c r="C331" i="50"/>
  <c r="H331" i="50" s="1"/>
  <c r="H330" i="50"/>
  <c r="D330" i="50"/>
  <c r="E330" i="50" s="1"/>
  <c r="H329" i="50"/>
  <c r="D329" i="50"/>
  <c r="C328" i="50"/>
  <c r="H328" i="50" s="1"/>
  <c r="H327" i="50"/>
  <c r="E327" i="50"/>
  <c r="D327" i="50"/>
  <c r="H326" i="50"/>
  <c r="D326" i="50"/>
  <c r="E326" i="50" s="1"/>
  <c r="E325" i="50" s="1"/>
  <c r="D325" i="50"/>
  <c r="C325" i="50"/>
  <c r="H325" i="50" s="1"/>
  <c r="H324" i="50"/>
  <c r="D324" i="50"/>
  <c r="E324" i="50" s="1"/>
  <c r="H323" i="50"/>
  <c r="D323" i="50"/>
  <c r="E323" i="50" s="1"/>
  <c r="H322" i="50"/>
  <c r="E322" i="50"/>
  <c r="D322" i="50"/>
  <c r="H321" i="50"/>
  <c r="D321" i="50"/>
  <c r="E321" i="50" s="1"/>
  <c r="H320" i="50"/>
  <c r="D320" i="50"/>
  <c r="E320" i="50" s="1"/>
  <c r="H319" i="50"/>
  <c r="D319" i="50"/>
  <c r="E319" i="50" s="1"/>
  <c r="H318" i="50"/>
  <c r="E318" i="50"/>
  <c r="D318" i="50"/>
  <c r="H317" i="50"/>
  <c r="D317" i="50"/>
  <c r="E317" i="50" s="1"/>
  <c r="H316" i="50"/>
  <c r="D316" i="50"/>
  <c r="E316" i="50" s="1"/>
  <c r="H315" i="50"/>
  <c r="C315" i="50"/>
  <c r="H313" i="50"/>
  <c r="D313" i="50"/>
  <c r="E313" i="50" s="1"/>
  <c r="H312" i="50"/>
  <c r="E312" i="50"/>
  <c r="D312" i="50"/>
  <c r="H311" i="50"/>
  <c r="D311" i="50"/>
  <c r="E311" i="50" s="1"/>
  <c r="H310" i="50"/>
  <c r="D310" i="50"/>
  <c r="E310" i="50" s="1"/>
  <c r="H309" i="50"/>
  <c r="D309" i="50"/>
  <c r="H308" i="50"/>
  <c r="H307" i="50"/>
  <c r="D307" i="50"/>
  <c r="E307" i="50" s="1"/>
  <c r="H306" i="50"/>
  <c r="E306" i="50"/>
  <c r="E305" i="50" s="1"/>
  <c r="D306" i="50"/>
  <c r="H305" i="50"/>
  <c r="D305" i="50"/>
  <c r="H304" i="50"/>
  <c r="E304" i="50"/>
  <c r="D304" i="50"/>
  <c r="H303" i="50"/>
  <c r="E303" i="50"/>
  <c r="E302" i="50" s="1"/>
  <c r="D303" i="50"/>
  <c r="H302" i="50"/>
  <c r="D302" i="50"/>
  <c r="H301" i="50"/>
  <c r="D301" i="50"/>
  <c r="E301" i="50" s="1"/>
  <c r="H300" i="50"/>
  <c r="E300" i="50"/>
  <c r="D300" i="50"/>
  <c r="H299" i="50"/>
  <c r="D299" i="50"/>
  <c r="D298" i="50" s="1"/>
  <c r="H298" i="50"/>
  <c r="H297" i="50"/>
  <c r="D297" i="50"/>
  <c r="H296" i="50"/>
  <c r="H295" i="50"/>
  <c r="D295" i="50"/>
  <c r="E295" i="50" s="1"/>
  <c r="H294" i="50"/>
  <c r="E294" i="50"/>
  <c r="D294" i="50"/>
  <c r="H293" i="50"/>
  <c r="D293" i="50"/>
  <c r="E293" i="50" s="1"/>
  <c r="H292" i="50"/>
  <c r="E292" i="50"/>
  <c r="D292" i="50"/>
  <c r="H291" i="50"/>
  <c r="E291" i="50"/>
  <c r="D291" i="50"/>
  <c r="H290" i="50"/>
  <c r="D290" i="50"/>
  <c r="D289" i="50" s="1"/>
  <c r="H289" i="50"/>
  <c r="H288" i="50"/>
  <c r="E288" i="50"/>
  <c r="D288" i="50"/>
  <c r="H287" i="50"/>
  <c r="E287" i="50"/>
  <c r="D287" i="50"/>
  <c r="H286" i="50"/>
  <c r="D286" i="50"/>
  <c r="E286" i="50" s="1"/>
  <c r="H285" i="50"/>
  <c r="D285" i="50"/>
  <c r="E285" i="50" s="1"/>
  <c r="H284" i="50"/>
  <c r="E284" i="50"/>
  <c r="D284" i="50"/>
  <c r="H283" i="50"/>
  <c r="D283" i="50"/>
  <c r="E283" i="50" s="1"/>
  <c r="H282" i="50"/>
  <c r="D282" i="50"/>
  <c r="E282" i="50" s="1"/>
  <c r="H281" i="50"/>
  <c r="D281" i="50"/>
  <c r="E281" i="50" s="1"/>
  <c r="H280" i="50"/>
  <c r="E280" i="50"/>
  <c r="D280" i="50"/>
  <c r="H279" i="50"/>
  <c r="D279" i="50"/>
  <c r="E279" i="50" s="1"/>
  <c r="H278" i="50"/>
  <c r="E278" i="50"/>
  <c r="D278" i="50"/>
  <c r="H277" i="50"/>
  <c r="D277" i="50"/>
  <c r="E277" i="50" s="1"/>
  <c r="H276" i="50"/>
  <c r="E276" i="50"/>
  <c r="D276" i="50"/>
  <c r="H275" i="50"/>
  <c r="E275" i="50"/>
  <c r="D275" i="50"/>
  <c r="H274" i="50"/>
  <c r="E274" i="50"/>
  <c r="D274" i="50"/>
  <c r="H273" i="50"/>
  <c r="D273" i="50"/>
  <c r="E273" i="50" s="1"/>
  <c r="H272" i="50"/>
  <c r="E272" i="50"/>
  <c r="D272" i="50"/>
  <c r="H271" i="50"/>
  <c r="E271" i="50"/>
  <c r="D271" i="50"/>
  <c r="H270" i="50"/>
  <c r="D270" i="50"/>
  <c r="E270" i="50" s="1"/>
  <c r="H269" i="50"/>
  <c r="D269" i="50"/>
  <c r="E269" i="50" s="1"/>
  <c r="H268" i="50"/>
  <c r="E268" i="50"/>
  <c r="D268" i="50"/>
  <c r="H267" i="50"/>
  <c r="D267" i="50"/>
  <c r="E267" i="50" s="1"/>
  <c r="H266" i="50"/>
  <c r="D266" i="50"/>
  <c r="E266" i="50" s="1"/>
  <c r="E265" i="50" s="1"/>
  <c r="H265" i="50"/>
  <c r="H264" i="50"/>
  <c r="E264" i="50"/>
  <c r="D264" i="50"/>
  <c r="H263" i="50"/>
  <c r="C263" i="50"/>
  <c r="H262" i="50"/>
  <c r="D262" i="50"/>
  <c r="E262" i="50" s="1"/>
  <c r="H261" i="50"/>
  <c r="E261" i="50"/>
  <c r="E260" i="50" s="1"/>
  <c r="D261" i="50"/>
  <c r="D260" i="50"/>
  <c r="C260" i="50"/>
  <c r="H260" i="50" s="1"/>
  <c r="D252" i="50"/>
  <c r="E252" i="50" s="1"/>
  <c r="D251" i="50"/>
  <c r="D250" i="50" s="1"/>
  <c r="C250" i="50"/>
  <c r="E249" i="50"/>
  <c r="D249" i="50"/>
  <c r="D248" i="50"/>
  <c r="E248" i="50" s="1"/>
  <c r="E247" i="50"/>
  <c r="D247" i="50"/>
  <c r="D246" i="50"/>
  <c r="E246" i="50" s="1"/>
  <c r="E245" i="50"/>
  <c r="D245" i="50"/>
  <c r="D244" i="50"/>
  <c r="C244" i="50"/>
  <c r="C243" i="50" s="1"/>
  <c r="D243" i="50"/>
  <c r="E242" i="50"/>
  <c r="D242" i="50"/>
  <c r="E241" i="50"/>
  <c r="D241" i="50"/>
  <c r="E240" i="50"/>
  <c r="D240" i="50"/>
  <c r="E239" i="50"/>
  <c r="E238" i="50" s="1"/>
  <c r="D239" i="50"/>
  <c r="C239" i="50"/>
  <c r="D238" i="50"/>
  <c r="C238" i="50"/>
  <c r="E237" i="50"/>
  <c r="D237" i="50"/>
  <c r="E236" i="50"/>
  <c r="E235" i="50" s="1"/>
  <c r="D236" i="50"/>
  <c r="D235" i="50" s="1"/>
  <c r="C236" i="50"/>
  <c r="C235" i="50"/>
  <c r="E234" i="50"/>
  <c r="E233" i="50" s="1"/>
  <c r="D234" i="50"/>
  <c r="D233" i="50"/>
  <c r="C233" i="50"/>
  <c r="C228" i="50" s="1"/>
  <c r="D232" i="50"/>
  <c r="E232" i="50" s="1"/>
  <c r="D231" i="50"/>
  <c r="D230" i="50"/>
  <c r="E230" i="50" s="1"/>
  <c r="C229" i="50"/>
  <c r="D227" i="50"/>
  <c r="E226" i="50"/>
  <c r="D226" i="50"/>
  <c r="D225" i="50"/>
  <c r="E225" i="50" s="1"/>
  <c r="D224" i="50"/>
  <c r="E224" i="50" s="1"/>
  <c r="C223" i="50"/>
  <c r="C222" i="50" s="1"/>
  <c r="D221" i="50"/>
  <c r="D220" i="50" s="1"/>
  <c r="C220" i="50"/>
  <c r="E219" i="50"/>
  <c r="D219" i="50"/>
  <c r="D218" i="50"/>
  <c r="E218" i="50" s="1"/>
  <c r="E217" i="50"/>
  <c r="D217" i="50"/>
  <c r="C216" i="50"/>
  <c r="C215" i="50"/>
  <c r="E214" i="50"/>
  <c r="E213" i="50" s="1"/>
  <c r="D214" i="50"/>
  <c r="D213" i="50"/>
  <c r="C213" i="50"/>
  <c r="C203" i="50" s="1"/>
  <c r="D212" i="50"/>
  <c r="E212" i="50" s="1"/>
  <c r="E211" i="50"/>
  <c r="D211" i="50"/>
  <c r="C211" i="50"/>
  <c r="D210" i="50"/>
  <c r="E210" i="50" s="1"/>
  <c r="E209" i="50"/>
  <c r="D209" i="50"/>
  <c r="D208" i="50"/>
  <c r="C207" i="50"/>
  <c r="D206" i="50"/>
  <c r="E206" i="50" s="1"/>
  <c r="E204" i="50" s="1"/>
  <c r="D205" i="50"/>
  <c r="E205" i="50" s="1"/>
  <c r="C204" i="50"/>
  <c r="D202" i="50"/>
  <c r="E202" i="50" s="1"/>
  <c r="E201" i="50"/>
  <c r="E200" i="50" s="1"/>
  <c r="D201" i="50"/>
  <c r="C201" i="50"/>
  <c r="D200" i="50"/>
  <c r="C200" i="50"/>
  <c r="D199" i="50"/>
  <c r="E199" i="50" s="1"/>
  <c r="E198" i="50"/>
  <c r="E197" i="50" s="1"/>
  <c r="D198" i="50"/>
  <c r="D197" i="50" s="1"/>
  <c r="C198" i="50"/>
  <c r="C197" i="50"/>
  <c r="D196" i="50"/>
  <c r="E196" i="50" s="1"/>
  <c r="E195" i="50"/>
  <c r="D195" i="50"/>
  <c r="C195" i="50"/>
  <c r="D194" i="50"/>
  <c r="C193" i="50"/>
  <c r="D192" i="50"/>
  <c r="E192" i="50" s="1"/>
  <c r="D191" i="50"/>
  <c r="E191" i="50" s="1"/>
  <c r="D190" i="50"/>
  <c r="C189" i="50"/>
  <c r="C188" i="50" s="1"/>
  <c r="D187" i="50"/>
  <c r="E187" i="50" s="1"/>
  <c r="E185" i="50" s="1"/>
  <c r="E184" i="50" s="1"/>
  <c r="D186" i="50"/>
  <c r="E186" i="50" s="1"/>
  <c r="C185" i="50"/>
  <c r="C184" i="50"/>
  <c r="D183" i="50"/>
  <c r="E183" i="50" s="1"/>
  <c r="E182" i="50"/>
  <c r="D182" i="50"/>
  <c r="C182" i="50"/>
  <c r="D181" i="50"/>
  <c r="C180" i="50"/>
  <c r="C179" i="50" s="1"/>
  <c r="H176" i="50"/>
  <c r="D176" i="50"/>
  <c r="E176" i="50" s="1"/>
  <c r="H175" i="50"/>
  <c r="E175" i="50"/>
  <c r="E174" i="50" s="1"/>
  <c r="D175" i="50"/>
  <c r="H174" i="50"/>
  <c r="D174" i="50"/>
  <c r="C174" i="50"/>
  <c r="H173" i="50"/>
  <c r="D173" i="50"/>
  <c r="E173" i="50" s="1"/>
  <c r="H172" i="50"/>
  <c r="D172" i="50"/>
  <c r="C171" i="50"/>
  <c r="H171" i="50" s="1"/>
  <c r="H169" i="50"/>
  <c r="D169" i="50"/>
  <c r="E169" i="50" s="1"/>
  <c r="H168" i="50"/>
  <c r="D168" i="50"/>
  <c r="E168" i="50" s="1"/>
  <c r="H167" i="50"/>
  <c r="E167" i="50"/>
  <c r="C167" i="50"/>
  <c r="H166" i="50"/>
  <c r="E166" i="50"/>
  <c r="D166" i="50"/>
  <c r="H165" i="50"/>
  <c r="D165" i="50"/>
  <c r="E165" i="50" s="1"/>
  <c r="E164" i="50" s="1"/>
  <c r="E163" i="50" s="1"/>
  <c r="D164" i="50"/>
  <c r="C164" i="50"/>
  <c r="H162" i="50"/>
  <c r="E162" i="50"/>
  <c r="D162" i="50"/>
  <c r="H161" i="50"/>
  <c r="D161" i="50"/>
  <c r="H160" i="50"/>
  <c r="C160" i="50"/>
  <c r="H159" i="50"/>
  <c r="D159" i="50"/>
  <c r="E159" i="50" s="1"/>
  <c r="H158" i="50"/>
  <c r="E158" i="50"/>
  <c r="D158" i="50"/>
  <c r="H157" i="50"/>
  <c r="E157" i="50"/>
  <c r="D157" i="50"/>
  <c r="C157" i="50"/>
  <c r="H156" i="50"/>
  <c r="E156" i="50"/>
  <c r="D156" i="50"/>
  <c r="H155" i="50"/>
  <c r="D155" i="50"/>
  <c r="H154" i="50"/>
  <c r="C154" i="50"/>
  <c r="C153" i="50"/>
  <c r="H151" i="50"/>
  <c r="E151" i="50"/>
  <c r="D151" i="50"/>
  <c r="H150" i="50"/>
  <c r="D150" i="50"/>
  <c r="E150" i="50" s="1"/>
  <c r="H149" i="50"/>
  <c r="C149" i="50"/>
  <c r="H148" i="50"/>
  <c r="D148" i="50"/>
  <c r="E148" i="50" s="1"/>
  <c r="H147" i="50"/>
  <c r="E147" i="50"/>
  <c r="E146" i="50" s="1"/>
  <c r="D147" i="50"/>
  <c r="H146" i="50"/>
  <c r="C146" i="50"/>
  <c r="H145" i="50"/>
  <c r="D145" i="50"/>
  <c r="E145" i="50" s="1"/>
  <c r="H144" i="50"/>
  <c r="E144" i="50"/>
  <c r="D144" i="50"/>
  <c r="D143" i="50"/>
  <c r="C143" i="50"/>
  <c r="H143" i="50" s="1"/>
  <c r="H142" i="50"/>
  <c r="D142" i="50"/>
  <c r="E142" i="50" s="1"/>
  <c r="H141" i="50"/>
  <c r="E141" i="50"/>
  <c r="E140" i="50" s="1"/>
  <c r="D141" i="50"/>
  <c r="H140" i="50"/>
  <c r="D140" i="50"/>
  <c r="C140" i="50"/>
  <c r="H139" i="50"/>
  <c r="D139" i="50"/>
  <c r="E139" i="50" s="1"/>
  <c r="H138" i="50"/>
  <c r="D138" i="50"/>
  <c r="E138" i="50" s="1"/>
  <c r="H137" i="50"/>
  <c r="D137" i="50"/>
  <c r="C136" i="50"/>
  <c r="H136" i="50" s="1"/>
  <c r="C135" i="50"/>
  <c r="H135" i="50" s="1"/>
  <c r="J135" i="50" s="1"/>
  <c r="H134" i="50"/>
  <c r="D134" i="50"/>
  <c r="E134" i="50" s="1"/>
  <c r="H133" i="50"/>
  <c r="E133" i="50"/>
  <c r="E132" i="50" s="1"/>
  <c r="D133" i="50"/>
  <c r="H132" i="50"/>
  <c r="D132" i="50"/>
  <c r="C132" i="50"/>
  <c r="H131" i="50"/>
  <c r="D131" i="50"/>
  <c r="E131" i="50" s="1"/>
  <c r="H130" i="50"/>
  <c r="D130" i="50"/>
  <c r="D129" i="50" s="1"/>
  <c r="H129" i="50"/>
  <c r="C129" i="50"/>
  <c r="H128" i="50"/>
  <c r="D128" i="50"/>
  <c r="E128" i="50" s="1"/>
  <c r="H127" i="50"/>
  <c r="E127" i="50"/>
  <c r="E126" i="50" s="1"/>
  <c r="D127" i="50"/>
  <c r="H126" i="50"/>
  <c r="C126" i="50"/>
  <c r="H125" i="50"/>
  <c r="D125" i="50"/>
  <c r="E125" i="50" s="1"/>
  <c r="H124" i="50"/>
  <c r="E124" i="50"/>
  <c r="D124" i="50"/>
  <c r="D123" i="50"/>
  <c r="C123" i="50"/>
  <c r="H123" i="50" s="1"/>
  <c r="H122" i="50"/>
  <c r="D122" i="50"/>
  <c r="E122" i="50" s="1"/>
  <c r="H121" i="50"/>
  <c r="E121" i="50"/>
  <c r="E120" i="50" s="1"/>
  <c r="D121" i="50"/>
  <c r="H120" i="50"/>
  <c r="D120" i="50"/>
  <c r="C120" i="50"/>
  <c r="H119" i="50"/>
  <c r="D119" i="50"/>
  <c r="E119" i="50" s="1"/>
  <c r="H118" i="50"/>
  <c r="D118" i="50"/>
  <c r="D117" i="50" s="1"/>
  <c r="H117" i="50"/>
  <c r="C117" i="50"/>
  <c r="H113" i="50"/>
  <c r="E113" i="50"/>
  <c r="D113" i="50"/>
  <c r="H112" i="50"/>
  <c r="D112" i="50"/>
  <c r="E112" i="50" s="1"/>
  <c r="H111" i="50"/>
  <c r="D111" i="50"/>
  <c r="E111" i="50" s="1"/>
  <c r="H110" i="50"/>
  <c r="D110" i="50"/>
  <c r="E110" i="50" s="1"/>
  <c r="H109" i="50"/>
  <c r="E109" i="50"/>
  <c r="D109" i="50"/>
  <c r="H108" i="50"/>
  <c r="D108" i="50"/>
  <c r="E108" i="50" s="1"/>
  <c r="H107" i="50"/>
  <c r="E107" i="50"/>
  <c r="D107" i="50"/>
  <c r="H106" i="50"/>
  <c r="D106" i="50"/>
  <c r="E106" i="50" s="1"/>
  <c r="H105" i="50"/>
  <c r="E105" i="50"/>
  <c r="D105" i="50"/>
  <c r="H104" i="50"/>
  <c r="E104" i="50"/>
  <c r="D104" i="50"/>
  <c r="H103" i="50"/>
  <c r="D103" i="50"/>
  <c r="E103" i="50" s="1"/>
  <c r="H102" i="50"/>
  <c r="D102" i="50"/>
  <c r="E102" i="50" s="1"/>
  <c r="H101" i="50"/>
  <c r="E101" i="50"/>
  <c r="D101" i="50"/>
  <c r="H100" i="50"/>
  <c r="D100" i="50"/>
  <c r="E100" i="50" s="1"/>
  <c r="H99" i="50"/>
  <c r="D99" i="50"/>
  <c r="E99" i="50" s="1"/>
  <c r="H98" i="50"/>
  <c r="D98" i="50"/>
  <c r="E98" i="50" s="1"/>
  <c r="H97" i="50"/>
  <c r="J97" i="50" s="1"/>
  <c r="D97" i="50"/>
  <c r="C97" i="50"/>
  <c r="H96" i="50"/>
  <c r="D96" i="50"/>
  <c r="E96" i="50" s="1"/>
  <c r="H95" i="50"/>
  <c r="E95" i="50"/>
  <c r="D95" i="50"/>
  <c r="H94" i="50"/>
  <c r="E94" i="50"/>
  <c r="D94" i="50"/>
  <c r="H93" i="50"/>
  <c r="D93" i="50"/>
  <c r="E93" i="50" s="1"/>
  <c r="H92" i="50"/>
  <c r="D92" i="50"/>
  <c r="E92" i="50" s="1"/>
  <c r="H91" i="50"/>
  <c r="E91" i="50"/>
  <c r="D91" i="50"/>
  <c r="H90" i="50"/>
  <c r="D90" i="50"/>
  <c r="E90" i="50" s="1"/>
  <c r="H89" i="50"/>
  <c r="D89" i="50"/>
  <c r="E89" i="50" s="1"/>
  <c r="H88" i="50"/>
  <c r="D88" i="50"/>
  <c r="E88" i="50" s="1"/>
  <c r="H87" i="50"/>
  <c r="E87" i="50"/>
  <c r="D87" i="50"/>
  <c r="H86" i="50"/>
  <c r="D86" i="50"/>
  <c r="E86" i="50" s="1"/>
  <c r="H85" i="50"/>
  <c r="D85" i="50"/>
  <c r="E85" i="50" s="1"/>
  <c r="H84" i="50"/>
  <c r="D84" i="50"/>
  <c r="E84" i="50" s="1"/>
  <c r="H83" i="50"/>
  <c r="E83" i="50"/>
  <c r="D83" i="50"/>
  <c r="H82" i="50"/>
  <c r="D82" i="50"/>
  <c r="E82" i="50" s="1"/>
  <c r="H81" i="50"/>
  <c r="E81" i="50"/>
  <c r="D81" i="50"/>
  <c r="H80" i="50"/>
  <c r="D80" i="50"/>
  <c r="E80" i="50" s="1"/>
  <c r="H79" i="50"/>
  <c r="E79" i="50"/>
  <c r="D79" i="50"/>
  <c r="H78" i="50"/>
  <c r="E78" i="50"/>
  <c r="D78" i="50"/>
  <c r="H77" i="50"/>
  <c r="D77" i="50"/>
  <c r="E77" i="50" s="1"/>
  <c r="H76" i="50"/>
  <c r="D76" i="50"/>
  <c r="E76" i="50" s="1"/>
  <c r="H75" i="50"/>
  <c r="E75" i="50"/>
  <c r="D75" i="50"/>
  <c r="H74" i="50"/>
  <c r="D74" i="50"/>
  <c r="E74" i="50" s="1"/>
  <c r="H73" i="50"/>
  <c r="D73" i="50"/>
  <c r="E73" i="50" s="1"/>
  <c r="H72" i="50"/>
  <c r="D72" i="50"/>
  <c r="E72" i="50" s="1"/>
  <c r="H71" i="50"/>
  <c r="E71" i="50"/>
  <c r="D71" i="50"/>
  <c r="H70" i="50"/>
  <c r="D70" i="50"/>
  <c r="E70" i="50" s="1"/>
  <c r="H69" i="50"/>
  <c r="D69" i="50"/>
  <c r="E69" i="50" s="1"/>
  <c r="J68" i="50"/>
  <c r="C68" i="50"/>
  <c r="H68" i="50" s="1"/>
  <c r="H66" i="50"/>
  <c r="D66" i="50"/>
  <c r="E66" i="50" s="1"/>
  <c r="H65" i="50"/>
  <c r="D65" i="50"/>
  <c r="E65" i="50" s="1"/>
  <c r="H64" i="50"/>
  <c r="D64" i="50"/>
  <c r="E64" i="50" s="1"/>
  <c r="H63" i="50"/>
  <c r="E63" i="50"/>
  <c r="D63" i="50"/>
  <c r="H62" i="50"/>
  <c r="D62" i="50"/>
  <c r="E62" i="50" s="1"/>
  <c r="H61" i="50"/>
  <c r="J61" i="50" s="1"/>
  <c r="C61" i="50"/>
  <c r="H60" i="50"/>
  <c r="D60" i="50"/>
  <c r="E60" i="50" s="1"/>
  <c r="H59" i="50"/>
  <c r="E59" i="50"/>
  <c r="D59" i="50"/>
  <c r="H58" i="50"/>
  <c r="D58" i="50"/>
  <c r="E58" i="50" s="1"/>
  <c r="H57" i="50"/>
  <c r="E57" i="50"/>
  <c r="D57" i="50"/>
  <c r="H56" i="50"/>
  <c r="E56" i="50"/>
  <c r="D56" i="50"/>
  <c r="H55" i="50"/>
  <c r="D55" i="50"/>
  <c r="E55" i="50" s="1"/>
  <c r="H54" i="50"/>
  <c r="D54" i="50"/>
  <c r="E54" i="50" s="1"/>
  <c r="H53" i="50"/>
  <c r="E53" i="50"/>
  <c r="D53" i="50"/>
  <c r="H52" i="50"/>
  <c r="D52" i="50"/>
  <c r="E52" i="50" s="1"/>
  <c r="H51" i="50"/>
  <c r="D51" i="50"/>
  <c r="E51" i="50" s="1"/>
  <c r="H50" i="50"/>
  <c r="D50" i="50"/>
  <c r="E50" i="50" s="1"/>
  <c r="H49" i="50"/>
  <c r="E49" i="50"/>
  <c r="D49" i="50"/>
  <c r="H48" i="50"/>
  <c r="D48" i="50"/>
  <c r="E48" i="50" s="1"/>
  <c r="H47" i="50"/>
  <c r="D47" i="50"/>
  <c r="E47" i="50" s="1"/>
  <c r="H46" i="50"/>
  <c r="D46" i="50"/>
  <c r="E46" i="50" s="1"/>
  <c r="H45" i="50"/>
  <c r="E45" i="50"/>
  <c r="D45" i="50"/>
  <c r="H44" i="50"/>
  <c r="D44" i="50"/>
  <c r="E44" i="50" s="1"/>
  <c r="H43" i="50"/>
  <c r="E43" i="50"/>
  <c r="D43" i="50"/>
  <c r="H42" i="50"/>
  <c r="D42" i="50"/>
  <c r="E42" i="50" s="1"/>
  <c r="H41" i="50"/>
  <c r="E41" i="50"/>
  <c r="D41" i="50"/>
  <c r="H40" i="50"/>
  <c r="E40" i="50"/>
  <c r="D40" i="50"/>
  <c r="H39" i="50"/>
  <c r="D39" i="50"/>
  <c r="E39" i="50" s="1"/>
  <c r="C38" i="50"/>
  <c r="H38" i="50" s="1"/>
  <c r="J38" i="50" s="1"/>
  <c r="H37" i="50"/>
  <c r="D37" i="50"/>
  <c r="E37" i="50" s="1"/>
  <c r="H36" i="50"/>
  <c r="D36" i="50"/>
  <c r="E36" i="50" s="1"/>
  <c r="H35" i="50"/>
  <c r="E35" i="50"/>
  <c r="D35" i="50"/>
  <c r="H34" i="50"/>
  <c r="D34" i="50"/>
  <c r="E34" i="50" s="1"/>
  <c r="H33" i="50"/>
  <c r="D33" i="50"/>
  <c r="E33" i="50" s="1"/>
  <c r="H32" i="50"/>
  <c r="D32" i="50"/>
  <c r="E32" i="50" s="1"/>
  <c r="H31" i="50"/>
  <c r="E31" i="50"/>
  <c r="D31" i="50"/>
  <c r="H30" i="50"/>
  <c r="D30" i="50"/>
  <c r="E30" i="50" s="1"/>
  <c r="H29" i="50"/>
  <c r="E29" i="50"/>
  <c r="D29" i="50"/>
  <c r="H28" i="50"/>
  <c r="D28" i="50"/>
  <c r="E28" i="50" s="1"/>
  <c r="H27" i="50"/>
  <c r="E27" i="50"/>
  <c r="D27" i="50"/>
  <c r="H26" i="50"/>
  <c r="E26" i="50"/>
  <c r="D26" i="50"/>
  <c r="H25" i="50"/>
  <c r="D25" i="50"/>
  <c r="E25" i="50" s="1"/>
  <c r="H24" i="50"/>
  <c r="D24" i="50"/>
  <c r="E24" i="50" s="1"/>
  <c r="H23" i="50"/>
  <c r="E23" i="50"/>
  <c r="D23" i="50"/>
  <c r="H22" i="50"/>
  <c r="D22" i="50"/>
  <c r="E22" i="50" s="1"/>
  <c r="H21" i="50"/>
  <c r="D21" i="50"/>
  <c r="E21" i="50" s="1"/>
  <c r="H20" i="50"/>
  <c r="D20" i="50"/>
  <c r="E20" i="50" s="1"/>
  <c r="H19" i="50"/>
  <c r="E19" i="50"/>
  <c r="D19" i="50"/>
  <c r="H18" i="50"/>
  <c r="D18" i="50"/>
  <c r="E18" i="50" s="1"/>
  <c r="H17" i="50"/>
  <c r="D17" i="50"/>
  <c r="E17" i="50" s="1"/>
  <c r="H16" i="50"/>
  <c r="D16" i="50"/>
  <c r="E16" i="50" s="1"/>
  <c r="H15" i="50"/>
  <c r="E15" i="50"/>
  <c r="D15" i="50"/>
  <c r="H14" i="50"/>
  <c r="D14" i="50"/>
  <c r="E14" i="50" s="1"/>
  <c r="H13" i="50"/>
  <c r="E13" i="50"/>
  <c r="D13" i="50"/>
  <c r="H12" i="50"/>
  <c r="D12" i="50"/>
  <c r="E12" i="50" s="1"/>
  <c r="C11" i="50"/>
  <c r="H11" i="50" s="1"/>
  <c r="J11" i="50" s="1"/>
  <c r="H10" i="50"/>
  <c r="D10" i="50"/>
  <c r="E10" i="50" s="1"/>
  <c r="H9" i="50"/>
  <c r="E9" i="50"/>
  <c r="D9" i="50"/>
  <c r="H8" i="50"/>
  <c r="D8" i="50"/>
  <c r="E8" i="50" s="1"/>
  <c r="H7" i="50"/>
  <c r="D7" i="50"/>
  <c r="E7" i="50" s="1"/>
  <c r="H6" i="50"/>
  <c r="D6" i="50"/>
  <c r="H5" i="50"/>
  <c r="E5" i="50"/>
  <c r="D5" i="50"/>
  <c r="C4" i="50"/>
  <c r="H4" i="50" s="1"/>
  <c r="J4" i="50" s="1"/>
  <c r="E97" i="54" l="1"/>
  <c r="E67" i="54" s="1"/>
  <c r="E170" i="54"/>
  <c r="D153" i="54"/>
  <c r="C3" i="54"/>
  <c r="E4" i="54"/>
  <c r="E63" i="54"/>
  <c r="E61" i="54" s="1"/>
  <c r="D61" i="54"/>
  <c r="D211" i="54"/>
  <c r="E212" i="54"/>
  <c r="E211" i="54" s="1"/>
  <c r="E265" i="54"/>
  <c r="E263" i="54" s="1"/>
  <c r="H325" i="54"/>
  <c r="C314" i="54"/>
  <c r="H314" i="54" s="1"/>
  <c r="E400" i="54"/>
  <c r="E399" i="54" s="1"/>
  <c r="D399" i="54"/>
  <c r="E689" i="54"/>
  <c r="E687" i="54" s="1"/>
  <c r="D687" i="54"/>
  <c r="E762" i="54"/>
  <c r="E761" i="54" s="1"/>
  <c r="E760" i="54" s="1"/>
  <c r="D761" i="54"/>
  <c r="D760" i="54" s="1"/>
  <c r="D4" i="54"/>
  <c r="D3" i="54" s="1"/>
  <c r="E12" i="54"/>
  <c r="E11" i="54" s="1"/>
  <c r="E39" i="54"/>
  <c r="E38" i="54" s="1"/>
  <c r="D97" i="54"/>
  <c r="D67" i="54" s="1"/>
  <c r="D129" i="54"/>
  <c r="E137" i="54"/>
  <c r="E136" i="54" s="1"/>
  <c r="E144" i="54"/>
  <c r="E143" i="54" s="1"/>
  <c r="E147" i="54"/>
  <c r="E146" i="54" s="1"/>
  <c r="D146" i="54"/>
  <c r="D164" i="54"/>
  <c r="D163" i="54" s="1"/>
  <c r="E168" i="54"/>
  <c r="E167" i="54" s="1"/>
  <c r="E163" i="54" s="1"/>
  <c r="H171" i="54"/>
  <c r="C170" i="54"/>
  <c r="H170" i="54" s="1"/>
  <c r="J170" i="54" s="1"/>
  <c r="E181" i="54"/>
  <c r="E180" i="54" s="1"/>
  <c r="D185" i="54"/>
  <c r="D184" i="54" s="1"/>
  <c r="E186" i="54"/>
  <c r="E185" i="54" s="1"/>
  <c r="E184" i="54" s="1"/>
  <c r="D195" i="54"/>
  <c r="E196" i="54"/>
  <c r="E195" i="54" s="1"/>
  <c r="E241" i="54"/>
  <c r="E239" i="54" s="1"/>
  <c r="E238" i="54" s="1"/>
  <c r="D239" i="54"/>
  <c r="D238" i="54" s="1"/>
  <c r="E267" i="54"/>
  <c r="D265" i="54"/>
  <c r="D263" i="54" s="1"/>
  <c r="E289" i="54"/>
  <c r="D315" i="54"/>
  <c r="D314" i="54" s="1"/>
  <c r="E332" i="54"/>
  <c r="E331" i="54" s="1"/>
  <c r="D331" i="54"/>
  <c r="E413" i="54"/>
  <c r="E412" i="54" s="1"/>
  <c r="E430" i="54"/>
  <c r="E429" i="54" s="1"/>
  <c r="D429" i="54"/>
  <c r="H445" i="54"/>
  <c r="C444" i="54"/>
  <c r="H444" i="54" s="1"/>
  <c r="E459" i="54"/>
  <c r="E444" i="54" s="1"/>
  <c r="E487" i="54"/>
  <c r="E486" i="54" s="1"/>
  <c r="E484" i="54" s="1"/>
  <c r="E510" i="54"/>
  <c r="D509" i="54"/>
  <c r="E515" i="54"/>
  <c r="D513" i="54"/>
  <c r="D538" i="54"/>
  <c r="E545" i="54"/>
  <c r="E544" i="54" s="1"/>
  <c r="E538" i="54" s="1"/>
  <c r="D544" i="54"/>
  <c r="E582" i="54"/>
  <c r="E581" i="54" s="1"/>
  <c r="D581" i="54"/>
  <c r="E594" i="54"/>
  <c r="E592" i="54" s="1"/>
  <c r="D592" i="54"/>
  <c r="D599" i="54"/>
  <c r="E610" i="54"/>
  <c r="C726" i="54"/>
  <c r="C67" i="54"/>
  <c r="H67" i="54" s="1"/>
  <c r="J67" i="54" s="1"/>
  <c r="H117" i="54"/>
  <c r="C116" i="54"/>
  <c r="E121" i="54"/>
  <c r="E120" i="54" s="1"/>
  <c r="E116" i="54" s="1"/>
  <c r="D120" i="54"/>
  <c r="H154" i="54"/>
  <c r="C153" i="54"/>
  <c r="E158" i="54"/>
  <c r="E157" i="54" s="1"/>
  <c r="E153" i="54" s="1"/>
  <c r="E152" i="54" s="1"/>
  <c r="D157" i="54"/>
  <c r="D171" i="54"/>
  <c r="D189" i="54"/>
  <c r="D188" i="54" s="1"/>
  <c r="E194" i="54"/>
  <c r="E193" i="54" s="1"/>
  <c r="D198" i="54"/>
  <c r="D197" i="54" s="1"/>
  <c r="E199" i="54"/>
  <c r="E198" i="54" s="1"/>
  <c r="E197" i="54" s="1"/>
  <c r="C203" i="54"/>
  <c r="C178" i="54" s="1"/>
  <c r="E207" i="54"/>
  <c r="C228" i="54"/>
  <c r="E229" i="54"/>
  <c r="E228" i="54" s="1"/>
  <c r="H289" i="54"/>
  <c r="C263" i="54"/>
  <c r="D308" i="54"/>
  <c r="E329" i="54"/>
  <c r="E328" i="54" s="1"/>
  <c r="D344" i="54"/>
  <c r="E345" i="54"/>
  <c r="E344" i="54" s="1"/>
  <c r="E389" i="54"/>
  <c r="E388" i="54" s="1"/>
  <c r="D388" i="54"/>
  <c r="E396" i="54"/>
  <c r="E395" i="54" s="1"/>
  <c r="D450" i="54"/>
  <c r="E469" i="54"/>
  <c r="E468" i="54" s="1"/>
  <c r="D468" i="54"/>
  <c r="E532" i="54"/>
  <c r="E531" i="54" s="1"/>
  <c r="E563" i="54"/>
  <c r="E562" i="54" s="1"/>
  <c r="D562" i="54"/>
  <c r="D569" i="54"/>
  <c r="E599" i="54"/>
  <c r="E605" i="54"/>
  <c r="D603" i="54"/>
  <c r="D610" i="54"/>
  <c r="E617" i="54"/>
  <c r="E616" i="54" s="1"/>
  <c r="D616" i="54"/>
  <c r="E663" i="54"/>
  <c r="D661" i="54"/>
  <c r="E671" i="54"/>
  <c r="E695" i="54"/>
  <c r="E694" i="54" s="1"/>
  <c r="D694" i="54"/>
  <c r="D727" i="54"/>
  <c r="D734" i="54"/>
  <c r="D733" i="54" s="1"/>
  <c r="E735" i="54"/>
  <c r="E734" i="54" s="1"/>
  <c r="E733" i="54" s="1"/>
  <c r="D744" i="54"/>
  <c r="D743" i="54" s="1"/>
  <c r="E745" i="54"/>
  <c r="E744" i="54" s="1"/>
  <c r="E743" i="54" s="1"/>
  <c r="E726" i="54" s="1"/>
  <c r="E725" i="54" s="1"/>
  <c r="E127" i="54"/>
  <c r="E126" i="54" s="1"/>
  <c r="D126" i="54"/>
  <c r="D201" i="54"/>
  <c r="D200" i="54" s="1"/>
  <c r="E202" i="54"/>
  <c r="E201" i="54" s="1"/>
  <c r="E200" i="54" s="1"/>
  <c r="E410" i="54"/>
  <c r="E409" i="54" s="1"/>
  <c r="D409" i="54"/>
  <c r="H486" i="54"/>
  <c r="C484" i="54"/>
  <c r="E513" i="54"/>
  <c r="E666" i="54"/>
  <c r="E665" i="54" s="1"/>
  <c r="D665" i="54"/>
  <c r="E133" i="54"/>
  <c r="E132" i="54" s="1"/>
  <c r="D132" i="54"/>
  <c r="E141" i="54"/>
  <c r="E140" i="54" s="1"/>
  <c r="D140" i="54"/>
  <c r="D135" i="54" s="1"/>
  <c r="D182" i="54"/>
  <c r="D179" i="54" s="1"/>
  <c r="E183" i="54"/>
  <c r="E182" i="54" s="1"/>
  <c r="E189" i="54"/>
  <c r="E188" i="54" s="1"/>
  <c r="D204" i="54"/>
  <c r="E205" i="54"/>
  <c r="E204" i="54" s="1"/>
  <c r="D207" i="54"/>
  <c r="E215" i="54"/>
  <c r="E315" i="54"/>
  <c r="E326" i="54"/>
  <c r="E325" i="54" s="1"/>
  <c r="D325" i="54"/>
  <c r="C340" i="54"/>
  <c r="E349" i="54"/>
  <c r="E348" i="54" s="1"/>
  <c r="D348" i="54"/>
  <c r="E364" i="54"/>
  <c r="E362" i="54" s="1"/>
  <c r="D362" i="54"/>
  <c r="E374" i="54"/>
  <c r="E373" i="54" s="1"/>
  <c r="D373" i="54"/>
  <c r="E423" i="54"/>
  <c r="E422" i="54" s="1"/>
  <c r="D474" i="54"/>
  <c r="D444" i="54" s="1"/>
  <c r="E475" i="54"/>
  <c r="E474" i="54" s="1"/>
  <c r="E557" i="54"/>
  <c r="E556" i="54" s="1"/>
  <c r="E551" i="54" s="1"/>
  <c r="E550" i="54" s="1"/>
  <c r="E597" i="54"/>
  <c r="D595" i="54"/>
  <c r="D628" i="54"/>
  <c r="E661" i="54"/>
  <c r="E705" i="54"/>
  <c r="E700" i="54" s="1"/>
  <c r="D700" i="54"/>
  <c r="E757" i="54"/>
  <c r="E756" i="54" s="1"/>
  <c r="E755" i="54" s="1"/>
  <c r="D756" i="54"/>
  <c r="D755" i="54" s="1"/>
  <c r="D772" i="54"/>
  <c r="D771" i="54" s="1"/>
  <c r="E773" i="54"/>
  <c r="E772" i="54" s="1"/>
  <c r="E771" i="54" s="1"/>
  <c r="E778" i="54"/>
  <c r="E777" i="54" s="1"/>
  <c r="D223" i="54"/>
  <c r="D222" i="54" s="1"/>
  <c r="E244" i="54"/>
  <c r="E243" i="54" s="1"/>
  <c r="E261" i="54"/>
  <c r="E260" i="54" s="1"/>
  <c r="D260" i="54"/>
  <c r="E405" i="54"/>
  <c r="E404" i="54" s="1"/>
  <c r="D404" i="54"/>
  <c r="D577" i="54"/>
  <c r="E595" i="54"/>
  <c r="E603" i="54"/>
  <c r="H646" i="54"/>
  <c r="C645" i="54"/>
  <c r="H645" i="54" s="1"/>
  <c r="J645" i="54" s="1"/>
  <c r="D174" i="54"/>
  <c r="E226" i="54"/>
  <c r="E223" i="54" s="1"/>
  <c r="E222" i="54" s="1"/>
  <c r="D244" i="54"/>
  <c r="D243" i="54" s="1"/>
  <c r="E251" i="54"/>
  <c r="E250" i="54" s="1"/>
  <c r="E354" i="54"/>
  <c r="E353" i="54" s="1"/>
  <c r="D353" i="54"/>
  <c r="E369" i="54"/>
  <c r="E368" i="54" s="1"/>
  <c r="D368" i="54"/>
  <c r="E379" i="54"/>
  <c r="E378" i="54" s="1"/>
  <c r="D378" i="54"/>
  <c r="E464" i="54"/>
  <c r="E463" i="54" s="1"/>
  <c r="D463" i="54"/>
  <c r="E495" i="54"/>
  <c r="E494" i="54" s="1"/>
  <c r="D494" i="54"/>
  <c r="D484" i="54" s="1"/>
  <c r="D483" i="54" s="1"/>
  <c r="E505" i="54"/>
  <c r="E504" i="54" s="1"/>
  <c r="D504" i="54"/>
  <c r="E530" i="54"/>
  <c r="E529" i="54" s="1"/>
  <c r="D529" i="54"/>
  <c r="D528" i="54" s="1"/>
  <c r="D547" i="54"/>
  <c r="C551" i="54"/>
  <c r="C561" i="54"/>
  <c r="E578" i="54"/>
  <c r="E577" i="54" s="1"/>
  <c r="D587" i="54"/>
  <c r="E654" i="54"/>
  <c r="E653" i="54" s="1"/>
  <c r="E645" i="54" s="1"/>
  <c r="D653" i="54"/>
  <c r="C717" i="54"/>
  <c r="E640" i="54"/>
  <c r="E638" i="54" s="1"/>
  <c r="D638" i="54"/>
  <c r="E684" i="54"/>
  <c r="E683" i="54" s="1"/>
  <c r="D683" i="54"/>
  <c r="C449" i="53"/>
  <c r="F146" i="53" s="1"/>
  <c r="H146" i="53" s="1"/>
  <c r="E179" i="52"/>
  <c r="E97" i="52"/>
  <c r="H178" i="52"/>
  <c r="J178" i="52" s="1"/>
  <c r="C177" i="52"/>
  <c r="H177" i="52" s="1"/>
  <c r="J177" i="52" s="1"/>
  <c r="E120" i="52"/>
  <c r="E116" i="52" s="1"/>
  <c r="E115" i="52" s="1"/>
  <c r="E153" i="52"/>
  <c r="E11" i="52"/>
  <c r="E3" i="52" s="1"/>
  <c r="E132" i="52"/>
  <c r="E170" i="52"/>
  <c r="D136" i="52"/>
  <c r="E146" i="52"/>
  <c r="E135" i="52" s="1"/>
  <c r="E165" i="52"/>
  <c r="E164" i="52" s="1"/>
  <c r="D164" i="52"/>
  <c r="D163" i="52" s="1"/>
  <c r="D216" i="52"/>
  <c r="E329" i="52"/>
  <c r="E328" i="52" s="1"/>
  <c r="D328" i="52"/>
  <c r="D353" i="52"/>
  <c r="E354" i="52"/>
  <c r="E353" i="52" s="1"/>
  <c r="D463" i="52"/>
  <c r="E464" i="52"/>
  <c r="E463" i="52" s="1"/>
  <c r="E498" i="52"/>
  <c r="E497" i="52" s="1"/>
  <c r="D497" i="52"/>
  <c r="H562" i="52"/>
  <c r="C561" i="52"/>
  <c r="D11" i="52"/>
  <c r="D3" i="52" s="1"/>
  <c r="D61" i="52"/>
  <c r="E127" i="52"/>
  <c r="E126" i="52" s="1"/>
  <c r="E168" i="52"/>
  <c r="E167" i="52" s="1"/>
  <c r="E183" i="52"/>
  <c r="E182" i="52" s="1"/>
  <c r="D185" i="52"/>
  <c r="D184" i="52" s="1"/>
  <c r="D178" i="52" s="1"/>
  <c r="D177" i="52" s="1"/>
  <c r="D189" i="52"/>
  <c r="D188" i="52" s="1"/>
  <c r="E199" i="52"/>
  <c r="E198" i="52" s="1"/>
  <c r="E197" i="52" s="1"/>
  <c r="E205" i="52"/>
  <c r="E204" i="52" s="1"/>
  <c r="E219" i="52"/>
  <c r="E216" i="52" s="1"/>
  <c r="E215" i="52" s="1"/>
  <c r="D228" i="52"/>
  <c r="E234" i="52"/>
  <c r="E233" i="52" s="1"/>
  <c r="D236" i="52"/>
  <c r="D235" i="52" s="1"/>
  <c r="E237" i="52"/>
  <c r="E236" i="52" s="1"/>
  <c r="E235" i="52" s="1"/>
  <c r="D239" i="52"/>
  <c r="D238" i="52" s="1"/>
  <c r="D244" i="52"/>
  <c r="D243" i="52" s="1"/>
  <c r="E247" i="52"/>
  <c r="E244" i="52" s="1"/>
  <c r="E243" i="52" s="1"/>
  <c r="E316" i="52"/>
  <c r="E315" i="52" s="1"/>
  <c r="E341" i="52"/>
  <c r="E358" i="52"/>
  <c r="E357" i="52" s="1"/>
  <c r="E382" i="52"/>
  <c r="E446" i="52"/>
  <c r="E445" i="52" s="1"/>
  <c r="D445" i="52"/>
  <c r="D477" i="52"/>
  <c r="E478" i="52"/>
  <c r="E477" i="52" s="1"/>
  <c r="E542" i="52"/>
  <c r="E538" i="52" s="1"/>
  <c r="D538" i="52"/>
  <c r="E570" i="52"/>
  <c r="E569" i="52" s="1"/>
  <c r="D569" i="52"/>
  <c r="C116" i="52"/>
  <c r="E141" i="52"/>
  <c r="E140" i="52" s="1"/>
  <c r="D149" i="52"/>
  <c r="C152" i="52"/>
  <c r="H152" i="52" s="1"/>
  <c r="J152" i="52" s="1"/>
  <c r="D223" i="52"/>
  <c r="D222" i="52" s="1"/>
  <c r="E242" i="52"/>
  <c r="E239" i="52" s="1"/>
  <c r="E238" i="52" s="1"/>
  <c r="D250" i="52"/>
  <c r="D260" i="52"/>
  <c r="C259" i="52"/>
  <c r="C314" i="52"/>
  <c r="H314" i="52" s="1"/>
  <c r="D331" i="52"/>
  <c r="D348" i="52"/>
  <c r="D340" i="52" s="1"/>
  <c r="E362" i="52"/>
  <c r="D468" i="52"/>
  <c r="D509" i="52"/>
  <c r="E510" i="52"/>
  <c r="E509" i="52" s="1"/>
  <c r="D522" i="52"/>
  <c r="E523" i="52"/>
  <c r="E522" i="52" s="1"/>
  <c r="E531" i="52"/>
  <c r="E61" i="52"/>
  <c r="E70" i="52"/>
  <c r="E68" i="52" s="1"/>
  <c r="D68" i="52"/>
  <c r="D562" i="52"/>
  <c r="E594" i="52"/>
  <c r="E592" i="52" s="1"/>
  <c r="D592" i="52"/>
  <c r="H4" i="52"/>
  <c r="J4" i="52" s="1"/>
  <c r="C3" i="52"/>
  <c r="E40" i="52"/>
  <c r="E38" i="52" s="1"/>
  <c r="D38" i="52"/>
  <c r="D97" i="52"/>
  <c r="D117" i="52"/>
  <c r="D129" i="52"/>
  <c r="H136" i="52"/>
  <c r="C135" i="52"/>
  <c r="H135" i="52" s="1"/>
  <c r="J135" i="52" s="1"/>
  <c r="D154" i="52"/>
  <c r="D153" i="52" s="1"/>
  <c r="D171" i="52"/>
  <c r="D170" i="52" s="1"/>
  <c r="E214" i="52"/>
  <c r="E213" i="52" s="1"/>
  <c r="D220" i="52"/>
  <c r="D215" i="52" s="1"/>
  <c r="D263" i="52"/>
  <c r="H315" i="52"/>
  <c r="E369" i="52"/>
  <c r="E368" i="52" s="1"/>
  <c r="E378" i="52"/>
  <c r="E394" i="52"/>
  <c r="D392" i="52"/>
  <c r="E413" i="52"/>
  <c r="E412" i="52" s="1"/>
  <c r="D412" i="52"/>
  <c r="H463" i="52"/>
  <c r="C444" i="52"/>
  <c r="H444" i="52" s="1"/>
  <c r="E514" i="52"/>
  <c r="E513" i="52" s="1"/>
  <c r="D531" i="52"/>
  <c r="D676" i="52"/>
  <c r="E677" i="52"/>
  <c r="E676" i="52" s="1"/>
  <c r="E423" i="52"/>
  <c r="E422" i="52" s="1"/>
  <c r="D422" i="52"/>
  <c r="E456" i="52"/>
  <c r="E455" i="52" s="1"/>
  <c r="D455" i="52"/>
  <c r="E487" i="52"/>
  <c r="E486" i="52" s="1"/>
  <c r="E484" i="52" s="1"/>
  <c r="D486" i="52"/>
  <c r="D529" i="52"/>
  <c r="D528" i="52" s="1"/>
  <c r="E530" i="52"/>
  <c r="E529" i="52" s="1"/>
  <c r="E528" i="52" s="1"/>
  <c r="E696" i="52"/>
  <c r="E694" i="52" s="1"/>
  <c r="D694" i="52"/>
  <c r="E757" i="52"/>
  <c r="E756" i="52" s="1"/>
  <c r="E755" i="52" s="1"/>
  <c r="D756" i="52"/>
  <c r="D755" i="52" s="1"/>
  <c r="E229" i="52"/>
  <c r="E399" i="52"/>
  <c r="D404" i="52"/>
  <c r="E405" i="52"/>
  <c r="E404" i="52" s="1"/>
  <c r="D429" i="52"/>
  <c r="E461" i="52"/>
  <c r="E459" i="52" s="1"/>
  <c r="D459" i="52"/>
  <c r="D504" i="52"/>
  <c r="H513" i="52"/>
  <c r="C509" i="52"/>
  <c r="H509" i="52" s="1"/>
  <c r="E549" i="52"/>
  <c r="E547" i="52" s="1"/>
  <c r="D547" i="52"/>
  <c r="E597" i="52"/>
  <c r="D595" i="52"/>
  <c r="D610" i="52"/>
  <c r="E616" i="52"/>
  <c r="D628" i="52"/>
  <c r="E654" i="52"/>
  <c r="E653" i="52" s="1"/>
  <c r="D760" i="52"/>
  <c r="E628" i="52"/>
  <c r="E673" i="52"/>
  <c r="D671" i="52"/>
  <c r="C484" i="52"/>
  <c r="E595" i="52"/>
  <c r="E644" i="52"/>
  <c r="E642" i="52" s="1"/>
  <c r="D642" i="52"/>
  <c r="E647" i="52"/>
  <c r="E646" i="52" s="1"/>
  <c r="D646" i="52"/>
  <c r="H653" i="52"/>
  <c r="C645" i="52"/>
  <c r="H645" i="52" s="1"/>
  <c r="J645" i="52" s="1"/>
  <c r="E671" i="52"/>
  <c r="E718" i="52"/>
  <c r="E717" i="52" s="1"/>
  <c r="E716" i="52" s="1"/>
  <c r="C726" i="52"/>
  <c r="E740" i="52"/>
  <c r="E739" i="52" s="1"/>
  <c r="D739" i="52"/>
  <c r="E743" i="52"/>
  <c r="E761" i="52"/>
  <c r="E760" i="52" s="1"/>
  <c r="E392" i="52"/>
  <c r="E451" i="52"/>
  <c r="E450" i="52" s="1"/>
  <c r="D450" i="52"/>
  <c r="E492" i="52"/>
  <c r="E491" i="52" s="1"/>
  <c r="D491" i="52"/>
  <c r="E562" i="52"/>
  <c r="E561" i="52" s="1"/>
  <c r="E610" i="52"/>
  <c r="E661" i="52"/>
  <c r="D687" i="52"/>
  <c r="E688" i="52"/>
  <c r="E687" i="52" s="1"/>
  <c r="D727" i="52"/>
  <c r="E728" i="52"/>
  <c r="E727" i="52" s="1"/>
  <c r="D765" i="52"/>
  <c r="E766" i="52"/>
  <c r="E765" i="52" s="1"/>
  <c r="E772" i="52"/>
  <c r="E771" i="52" s="1"/>
  <c r="E723" i="52"/>
  <c r="E722" i="52" s="1"/>
  <c r="D722" i="52"/>
  <c r="D717" i="52" s="1"/>
  <c r="D716" i="52" s="1"/>
  <c r="E751" i="52"/>
  <c r="E750" i="52" s="1"/>
  <c r="E600" i="52"/>
  <c r="E599" i="52" s="1"/>
  <c r="D599" i="52"/>
  <c r="E666" i="52"/>
  <c r="E665" i="52" s="1"/>
  <c r="D665" i="52"/>
  <c r="E701" i="52"/>
  <c r="E700" i="52" s="1"/>
  <c r="D700" i="52"/>
  <c r="H717" i="52"/>
  <c r="J717" i="52" s="1"/>
  <c r="C716" i="52"/>
  <c r="H716" i="52" s="1"/>
  <c r="J716" i="52" s="1"/>
  <c r="D751" i="52"/>
  <c r="D750" i="52" s="1"/>
  <c r="C149" i="51"/>
  <c r="C373" i="51"/>
  <c r="C450" i="51"/>
  <c r="C615" i="51"/>
  <c r="E38" i="50"/>
  <c r="E68" i="50"/>
  <c r="E61" i="50"/>
  <c r="E6" i="50"/>
  <c r="E4" i="50" s="1"/>
  <c r="D4" i="50"/>
  <c r="E123" i="50"/>
  <c r="E143" i="50"/>
  <c r="H153" i="50"/>
  <c r="J153" i="50" s="1"/>
  <c r="H164" i="50"/>
  <c r="C163" i="50"/>
  <c r="H163" i="50" s="1"/>
  <c r="J163" i="50" s="1"/>
  <c r="E172" i="50"/>
  <c r="E171" i="50" s="1"/>
  <c r="E170" i="50" s="1"/>
  <c r="D171" i="50"/>
  <c r="D170" i="50" s="1"/>
  <c r="D207" i="50"/>
  <c r="E208" i="50"/>
  <c r="E207" i="50" s="1"/>
  <c r="E203" i="50" s="1"/>
  <c r="E461" i="50"/>
  <c r="E459" i="50" s="1"/>
  <c r="D459" i="50"/>
  <c r="E476" i="50"/>
  <c r="E474" i="50" s="1"/>
  <c r="D474" i="50"/>
  <c r="D477" i="50"/>
  <c r="E478" i="50"/>
  <c r="E477" i="50" s="1"/>
  <c r="E492" i="50"/>
  <c r="E491" i="50" s="1"/>
  <c r="D491" i="50"/>
  <c r="H562" i="50"/>
  <c r="C561" i="50"/>
  <c r="E605" i="50"/>
  <c r="E603" i="50" s="1"/>
  <c r="D603" i="50"/>
  <c r="E763" i="50"/>
  <c r="D761" i="50"/>
  <c r="D760" i="50" s="1"/>
  <c r="D765" i="50"/>
  <c r="E766" i="50"/>
  <c r="E765" i="50" s="1"/>
  <c r="C3" i="50"/>
  <c r="E11" i="50"/>
  <c r="D38" i="50"/>
  <c r="E149" i="50"/>
  <c r="E155" i="50"/>
  <c r="E154" i="50" s="1"/>
  <c r="D154" i="50"/>
  <c r="E161" i="50"/>
  <c r="E160" i="50" s="1"/>
  <c r="D160" i="50"/>
  <c r="C178" i="50"/>
  <c r="D193" i="50"/>
  <c r="E194" i="50"/>
  <c r="E193" i="50" s="1"/>
  <c r="D204" i="50"/>
  <c r="D203" i="50" s="1"/>
  <c r="E299" i="50"/>
  <c r="E298" i="50" s="1"/>
  <c r="D315" i="50"/>
  <c r="D314" i="50" s="1"/>
  <c r="D429" i="50"/>
  <c r="E430" i="50"/>
  <c r="E429" i="50" s="1"/>
  <c r="C444" i="50"/>
  <c r="H444" i="50" s="1"/>
  <c r="D468" i="50"/>
  <c r="E498" i="50"/>
  <c r="E497" i="50" s="1"/>
  <c r="D497" i="50"/>
  <c r="E505" i="50"/>
  <c r="E504" i="50" s="1"/>
  <c r="E533" i="50"/>
  <c r="D531" i="50"/>
  <c r="D528" i="50" s="1"/>
  <c r="D538" i="50"/>
  <c r="D544" i="50"/>
  <c r="E545" i="50"/>
  <c r="E544" i="50" s="1"/>
  <c r="E594" i="50"/>
  <c r="E592" i="50" s="1"/>
  <c r="D592" i="50"/>
  <c r="E719" i="50"/>
  <c r="E718" i="50" s="1"/>
  <c r="D718" i="50"/>
  <c r="D717" i="50" s="1"/>
  <c r="D716" i="50" s="1"/>
  <c r="H726" i="50"/>
  <c r="J726" i="50" s="1"/>
  <c r="E728" i="50"/>
  <c r="E727" i="50" s="1"/>
  <c r="D772" i="50"/>
  <c r="D771" i="50" s="1"/>
  <c r="D11" i="50"/>
  <c r="D61" i="50"/>
  <c r="C116" i="50"/>
  <c r="E118" i="50"/>
  <c r="E117" i="50" s="1"/>
  <c r="D126" i="50"/>
  <c r="D116" i="50" s="1"/>
  <c r="D115" i="50" s="1"/>
  <c r="E130" i="50"/>
  <c r="E129" i="50" s="1"/>
  <c r="D146" i="50"/>
  <c r="D189" i="50"/>
  <c r="D216" i="50"/>
  <c r="D215" i="50" s="1"/>
  <c r="E221" i="50"/>
  <c r="E220" i="50" s="1"/>
  <c r="E227" i="50"/>
  <c r="D223" i="50"/>
  <c r="D222" i="50" s="1"/>
  <c r="E231" i="50"/>
  <c r="E229" i="50" s="1"/>
  <c r="E228" i="50" s="1"/>
  <c r="D229" i="50"/>
  <c r="D228" i="50" s="1"/>
  <c r="E244" i="50"/>
  <c r="E243" i="50" s="1"/>
  <c r="E251" i="50"/>
  <c r="E250" i="50" s="1"/>
  <c r="D265" i="50"/>
  <c r="D263" i="50" s="1"/>
  <c r="D259" i="50" s="1"/>
  <c r="C314" i="50"/>
  <c r="E341" i="50"/>
  <c r="E346" i="50"/>
  <c r="E344" i="50" s="1"/>
  <c r="D344" i="50"/>
  <c r="D340" i="50" s="1"/>
  <c r="H348" i="50"/>
  <c r="C340" i="50"/>
  <c r="D357" i="50"/>
  <c r="E358" i="50"/>
  <c r="E357" i="50" s="1"/>
  <c r="E382" i="50"/>
  <c r="E397" i="50"/>
  <c r="E395" i="50" s="1"/>
  <c r="D395" i="50"/>
  <c r="E451" i="50"/>
  <c r="E450" i="50" s="1"/>
  <c r="D450" i="50"/>
  <c r="E495" i="50"/>
  <c r="E494" i="50" s="1"/>
  <c r="D513" i="50"/>
  <c r="E514" i="50"/>
  <c r="E513" i="50" s="1"/>
  <c r="E509" i="50" s="1"/>
  <c r="E522" i="50"/>
  <c r="E539" i="50"/>
  <c r="E538" i="50" s="1"/>
  <c r="C550" i="50"/>
  <c r="H550" i="50" s="1"/>
  <c r="J550" i="50" s="1"/>
  <c r="E611" i="50"/>
  <c r="E610" i="50" s="1"/>
  <c r="D610" i="50"/>
  <c r="E623" i="50"/>
  <c r="D616" i="50"/>
  <c r="D679" i="50"/>
  <c r="E688" i="50"/>
  <c r="E687" i="50" s="1"/>
  <c r="D743" i="50"/>
  <c r="D726" i="50" s="1"/>
  <c r="D725" i="50" s="1"/>
  <c r="E753" i="50"/>
  <c r="E751" i="50" s="1"/>
  <c r="E750" i="50" s="1"/>
  <c r="D751" i="50"/>
  <c r="E756" i="50"/>
  <c r="E755" i="50" s="1"/>
  <c r="D68" i="50"/>
  <c r="D67" i="50" s="1"/>
  <c r="C67" i="50"/>
  <c r="H67" i="50" s="1"/>
  <c r="J67" i="50" s="1"/>
  <c r="E97" i="50"/>
  <c r="E67" i="50" s="1"/>
  <c r="E137" i="50"/>
  <c r="E136" i="50" s="1"/>
  <c r="D136" i="50"/>
  <c r="D135" i="50" s="1"/>
  <c r="D149" i="50"/>
  <c r="C170" i="50"/>
  <c r="H170" i="50" s="1"/>
  <c r="J170" i="50" s="1"/>
  <c r="D180" i="50"/>
  <c r="D179" i="50" s="1"/>
  <c r="E181" i="50"/>
  <c r="E180" i="50" s="1"/>
  <c r="E179" i="50" s="1"/>
  <c r="D185" i="50"/>
  <c r="D184" i="50" s="1"/>
  <c r="E190" i="50"/>
  <c r="E189" i="50" s="1"/>
  <c r="E188" i="50" s="1"/>
  <c r="E216" i="50"/>
  <c r="E223" i="50"/>
  <c r="E222" i="50" s="1"/>
  <c r="E290" i="50"/>
  <c r="E289" i="50" s="1"/>
  <c r="E263" i="50" s="1"/>
  <c r="E315" i="50"/>
  <c r="E362" i="50"/>
  <c r="E389" i="50"/>
  <c r="E388" i="50" s="1"/>
  <c r="E413" i="50"/>
  <c r="E412" i="50" s="1"/>
  <c r="D412" i="50"/>
  <c r="E418" i="50"/>
  <c r="E416" i="50" s="1"/>
  <c r="D416" i="50"/>
  <c r="D463" i="50"/>
  <c r="E464" i="50"/>
  <c r="E463" i="50" s="1"/>
  <c r="E468" i="50"/>
  <c r="D509" i="50"/>
  <c r="E531" i="50"/>
  <c r="E528" i="50" s="1"/>
  <c r="D552" i="50"/>
  <c r="D551" i="50" s="1"/>
  <c r="D550" i="50" s="1"/>
  <c r="E565" i="50"/>
  <c r="E562" i="50" s="1"/>
  <c r="E561" i="50" s="1"/>
  <c r="D562" i="50"/>
  <c r="E616" i="50"/>
  <c r="D628" i="50"/>
  <c r="D653" i="50"/>
  <c r="E654" i="50"/>
  <c r="E653" i="50" s="1"/>
  <c r="E661" i="50"/>
  <c r="D671" i="50"/>
  <c r="E423" i="50"/>
  <c r="E422" i="50" s="1"/>
  <c r="D422" i="50"/>
  <c r="E446" i="50"/>
  <c r="E445" i="50" s="1"/>
  <c r="D445" i="50"/>
  <c r="E456" i="50"/>
  <c r="E455" i="50" s="1"/>
  <c r="D455" i="50"/>
  <c r="E487" i="50"/>
  <c r="E486" i="50" s="1"/>
  <c r="E484" i="50" s="1"/>
  <c r="E483" i="50" s="1"/>
  <c r="D486" i="50"/>
  <c r="D484" i="50" s="1"/>
  <c r="E549" i="50"/>
  <c r="E547" i="50" s="1"/>
  <c r="D547" i="50"/>
  <c r="E570" i="50"/>
  <c r="E569" i="50" s="1"/>
  <c r="D569" i="50"/>
  <c r="D676" i="50"/>
  <c r="D167" i="50"/>
  <c r="D163" i="50" s="1"/>
  <c r="E297" i="50"/>
  <c r="E296" i="50" s="1"/>
  <c r="D296" i="50"/>
  <c r="E309" i="50"/>
  <c r="E308" i="50" s="1"/>
  <c r="D308" i="50"/>
  <c r="E329" i="50"/>
  <c r="E328" i="50" s="1"/>
  <c r="D328" i="50"/>
  <c r="C484" i="50"/>
  <c r="E595" i="50"/>
  <c r="E644" i="50"/>
  <c r="E642" i="50" s="1"/>
  <c r="D642" i="50"/>
  <c r="E647" i="50"/>
  <c r="E646" i="50" s="1"/>
  <c r="D646" i="50"/>
  <c r="H653" i="50"/>
  <c r="C645" i="50"/>
  <c r="H645" i="50" s="1"/>
  <c r="J645" i="50" s="1"/>
  <c r="E671" i="50"/>
  <c r="E677" i="50"/>
  <c r="E676" i="50" s="1"/>
  <c r="E696" i="50"/>
  <c r="E694" i="50" s="1"/>
  <c r="D694" i="50"/>
  <c r="E723" i="50"/>
  <c r="E722" i="50" s="1"/>
  <c r="D722" i="50"/>
  <c r="E761" i="50"/>
  <c r="E760" i="50" s="1"/>
  <c r="E772" i="50"/>
  <c r="E771" i="50" s="1"/>
  <c r="E600" i="50"/>
  <c r="E599" i="50" s="1"/>
  <c r="D599" i="50"/>
  <c r="E666" i="50"/>
  <c r="E665" i="50" s="1"/>
  <c r="D665" i="50"/>
  <c r="E701" i="50"/>
  <c r="E700" i="50" s="1"/>
  <c r="D700" i="50"/>
  <c r="H717" i="50"/>
  <c r="J717" i="50" s="1"/>
  <c r="C716" i="50"/>
  <c r="H716" i="50" s="1"/>
  <c r="J716" i="50" s="1"/>
  <c r="D750" i="50"/>
  <c r="E483" i="54" l="1"/>
  <c r="H263" i="54"/>
  <c r="C259" i="54"/>
  <c r="H561" i="54"/>
  <c r="J561" i="54" s="1"/>
  <c r="C560" i="54"/>
  <c r="D726" i="54"/>
  <c r="D725" i="54" s="1"/>
  <c r="H178" i="54"/>
  <c r="J178" i="54" s="1"/>
  <c r="C177" i="54"/>
  <c r="H177" i="54" s="1"/>
  <c r="J177" i="54" s="1"/>
  <c r="C115" i="54"/>
  <c r="H116" i="54"/>
  <c r="J116" i="54" s="1"/>
  <c r="E3" i="54"/>
  <c r="E2" i="54" s="1"/>
  <c r="H551" i="54"/>
  <c r="J551" i="54" s="1"/>
  <c r="C550" i="54"/>
  <c r="H550" i="54" s="1"/>
  <c r="J550" i="54" s="1"/>
  <c r="D259" i="54"/>
  <c r="E203" i="54"/>
  <c r="D561" i="54"/>
  <c r="D170" i="54"/>
  <c r="E179" i="54"/>
  <c r="E178" i="54" s="1"/>
  <c r="E177" i="54" s="1"/>
  <c r="E135" i="54"/>
  <c r="E115" i="54" s="1"/>
  <c r="E114" i="54" s="1"/>
  <c r="H3" i="54"/>
  <c r="J3" i="54" s="1"/>
  <c r="C2" i="54"/>
  <c r="C716" i="54"/>
  <c r="H716" i="54" s="1"/>
  <c r="J716" i="54" s="1"/>
  <c r="H717" i="54"/>
  <c r="J717" i="54" s="1"/>
  <c r="H340" i="54"/>
  <c r="C339" i="54"/>
  <c r="H339" i="54" s="1"/>
  <c r="J339" i="54" s="1"/>
  <c r="E340" i="54"/>
  <c r="E339" i="54" s="1"/>
  <c r="H726" i="54"/>
  <c r="J726" i="54" s="1"/>
  <c r="C725" i="54"/>
  <c r="H725" i="54" s="1"/>
  <c r="J725" i="54" s="1"/>
  <c r="D152" i="54"/>
  <c r="D645" i="54"/>
  <c r="E528" i="54"/>
  <c r="C483" i="54"/>
  <c r="H483" i="54" s="1"/>
  <c r="J483" i="54" s="1"/>
  <c r="H484" i="54"/>
  <c r="D340" i="54"/>
  <c r="D339" i="54" s="1"/>
  <c r="H153" i="54"/>
  <c r="J153" i="54" s="1"/>
  <c r="C152" i="54"/>
  <c r="H152" i="54" s="1"/>
  <c r="J152" i="54" s="1"/>
  <c r="E509" i="54"/>
  <c r="E259" i="54"/>
  <c r="E258" i="54" s="1"/>
  <c r="E257" i="54" s="1"/>
  <c r="E314" i="54"/>
  <c r="D203" i="54"/>
  <c r="D178" i="54" s="1"/>
  <c r="D177" i="54" s="1"/>
  <c r="E561" i="54"/>
  <c r="E560" i="54" s="1"/>
  <c r="E559" i="54" s="1"/>
  <c r="D116" i="54"/>
  <c r="D115" i="54" s="1"/>
  <c r="D2" i="54"/>
  <c r="D2" i="52"/>
  <c r="E645" i="52"/>
  <c r="C258" i="52"/>
  <c r="H259" i="52"/>
  <c r="J259" i="52" s="1"/>
  <c r="C115" i="52"/>
  <c r="H116" i="52"/>
  <c r="J116" i="52" s="1"/>
  <c r="E444" i="52"/>
  <c r="E340" i="52"/>
  <c r="H561" i="52"/>
  <c r="J561" i="52" s="1"/>
  <c r="C560" i="52"/>
  <c r="E163" i="52"/>
  <c r="E152" i="52" s="1"/>
  <c r="E726" i="52"/>
  <c r="E725" i="52" s="1"/>
  <c r="C725" i="52"/>
  <c r="H725" i="52" s="1"/>
  <c r="J725" i="52" s="1"/>
  <c r="H726" i="52"/>
  <c r="J726" i="52" s="1"/>
  <c r="D484" i="52"/>
  <c r="D483" i="52" s="1"/>
  <c r="D67" i="52"/>
  <c r="D314" i="52"/>
  <c r="E314" i="52"/>
  <c r="E259" i="52" s="1"/>
  <c r="D135" i="52"/>
  <c r="E67" i="52"/>
  <c r="E2" i="52" s="1"/>
  <c r="E560" i="52"/>
  <c r="E559" i="52" s="1"/>
  <c r="H484" i="52"/>
  <c r="C483" i="52"/>
  <c r="H483" i="52" s="1"/>
  <c r="J483" i="52" s="1"/>
  <c r="D152" i="52"/>
  <c r="D116" i="52"/>
  <c r="D115" i="52" s="1"/>
  <c r="D114" i="52" s="1"/>
  <c r="C2" i="52"/>
  <c r="H3" i="52"/>
  <c r="J3" i="52" s="1"/>
  <c r="D561" i="52"/>
  <c r="D259" i="52"/>
  <c r="C339" i="52"/>
  <c r="H339" i="52" s="1"/>
  <c r="J339" i="52" s="1"/>
  <c r="D726" i="52"/>
  <c r="D725" i="52" s="1"/>
  <c r="D645" i="52"/>
  <c r="E228" i="52"/>
  <c r="E178" i="52" s="1"/>
  <c r="E177" i="52" s="1"/>
  <c r="E483" i="52"/>
  <c r="D444" i="52"/>
  <c r="D339" i="52" s="1"/>
  <c r="E203" i="52"/>
  <c r="C449" i="51"/>
  <c r="C148" i="51"/>
  <c r="C147" i="51" s="1"/>
  <c r="F146" i="51" s="1"/>
  <c r="H146" i="51" s="1"/>
  <c r="E259" i="50"/>
  <c r="E258" i="50" s="1"/>
  <c r="E257" i="50" s="1"/>
  <c r="E560" i="50"/>
  <c r="E559" i="50" s="1"/>
  <c r="E444" i="50"/>
  <c r="E314" i="50"/>
  <c r="D153" i="50"/>
  <c r="D152" i="50" s="1"/>
  <c r="D114" i="50" s="1"/>
  <c r="C152" i="50"/>
  <c r="H152" i="50" s="1"/>
  <c r="J152" i="50" s="1"/>
  <c r="D3" i="50"/>
  <c r="D2" i="50" s="1"/>
  <c r="D645" i="50"/>
  <c r="D561" i="50"/>
  <c r="D560" i="50" s="1"/>
  <c r="D559" i="50" s="1"/>
  <c r="C339" i="50"/>
  <c r="H339" i="50" s="1"/>
  <c r="J339" i="50" s="1"/>
  <c r="H340" i="50"/>
  <c r="D188" i="50"/>
  <c r="E116" i="50"/>
  <c r="E115" i="50" s="1"/>
  <c r="E717" i="50"/>
  <c r="E716" i="50" s="1"/>
  <c r="H178" i="50"/>
  <c r="J178" i="50" s="1"/>
  <c r="C177" i="50"/>
  <c r="H177" i="50" s="1"/>
  <c r="J177" i="50" s="1"/>
  <c r="E153" i="50"/>
  <c r="E152" i="50" s="1"/>
  <c r="H3" i="50"/>
  <c r="J3" i="50" s="1"/>
  <c r="C2" i="50"/>
  <c r="H561" i="50"/>
  <c r="J561" i="50" s="1"/>
  <c r="C560" i="50"/>
  <c r="E3" i="50"/>
  <c r="E2" i="50" s="1"/>
  <c r="E645" i="50"/>
  <c r="H484" i="50"/>
  <c r="C483" i="50"/>
  <c r="H483" i="50" s="1"/>
  <c r="J483" i="50" s="1"/>
  <c r="E340" i="50"/>
  <c r="E339" i="50" s="1"/>
  <c r="H116" i="50"/>
  <c r="J116" i="50" s="1"/>
  <c r="C115" i="50"/>
  <c r="E726" i="50"/>
  <c r="E725" i="50" s="1"/>
  <c r="D483" i="50"/>
  <c r="D444" i="50"/>
  <c r="D339" i="50" s="1"/>
  <c r="D258" i="50" s="1"/>
  <c r="D257" i="50" s="1"/>
  <c r="D178" i="50"/>
  <c r="D177" i="50" s="1"/>
  <c r="E135" i="50"/>
  <c r="H314" i="50"/>
  <c r="C259" i="50"/>
  <c r="E215" i="50"/>
  <c r="E178" i="50" s="1"/>
  <c r="E177" i="50" s="1"/>
  <c r="D114" i="54" l="1"/>
  <c r="D258" i="54"/>
  <c r="D257" i="54" s="1"/>
  <c r="H2" i="54"/>
  <c r="J2" i="54" s="1"/>
  <c r="H115" i="54"/>
  <c r="J115" i="54" s="1"/>
  <c r="C114" i="54"/>
  <c r="H114" i="54" s="1"/>
  <c r="J114" i="54" s="1"/>
  <c r="H560" i="54"/>
  <c r="J560" i="54" s="1"/>
  <c r="C559" i="54"/>
  <c r="H559" i="54" s="1"/>
  <c r="J559" i="54" s="1"/>
  <c r="D560" i="54"/>
  <c r="D559" i="54" s="1"/>
  <c r="C258" i="54"/>
  <c r="H259" i="54"/>
  <c r="J259" i="54" s="1"/>
  <c r="E114" i="52"/>
  <c r="H115" i="52"/>
  <c r="J115" i="52" s="1"/>
  <c r="C114" i="52"/>
  <c r="H114" i="52" s="1"/>
  <c r="J114" i="52" s="1"/>
  <c r="H2" i="52"/>
  <c r="J2" i="52" s="1"/>
  <c r="H1" i="52"/>
  <c r="J1" i="52" s="1"/>
  <c r="E258" i="52"/>
  <c r="E257" i="52" s="1"/>
  <c r="E339" i="52"/>
  <c r="D258" i="52"/>
  <c r="D257" i="52" s="1"/>
  <c r="C257" i="52"/>
  <c r="H258" i="52"/>
  <c r="J258" i="52" s="1"/>
  <c r="D560" i="52"/>
  <c r="D559" i="52" s="1"/>
  <c r="H560" i="52"/>
  <c r="J560" i="52" s="1"/>
  <c r="C559" i="52"/>
  <c r="H559" i="52" s="1"/>
  <c r="J559" i="52" s="1"/>
  <c r="H259" i="50"/>
  <c r="J259" i="50" s="1"/>
  <c r="C258" i="50"/>
  <c r="H2" i="50"/>
  <c r="J2" i="50" s="1"/>
  <c r="H1" i="50"/>
  <c r="J1" i="50" s="1"/>
  <c r="C114" i="50"/>
  <c r="H114" i="50" s="1"/>
  <c r="J114" i="50" s="1"/>
  <c r="H115" i="50"/>
  <c r="J115" i="50" s="1"/>
  <c r="H560" i="50"/>
  <c r="J560" i="50" s="1"/>
  <c r="C559" i="50"/>
  <c r="H559" i="50" s="1"/>
  <c r="J559" i="50" s="1"/>
  <c r="E114" i="50"/>
  <c r="H1" i="54" l="1"/>
  <c r="J1" i="54" s="1"/>
  <c r="H258" i="54"/>
  <c r="J258" i="54" s="1"/>
  <c r="C257" i="54"/>
  <c r="H257" i="52"/>
  <c r="J257" i="52" s="1"/>
  <c r="H256" i="52"/>
  <c r="J256" i="52" s="1"/>
  <c r="H258" i="50"/>
  <c r="J258" i="50" s="1"/>
  <c r="C257" i="50"/>
  <c r="H257" i="54" l="1"/>
  <c r="J257" i="54" s="1"/>
  <c r="H256" i="54"/>
  <c r="J256" i="54" s="1"/>
  <c r="H257" i="50"/>
  <c r="J257" i="50" s="1"/>
  <c r="H256" i="50"/>
  <c r="J256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D4" i="34"/>
  <c r="F4" i="35"/>
  <c r="C13" i="35"/>
  <c r="C26" i="35"/>
  <c r="C48" i="35"/>
  <c r="C54" i="35"/>
  <c r="C60" i="35"/>
  <c r="I4" i="35"/>
  <c r="D67" i="49"/>
  <c r="G4" i="34"/>
  <c r="E39" i="34"/>
  <c r="C19" i="35"/>
  <c r="D25" i="35"/>
  <c r="C33" i="35"/>
  <c r="C51" i="35"/>
  <c r="C57" i="35"/>
  <c r="F63" i="35"/>
  <c r="C63" i="35" s="1"/>
  <c r="C67" i="35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416" i="49"/>
  <c r="C561" i="49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C4" i="35"/>
  <c r="C25" i="35"/>
  <c r="D4" i="35"/>
  <c r="D74" i="35"/>
  <c r="C32" i="35"/>
  <c r="D727" i="49"/>
  <c r="D726" i="49" s="1"/>
  <c r="F78" i="34"/>
  <c r="F74" i="35"/>
  <c r="E116" i="49"/>
  <c r="D263" i="49"/>
  <c r="D259" i="49" s="1"/>
  <c r="D444" i="49"/>
  <c r="D562" i="49"/>
  <c r="D561" i="49" s="1"/>
  <c r="D560" i="49" s="1"/>
  <c r="E314" i="49"/>
  <c r="E188" i="49"/>
  <c r="D3" i="49"/>
  <c r="D2" i="49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115" i="49" l="1"/>
  <c r="E258" i="49"/>
  <c r="E257" i="49" s="1"/>
  <c r="D339" i="49"/>
  <c r="C74" i="35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2" i="26" l="1"/>
  <c r="C561" i="26"/>
  <c r="C483" i="26"/>
  <c r="C152" i="26"/>
  <c r="C115" i="26"/>
  <c r="C560" i="26"/>
  <c r="C339" i="26"/>
  <c r="C259" i="26"/>
  <c r="C178" i="26"/>
  <c r="C177" i="26" s="1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<sst xmlns="http://schemas.openxmlformats.org/spreadsheetml/2006/main" count="6008" uniqueCount="992">
  <si>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</si>
  <si>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</si>
  <si>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</si>
  <si>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</si>
  <si>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</si>
  <si>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</si>
  <si>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</si>
  <si>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</si>
  <si>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</si>
  <si>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</si>
  <si>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</si>
  <si>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</si>
  <si>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</si>
  <si>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</si>
  <si>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</si>
  <si>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</si>
  <si>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</si>
  <si>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</si>
  <si>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</si>
  <si>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</si>
  <si>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</si>
  <si>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</si>
  <si>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</si>
  <si>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</si>
  <si>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</si>
  <si>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</si>
  <si>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</si>
  <si>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</si>
  <si>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</si>
  <si>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</si>
  <si>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</si>
  <si>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</si>
  <si>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</si>
  <si>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</si>
  <si>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</si>
  <si>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</si>
  <si>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</si>
  <si>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</si>
  <si>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</si>
  <si>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</si>
  <si>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</si>
  <si>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</si>
  <si>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</si>
  <si>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</si>
  <si>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</si>
  <si>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</si>
  <si>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</si>
  <si>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</si>
  <si>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</si>
  <si>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</si>
  <si>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</si>
  <si>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</si>
  <si>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</si>
  <si>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</si>
  <si>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</si>
  <si>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</si>
  <si>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</si>
  <si>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</si>
  <si>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</si>
  <si>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</si>
  <si>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</si>
  <si>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</si>
  <si>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</si>
  <si>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</si>
  <si>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</si>
  <si>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</si>
  <si>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</si>
  <si>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</si>
  <si>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</si>
  <si>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</si>
  <si>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</si>
  <si>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</si>
  <si>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</si>
  <si>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</si>
  <si>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</si>
  <si>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</si>
  <si>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</si>
  <si>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</si>
  <si>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</si>
  <si>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</si>
  <si>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</si>
  <si>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</si>
  <si>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</si>
  <si>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</si>
  <si>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</si>
  <si>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</si>
  <si>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</si>
  <si>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</si>
  <si>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</si>
  <si>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</si>
  <si>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</si>
  <si>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</si>
  <si>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</si>
  <si>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</si>
  <si>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</si>
  <si>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</si>
  <si>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</si>
  <si>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</si>
  <si>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</si>
  <si>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</si>
  <si>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</si>
  <si>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</si>
  <si>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</si>
  <si>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</si>
  <si>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</si>
  <si>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</si>
  <si>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</si>
  <si>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</si>
  <si>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</si>
  <si>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</si>
  <si>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</si>
  <si>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</si>
  <si>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</si>
  <si>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</si>
  <si>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</si>
  <si>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</si>
  <si>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</si>
  <si>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</si>
  <si>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</si>
  <si>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</si>
  <si>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</si>
  <si>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</si>
  <si>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</si>
  <si>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</si>
  <si>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</si>
  <si>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</si>
  <si>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</si>
  <si>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</si>
  <si>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</si>
  <si>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</si>
  <si>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</si>
  <si>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</si>
  <si>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</si>
  <si>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</si>
  <si>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</si>
  <si>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</si>
  <si>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</si>
  <si>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</si>
  <si>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</si>
  <si>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</si>
  <si>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</si>
  <si>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</si>
  <si>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</si>
  <si>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</si>
  <si>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</si>
  <si>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</si>
  <si>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</si>
  <si>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</si>
  <si>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</si>
  <si>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</si>
  <si>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</si>
  <si>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</si>
  <si>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</si>
  <si>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</si>
  <si>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</si>
  <si>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</si>
  <si>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</si>
  <si>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</si>
  <si>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</si>
  <si>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</si>
  <si>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</si>
  <si>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</si>
  <si>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</si>
  <si>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</si>
  <si>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</si>
  <si>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</si>
  <si>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</si>
  <si>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</si>
  <si>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</si>
  <si>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</si>
  <si>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</si>
  <si>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</si>
  <si>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</si>
  <si>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</si>
  <si>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</si>
  <si>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</si>
  <si>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</si>
  <si>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</si>
  <si>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</si>
  <si>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</si>
  <si>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</si>
  <si>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</si>
  <si>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</si>
  <si>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</si>
  <si>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</si>
  <si>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</si>
  <si>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</si>
  <si>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</si>
  <si>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</si>
  <si>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</si>
  <si>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</si>
  <si>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</si>
  <si>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</si>
  <si>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</si>
  <si>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</si>
  <si>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</si>
  <si>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</si>
  <si>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</si>
  <si>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</si>
  <si>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</si>
  <si>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</si>
  <si>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</si>
  <si>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</si>
  <si>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</si>
  <si>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</si>
  <si>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</si>
  <si>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</si>
  <si>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</si>
  <si>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</si>
  <si>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</si>
  <si>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</si>
  <si>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</si>
  <si>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</si>
  <si>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</si>
  <si>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</si>
  <si>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</si>
  <si>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</si>
  <si>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</si>
  <si>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</si>
  <si>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</si>
  <si>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</si>
  <si>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</si>
  <si>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</si>
  <si>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</si>
  <si>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</si>
  <si>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</si>
  <si>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</si>
  <si>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</si>
  <si>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</si>
  <si>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</si>
  <si>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</si>
  <si>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</si>
  <si>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</si>
  <si>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</si>
  <si>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</si>
  <si>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</si>
  <si>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</si>
  <si>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</si>
  <si>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</si>
  <si>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</si>
  <si>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</si>
  <si>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</si>
  <si>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</si>
  <si>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</si>
  <si>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</si>
  <si>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</si>
  <si>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</si>
  <si>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</si>
  <si>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</si>
  <si>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</si>
  <si>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</si>
  <si>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</si>
  <si>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</si>
  <si>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</si>
  <si>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</si>
  <si>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</si>
  <si>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</si>
  <si>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</si>
  <si>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</si>
  <si>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</si>
  <si>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</si>
  <si>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</si>
  <si>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</si>
  <si>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</si>
  <si>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</si>
  <si>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</si>
  <si>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</si>
  <si>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</si>
  <si>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</si>
  <si>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</si>
  <si>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</si>
  <si>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</si>
  <si>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</si>
  <si>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</si>
  <si>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</si>
  <si>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</si>
  <si>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</si>
  <si>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</si>
  <si>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</si>
  <si>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</si>
  <si>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</si>
  <si>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</si>
  <si>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</si>
  <si>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</si>
  <si>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</si>
  <si>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</si>
  <si>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</si>
  <si>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</si>
  <si>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</si>
  <si>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</si>
  <si>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</si>
  <si>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</si>
  <si>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</si>
  <si>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</si>
  <si>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</si>
  <si>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</si>
  <si>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</si>
  <si>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</si>
  <si>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</si>
  <si>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</si>
  <si>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</si>
  <si>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</si>
  <si>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</si>
  <si>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</si>
  <si>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</si>
  <si>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</si>
  <si>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</si>
  <si>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</si>
  <si>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</si>
  <si>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</si>
  <si>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</si>
  <si>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</si>
  <si>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</si>
  <si>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</si>
  <si>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</si>
  <si>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</si>
  <si>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</si>
  <si>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</si>
  <si>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</si>
  <si>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</si>
  <si>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</si>
  <si>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</si>
  <si>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</si>
  <si>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</si>
  <si>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</si>
  <si>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</si>
  <si>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</si>
  <si>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</si>
  <si>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</si>
  <si>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</si>
  <si>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</si>
  <si>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</si>
  <si>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</si>
  <si>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</si>
  <si>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</si>
  <si>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</si>
  <si>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</si>
  <si>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</si>
  <si>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</si>
  <si>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</si>
  <si>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</si>
  <si>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</si>
  <si>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</si>
  <si>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</si>
  <si>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</si>
  <si>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</si>
  <si>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</si>
  <si>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</si>
  <si>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</si>
  <si>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</si>
  <si>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</si>
  <si>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</si>
  <si>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</si>
  <si>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</si>
  <si>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</si>
  <si>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</si>
  <si>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</si>
  <si>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</si>
  <si>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</si>
  <si>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</si>
  <si>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</si>
  <si>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</si>
  <si>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</si>
  <si>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</si>
  <si>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</si>
  <si>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</si>
  <si>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</si>
  <si>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</si>
  <si>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</si>
  <si>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</si>
  <si>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</si>
  <si>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</si>
  <si>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</si>
  <si>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</si>
  <si>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</si>
  <si>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</si>
  <si>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</si>
  <si>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</si>
  <si>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</si>
  <si>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</si>
  <si>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</si>
  <si>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</si>
  <si>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</si>
  <si>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</si>
  <si>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</si>
  <si>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</si>
  <si>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</si>
  <si>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</si>
  <si>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</si>
  <si>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</si>
  <si>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</si>
  <si>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</si>
  <si>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</si>
  <si>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</si>
  <si>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</si>
  <si>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</si>
  <si>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</si>
  <si>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</si>
  <si>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</si>
  <si>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</si>
  <si>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</si>
  <si>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</si>
  <si>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</si>
  <si>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</si>
  <si>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</si>
  <si>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</si>
  <si>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</si>
  <si>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</si>
  <si>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</si>
  <si>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</si>
  <si>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</si>
  <si>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</si>
  <si>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</si>
  <si>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</si>
  <si>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</si>
  <si>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</si>
  <si>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</si>
  <si>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</si>
  <si>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</si>
  <si>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</si>
  <si>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</si>
  <si>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</si>
  <si>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</si>
  <si>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</si>
  <si>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</si>
  <si>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</si>
  <si>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</si>
  <si>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</si>
  <si>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</si>
  <si>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</si>
  <si>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</si>
  <si>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</si>
  <si>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</si>
  <si>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</si>
  <si>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</si>
  <si>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</si>
  <si>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</si>
  <si>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</si>
  <si>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</si>
  <si>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</si>
  <si>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</si>
  <si>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</si>
  <si>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</si>
  <si>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</si>
  <si>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</si>
  <si>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</si>
  <si>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</si>
  <si>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</si>
  <si>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</si>
  <si>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</si>
  <si>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</si>
  <si>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</si>
  <si>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</si>
  <si>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</si>
  <si>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</si>
  <si>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</si>
  <si>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</si>
  <si>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</si>
  <si>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</si>
  <si>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</si>
  <si>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</si>
  <si>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</si>
  <si>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</si>
  <si>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</si>
  <si>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</si>
  <si>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</si>
  <si>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</si>
  <si>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</si>
  <si>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</si>
  <si>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</si>
  <si>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</si>
  <si>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</si>
  <si>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</si>
  <si>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</si>
  <si>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</si>
  <si>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</si>
  <si>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</si>
  <si>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</si>
  <si>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</si>
  <si>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</si>
  <si>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</si>
  <si>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</si>
  <si>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</si>
  <si>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</si>
  <si>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</si>
  <si>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</si>
  <si>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</si>
  <si>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</si>
  <si>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</si>
  <si>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</si>
  <si>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</si>
  <si>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</si>
  <si>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</si>
  <si>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</si>
  <si>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</si>
  <si>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</si>
  <si>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</si>
  <si>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</si>
  <si>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</si>
  <si>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</si>
  <si>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</si>
  <si>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</si>
  <si>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</si>
  <si>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</si>
  <si>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</si>
  <si>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</si>
  <si>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</si>
  <si>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</si>
  <si>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</si>
  <si>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</si>
  <si>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</si>
  <si>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</si>
  <si>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</si>
  <si>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</si>
  <si>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</si>
  <si>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</si>
  <si>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</si>
  <si>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</si>
  <si>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</si>
  <si>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</si>
  <si>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</si>
  <si>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</si>
  <si>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</si>
  <si>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</si>
  <si>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</si>
  <si>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</si>
  <si>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</si>
  <si>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</si>
  <si>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</si>
  <si>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</si>
  <si>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</si>
  <si>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</si>
  <si>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</si>
  <si>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</si>
  <si>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</si>
  <si>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</si>
  <si>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</si>
  <si>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</si>
  <si>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</si>
  <si>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</si>
  <si>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</si>
  <si>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</si>
  <si>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</si>
  <si>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</si>
  <si>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</si>
  <si>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</si>
  <si>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</si>
  <si>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</si>
  <si>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</si>
  <si>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</si>
  <si>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</si>
  <si>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</si>
  <si>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</si>
  <si>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</si>
  <si>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</si>
  <si>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</si>
  <si>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</si>
  <si>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</si>
  <si>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</si>
  <si>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</si>
  <si>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</si>
  <si>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</si>
  <si>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</si>
  <si>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</si>
  <si>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</si>
  <si>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</si>
  <si>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</si>
  <si>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</si>
  <si>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</si>
  <si>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</si>
  <si>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</si>
  <si>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</si>
  <si>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</si>
  <si>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</si>
  <si>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</si>
  <si>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</si>
  <si>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</si>
  <si>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</si>
  <si>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</si>
  <si>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</si>
  <si>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</si>
  <si>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</si>
  <si>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</si>
  <si>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</si>
  <si>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</si>
  <si>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</si>
  <si>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</si>
  <si>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</si>
  <si>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</si>
  <si>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</si>
  <si>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</si>
  <si>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</si>
  <si>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</si>
  <si>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</si>
  <si>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</si>
  <si>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</si>
  <si>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</si>
  <si>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</si>
  <si>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</si>
  <si>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</si>
  <si>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</si>
  <si>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</si>
  <si>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</si>
  <si>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</si>
  <si>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</si>
  <si>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</si>
  <si>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</si>
  <si>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</si>
  <si>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</si>
  <si>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</si>
  <si>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</si>
  <si>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</si>
  <si>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</si>
  <si>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</si>
  <si>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</si>
  <si>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</si>
  <si>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</si>
  <si>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</si>
  <si>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</si>
  <si>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</si>
  <si>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</si>
  <si>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</si>
  <si>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</si>
  <si>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</si>
  <si>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</si>
  <si>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</si>
  <si>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</si>
  <si>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</si>
  <si>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</si>
  <si>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</si>
  <si>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</si>
  <si>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</si>
  <si>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</si>
  <si>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</si>
  <si>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</si>
  <si>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</si>
  <si>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</si>
  <si>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</si>
  <si>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</si>
  <si>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</si>
  <si>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</si>
  <si>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</si>
  <si>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</si>
  <si>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</si>
  <si>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</si>
  <si>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</si>
  <si>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</si>
  <si>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</si>
  <si>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</si>
  <si>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</si>
  <si>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</si>
  <si>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</si>
  <si>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</si>
  <si>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</si>
  <si>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</si>
  <si>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</si>
  <si>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</si>
  <si>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</si>
  <si>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</si>
  <si>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</si>
  <si>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</si>
  <si>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</si>
  <si>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</si>
  <si>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</si>
  <si>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</si>
  <si>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</si>
  <si>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</si>
  <si>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</si>
  <si>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</si>
  <si>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</si>
  <si>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</si>
  <si>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</si>
  <si>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</si>
  <si>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</si>
  <si>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</si>
  <si>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</si>
  <si>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</si>
  <si>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</si>
  <si>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</si>
  <si>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</si>
  <si>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</si>
  <si>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</si>
  <si>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</si>
  <si>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</si>
  <si>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</si>
  <si>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</si>
  <si>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</si>
  <si>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</si>
  <si>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</si>
  <si>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</si>
  <si>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</si>
  <si>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</si>
  <si>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</si>
  <si>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</si>
  <si>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</si>
  <si>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</si>
  <si>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</si>
  <si>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</si>
  <si>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</si>
  <si>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</si>
  <si>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</si>
  <si>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</si>
  <si>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</si>
  <si>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</si>
  <si>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</si>
  <si>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</si>
  <si>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</si>
  <si>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</si>
  <si>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</si>
  <si>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</si>
  <si>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</si>
  <si>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</si>
  <si>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</si>
  <si>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</si>
  <si>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</si>
  <si>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</si>
  <si>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</si>
  <si>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</si>
  <si>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</si>
  <si>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</si>
  <si>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</si>
  <si>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</si>
  <si>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</si>
  <si>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</si>
  <si>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</si>
  <si>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</si>
  <si>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</si>
  <si>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</si>
  <si>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</si>
  <si>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</si>
  <si>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</si>
  <si>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</si>
  <si>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</si>
  <si>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</si>
  <si>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</si>
  <si>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</si>
  <si>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</si>
  <si>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</si>
  <si>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</si>
  <si>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</si>
  <si>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</si>
  <si>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</si>
  <si>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</si>
  <si>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</si>
  <si>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</si>
  <si>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</si>
  <si>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</si>
  <si>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</si>
  <si>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</si>
  <si>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</si>
  <si>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</si>
  <si>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</si>
  <si>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</si>
  <si>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</si>
  <si>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</si>
  <si>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</si>
  <si>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</si>
  <si>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</si>
  <si>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</si>
  <si>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</si>
  <si>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</si>
  <si>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</si>
  <si>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</si>
  <si>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</si>
  <si>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معطبة</t>
  </si>
  <si>
    <t>جيدة</t>
  </si>
  <si>
    <t>متوسطة</t>
  </si>
  <si>
    <t>إدارة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</si>
  <si>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</si>
  <si>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</si>
  <si>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</si>
  <si>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</si>
  <si>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</si>
  <si>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</si>
  <si>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</si>
  <si>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</si>
  <si>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</si>
  <si>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</si>
  <si>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</si>
  <si>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</si>
  <si>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</si>
  <si>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</si>
  <si>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</si>
  <si>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</si>
  <si>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</si>
  <si>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</si>
  <si>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</si>
  <si>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</si>
  <si>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</si>
  <si>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</si>
  <si>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</si>
  <si>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</si>
  <si>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</si>
  <si>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</si>
  <si>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</si>
  <si>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</si>
  <si>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</si>
  <si>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</si>
  <si>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</si>
  <si>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</si>
  <si>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</si>
  <si>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</si>
  <si>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</si>
  <si>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</si>
  <si>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</si>
  <si>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</si>
  <si>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</si>
  <si>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</si>
  <si>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</si>
  <si>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</si>
  <si>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</si>
  <si>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</si>
  <si>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</si>
  <si>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</si>
  <si>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</si>
  <si>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</si>
  <si>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</si>
  <si>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</si>
  <si>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</si>
  <si>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</si>
  <si>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</si>
  <si>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</si>
  <si>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</si>
  <si>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</si>
  <si>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</si>
  <si>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</si>
  <si>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</si>
  <si>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</si>
  <si>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</si>
  <si>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</si>
  <si>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</si>
  <si>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</si>
  <si>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</si>
  <si>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</si>
  <si>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</si>
  <si>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</si>
  <si>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</si>
  <si>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</si>
  <si>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</si>
  <si>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</si>
  <si>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</si>
  <si>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</si>
  <si>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</si>
  <si>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</si>
  <si>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</si>
  <si>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</si>
  <si>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</si>
  <si>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</si>
  <si>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</si>
  <si>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</si>
  <si>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</si>
  <si>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</si>
  <si>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</si>
  <si>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</si>
  <si>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</si>
  <si>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</si>
  <si>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</si>
  <si>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</si>
  <si>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</si>
  <si>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</si>
  <si>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</si>
  <si>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</si>
  <si>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</si>
  <si>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</si>
  <si>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</si>
  <si>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</si>
  <si>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</si>
  <si>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</si>
  <si>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</si>
  <si>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</si>
  <si>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</si>
  <si>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</si>
  <si>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</si>
  <si>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</si>
  <si>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</si>
  <si>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</si>
  <si>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</si>
  <si>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</si>
  <si>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</si>
  <si>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</si>
  <si>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</si>
  <si>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</si>
  <si>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</si>
  <si>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</si>
  <si>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</si>
  <si>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</si>
  <si>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</si>
  <si>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</si>
  <si>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</si>
  <si>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</si>
  <si>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</si>
  <si>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</si>
  <si>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</si>
  <si>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</si>
  <si>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</si>
  <si>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</si>
  <si>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</si>
  <si>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</si>
  <si>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</si>
  <si>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</si>
  <si>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</si>
  <si>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</si>
  <si>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</si>
  <si>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</si>
  <si>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</si>
  <si>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</si>
  <si>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</si>
  <si>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</si>
  <si>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</si>
  <si>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</si>
  <si>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</si>
  <si>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</si>
  <si>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</si>
  <si>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</si>
  <si>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</si>
  <si>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</si>
  <si>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</si>
  <si>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</si>
  <si>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</si>
  <si>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</si>
  <si>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</si>
  <si>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</si>
  <si>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</si>
  <si>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</si>
  <si>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</si>
  <si>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</si>
  <si>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</si>
  <si>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</si>
  <si>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</si>
  <si>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</si>
  <si>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</si>
  <si>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</si>
  <si>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</si>
  <si>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</si>
  <si>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</si>
  <si>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</si>
  <si>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</si>
  <si>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</si>
  <si>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</si>
  <si>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</si>
  <si>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</si>
  <si>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</si>
  <si>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تسديد أصل الدين الداخلي</t>
  </si>
  <si>
    <t>تسديد أصل الدين الخارجي</t>
  </si>
  <si>
    <t>تهذيب الاحياء الشعبية للحد من التفاوت الجهوي</t>
  </si>
  <si>
    <t>تهذيب حي الدشرة والجديد 3</t>
  </si>
  <si>
    <t>توسيع وصيانة شبطة التنوير العمومي</t>
  </si>
  <si>
    <t>تهذيب حي الدشرة والجديد3 دراسة أولية</t>
  </si>
  <si>
    <t>اقتناء معدات نظافة وطرقات</t>
  </si>
  <si>
    <t>شاحنة إيفكو</t>
  </si>
  <si>
    <t>جرار ماطر</t>
  </si>
  <si>
    <t>معطب</t>
  </si>
  <si>
    <t>يتطلب إصلاح</t>
  </si>
  <si>
    <t>جرار صام</t>
  </si>
  <si>
    <t>متوسط</t>
  </si>
  <si>
    <t>جرار قولديني</t>
  </si>
  <si>
    <t>آلة جارفة</t>
  </si>
  <si>
    <t>سيارة إيسيزي</t>
  </si>
  <si>
    <t>جرار نيوهولاند</t>
  </si>
  <si>
    <t>الطرقات والأرصفة</t>
  </si>
  <si>
    <t>طول الطرقات غير المعبدة</t>
  </si>
  <si>
    <t>عدد الأحياء التي بها طرقات</t>
  </si>
  <si>
    <t>7400م2</t>
  </si>
  <si>
    <t>عدد الأحياء التي فيها شبكة التنوير العمومي</t>
  </si>
  <si>
    <t>عدد الأحياء المتوفر فيها الماء الصالح للشرب</t>
  </si>
  <si>
    <t>عدد الأحياء المتوفر فيها التطهير</t>
  </si>
  <si>
    <t>الأحياء التي لا تتوفر بها شبكة التطهير</t>
  </si>
  <si>
    <t>المختار الخضراوي</t>
  </si>
  <si>
    <t>أحمد المنصوري</t>
  </si>
  <si>
    <t>محمد الناجي رابحي</t>
  </si>
  <si>
    <t>عبد الرزاق مسعودي</t>
  </si>
  <si>
    <t>كمال حاجي</t>
  </si>
  <si>
    <t>الهادي السهيلي</t>
  </si>
  <si>
    <t>أحمد لطيفي</t>
  </si>
  <si>
    <t>عبد الله قراوي</t>
  </si>
  <si>
    <t>عمار بن عمر فارح</t>
  </si>
  <si>
    <t>معز بو عافية</t>
  </si>
  <si>
    <t>حنان فارحي</t>
  </si>
  <si>
    <t>عمار بن قليعي فارح</t>
  </si>
  <si>
    <t>محمود فارحي</t>
  </si>
  <si>
    <t>دليلة فارحي</t>
  </si>
  <si>
    <t>محمد الحبيب علوي</t>
  </si>
  <si>
    <t>فضيلة زايدي</t>
  </si>
  <si>
    <t>يوسف شعباني</t>
  </si>
  <si>
    <t>عبد السلام عباسي</t>
  </si>
  <si>
    <t>عارم بنمحرز</t>
  </si>
  <si>
    <t xml:space="preserve">عباسي مرزوقي </t>
  </si>
  <si>
    <t>زينة عباسي</t>
  </si>
  <si>
    <t>الأزهر حاجي</t>
  </si>
  <si>
    <t>الشافعي حاجي</t>
  </si>
  <si>
    <t xml:space="preserve">رابح شعباني </t>
  </si>
  <si>
    <t>محمد مسعودي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</si>
</sst>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7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8" borderId="1" xfId="1" applyNumberFormat="1" applyFont="1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9" borderId="4" xfId="0" applyFont="1" applyFill="1" applyBorder="1" applyAlignment="1">
      <alignment horizontal="right" vertical="center"/>
    </xf>
    <xf numFmtId="0" fontId="2" fillId="20" borderId="1" xfId="0" applyFont="1" applyFill="1" applyBorder="1"/>
    <xf numFmtId="0" fontId="0" fillId="20" borderId="4" xfId="0" applyFill="1" applyBorder="1" applyAlignment="1">
      <alignment horizontal="center" vertical="center"/>
    </xf>
    <xf numFmtId="0" fontId="0" fillId="21" borderId="1" xfId="0" applyFill="1" applyBorder="1"/>
    <xf numFmtId="0" fontId="2" fillId="19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/>
    <xf numFmtId="0" fontId="0" fillId="0" borderId="19" xfId="0" applyBorder="1"/>
    <xf numFmtId="0" fontId="2" fillId="23" borderId="3" xfId="0" applyFont="1" applyFill="1" applyBorder="1" applyAlignment="1">
      <alignment horizontal="center" vertical="center"/>
    </xf>
    <xf numFmtId="0" fontId="2" fillId="23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2" fillId="22" borderId="11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 wrapText="1"/>
    </xf>
    <xf numFmtId="0" fontId="2" fillId="22" borderId="11" xfId="0" applyFont="1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right" wrapText="1" readingOrder="2"/>
    </xf>
    <xf numFmtId="0" fontId="21" fillId="0" borderId="20" xfId="0" applyFont="1" applyBorder="1" applyAlignment="1">
      <alignment horizontal="right" wrapText="1" readingOrder="2"/>
    </xf>
    <xf numFmtId="0" fontId="17" fillId="0" borderId="20" xfId="0" applyFont="1" applyBorder="1" applyAlignment="1">
      <alignment horizontal="right" wrapText="1" readingOrder="2"/>
    </xf>
    <xf numFmtId="0" fontId="17" fillId="0" borderId="8" xfId="0" applyFont="1" applyBorder="1" applyAlignment="1">
      <alignment horizontal="right" wrapText="1" readingOrder="2"/>
    </xf>
    <xf numFmtId="0" fontId="21" fillId="0" borderId="21" xfId="0" applyFont="1" applyFill="1" applyBorder="1" applyAlignment="1">
      <alignment horizontal="right" wrapText="1" readingOrder="2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2;&#1575;&#1606;&#1608;&#1606;%20&#1575;&#1604;&#1573;&#1591;&#1575;&#1585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قانون الإطار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19" t="s">
        <v>833</v>
      </c>
      <c r="E1" s="119" t="s">
        <v>832</v>
      </c>
      <c r="G1" s="43" t="s">
        <v>31</v>
      </c>
      <c r="H1" s="44"/>
      <c r="I1" s="45"/>
      <c r="J1" s="46" t="b">
        <f>AND(H1=I1)</f>
        <v>1</v>
      </c>
    </row>
    <row r="2" spans="1:14">
      <c r="A2" s="161" t="s">
        <v>60</v>
      </c>
      <c r="B2" s="16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2" t="s">
        <v>578</v>
      </c>
      <c r="B3" s="16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3" t="s">
        <v>145</v>
      </c>
      <c r="B38" s="16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2" t="s">
        <v>579</v>
      </c>
      <c r="B67" s="16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7"/>
      <c r="B118" s="126" t="s">
        <v>835</v>
      </c>
      <c r="C118" s="125"/>
      <c r="D118" s="125">
        <f>C118</f>
        <v>0</v>
      </c>
      <c r="E118" s="125">
        <f>D118</f>
        <v>0</v>
      </c>
    </row>
    <row r="119" spans="1:10" ht="15" customHeight="1" outlineLevel="2">
      <c r="A119" s="127"/>
      <c r="B119" s="126" t="s">
        <v>840</v>
      </c>
      <c r="C119" s="125"/>
      <c r="D119" s="125">
        <f>C119</f>
        <v>0</v>
      </c>
      <c r="E119" s="125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7"/>
      <c r="B121" s="126" t="s">
        <v>835</v>
      </c>
      <c r="C121" s="125"/>
      <c r="D121" s="125">
        <f>C121</f>
        <v>0</v>
      </c>
      <c r="E121" s="125">
        <f>D121</f>
        <v>0</v>
      </c>
    </row>
    <row r="122" spans="1:10" ht="15" customHeight="1" outlineLevel="2">
      <c r="A122" s="127"/>
      <c r="B122" s="126" t="s">
        <v>840</v>
      </c>
      <c r="C122" s="125"/>
      <c r="D122" s="125">
        <f>C122</f>
        <v>0</v>
      </c>
      <c r="E122" s="12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7"/>
      <c r="B124" s="126" t="s">
        <v>835</v>
      </c>
      <c r="C124" s="125"/>
      <c r="D124" s="125">
        <f>C124</f>
        <v>0</v>
      </c>
      <c r="E124" s="125">
        <f>D124</f>
        <v>0</v>
      </c>
    </row>
    <row r="125" spans="1:10" ht="15" customHeight="1" outlineLevel="2">
      <c r="A125" s="127"/>
      <c r="B125" s="126" t="s">
        <v>840</v>
      </c>
      <c r="C125" s="125"/>
      <c r="D125" s="125">
        <f>C125</f>
        <v>0</v>
      </c>
      <c r="E125" s="12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7"/>
      <c r="B127" s="126" t="s">
        <v>835</v>
      </c>
      <c r="C127" s="125"/>
      <c r="D127" s="125">
        <f>C127</f>
        <v>0</v>
      </c>
      <c r="E127" s="125">
        <f>D127</f>
        <v>0</v>
      </c>
    </row>
    <row r="128" spans="1:10" ht="15" customHeight="1" outlineLevel="2">
      <c r="A128" s="127"/>
      <c r="B128" s="126" t="s">
        <v>840</v>
      </c>
      <c r="C128" s="125"/>
      <c r="D128" s="125">
        <f>C128</f>
        <v>0</v>
      </c>
      <c r="E128" s="12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7"/>
      <c r="B130" s="126" t="s">
        <v>835</v>
      </c>
      <c r="C130" s="125"/>
      <c r="D130" s="125">
        <f>C130</f>
        <v>0</v>
      </c>
      <c r="E130" s="125">
        <f>D130</f>
        <v>0</v>
      </c>
    </row>
    <row r="131" spans="1:10" ht="15" customHeight="1" outlineLevel="2">
      <c r="A131" s="127"/>
      <c r="B131" s="126" t="s">
        <v>840</v>
      </c>
      <c r="C131" s="125"/>
      <c r="D131" s="125">
        <f>C131</f>
        <v>0</v>
      </c>
      <c r="E131" s="12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7"/>
      <c r="B133" s="126" t="s">
        <v>835</v>
      </c>
      <c r="C133" s="125"/>
      <c r="D133" s="125">
        <f>C133</f>
        <v>0</v>
      </c>
      <c r="E133" s="125">
        <f>D133</f>
        <v>0</v>
      </c>
    </row>
    <row r="134" spans="1:10" ht="15" customHeight="1" outlineLevel="2">
      <c r="A134" s="127"/>
      <c r="B134" s="126" t="s">
        <v>840</v>
      </c>
      <c r="C134" s="125"/>
      <c r="D134" s="125">
        <f>C134</f>
        <v>0</v>
      </c>
      <c r="E134" s="125">
        <f>D134</f>
        <v>0</v>
      </c>
    </row>
    <row r="135" spans="1:10">
      <c r="A135" s="163" t="s">
        <v>202</v>
      </c>
      <c r="B135" s="16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7"/>
      <c r="B137" s="126" t="s">
        <v>835</v>
      </c>
      <c r="C137" s="125"/>
      <c r="D137" s="125">
        <f>C137</f>
        <v>0</v>
      </c>
      <c r="E137" s="125">
        <f>D137</f>
        <v>0</v>
      </c>
    </row>
    <row r="138" spans="1:10" ht="15" customHeight="1" outlineLevel="2">
      <c r="A138" s="127"/>
      <c r="B138" s="126" t="s">
        <v>842</v>
      </c>
      <c r="C138" s="125"/>
      <c r="D138" s="125">
        <f t="shared" ref="D138:E139" si="9">C138</f>
        <v>0</v>
      </c>
      <c r="E138" s="125">
        <f t="shared" si="9"/>
        <v>0</v>
      </c>
    </row>
    <row r="139" spans="1:10" ht="15" customHeight="1" outlineLevel="2">
      <c r="A139" s="127"/>
      <c r="B139" s="126" t="s">
        <v>841</v>
      </c>
      <c r="C139" s="125"/>
      <c r="D139" s="125">
        <f t="shared" si="9"/>
        <v>0</v>
      </c>
      <c r="E139" s="125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7"/>
      <c r="B141" s="126" t="s">
        <v>835</v>
      </c>
      <c r="C141" s="125"/>
      <c r="D141" s="125">
        <f>C141</f>
        <v>0</v>
      </c>
      <c r="E141" s="125">
        <f>D141</f>
        <v>0</v>
      </c>
    </row>
    <row r="142" spans="1:10" ht="15" customHeight="1" outlineLevel="2">
      <c r="A142" s="127"/>
      <c r="B142" s="126" t="s">
        <v>840</v>
      </c>
      <c r="C142" s="125"/>
      <c r="D142" s="125">
        <f>C142</f>
        <v>0</v>
      </c>
      <c r="E142" s="12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7"/>
      <c r="B144" s="126" t="s">
        <v>835</v>
      </c>
      <c r="C144" s="125"/>
      <c r="D144" s="125">
        <f>C144</f>
        <v>0</v>
      </c>
      <c r="E144" s="125">
        <f>D144</f>
        <v>0</v>
      </c>
    </row>
    <row r="145" spans="1:10" ht="15" customHeight="1" outlineLevel="2">
      <c r="A145" s="127"/>
      <c r="B145" s="126" t="s">
        <v>840</v>
      </c>
      <c r="C145" s="125"/>
      <c r="D145" s="125">
        <f>C145</f>
        <v>0</v>
      </c>
      <c r="E145" s="12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7"/>
      <c r="B147" s="126" t="s">
        <v>835</v>
      </c>
      <c r="C147" s="125"/>
      <c r="D147" s="125">
        <f>C147</f>
        <v>0</v>
      </c>
      <c r="E147" s="125">
        <f>D147</f>
        <v>0</v>
      </c>
    </row>
    <row r="148" spans="1:10" ht="15" customHeight="1" outlineLevel="2">
      <c r="A148" s="127"/>
      <c r="B148" s="126" t="s">
        <v>840</v>
      </c>
      <c r="C148" s="125"/>
      <c r="D148" s="125">
        <f>C148</f>
        <v>0</v>
      </c>
      <c r="E148" s="12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7"/>
      <c r="B150" s="126" t="s">
        <v>835</v>
      </c>
      <c r="C150" s="125"/>
      <c r="D150" s="125">
        <f>C150</f>
        <v>0</v>
      </c>
      <c r="E150" s="125">
        <f>D150</f>
        <v>0</v>
      </c>
    </row>
    <row r="151" spans="1:10" ht="15" customHeight="1" outlineLevel="2">
      <c r="A151" s="127"/>
      <c r="B151" s="126" t="s">
        <v>840</v>
      </c>
      <c r="C151" s="125"/>
      <c r="D151" s="125">
        <f>C151</f>
        <v>0</v>
      </c>
      <c r="E151" s="125">
        <f>D151</f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7"/>
      <c r="B155" s="126" t="s">
        <v>835</v>
      </c>
      <c r="C155" s="125"/>
      <c r="D155" s="125">
        <f>C155</f>
        <v>0</v>
      </c>
      <c r="E155" s="125">
        <f>D155</f>
        <v>0</v>
      </c>
    </row>
    <row r="156" spans="1:10" ht="15" customHeight="1" outlineLevel="2">
      <c r="A156" s="127"/>
      <c r="B156" s="126" t="s">
        <v>840</v>
      </c>
      <c r="C156" s="125"/>
      <c r="D156" s="125">
        <f>C156</f>
        <v>0</v>
      </c>
      <c r="E156" s="125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7"/>
      <c r="B158" s="126" t="s">
        <v>835</v>
      </c>
      <c r="C158" s="125"/>
      <c r="D158" s="125">
        <f>C158</f>
        <v>0</v>
      </c>
      <c r="E158" s="125">
        <f>D158</f>
        <v>0</v>
      </c>
    </row>
    <row r="159" spans="1:10" ht="15" customHeight="1" outlineLevel="2">
      <c r="A159" s="127"/>
      <c r="B159" s="126" t="s">
        <v>840</v>
      </c>
      <c r="C159" s="125"/>
      <c r="D159" s="125">
        <f>C159</f>
        <v>0</v>
      </c>
      <c r="E159" s="12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7"/>
      <c r="B161" s="126" t="s">
        <v>835</v>
      </c>
      <c r="C161" s="125"/>
      <c r="D161" s="125">
        <f>C161</f>
        <v>0</v>
      </c>
      <c r="E161" s="125">
        <f>D161</f>
        <v>0</v>
      </c>
    </row>
    <row r="162" spans="1:10" ht="15" customHeight="1" outlineLevel="2">
      <c r="A162" s="127"/>
      <c r="B162" s="126" t="s">
        <v>840</v>
      </c>
      <c r="C162" s="125"/>
      <c r="D162" s="125">
        <f>C162</f>
        <v>0</v>
      </c>
      <c r="E162" s="125">
        <f>D162</f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7"/>
      <c r="B165" s="126" t="s">
        <v>835</v>
      </c>
      <c r="C165" s="125"/>
      <c r="D165" s="125">
        <f>C165</f>
        <v>0</v>
      </c>
      <c r="E165" s="125">
        <f>D165</f>
        <v>0</v>
      </c>
    </row>
    <row r="166" spans="1:10" ht="15" customHeight="1" outlineLevel="2">
      <c r="A166" s="127"/>
      <c r="B166" s="126" t="s">
        <v>840</v>
      </c>
      <c r="C166" s="125"/>
      <c r="D166" s="125">
        <f>C166</f>
        <v>0</v>
      </c>
      <c r="E166" s="12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7"/>
      <c r="B168" s="126" t="s">
        <v>835</v>
      </c>
      <c r="C168" s="125"/>
      <c r="D168" s="125">
        <f>C168</f>
        <v>0</v>
      </c>
      <c r="E168" s="125">
        <f>D168</f>
        <v>0</v>
      </c>
    </row>
    <row r="169" spans="1:10" ht="15" customHeight="1" outlineLevel="2">
      <c r="A169" s="127"/>
      <c r="B169" s="126" t="s">
        <v>840</v>
      </c>
      <c r="C169" s="125"/>
      <c r="D169" s="125">
        <f>C169</f>
        <v>0</v>
      </c>
      <c r="E169" s="125">
        <f>D169</f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7"/>
      <c r="B172" s="126" t="s">
        <v>835</v>
      </c>
      <c r="C172" s="125"/>
      <c r="D172" s="125">
        <f>C172</f>
        <v>0</v>
      </c>
      <c r="E172" s="125">
        <f>D172</f>
        <v>0</v>
      </c>
    </row>
    <row r="173" spans="1:10" ht="15" customHeight="1" outlineLevel="2">
      <c r="A173" s="127"/>
      <c r="B173" s="126" t="s">
        <v>840</v>
      </c>
      <c r="C173" s="125"/>
      <c r="D173" s="125">
        <f>C173</f>
        <v>0</v>
      </c>
      <c r="E173" s="12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7"/>
      <c r="B175" s="126" t="s">
        <v>835</v>
      </c>
      <c r="C175" s="125"/>
      <c r="D175" s="125">
        <f>C175</f>
        <v>0</v>
      </c>
      <c r="E175" s="125">
        <f>D175</f>
        <v>0</v>
      </c>
    </row>
    <row r="176" spans="1:10" ht="15" customHeight="1" outlineLevel="2">
      <c r="A176" s="127"/>
      <c r="B176" s="126" t="s">
        <v>840</v>
      </c>
      <c r="C176" s="125"/>
      <c r="D176" s="125">
        <f>C176</f>
        <v>0</v>
      </c>
      <c r="E176" s="125">
        <f>D176</f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9" t="s">
        <v>829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837</v>
      </c>
      <c r="C180" s="125"/>
      <c r="D180" s="125">
        <f>D181</f>
        <v>0</v>
      </c>
      <c r="E180" s="125">
        <f>E181</f>
        <v>0</v>
      </c>
    </row>
    <row r="181" spans="1:10" outlineLevel="2">
      <c r="A181" s="90"/>
      <c r="B181" s="89" t="s">
        <v>835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838</v>
      </c>
      <c r="C182" s="125"/>
      <c r="D182" s="125">
        <f>D183</f>
        <v>0</v>
      </c>
      <c r="E182" s="125">
        <f>E183</f>
        <v>0</v>
      </c>
    </row>
    <row r="183" spans="1:10" outlineLevel="2">
      <c r="A183" s="90"/>
      <c r="B183" s="89" t="s">
        <v>835</v>
      </c>
      <c r="C183" s="124"/>
      <c r="D183" s="124">
        <f>C183</f>
        <v>0</v>
      </c>
      <c r="E183" s="124">
        <f>D183</f>
        <v>0</v>
      </c>
    </row>
    <row r="184" spans="1:10" outlineLevel="1">
      <c r="A184" s="169" t="s">
        <v>828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836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90"/>
      <c r="B186" s="89" t="s">
        <v>835</v>
      </c>
      <c r="C186" s="124"/>
      <c r="D186" s="124">
        <f>C186</f>
        <v>0</v>
      </c>
      <c r="E186" s="124">
        <f>D186</f>
        <v>0</v>
      </c>
    </row>
    <row r="187" spans="1:10" outlineLevel="3">
      <c r="A187" s="90"/>
      <c r="B187" s="89" t="s">
        <v>827</v>
      </c>
      <c r="C187" s="124"/>
      <c r="D187" s="124">
        <f>C187</f>
        <v>0</v>
      </c>
      <c r="E187" s="124">
        <f>D187</f>
        <v>0</v>
      </c>
    </row>
    <row r="188" spans="1:10" outlineLevel="1">
      <c r="A188" s="169" t="s">
        <v>826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839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90"/>
      <c r="B190" s="89" t="s">
        <v>835</v>
      </c>
      <c r="C190" s="124">
        <v>0</v>
      </c>
      <c r="D190" s="124">
        <f t="shared" ref="D190:E192" si="10">C190</f>
        <v>0</v>
      </c>
      <c r="E190" s="124">
        <f t="shared" si="10"/>
        <v>0</v>
      </c>
    </row>
    <row r="191" spans="1:10" outlineLevel="3">
      <c r="A191" s="90"/>
      <c r="B191" s="89" t="s">
        <v>825</v>
      </c>
      <c r="C191" s="124">
        <v>0</v>
      </c>
      <c r="D191" s="124">
        <f t="shared" si="10"/>
        <v>0</v>
      </c>
      <c r="E191" s="124">
        <f t="shared" si="10"/>
        <v>0</v>
      </c>
    </row>
    <row r="192" spans="1:10" outlineLevel="3">
      <c r="A192" s="90"/>
      <c r="B192" s="89" t="s">
        <v>824</v>
      </c>
      <c r="C192" s="124">
        <v>0</v>
      </c>
      <c r="D192" s="124">
        <f t="shared" si="10"/>
        <v>0</v>
      </c>
      <c r="E192" s="124">
        <f t="shared" si="10"/>
        <v>0</v>
      </c>
    </row>
    <row r="193" spans="1:5" outlineLevel="2">
      <c r="A193" s="127">
        <v>3</v>
      </c>
      <c r="B193" s="126" t="s">
        <v>837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90"/>
      <c r="B194" s="89" t="s">
        <v>835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838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90"/>
      <c r="B196" s="89" t="s">
        <v>835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9" t="s">
        <v>823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7">
        <v>4</v>
      </c>
      <c r="B198" s="126" t="s">
        <v>838</v>
      </c>
      <c r="C198" s="125">
        <f t="shared" si="11"/>
        <v>0</v>
      </c>
      <c r="D198" s="125">
        <f t="shared" si="11"/>
        <v>0</v>
      </c>
      <c r="E198" s="125">
        <f t="shared" si="11"/>
        <v>0</v>
      </c>
    </row>
    <row r="199" spans="1:5" outlineLevel="3">
      <c r="A199" s="90"/>
      <c r="B199" s="89" t="s">
        <v>835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9" t="s">
        <v>822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837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90"/>
      <c r="B202" s="89" t="s">
        <v>835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9" t="s">
        <v>821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839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90"/>
      <c r="B205" s="89" t="s">
        <v>835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90"/>
      <c r="B206" s="89" t="s">
        <v>819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836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90"/>
      <c r="B208" s="89" t="s">
        <v>835</v>
      </c>
      <c r="C208" s="124">
        <v>0</v>
      </c>
      <c r="D208" s="124">
        <f t="shared" ref="D208:E210" si="12">C208</f>
        <v>0</v>
      </c>
      <c r="E208" s="124">
        <f t="shared" si="12"/>
        <v>0</v>
      </c>
    </row>
    <row r="209" spans="1:5" outlineLevel="3">
      <c r="A209" s="90"/>
      <c r="B209" s="89" t="s">
        <v>818</v>
      </c>
      <c r="C209" s="124"/>
      <c r="D209" s="124">
        <f t="shared" si="12"/>
        <v>0</v>
      </c>
      <c r="E209" s="124">
        <f t="shared" si="12"/>
        <v>0</v>
      </c>
    </row>
    <row r="210" spans="1:5" outlineLevel="3">
      <c r="A210" s="90"/>
      <c r="B210" s="89" t="s">
        <v>835</v>
      </c>
      <c r="C210" s="124">
        <v>0</v>
      </c>
      <c r="D210" s="124">
        <f t="shared" si="12"/>
        <v>0</v>
      </c>
      <c r="E210" s="124">
        <f t="shared" si="12"/>
        <v>0</v>
      </c>
    </row>
    <row r="211" spans="1:5" outlineLevel="2">
      <c r="A211" s="127">
        <v>3</v>
      </c>
      <c r="B211" s="126" t="s">
        <v>837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90"/>
      <c r="B212" s="89" t="s">
        <v>835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838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90"/>
      <c r="B214" s="89" t="s">
        <v>835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9" t="s">
        <v>816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836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90"/>
      <c r="B217" s="89" t="s">
        <v>835</v>
      </c>
      <c r="C217" s="124">
        <v>0</v>
      </c>
      <c r="D217" s="124">
        <f t="shared" ref="D217:E219" si="13">C217</f>
        <v>0</v>
      </c>
      <c r="E217" s="124">
        <f t="shared" si="13"/>
        <v>0</v>
      </c>
    </row>
    <row r="218" spans="1:5" s="120" customFormat="1" outlineLevel="3">
      <c r="A218" s="130"/>
      <c r="B218" s="129" t="s">
        <v>815</v>
      </c>
      <c r="C218" s="128"/>
      <c r="D218" s="128">
        <f t="shared" si="13"/>
        <v>0</v>
      </c>
      <c r="E218" s="128">
        <f t="shared" si="13"/>
        <v>0</v>
      </c>
    </row>
    <row r="219" spans="1:5" s="120" customFormat="1" outlineLevel="3">
      <c r="A219" s="130"/>
      <c r="B219" s="129" t="s">
        <v>801</v>
      </c>
      <c r="C219" s="128"/>
      <c r="D219" s="128">
        <f t="shared" si="13"/>
        <v>0</v>
      </c>
      <c r="E219" s="128">
        <f t="shared" si="13"/>
        <v>0</v>
      </c>
    </row>
    <row r="220" spans="1:5" outlineLevel="2">
      <c r="A220" s="127">
        <v>3</v>
      </c>
      <c r="B220" s="126" t="s">
        <v>837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90"/>
      <c r="B221" s="89" t="s">
        <v>835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9" t="s">
        <v>814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836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90"/>
      <c r="B224" s="89" t="s">
        <v>835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90"/>
      <c r="B225" s="89" t="s">
        <v>813</v>
      </c>
      <c r="C225" s="124"/>
      <c r="D225" s="124">
        <f t="shared" ref="D225:E227" si="14">C225</f>
        <v>0</v>
      </c>
      <c r="E225" s="124">
        <f t="shared" si="14"/>
        <v>0</v>
      </c>
    </row>
    <row r="226" spans="1:5" outlineLevel="3">
      <c r="A226" s="90"/>
      <c r="B226" s="89" t="s">
        <v>812</v>
      </c>
      <c r="C226" s="124"/>
      <c r="D226" s="124">
        <f t="shared" si="14"/>
        <v>0</v>
      </c>
      <c r="E226" s="124">
        <f t="shared" si="14"/>
        <v>0</v>
      </c>
    </row>
    <row r="227" spans="1:5" outlineLevel="3">
      <c r="A227" s="90"/>
      <c r="B227" s="89" t="s">
        <v>811</v>
      </c>
      <c r="C227" s="124"/>
      <c r="D227" s="124">
        <f t="shared" si="14"/>
        <v>0</v>
      </c>
      <c r="E227" s="124">
        <f t="shared" si="14"/>
        <v>0</v>
      </c>
    </row>
    <row r="228" spans="1:5" outlineLevel="1">
      <c r="A228" s="169" t="s">
        <v>810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836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90"/>
      <c r="B230" s="89" t="s">
        <v>835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90"/>
      <c r="B231" s="89" t="s">
        <v>809</v>
      </c>
      <c r="C231" s="124">
        <v>0</v>
      </c>
      <c r="D231" s="124">
        <f t="shared" ref="D231:E232" si="15">C231</f>
        <v>0</v>
      </c>
      <c r="E231" s="124">
        <f t="shared" si="15"/>
        <v>0</v>
      </c>
    </row>
    <row r="232" spans="1:5" outlineLevel="3">
      <c r="A232" s="90"/>
      <c r="B232" s="89" t="s">
        <v>799</v>
      </c>
      <c r="C232" s="124"/>
      <c r="D232" s="124">
        <f t="shared" si="15"/>
        <v>0</v>
      </c>
      <c r="E232" s="124">
        <f t="shared" si="15"/>
        <v>0</v>
      </c>
    </row>
    <row r="233" spans="1:5" outlineLevel="2">
      <c r="A233" s="127">
        <v>3</v>
      </c>
      <c r="B233" s="126" t="s">
        <v>837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90"/>
      <c r="B234" s="89" t="s">
        <v>835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9" t="s">
        <v>808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837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90"/>
      <c r="B237" s="89" t="s">
        <v>835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9" t="s">
        <v>806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836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90"/>
      <c r="B240" s="89" t="s">
        <v>835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90"/>
      <c r="B241" s="89" t="s">
        <v>805</v>
      </c>
      <c r="C241" s="124"/>
      <c r="D241" s="124">
        <f t="shared" ref="D241:E242" si="16">C241</f>
        <v>0</v>
      </c>
      <c r="E241" s="124">
        <f t="shared" si="16"/>
        <v>0</v>
      </c>
    </row>
    <row r="242" spans="1:10" outlineLevel="3">
      <c r="A242" s="90"/>
      <c r="B242" s="89" t="s">
        <v>804</v>
      </c>
      <c r="C242" s="124"/>
      <c r="D242" s="124">
        <f t="shared" si="16"/>
        <v>0</v>
      </c>
      <c r="E242" s="124">
        <f t="shared" si="16"/>
        <v>0</v>
      </c>
    </row>
    <row r="243" spans="1:10" outlineLevel="1">
      <c r="A243" s="169" t="s">
        <v>803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836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90"/>
      <c r="B245" s="89" t="s">
        <v>835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90"/>
      <c r="B246" s="89" t="s">
        <v>801</v>
      </c>
      <c r="C246" s="124"/>
      <c r="D246" s="124">
        <f t="shared" ref="D246:E249" si="17">C246</f>
        <v>0</v>
      </c>
      <c r="E246" s="124">
        <f t="shared" si="17"/>
        <v>0</v>
      </c>
    </row>
    <row r="247" spans="1:10" outlineLevel="3">
      <c r="A247" s="90"/>
      <c r="B247" s="89" t="s">
        <v>800</v>
      </c>
      <c r="C247" s="124"/>
      <c r="D247" s="124">
        <f t="shared" si="17"/>
        <v>0</v>
      </c>
      <c r="E247" s="124">
        <f t="shared" si="17"/>
        <v>0</v>
      </c>
    </row>
    <row r="248" spans="1:10" outlineLevel="3">
      <c r="A248" s="90"/>
      <c r="B248" s="89" t="s">
        <v>799</v>
      </c>
      <c r="C248" s="124"/>
      <c r="D248" s="124">
        <f t="shared" si="17"/>
        <v>0</v>
      </c>
      <c r="E248" s="124">
        <f t="shared" si="17"/>
        <v>0</v>
      </c>
    </row>
    <row r="249" spans="1:10" outlineLevel="3">
      <c r="A249" s="90"/>
      <c r="B249" s="89" t="s">
        <v>798</v>
      </c>
      <c r="C249" s="124"/>
      <c r="D249" s="124">
        <f t="shared" si="17"/>
        <v>0</v>
      </c>
      <c r="E249" s="124">
        <f t="shared" si="17"/>
        <v>0</v>
      </c>
    </row>
    <row r="250" spans="1:10" outlineLevel="1">
      <c r="A250" s="169" t="s">
        <v>797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835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90"/>
      <c r="B252" s="89" t="s">
        <v>834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0" t="s">
        <v>67</v>
      </c>
      <c r="B256" s="160"/>
      <c r="C256" s="160"/>
      <c r="D256" s="119" t="s">
        <v>833</v>
      </c>
      <c r="E256" s="119" t="s">
        <v>832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3" t="s">
        <v>270</v>
      </c>
      <c r="B339" s="17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81" t="s">
        <v>389</v>
      </c>
      <c r="B483" s="182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1" t="s">
        <v>941</v>
      </c>
      <c r="B509" s="172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1" t="s">
        <v>414</v>
      </c>
      <c r="B510" s="172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1" t="s">
        <v>426</v>
      </c>
      <c r="B523" s="172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1" t="s">
        <v>432</v>
      </c>
      <c r="B529" s="172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1" t="s">
        <v>441</v>
      </c>
      <c r="B539" s="172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9" t="s">
        <v>449</v>
      </c>
      <c r="B548" s="180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1" t="s">
        <v>450</v>
      </c>
      <c r="B549" s="172"/>
      <c r="C549" s="32"/>
      <c r="D549" s="32">
        <f>C549</f>
        <v>0</v>
      </c>
      <c r="E549" s="32">
        <f>D549</f>
        <v>0</v>
      </c>
    </row>
    <row r="550" spans="1:10" outlineLevel="1">
      <c r="A550" s="171" t="s">
        <v>451</v>
      </c>
      <c r="B550" s="172"/>
      <c r="C550" s="32">
        <v>0</v>
      </c>
      <c r="D550" s="32">
        <f>C550</f>
        <v>0</v>
      </c>
      <c r="E550" s="32">
        <f>D550</f>
        <v>0</v>
      </c>
    </row>
    <row r="551" spans="1:10">
      <c r="A551" s="177" t="s">
        <v>455</v>
      </c>
      <c r="B551" s="17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3" t="s">
        <v>456</v>
      </c>
      <c r="B552" s="174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1" t="s">
        <v>457</v>
      </c>
      <c r="B553" s="172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1" t="s">
        <v>461</v>
      </c>
      <c r="B557" s="172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7" t="s">
        <v>464</v>
      </c>
      <c r="B561" s="17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3" t="s">
        <v>465</v>
      </c>
      <c r="B562" s="174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1" t="s">
        <v>466</v>
      </c>
      <c r="B563" s="172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1" t="s">
        <v>467</v>
      </c>
      <c r="B568" s="172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1" t="s">
        <v>472</v>
      </c>
      <c r="B569" s="172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1" t="s">
        <v>473</v>
      </c>
      <c r="B570" s="172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1" t="s">
        <v>480</v>
      </c>
      <c r="B577" s="172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1" t="s">
        <v>481</v>
      </c>
      <c r="B578" s="172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1" t="s">
        <v>485</v>
      </c>
      <c r="B582" s="172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1" t="s">
        <v>488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1" t="s">
        <v>489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1" t="s">
        <v>490</v>
      </c>
      <c r="B587" s="172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1" t="s">
        <v>491</v>
      </c>
      <c r="B588" s="172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1" t="s">
        <v>498</v>
      </c>
      <c r="B593" s="172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1" t="s">
        <v>502</v>
      </c>
      <c r="B596" s="172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1" t="s">
        <v>503</v>
      </c>
      <c r="B600" s="172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1" t="s">
        <v>506</v>
      </c>
      <c r="B604" s="172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1" t="s">
        <v>513</v>
      </c>
      <c r="B611" s="172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1" t="s">
        <v>519</v>
      </c>
      <c r="B617" s="172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1" t="s">
        <v>531</v>
      </c>
      <c r="B629" s="172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3" t="s">
        <v>541</v>
      </c>
      <c r="B639" s="174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1" t="s">
        <v>542</v>
      </c>
      <c r="B640" s="172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1" t="s">
        <v>543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1" t="s">
        <v>544</v>
      </c>
      <c r="B642" s="172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3" t="s">
        <v>545</v>
      </c>
      <c r="B643" s="174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1" t="s">
        <v>546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1" t="s">
        <v>547</v>
      </c>
      <c r="B645" s="172"/>
      <c r="C645" s="32">
        <v>0</v>
      </c>
      <c r="D645" s="32">
        <f>C645</f>
        <v>0</v>
      </c>
      <c r="E645" s="32">
        <f>D645</f>
        <v>0</v>
      </c>
    </row>
    <row r="646" spans="1:10">
      <c r="A646" s="173" t="s">
        <v>548</v>
      </c>
      <c r="B646" s="174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1" t="s">
        <v>549</v>
      </c>
      <c r="B647" s="172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1" t="s">
        <v>550</v>
      </c>
      <c r="B652" s="172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1" t="s">
        <v>551</v>
      </c>
      <c r="B653" s="172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1" t="s">
        <v>552</v>
      </c>
      <c r="B654" s="172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1" t="s">
        <v>553</v>
      </c>
      <c r="B661" s="172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1" t="s">
        <v>554</v>
      </c>
      <c r="B662" s="172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1" t="s">
        <v>555</v>
      </c>
      <c r="B666" s="172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1" t="s">
        <v>556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1" t="s">
        <v>557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1" t="s">
        <v>558</v>
      </c>
      <c r="B671" s="172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1" t="s">
        <v>559</v>
      </c>
      <c r="B672" s="172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1" t="s">
        <v>560</v>
      </c>
      <c r="B677" s="172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1" t="s">
        <v>561</v>
      </c>
      <c r="B680" s="172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1" t="s">
        <v>562</v>
      </c>
      <c r="B684" s="172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1" t="s">
        <v>563</v>
      </c>
      <c r="B688" s="172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1" t="s">
        <v>564</v>
      </c>
      <c r="B695" s="172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1" t="s">
        <v>565</v>
      </c>
      <c r="B701" s="172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1" t="s">
        <v>566</v>
      </c>
      <c r="B713" s="172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1" t="s">
        <v>567</v>
      </c>
      <c r="B714" s="172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1" t="s">
        <v>568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1" t="s">
        <v>569</v>
      </c>
      <c r="B716" s="172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7" t="s">
        <v>570</v>
      </c>
      <c r="B717" s="17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3" t="s">
        <v>571</v>
      </c>
      <c r="B718" s="174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3" t="s">
        <v>831</v>
      </c>
      <c r="B719" s="18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3" t="s">
        <v>830</v>
      </c>
      <c r="B723" s="18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7" t="s">
        <v>577</v>
      </c>
      <c r="B726" s="17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3" t="s">
        <v>588</v>
      </c>
      <c r="B727" s="174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3" t="s">
        <v>829</v>
      </c>
      <c r="B728" s="18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817</v>
      </c>
      <c r="C730" s="5"/>
      <c r="D730" s="5">
        <f>C730</f>
        <v>0</v>
      </c>
      <c r="E730" s="5">
        <f>D730</f>
        <v>0</v>
      </c>
    </row>
    <row r="731" spans="1:10" outlineLevel="1">
      <c r="A731" s="183" t="s">
        <v>828</v>
      </c>
      <c r="B731" s="18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802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827</v>
      </c>
      <c r="C733" s="30"/>
      <c r="D733" s="30">
        <f>C733</f>
        <v>0</v>
      </c>
      <c r="E733" s="30">
        <f>D733</f>
        <v>0</v>
      </c>
    </row>
    <row r="734" spans="1:10" outlineLevel="1">
      <c r="A734" s="183" t="s">
        <v>826</v>
      </c>
      <c r="B734" s="18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820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825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824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807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817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3" t="s">
        <v>823</v>
      </c>
      <c r="B740" s="18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817</v>
      </c>
      <c r="C741" s="5"/>
      <c r="D741" s="5">
        <f>C741</f>
        <v>0</v>
      </c>
      <c r="E741" s="5">
        <f>D741</f>
        <v>0</v>
      </c>
    </row>
    <row r="742" spans="1:5" outlineLevel="1">
      <c r="A742" s="183" t="s">
        <v>822</v>
      </c>
      <c r="B742" s="18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807</v>
      </c>
      <c r="C743" s="5"/>
      <c r="D743" s="5">
        <f>C743</f>
        <v>0</v>
      </c>
      <c r="E743" s="5">
        <f>D743</f>
        <v>0</v>
      </c>
    </row>
    <row r="744" spans="1:5" outlineLevel="1">
      <c r="A744" s="183" t="s">
        <v>821</v>
      </c>
      <c r="B744" s="18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820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819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802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818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807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817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3" t="s">
        <v>816</v>
      </c>
      <c r="B751" s="18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802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0" customFormat="1" outlineLevel="3">
      <c r="A753" s="123"/>
      <c r="B753" s="122" t="s">
        <v>815</v>
      </c>
      <c r="C753" s="121"/>
      <c r="D753" s="121">
        <f t="shared" ref="D753:E755" si="87">C753</f>
        <v>0</v>
      </c>
      <c r="E753" s="121">
        <f t="shared" si="87"/>
        <v>0</v>
      </c>
    </row>
    <row r="754" spans="1:5" s="120" customFormat="1" outlineLevel="3">
      <c r="A754" s="123"/>
      <c r="B754" s="122" t="s">
        <v>801</v>
      </c>
      <c r="C754" s="121"/>
      <c r="D754" s="121">
        <f t="shared" si="87"/>
        <v>0</v>
      </c>
      <c r="E754" s="121">
        <f t="shared" si="87"/>
        <v>0</v>
      </c>
    </row>
    <row r="755" spans="1:5" outlineLevel="2">
      <c r="A755" s="6">
        <v>3</v>
      </c>
      <c r="B755" s="4" t="s">
        <v>807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3" t="s">
        <v>814</v>
      </c>
      <c r="B756" s="18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802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813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812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811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3" t="s">
        <v>810</v>
      </c>
      <c r="B761" s="18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802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809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799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807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3" t="s">
        <v>808</v>
      </c>
      <c r="B766" s="18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807</v>
      </c>
      <c r="C767" s="5"/>
      <c r="D767" s="5">
        <f>C767</f>
        <v>0</v>
      </c>
      <c r="E767" s="5">
        <f>D767</f>
        <v>0</v>
      </c>
    </row>
    <row r="768" spans="1:5" outlineLevel="1">
      <c r="A768" s="183" t="s">
        <v>806</v>
      </c>
      <c r="B768" s="18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802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805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804</v>
      </c>
      <c r="C771" s="30"/>
      <c r="D771" s="30">
        <f>C771</f>
        <v>0</v>
      </c>
      <c r="E771" s="30">
        <f>D771</f>
        <v>0</v>
      </c>
    </row>
    <row r="772" spans="1:5" outlineLevel="1">
      <c r="A772" s="183" t="s">
        <v>803</v>
      </c>
      <c r="B772" s="18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802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801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800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799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798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3" t="s">
        <v>797</v>
      </c>
      <c r="B778" s="18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796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5" t="s">
        <v>918</v>
      </c>
      <c r="B1" s="145" t="s">
        <v>919</v>
      </c>
      <c r="C1" s="145" t="s">
        <v>940</v>
      </c>
      <c r="D1" s="145" t="s">
        <v>920</v>
      </c>
      <c r="E1" s="145" t="s">
        <v>921</v>
      </c>
    </row>
    <row r="2" spans="1:5">
      <c r="A2" s="195" t="s">
        <v>922</v>
      </c>
      <c r="B2" s="146">
        <v>2011</v>
      </c>
      <c r="C2" s="147"/>
      <c r="D2" s="147"/>
      <c r="E2" s="147"/>
    </row>
    <row r="3" spans="1:5">
      <c r="A3" s="196"/>
      <c r="B3" s="146">
        <v>2012</v>
      </c>
      <c r="C3" s="147"/>
      <c r="D3" s="147"/>
      <c r="E3" s="147"/>
    </row>
    <row r="4" spans="1:5">
      <c r="A4" s="196"/>
      <c r="B4" s="146">
        <v>2013</v>
      </c>
      <c r="C4" s="147"/>
      <c r="D4" s="147"/>
      <c r="E4" s="147"/>
    </row>
    <row r="5" spans="1:5">
      <c r="A5" s="196"/>
      <c r="B5" s="146">
        <v>2014</v>
      </c>
      <c r="C5" s="147"/>
      <c r="D5" s="147"/>
      <c r="E5" s="147"/>
    </row>
    <row r="6" spans="1:5">
      <c r="A6" s="196"/>
      <c r="B6" s="146">
        <v>2015</v>
      </c>
      <c r="C6" s="147"/>
      <c r="D6" s="147"/>
      <c r="E6" s="147"/>
    </row>
    <row r="7" spans="1:5">
      <c r="A7" s="197"/>
      <c r="B7" s="146">
        <v>2016</v>
      </c>
      <c r="C7" s="147"/>
      <c r="D7" s="147"/>
      <c r="E7" s="147"/>
    </row>
    <row r="8" spans="1:5">
      <c r="A8" s="198" t="s">
        <v>923</v>
      </c>
      <c r="B8" s="148">
        <v>2011</v>
      </c>
      <c r="C8" s="149"/>
      <c r="D8" s="149"/>
      <c r="E8" s="149"/>
    </row>
    <row r="9" spans="1:5">
      <c r="A9" s="199"/>
      <c r="B9" s="148">
        <v>2012</v>
      </c>
      <c r="C9" s="149"/>
      <c r="D9" s="149"/>
      <c r="E9" s="149"/>
    </row>
    <row r="10" spans="1:5">
      <c r="A10" s="199"/>
      <c r="B10" s="148">
        <v>2013</v>
      </c>
      <c r="C10" s="149"/>
      <c r="D10" s="149"/>
      <c r="E10" s="149"/>
    </row>
    <row r="11" spans="1:5">
      <c r="A11" s="199"/>
      <c r="B11" s="148">
        <v>2014</v>
      </c>
      <c r="C11" s="149"/>
      <c r="D11" s="149"/>
      <c r="E11" s="149"/>
    </row>
    <row r="12" spans="1:5">
      <c r="A12" s="199"/>
      <c r="B12" s="148">
        <v>2015</v>
      </c>
      <c r="C12" s="149"/>
      <c r="D12" s="149"/>
      <c r="E12" s="149"/>
    </row>
    <row r="13" spans="1:5">
      <c r="A13" s="200"/>
      <c r="B13" s="148">
        <v>2016</v>
      </c>
      <c r="C13" s="149"/>
      <c r="D13" s="149"/>
      <c r="E13" s="149"/>
    </row>
    <row r="14" spans="1:5">
      <c r="A14" s="195" t="s">
        <v>123</v>
      </c>
      <c r="B14" s="146">
        <v>2011</v>
      </c>
      <c r="C14" s="147"/>
      <c r="D14" s="147"/>
      <c r="E14" s="147"/>
    </row>
    <row r="15" spans="1:5">
      <c r="A15" s="196"/>
      <c r="B15" s="146">
        <v>2012</v>
      </c>
      <c r="C15" s="147"/>
      <c r="D15" s="147"/>
      <c r="E15" s="147"/>
    </row>
    <row r="16" spans="1:5">
      <c r="A16" s="196"/>
      <c r="B16" s="146">
        <v>2013</v>
      </c>
      <c r="C16" s="147"/>
      <c r="D16" s="147"/>
      <c r="E16" s="147"/>
    </row>
    <row r="17" spans="1:5">
      <c r="A17" s="196"/>
      <c r="B17" s="146">
        <v>2014</v>
      </c>
      <c r="C17" s="147"/>
      <c r="D17" s="147"/>
      <c r="E17" s="147"/>
    </row>
    <row r="18" spans="1:5">
      <c r="A18" s="196"/>
      <c r="B18" s="146">
        <v>2015</v>
      </c>
      <c r="C18" s="147"/>
      <c r="D18" s="147"/>
      <c r="E18" s="147"/>
    </row>
    <row r="19" spans="1:5">
      <c r="A19" s="197"/>
      <c r="B19" s="146">
        <v>2016</v>
      </c>
      <c r="C19" s="147"/>
      <c r="D19" s="147"/>
      <c r="E19" s="147"/>
    </row>
    <row r="20" spans="1:5">
      <c r="A20" s="201" t="s">
        <v>924</v>
      </c>
      <c r="B20" s="148">
        <v>2011</v>
      </c>
      <c r="C20" s="149"/>
      <c r="D20" s="149"/>
      <c r="E20" s="149"/>
    </row>
    <row r="21" spans="1:5">
      <c r="A21" s="202"/>
      <c r="B21" s="148">
        <v>2012</v>
      </c>
      <c r="C21" s="149"/>
      <c r="D21" s="149"/>
      <c r="E21" s="149"/>
    </row>
    <row r="22" spans="1:5">
      <c r="A22" s="202"/>
      <c r="B22" s="148">
        <v>2013</v>
      </c>
      <c r="C22" s="149"/>
      <c r="D22" s="149"/>
      <c r="E22" s="149"/>
    </row>
    <row r="23" spans="1:5">
      <c r="A23" s="202"/>
      <c r="B23" s="148">
        <v>2014</v>
      </c>
      <c r="C23" s="149"/>
      <c r="D23" s="149"/>
      <c r="E23" s="149"/>
    </row>
    <row r="24" spans="1:5">
      <c r="A24" s="202"/>
      <c r="B24" s="148">
        <v>2015</v>
      </c>
      <c r="C24" s="149"/>
      <c r="D24" s="149"/>
      <c r="E24" s="149"/>
    </row>
    <row r="25" spans="1:5">
      <c r="A25" s="203"/>
      <c r="B25" s="148">
        <v>2016</v>
      </c>
      <c r="C25" s="149"/>
      <c r="D25" s="149"/>
      <c r="E25" s="149"/>
    </row>
    <row r="26" spans="1:5">
      <c r="A26" s="204" t="s">
        <v>925</v>
      </c>
      <c r="B26" s="146">
        <v>2011</v>
      </c>
      <c r="C26" s="147">
        <f>C20+C14+C8+C2</f>
        <v>0</v>
      </c>
      <c r="D26" s="147">
        <f>D20+D14+D8+D2</f>
        <v>0</v>
      </c>
      <c r="E26" s="147">
        <f>E20+E14+E8+E2</f>
        <v>0</v>
      </c>
    </row>
    <row r="27" spans="1:5">
      <c r="A27" s="205"/>
      <c r="B27" s="146">
        <v>2012</v>
      </c>
      <c r="C27" s="147">
        <f>C21+C26+C15+C9+C3</f>
        <v>0</v>
      </c>
      <c r="D27" s="147">
        <f t="shared" ref="D27:E31" si="0">D21+D15+D9+D3</f>
        <v>0</v>
      </c>
      <c r="E27" s="147">
        <f t="shared" si="0"/>
        <v>0</v>
      </c>
    </row>
    <row r="28" spans="1:5">
      <c r="A28" s="205"/>
      <c r="B28" s="146">
        <v>2013</v>
      </c>
      <c r="C28" s="147">
        <f>C22+C16+C10+C4</f>
        <v>0</v>
      </c>
      <c r="D28" s="147">
        <f t="shared" si="0"/>
        <v>0</v>
      </c>
      <c r="E28" s="147">
        <f t="shared" si="0"/>
        <v>0</v>
      </c>
    </row>
    <row r="29" spans="1:5">
      <c r="A29" s="205"/>
      <c r="B29" s="146">
        <v>2014</v>
      </c>
      <c r="C29" s="147">
        <f>C23+C17+C11+C5</f>
        <v>0</v>
      </c>
      <c r="D29" s="147">
        <f t="shared" si="0"/>
        <v>0</v>
      </c>
      <c r="E29" s="147">
        <f t="shared" si="0"/>
        <v>0</v>
      </c>
    </row>
    <row r="30" spans="1:5">
      <c r="A30" s="205"/>
      <c r="B30" s="146">
        <v>2015</v>
      </c>
      <c r="C30" s="147">
        <f>C24+C18+C12+C6</f>
        <v>0</v>
      </c>
      <c r="D30" s="147">
        <f t="shared" si="0"/>
        <v>0</v>
      </c>
      <c r="E30" s="147">
        <f t="shared" si="0"/>
        <v>0</v>
      </c>
    </row>
    <row r="31" spans="1:5">
      <c r="A31" s="206"/>
      <c r="B31" s="146">
        <v>2016</v>
      </c>
      <c r="C31" s="147">
        <f>C25+C19+C13+C7</f>
        <v>0</v>
      </c>
      <c r="D31" s="147">
        <f t="shared" si="0"/>
        <v>0</v>
      </c>
      <c r="E31" s="147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7" t="s">
        <v>926</v>
      </c>
      <c r="B1" s="208"/>
      <c r="C1" s="208"/>
      <c r="D1" s="209"/>
    </row>
    <row r="2" spans="1:4">
      <c r="A2" s="210"/>
      <c r="B2" s="211"/>
      <c r="C2" s="211"/>
      <c r="D2" s="212"/>
    </row>
    <row r="3" spans="1:4">
      <c r="A3" s="150"/>
      <c r="B3" s="151" t="s">
        <v>927</v>
      </c>
      <c r="C3" s="152" t="s">
        <v>928</v>
      </c>
      <c r="D3" s="213" t="s">
        <v>929</v>
      </c>
    </row>
    <row r="4" spans="1:4">
      <c r="A4" s="153" t="s">
        <v>930</v>
      </c>
      <c r="B4" s="145" t="s">
        <v>931</v>
      </c>
      <c r="C4" s="145" t="s">
        <v>932</v>
      </c>
      <c r="D4" s="214"/>
    </row>
    <row r="5" spans="1:4">
      <c r="A5" s="145" t="s">
        <v>933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4" t="s">
        <v>934</v>
      </c>
      <c r="B6" s="10"/>
      <c r="C6" s="10"/>
      <c r="D6" s="10"/>
    </row>
    <row r="7" spans="1:4">
      <c r="A7" s="145" t="s">
        <v>935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4" t="s">
        <v>936</v>
      </c>
      <c r="B8" s="10"/>
      <c r="C8" s="10"/>
      <c r="D8" s="10"/>
    </row>
    <row r="9" spans="1:4">
      <c r="A9" s="145" t="s">
        <v>937</v>
      </c>
      <c r="B9" s="155">
        <f>B8+B6</f>
        <v>0</v>
      </c>
      <c r="C9" s="155">
        <f>C8+C6</f>
        <v>0</v>
      </c>
      <c r="D9" s="155">
        <f>D8+D6</f>
        <v>0</v>
      </c>
    </row>
    <row r="10" spans="1:4">
      <c r="A10" s="154" t="s">
        <v>938</v>
      </c>
      <c r="B10" s="10"/>
      <c r="C10" s="10"/>
      <c r="D10" s="10"/>
    </row>
    <row r="11" spans="1:4">
      <c r="A11" s="145" t="s">
        <v>939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768</v>
      </c>
      <c r="B1" s="131" t="s">
        <v>847</v>
      </c>
      <c r="C1" s="114" t="s">
        <v>770</v>
      </c>
      <c r="D1" s="114" t="s">
        <v>771</v>
      </c>
    </row>
    <row r="2" spans="1:4" customFormat="1">
      <c r="A2" s="102" t="s">
        <v>848</v>
      </c>
      <c r="B2" s="132"/>
      <c r="C2" s="96"/>
      <c r="D2" s="96"/>
    </row>
    <row r="3" spans="1:4" customFormat="1">
      <c r="A3" s="102" t="s">
        <v>849</v>
      </c>
      <c r="B3" s="132"/>
      <c r="C3" s="96"/>
      <c r="D3" s="96"/>
    </row>
    <row r="4" spans="1:4" customFormat="1">
      <c r="A4" s="102"/>
      <c r="B4" s="132" t="s">
        <v>850</v>
      </c>
      <c r="C4" s="96"/>
      <c r="D4" s="96"/>
    </row>
    <row r="5" spans="1:4" customFormat="1">
      <c r="A5" s="105"/>
      <c r="B5" s="132" t="s">
        <v>851</v>
      </c>
      <c r="C5" s="105"/>
      <c r="D5" s="105"/>
    </row>
    <row r="6" spans="1:4" customFormat="1">
      <c r="A6" s="133"/>
      <c r="B6" s="106" t="s">
        <v>852</v>
      </c>
      <c r="C6" s="96"/>
      <c r="D6" s="96"/>
    </row>
    <row r="7" spans="1:4" customFormat="1">
      <c r="A7" s="105"/>
      <c r="B7" s="102" t="s">
        <v>853</v>
      </c>
      <c r="C7" s="96"/>
      <c r="D7" s="96"/>
    </row>
    <row r="8" spans="1:4" customFormat="1">
      <c r="A8" s="102"/>
      <c r="B8" s="102" t="s">
        <v>854</v>
      </c>
      <c r="C8" s="96"/>
      <c r="D8" s="96"/>
    </row>
    <row r="9" spans="1:4" customFormat="1">
      <c r="A9" s="102"/>
      <c r="B9" s="102" t="s">
        <v>855</v>
      </c>
      <c r="C9" s="105"/>
      <c r="D9" s="96"/>
    </row>
    <row r="10" spans="1:4" customFormat="1">
      <c r="A10" s="105"/>
      <c r="B10" s="133" t="s">
        <v>856</v>
      </c>
      <c r="C10" s="96"/>
      <c r="D10" s="96"/>
    </row>
    <row r="11" spans="1:4" customFormat="1">
      <c r="A11" s="133"/>
      <c r="B11" s="102"/>
      <c r="C11" s="132" t="s">
        <v>857</v>
      </c>
      <c r="D11" s="96"/>
    </row>
    <row r="12" spans="1:4" customFormat="1">
      <c r="A12" s="105"/>
      <c r="B12" s="133"/>
      <c r="C12" s="96"/>
      <c r="D12" s="132" t="s">
        <v>858</v>
      </c>
    </row>
    <row r="13" spans="1:4" customFormat="1">
      <c r="A13" s="105"/>
      <c r="B13" s="102"/>
      <c r="C13" s="96"/>
      <c r="D13" s="132" t="s">
        <v>859</v>
      </c>
    </row>
    <row r="14" spans="1:4" customFormat="1">
      <c r="A14" s="102"/>
      <c r="B14" s="105"/>
      <c r="C14" s="96"/>
      <c r="D14" s="132" t="s">
        <v>860</v>
      </c>
    </row>
    <row r="15" spans="1:4" customFormat="1">
      <c r="A15" s="105"/>
      <c r="B15" s="102"/>
      <c r="C15" s="96"/>
      <c r="D15" s="132" t="s">
        <v>861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862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863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864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865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866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867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868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869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870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871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872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873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874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875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876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877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878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879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880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881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5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tabSelected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" sqref="C1:C2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15" customHeight="1">
      <c r="A1" s="215" t="s">
        <v>68</v>
      </c>
      <c r="B1" s="215" t="s">
        <v>773</v>
      </c>
      <c r="C1" s="215" t="s">
        <v>774</v>
      </c>
      <c r="D1" s="216" t="s">
        <v>772</v>
      </c>
      <c r="E1" s="243" t="s">
        <v>739</v>
      </c>
      <c r="F1" s="244"/>
      <c r="G1" s="244"/>
      <c r="H1" s="245"/>
      <c r="I1" s="215" t="s">
        <v>779</v>
      </c>
    </row>
    <row r="2" spans="1:9" s="113" customFormat="1" ht="15" customHeight="1" thickBot="1">
      <c r="A2" s="215"/>
      <c r="B2" s="215"/>
      <c r="C2" s="215"/>
      <c r="D2" s="217"/>
      <c r="E2" s="159" t="s">
        <v>768</v>
      </c>
      <c r="F2" s="159" t="s">
        <v>769</v>
      </c>
      <c r="G2" s="159" t="s">
        <v>770</v>
      </c>
      <c r="H2" s="159" t="s">
        <v>771</v>
      </c>
      <c r="I2" s="215"/>
    </row>
    <row r="3" spans="1:9" s="113" customFormat="1" ht="15" customHeight="1">
      <c r="A3" s="246" t="s">
        <v>967</v>
      </c>
      <c r="B3" s="101"/>
      <c r="C3" s="101"/>
      <c r="D3" s="101"/>
      <c r="E3" s="102"/>
      <c r="F3" s="96"/>
      <c r="G3" s="96"/>
      <c r="H3" s="96"/>
      <c r="I3" s="101"/>
    </row>
    <row r="4" spans="1:9" s="113" customFormat="1" ht="15" customHeight="1">
      <c r="A4" s="247" t="s">
        <v>968</v>
      </c>
      <c r="B4" s="103"/>
      <c r="C4" s="103"/>
      <c r="D4" s="103"/>
      <c r="E4" s="102"/>
      <c r="F4" s="96"/>
      <c r="G4" s="96"/>
      <c r="H4" s="96"/>
      <c r="I4" s="103"/>
    </row>
    <row r="5" spans="1:9" s="113" customFormat="1" ht="15" customHeight="1">
      <c r="A5" s="247" t="s">
        <v>969</v>
      </c>
      <c r="B5" s="103"/>
      <c r="C5" s="103"/>
      <c r="D5" s="103"/>
      <c r="E5" s="102"/>
      <c r="F5" s="96"/>
      <c r="G5" s="96"/>
      <c r="H5" s="96"/>
      <c r="I5" s="103"/>
    </row>
    <row r="6" spans="1:9" s="113" customFormat="1" ht="15" customHeight="1">
      <c r="A6" s="247" t="s">
        <v>970</v>
      </c>
      <c r="B6" s="104"/>
      <c r="C6" s="104"/>
      <c r="D6" s="104"/>
      <c r="E6" s="105"/>
      <c r="F6" s="96"/>
      <c r="G6" s="105"/>
      <c r="H6" s="105"/>
      <c r="I6" s="104"/>
    </row>
    <row r="7" spans="1:9" s="113" customFormat="1" ht="15" customHeight="1">
      <c r="A7" s="247" t="s">
        <v>971</v>
      </c>
      <c r="B7" s="104"/>
      <c r="C7" s="104"/>
      <c r="D7" s="104"/>
      <c r="E7" s="105"/>
      <c r="F7" s="106"/>
      <c r="G7" s="96"/>
      <c r="H7" s="96"/>
      <c r="I7" s="104"/>
    </row>
    <row r="8" spans="1:9" s="113" customFormat="1" ht="15" customHeight="1">
      <c r="A8" s="247" t="s">
        <v>972</v>
      </c>
      <c r="B8" s="103"/>
      <c r="C8" s="103"/>
      <c r="D8" s="103"/>
      <c r="E8" s="105"/>
      <c r="F8" s="102"/>
      <c r="G8" s="96"/>
      <c r="H8" s="96"/>
      <c r="I8" s="103"/>
    </row>
    <row r="9" spans="1:9" s="113" customFormat="1" ht="15" customHeight="1">
      <c r="A9" s="247" t="s">
        <v>973</v>
      </c>
      <c r="B9" s="103"/>
      <c r="C9" s="103"/>
      <c r="D9" s="103"/>
      <c r="E9" s="102"/>
      <c r="F9" s="102"/>
      <c r="G9" s="96"/>
      <c r="H9" s="96"/>
      <c r="I9" s="103"/>
    </row>
    <row r="10" spans="1:9" s="113" customFormat="1" ht="15" customHeight="1">
      <c r="A10" s="247" t="s">
        <v>974</v>
      </c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 ht="15" customHeight="1">
      <c r="A11" s="247" t="s">
        <v>975</v>
      </c>
      <c r="B11" s="103"/>
      <c r="C11" s="103"/>
      <c r="D11" s="103"/>
      <c r="E11" s="105"/>
      <c r="F11" s="105"/>
      <c r="G11" s="96"/>
      <c r="H11" s="96"/>
      <c r="I11" s="103"/>
    </row>
    <row r="12" spans="1:9" s="113" customFormat="1" ht="15" customHeight="1">
      <c r="A12" s="247" t="s">
        <v>976</v>
      </c>
      <c r="B12" s="103"/>
      <c r="C12" s="103"/>
      <c r="D12" s="103"/>
      <c r="E12" s="105"/>
      <c r="F12" s="102"/>
      <c r="G12" s="96"/>
      <c r="H12" s="96"/>
      <c r="I12" s="103"/>
    </row>
    <row r="13" spans="1:9" s="113" customFormat="1" ht="15" customHeight="1">
      <c r="A13" s="247" t="s">
        <v>977</v>
      </c>
      <c r="B13" s="103"/>
      <c r="C13" s="103"/>
      <c r="D13" s="103"/>
      <c r="E13" s="105"/>
      <c r="F13" s="105"/>
      <c r="G13" s="96"/>
      <c r="H13" s="96"/>
      <c r="I13" s="103"/>
    </row>
    <row r="14" spans="1:9" s="113" customFormat="1" ht="15" customHeight="1">
      <c r="A14" s="247" t="s">
        <v>978</v>
      </c>
      <c r="B14" s="103"/>
      <c r="C14" s="103"/>
      <c r="D14" s="103"/>
      <c r="E14" s="105"/>
      <c r="F14" s="102"/>
      <c r="G14" s="96"/>
      <c r="H14" s="96"/>
      <c r="I14" s="103"/>
    </row>
    <row r="15" spans="1:9" s="113" customFormat="1" ht="15" customHeight="1">
      <c r="A15" s="247" t="s">
        <v>979</v>
      </c>
      <c r="B15" s="103"/>
      <c r="C15" s="103"/>
      <c r="D15" s="103"/>
      <c r="E15" s="102"/>
      <c r="F15" s="105"/>
      <c r="G15" s="96"/>
      <c r="H15" s="96"/>
      <c r="I15" s="103"/>
    </row>
    <row r="16" spans="1:9" s="113" customFormat="1" ht="15" customHeight="1">
      <c r="A16" s="247" t="s">
        <v>980</v>
      </c>
      <c r="B16" s="103"/>
      <c r="C16" s="103"/>
      <c r="D16" s="103"/>
      <c r="E16" s="105"/>
      <c r="F16" s="102"/>
      <c r="G16" s="96"/>
      <c r="H16" s="96"/>
      <c r="I16" s="103"/>
    </row>
    <row r="17" spans="1:9" s="113" customFormat="1" ht="15" customHeight="1">
      <c r="A17" s="247" t="s">
        <v>981</v>
      </c>
      <c r="B17" s="103"/>
      <c r="C17" s="103"/>
      <c r="D17" s="103"/>
      <c r="E17" s="105"/>
      <c r="F17" s="105"/>
      <c r="G17" s="96"/>
      <c r="H17" s="96"/>
      <c r="I17" s="103"/>
    </row>
    <row r="18" spans="1:9" s="113" customFormat="1" ht="15" customHeight="1">
      <c r="A18" s="247" t="s">
        <v>982</v>
      </c>
      <c r="B18" s="103"/>
      <c r="C18" s="103"/>
      <c r="D18" s="103"/>
      <c r="E18" s="105"/>
      <c r="F18" s="105"/>
      <c r="G18" s="96"/>
      <c r="H18" s="96"/>
      <c r="I18" s="103"/>
    </row>
    <row r="19" spans="1:9" s="113" customFormat="1" ht="15" customHeight="1">
      <c r="A19" s="247" t="s">
        <v>983</v>
      </c>
      <c r="B19" s="103"/>
      <c r="C19" s="103"/>
      <c r="D19" s="103"/>
      <c r="E19" s="105"/>
      <c r="F19" s="105"/>
      <c r="G19" s="96"/>
      <c r="H19" s="96"/>
      <c r="I19" s="103"/>
    </row>
    <row r="20" spans="1:9" s="113" customFormat="1" ht="15" customHeight="1">
      <c r="A20" s="247" t="s">
        <v>984</v>
      </c>
      <c r="B20" s="103"/>
      <c r="C20" s="103"/>
      <c r="D20" s="103"/>
      <c r="E20" s="105"/>
      <c r="F20" s="105"/>
      <c r="G20" s="96"/>
      <c r="H20" s="96"/>
      <c r="I20" s="103"/>
    </row>
    <row r="21" spans="1:9" s="113" customFormat="1" ht="15" customHeight="1">
      <c r="A21" s="247" t="s">
        <v>985</v>
      </c>
      <c r="B21" s="103"/>
      <c r="C21" s="103"/>
      <c r="D21" s="103"/>
      <c r="E21" s="105"/>
      <c r="F21" s="105"/>
      <c r="G21" s="96"/>
      <c r="H21" s="96"/>
      <c r="I21" s="103"/>
    </row>
    <row r="22" spans="1:9" s="113" customFormat="1" ht="15" customHeight="1">
      <c r="A22" s="247" t="s">
        <v>986</v>
      </c>
      <c r="B22" s="103"/>
      <c r="C22" s="103"/>
      <c r="D22" s="103"/>
      <c r="E22" s="105"/>
      <c r="F22" s="105"/>
      <c r="G22" s="96"/>
      <c r="H22" s="96"/>
      <c r="I22" s="103"/>
    </row>
    <row r="23" spans="1:9" s="113" customFormat="1" ht="15" customHeight="1">
      <c r="A23" s="247" t="s">
        <v>987</v>
      </c>
      <c r="B23" s="103"/>
      <c r="C23" s="103"/>
      <c r="D23" s="103"/>
      <c r="E23" s="105"/>
      <c r="F23" s="105"/>
      <c r="G23" s="96"/>
      <c r="H23" s="96"/>
      <c r="I23" s="103"/>
    </row>
    <row r="24" spans="1:9" s="113" customFormat="1" ht="15" customHeight="1">
      <c r="A24" s="247" t="s">
        <v>988</v>
      </c>
      <c r="B24" s="103"/>
      <c r="C24" s="103"/>
      <c r="D24" s="103"/>
      <c r="E24" s="102"/>
      <c r="F24" s="96"/>
      <c r="G24" s="96"/>
      <c r="H24" s="96"/>
      <c r="I24" s="103"/>
    </row>
    <row r="25" spans="1:9" s="113" customFormat="1" ht="15" customHeight="1">
      <c r="A25" s="248" t="s">
        <v>989</v>
      </c>
      <c r="B25" s="103"/>
      <c r="C25" s="103"/>
      <c r="D25" s="103"/>
      <c r="E25" s="102"/>
      <c r="F25" s="96"/>
      <c r="G25" s="96"/>
      <c r="H25" s="96"/>
      <c r="I25" s="103"/>
    </row>
    <row r="26" spans="1:9" s="113" customFormat="1" ht="15" customHeight="1" thickBot="1">
      <c r="A26" s="249" t="s">
        <v>990</v>
      </c>
      <c r="B26" s="103"/>
      <c r="C26" s="103"/>
      <c r="D26" s="103"/>
      <c r="E26" s="102"/>
      <c r="F26" s="96"/>
      <c r="G26" s="96"/>
      <c r="H26" s="96"/>
      <c r="I26" s="103"/>
    </row>
    <row r="27" spans="1:9" s="113" customFormat="1" ht="15" customHeight="1">
      <c r="A27" s="250" t="s">
        <v>991</v>
      </c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A1:A2"/>
    <mergeCell ref="B1:B2"/>
    <mergeCell ref="C1:C2"/>
    <mergeCell ref="D1:D2"/>
    <mergeCell ref="E1:H1"/>
    <mergeCell ref="I1:I2"/>
  </mergeCells>
  <conditionalFormatting sqref="A3:H57">
    <cfRule type="cellIs" dxfId="27" priority="28" operator="equal">
      <formula>0</formula>
    </cfRule>
  </conditionalFormatting>
  <conditionalFormatting sqref="A58:H77">
    <cfRule type="cellIs" dxfId="26" priority="27" operator="equal">
      <formula>0</formula>
    </cfRule>
  </conditionalFormatting>
  <conditionalFormatting sqref="A78:H97">
    <cfRule type="cellIs" dxfId="25" priority="26" operator="equal">
      <formula>0</formula>
    </cfRule>
  </conditionalFormatting>
  <conditionalFormatting sqref="A98:H117">
    <cfRule type="cellIs" dxfId="24" priority="25" operator="equal">
      <formula>0</formula>
    </cfRule>
  </conditionalFormatting>
  <conditionalFormatting sqref="A118:H137">
    <cfRule type="cellIs" dxfId="23" priority="24" operator="equal">
      <formula>0</formula>
    </cfRule>
  </conditionalFormatting>
  <conditionalFormatting sqref="A138:H157">
    <cfRule type="cellIs" dxfId="22" priority="23" operator="equal">
      <formula>0</formula>
    </cfRule>
  </conditionalFormatting>
  <conditionalFormatting sqref="A158:H177">
    <cfRule type="cellIs" dxfId="21" priority="22" operator="equal">
      <formula>0</formula>
    </cfRule>
  </conditionalFormatting>
  <conditionalFormatting sqref="A178:H197">
    <cfRule type="cellIs" dxfId="20" priority="21" operator="equal">
      <formula>0</formula>
    </cfRule>
  </conditionalFormatting>
  <conditionalFormatting sqref="A198:H217">
    <cfRule type="cellIs" dxfId="19" priority="20" operator="equal">
      <formula>0</formula>
    </cfRule>
  </conditionalFormatting>
  <conditionalFormatting sqref="A218:H237">
    <cfRule type="cellIs" dxfId="18" priority="19" operator="equal">
      <formula>0</formula>
    </cfRule>
  </conditionalFormatting>
  <conditionalFormatting sqref="A238:H257">
    <cfRule type="cellIs" dxfId="17" priority="18" operator="equal">
      <formula>0</formula>
    </cfRule>
  </conditionalFormatting>
  <conditionalFormatting sqref="A258:H277">
    <cfRule type="cellIs" dxfId="16" priority="17" operator="equal">
      <formula>0</formula>
    </cfRule>
  </conditionalFormatting>
  <conditionalFormatting sqref="A278:H297">
    <cfRule type="cellIs" dxfId="15" priority="16" operator="equal">
      <formula>0</formula>
    </cfRule>
  </conditionalFormatting>
  <conditionalFormatting sqref="A298:H317">
    <cfRule type="cellIs" dxfId="14" priority="15" operator="equal">
      <formula>0</formula>
    </cfRule>
  </conditionalFormatting>
  <conditionalFormatting sqref="I3:I57">
    <cfRule type="cellIs" dxfId="13" priority="14" operator="equal">
      <formula>0</formula>
    </cfRule>
  </conditionalFormatting>
  <conditionalFormatting sqref="I58:I77">
    <cfRule type="cellIs" dxfId="12" priority="13" operator="equal">
      <formula>0</formula>
    </cfRule>
  </conditionalFormatting>
  <conditionalFormatting sqref="I78:I97">
    <cfRule type="cellIs" dxfId="11" priority="12" operator="equal">
      <formula>0</formula>
    </cfRule>
  </conditionalFormatting>
  <conditionalFormatting sqref="I98:I117">
    <cfRule type="cellIs" dxfId="10" priority="11" operator="equal">
      <formula>0</formula>
    </cfRule>
  </conditionalFormatting>
  <conditionalFormatting sqref="I118:I137">
    <cfRule type="cellIs" dxfId="9" priority="10" operator="equal">
      <formula>0</formula>
    </cfRule>
  </conditionalFormatting>
  <conditionalFormatting sqref="I138:I157">
    <cfRule type="cellIs" dxfId="8" priority="9" operator="equal">
      <formula>0</formula>
    </cfRule>
  </conditionalFormatting>
  <conditionalFormatting sqref="I158:I177">
    <cfRule type="cellIs" dxfId="7" priority="8" operator="equal">
      <formula>0</formula>
    </cfRule>
  </conditionalFormatting>
  <conditionalFormatting sqref="I178:I197">
    <cfRule type="cellIs" dxfId="6" priority="7" operator="equal">
      <formula>0</formula>
    </cfRule>
  </conditionalFormatting>
  <conditionalFormatting sqref="I198:I217">
    <cfRule type="cellIs" dxfId="5" priority="6" operator="equal">
      <formula>0</formula>
    </cfRule>
  </conditionalFormatting>
  <conditionalFormatting sqref="I218:I237">
    <cfRule type="cellIs" dxfId="4" priority="5" operator="equal">
      <formula>0</formula>
    </cfRule>
  </conditionalFormatting>
  <conditionalFormatting sqref="I238:I257">
    <cfRule type="cellIs" dxfId="3" priority="4" operator="equal">
      <formula>0</formula>
    </cfRule>
  </conditionalFormatting>
  <conditionalFormatting sqref="I258:I277">
    <cfRule type="cellIs" dxfId="2" priority="3" operator="equal">
      <formula>0</formula>
    </cfRule>
  </conditionalFormatting>
  <conditionalFormatting sqref="I278:I297">
    <cfRule type="cellIs" dxfId="1" priority="2" operator="equal">
      <formula>0</formula>
    </cfRule>
  </conditionalFormatting>
  <conditionalFormatting sqref="I298:I317">
    <cfRule type="cellIs" dxfId="0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[1]الدوائر!#REF!</xm:f>
          </x14:formula1>
          <xm:sqref>I1:I1048576</xm:sqref>
        </x14:dataValidation>
        <x14:dataValidation type="list" allowBlank="1" showInputMessage="1" showErrorMessage="1">
          <x14:formula1>
            <xm:f>'[2]قانون الإطار'!#REF!</xm:f>
          </x14:formula1>
          <xm:sqref>B3:B1048576</xm:sqref>
        </x14:dataValidation>
        <x14:dataValidation type="list" allowBlank="1" showInputMessage="1" showErrorMessage="1">
          <x14:formula1>
            <xm:f>'[1]التنظيم الهيكلي'!#REF!</xm:f>
          </x14:formula1>
          <xm:sqref>H3:H1048576</xm:sqref>
        </x14:dataValidation>
        <x14:dataValidation type="list" allowBlank="1" showInputMessage="1" showErrorMessage="1">
          <x14:formula1>
            <xm:f>'[1]التنظيم الهيكلي'!#REF!</xm:f>
          </x14:formula1>
          <xm:sqref>G3:G1048576</xm:sqref>
        </x14:dataValidation>
        <x14:dataValidation type="list" allowBlank="1" showInputMessage="1" showErrorMessage="1">
          <x14:formula1>
            <xm:f>'[1]التنظيم الهيكلي'!#REF!</xm:f>
          </x14:formula1>
          <xm:sqref>F3:F1048576</xm:sqref>
        </x14:dataValidation>
        <x14:dataValidation type="list" allowBlank="1" showInputMessage="1" showErrorMessage="1">
          <x14:formula1>
            <xm:f>'[1]التنظيم الهيكلي'!#REF!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5" t="s">
        <v>68</v>
      </c>
      <c r="B1" s="215" t="s">
        <v>773</v>
      </c>
      <c r="C1" s="215" t="s">
        <v>775</v>
      </c>
      <c r="D1" s="215" t="s">
        <v>779</v>
      </c>
    </row>
    <row r="2" spans="1:10" s="113" customFormat="1" ht="23.25" customHeight="1">
      <c r="A2" s="215"/>
      <c r="B2" s="215"/>
      <c r="C2" s="215"/>
      <c r="D2" s="215"/>
    </row>
    <row r="3" spans="1:10" s="113" customFormat="1">
      <c r="A3" s="134"/>
      <c r="B3" s="101"/>
      <c r="C3" s="101"/>
      <c r="D3" s="101"/>
      <c r="J3" s="113" t="s">
        <v>776</v>
      </c>
    </row>
    <row r="4" spans="1:10" s="113" customFormat="1">
      <c r="A4" s="103"/>
      <c r="B4" s="103"/>
      <c r="C4" s="103"/>
      <c r="D4" s="103"/>
      <c r="J4" s="113" t="s">
        <v>777</v>
      </c>
    </row>
    <row r="5" spans="1:10" s="113" customFormat="1">
      <c r="A5" s="103"/>
      <c r="B5" s="103"/>
      <c r="C5" s="103"/>
      <c r="D5" s="103"/>
      <c r="J5" s="113" t="s">
        <v>778</v>
      </c>
    </row>
    <row r="6" spans="1:10" s="113" customFormat="1">
      <c r="A6" s="104"/>
      <c r="B6" s="104"/>
      <c r="C6" s="104"/>
      <c r="D6" s="104"/>
      <c r="J6" s="113" t="s">
        <v>767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5"/>
      <c r="B50" s="96"/>
      <c r="C50" s="96"/>
      <c r="D50" s="96"/>
    </row>
    <row r="51" spans="1:4" s="113" customFormat="1">
      <c r="A51" s="135"/>
      <c r="B51" s="96"/>
      <c r="C51" s="96"/>
      <c r="D51" s="96"/>
    </row>
    <row r="52" spans="1:4" s="113" customFormat="1">
      <c r="A52" s="135"/>
      <c r="B52" s="96"/>
      <c r="C52" s="96"/>
      <c r="D52" s="96"/>
    </row>
    <row r="53" spans="1:4" s="113" customFormat="1">
      <c r="A53" s="135"/>
      <c r="B53" s="96"/>
      <c r="C53" s="96"/>
      <c r="D53" s="96"/>
    </row>
    <row r="54" spans="1:4" s="113" customFormat="1">
      <c r="A54" s="135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57" priority="28" operator="equal">
      <formula>0</formula>
    </cfRule>
  </conditionalFormatting>
  <conditionalFormatting sqref="D3:D57">
    <cfRule type="cellIs" dxfId="56" priority="14" operator="equal">
      <formula>0</formula>
    </cfRule>
  </conditionalFormatting>
  <conditionalFormatting sqref="D58:D77">
    <cfRule type="cellIs" dxfId="55" priority="13" operator="equal">
      <formula>0</formula>
    </cfRule>
  </conditionalFormatting>
  <conditionalFormatting sqref="D78:D97">
    <cfRule type="cellIs" dxfId="54" priority="12" operator="equal">
      <formula>0</formula>
    </cfRule>
  </conditionalFormatting>
  <conditionalFormatting sqref="D98:D117">
    <cfRule type="cellIs" dxfId="53" priority="11" operator="equal">
      <formula>0</formula>
    </cfRule>
  </conditionalFormatting>
  <conditionalFormatting sqref="D118:D137">
    <cfRule type="cellIs" dxfId="52" priority="10" operator="equal">
      <formula>0</formula>
    </cfRule>
  </conditionalFormatting>
  <conditionalFormatting sqref="D138:D157">
    <cfRule type="cellIs" dxfId="51" priority="9" operator="equal">
      <formula>0</formula>
    </cfRule>
  </conditionalFormatting>
  <conditionalFormatting sqref="D158:D177">
    <cfRule type="cellIs" dxfId="50" priority="8" operator="equal">
      <formula>0</formula>
    </cfRule>
  </conditionalFormatting>
  <conditionalFormatting sqref="D178:D197">
    <cfRule type="cellIs" dxfId="49" priority="7" operator="equal">
      <formula>0</formula>
    </cfRule>
  </conditionalFormatting>
  <conditionalFormatting sqref="D198:D217">
    <cfRule type="cellIs" dxfId="48" priority="6" operator="equal">
      <formula>0</formula>
    </cfRule>
  </conditionalFormatting>
  <conditionalFormatting sqref="D218:D237">
    <cfRule type="cellIs" dxfId="47" priority="5" operator="equal">
      <formula>0</formula>
    </cfRule>
  </conditionalFormatting>
  <conditionalFormatting sqref="D238:D257">
    <cfRule type="cellIs" dxfId="46" priority="4" operator="equal">
      <formula>0</formula>
    </cfRule>
  </conditionalFormatting>
  <conditionalFormatting sqref="D258:D277">
    <cfRule type="cellIs" dxfId="45" priority="3" operator="equal">
      <formula>0</formula>
    </cfRule>
  </conditionalFormatting>
  <conditionalFormatting sqref="D278:D297">
    <cfRule type="cellIs" dxfId="44" priority="2" operator="equal">
      <formula>0</formula>
    </cfRule>
  </conditionalFormatting>
  <conditionalFormatting sqref="D298:D317">
    <cfRule type="cellIs" dxfId="4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rightToLeft="1" workbookViewId="0">
      <selection activeCell="B13" sqref="B13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</cols>
  <sheetData>
    <row r="1" spans="1:4">
      <c r="A1" s="218" t="s">
        <v>82</v>
      </c>
      <c r="B1" s="218"/>
      <c r="C1" s="92" t="s">
        <v>748</v>
      </c>
    </row>
    <row r="2" spans="1:4">
      <c r="A2" s="10" t="s">
        <v>69</v>
      </c>
      <c r="B2" s="11"/>
      <c r="C2" s="68"/>
    </row>
    <row r="3" spans="1:4">
      <c r="A3" s="10" t="s">
        <v>70</v>
      </c>
      <c r="B3" s="11">
        <v>1350</v>
      </c>
      <c r="C3" s="68"/>
    </row>
    <row r="4" spans="1:4">
      <c r="A4" s="10" t="s">
        <v>80</v>
      </c>
      <c r="B4" s="11">
        <v>6003</v>
      </c>
      <c r="C4" s="68"/>
    </row>
    <row r="5" spans="1:4">
      <c r="A5" s="10" t="s">
        <v>81</v>
      </c>
      <c r="B5" s="11"/>
      <c r="C5" s="68"/>
    </row>
    <row r="6" spans="1:4">
      <c r="A6" s="218" t="s">
        <v>959</v>
      </c>
      <c r="B6" s="218"/>
      <c r="C6" s="68"/>
    </row>
    <row r="7" spans="1:4">
      <c r="A7" s="10" t="s">
        <v>71</v>
      </c>
      <c r="B7" s="11">
        <v>102</v>
      </c>
      <c r="C7" s="68"/>
    </row>
    <row r="8" spans="1:4">
      <c r="A8" s="10" t="s">
        <v>72</v>
      </c>
      <c r="B8" s="11">
        <v>12</v>
      </c>
      <c r="C8" s="68">
        <f>B8/B7</f>
        <v>0.11764705882352941</v>
      </c>
    </row>
    <row r="9" spans="1:4">
      <c r="A9" s="10" t="s">
        <v>960</v>
      </c>
      <c r="B9" s="11">
        <v>90</v>
      </c>
      <c r="C9" s="68">
        <f>B9/B7</f>
        <v>0.88235294117647056</v>
      </c>
    </row>
    <row r="10" spans="1:4">
      <c r="A10" s="10" t="s">
        <v>961</v>
      </c>
      <c r="B10" s="11"/>
      <c r="C10" s="68"/>
    </row>
    <row r="11" spans="1:4">
      <c r="A11" s="10" t="s">
        <v>749</v>
      </c>
      <c r="C11" s="68">
        <v>7.0000000000000007E-2</v>
      </c>
      <c r="D11" s="11" t="s">
        <v>962</v>
      </c>
    </row>
    <row r="12" spans="1:4">
      <c r="A12" s="218" t="s">
        <v>73</v>
      </c>
      <c r="B12" s="218"/>
      <c r="C12" s="68">
        <v>0.95</v>
      </c>
    </row>
    <row r="13" spans="1:4">
      <c r="A13" s="10" t="s">
        <v>74</v>
      </c>
      <c r="B13" s="11"/>
      <c r="C13" s="68"/>
    </row>
    <row r="14" spans="1:4">
      <c r="A14" s="10" t="s">
        <v>963</v>
      </c>
      <c r="B14" s="11"/>
      <c r="C14" s="68"/>
    </row>
    <row r="15" spans="1:4">
      <c r="A15" s="10" t="s">
        <v>75</v>
      </c>
      <c r="B15" s="11"/>
      <c r="C15" s="68"/>
    </row>
    <row r="16" spans="1:4">
      <c r="A16" s="218" t="s">
        <v>76</v>
      </c>
      <c r="B16" s="218"/>
      <c r="C16" s="68">
        <v>0.9</v>
      </c>
    </row>
    <row r="17" spans="1:3">
      <c r="A17" s="10" t="s">
        <v>964</v>
      </c>
      <c r="B17" s="11">
        <f>B2</f>
        <v>0</v>
      </c>
      <c r="C17" s="68"/>
    </row>
    <row r="18" spans="1:3">
      <c r="A18" s="10" t="s">
        <v>77</v>
      </c>
      <c r="B18" s="11">
        <f>B3</f>
        <v>1350</v>
      </c>
      <c r="C18" s="68"/>
    </row>
    <row r="19" spans="1:3">
      <c r="A19" s="218" t="s">
        <v>78</v>
      </c>
      <c r="B19" s="218"/>
      <c r="C19" s="68"/>
    </row>
    <row r="20" spans="1:3">
      <c r="A20" s="10" t="s">
        <v>965</v>
      </c>
      <c r="B20" s="11"/>
      <c r="C20" s="68"/>
    </row>
    <row r="21" spans="1:3">
      <c r="A21" s="10" t="s">
        <v>79</v>
      </c>
      <c r="B21" s="11"/>
      <c r="C21" s="68"/>
    </row>
    <row r="22" spans="1:3">
      <c r="A22" s="10" t="s">
        <v>966</v>
      </c>
      <c r="B22" s="11"/>
      <c r="C22" s="68"/>
    </row>
    <row r="23" spans="1:3">
      <c r="A23" s="218" t="s">
        <v>747</v>
      </c>
      <c r="B23" s="218"/>
      <c r="C23" s="68"/>
    </row>
  </sheetData>
  <mergeCells count="6">
    <mergeCell ref="A1:B1"/>
    <mergeCell ref="A6:B6"/>
    <mergeCell ref="A12:B12"/>
    <mergeCell ref="A16:B16"/>
    <mergeCell ref="A19:B19"/>
    <mergeCell ref="A23:B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19" t="s">
        <v>83</v>
      </c>
      <c r="B1" s="21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18" t="s">
        <v>85</v>
      </c>
      <c r="B5" s="220"/>
      <c r="G5" s="117" t="s">
        <v>780</v>
      </c>
    </row>
    <row r="6" spans="1:7">
      <c r="A6" s="88" t="s">
        <v>95</v>
      </c>
      <c r="B6" s="10"/>
      <c r="G6" s="117" t="s">
        <v>781</v>
      </c>
    </row>
    <row r="7" spans="1:7">
      <c r="A7" s="88" t="s">
        <v>741</v>
      </c>
      <c r="B7" s="10"/>
      <c r="G7" s="117" t="s">
        <v>782</v>
      </c>
    </row>
    <row r="8" spans="1:7">
      <c r="A8" s="88" t="s">
        <v>86</v>
      </c>
      <c r="B8" s="10"/>
      <c r="G8" s="117" t="s">
        <v>783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783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783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785</v>
      </c>
      <c r="B48" s="115" t="s">
        <v>784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786</v>
      </c>
      <c r="B57" s="115" t="s">
        <v>784</v>
      </c>
    </row>
    <row r="58" spans="1:2">
      <c r="A58" s="10" t="s">
        <v>843</v>
      </c>
      <c r="B58" s="10"/>
    </row>
    <row r="59" spans="1:2">
      <c r="A59" s="10" t="s">
        <v>844</v>
      </c>
      <c r="B59" s="10"/>
    </row>
    <row r="60" spans="1:2">
      <c r="A60" s="10" t="s">
        <v>845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42" priority="8" operator="equal">
      <formula>0</formula>
    </cfRule>
  </conditionalFormatting>
  <conditionalFormatting sqref="B6:B7 B35:B47">
    <cfRule type="cellIs" dxfId="41" priority="7" operator="equal">
      <formula>0</formula>
    </cfRule>
  </conditionalFormatting>
  <conditionalFormatting sqref="B49:B56">
    <cfRule type="cellIs" dxfId="40" priority="6" operator="equal">
      <formula>0</formula>
    </cfRule>
  </conditionalFormatting>
  <conditionalFormatting sqref="A58:B60">
    <cfRule type="cellIs" dxfId="39" priority="5" operator="equal">
      <formula>0</formula>
    </cfRule>
  </conditionalFormatting>
  <conditionalFormatting sqref="B8:B19 B34">
    <cfRule type="cellIs" dxfId="38" priority="4" operator="equal">
      <formula>0</formula>
    </cfRule>
  </conditionalFormatting>
  <conditionalFormatting sqref="B21:B33">
    <cfRule type="cellIs" dxfId="37" priority="3" operator="equal">
      <formula>0</formula>
    </cfRule>
  </conditionalFormatting>
  <conditionalFormatting sqref="B20">
    <cfRule type="cellIs" dxfId="36" priority="2" operator="equal">
      <formula>0</formula>
    </cfRule>
  </conditionalFormatting>
  <conditionalFormatting sqref="A61:B63">
    <cfRule type="cellIs" dxfId="3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846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6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6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846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3" workbookViewId="0">
      <selection activeCell="C253" sqref="C253"/>
    </sheetView>
  </sheetViews>
  <sheetFormatPr defaultColWidth="9.140625" defaultRowHeight="15" outlineLevelRow="3"/>
  <cols>
    <col min="1" max="1" width="7" bestFit="1" customWidth="1"/>
    <col min="2" max="2" width="36.28515625" customWidth="1"/>
    <col min="3" max="3" width="34.140625" customWidth="1"/>
    <col min="4" max="5" width="15.28515625" bestFit="1" customWidth="1"/>
    <col min="7" max="7" width="15.5703125" bestFit="1" customWidth="1"/>
    <col min="8" max="8" width="21.57031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58" t="s">
        <v>833</v>
      </c>
      <c r="E1" s="158" t="s">
        <v>832</v>
      </c>
      <c r="G1" s="43" t="s">
        <v>31</v>
      </c>
      <c r="H1" s="44">
        <f>C2+C114</f>
        <v>1648652.034</v>
      </c>
      <c r="I1" s="45"/>
      <c r="J1" s="46" t="b">
        <f>AND(H1=I1)</f>
        <v>0</v>
      </c>
    </row>
    <row r="2" spans="1:14">
      <c r="A2" s="161" t="s">
        <v>60</v>
      </c>
      <c r="B2" s="161"/>
      <c r="C2" s="26">
        <f>C3+C67</f>
        <v>590000</v>
      </c>
      <c r="D2" s="26">
        <f>D3+D67</f>
        <v>590000</v>
      </c>
      <c r="E2" s="26">
        <f>E3+E67</f>
        <v>590000</v>
      </c>
      <c r="G2" s="39" t="s">
        <v>60</v>
      </c>
      <c r="H2" s="41">
        <f>C2</f>
        <v>590000</v>
      </c>
      <c r="I2" s="42"/>
      <c r="J2" s="40" t="b">
        <f>AND(H2=I2)</f>
        <v>0</v>
      </c>
    </row>
    <row r="3" spans="1:14">
      <c r="A3" s="162" t="s">
        <v>578</v>
      </c>
      <c r="B3" s="162"/>
      <c r="C3" s="23">
        <f>C4+C11+C38+C61</f>
        <v>385400</v>
      </c>
      <c r="D3" s="23">
        <f>D4+D11+D38+D61</f>
        <v>385400</v>
      </c>
      <c r="E3" s="23">
        <f>E4+E11+E38+E61</f>
        <v>385400</v>
      </c>
      <c r="G3" s="39" t="s">
        <v>57</v>
      </c>
      <c r="H3" s="41">
        <f t="shared" ref="H3:H66" si="0">C3</f>
        <v>385400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42200</v>
      </c>
      <c r="D4" s="21">
        <f>SUM(D5:D10)</f>
        <v>42200</v>
      </c>
      <c r="E4" s="21">
        <f>SUM(E5:E10)</f>
        <v>42200</v>
      </c>
      <c r="F4" s="17"/>
      <c r="G4" s="39" t="s">
        <v>53</v>
      </c>
      <c r="H4" s="41">
        <f t="shared" si="0"/>
        <v>42200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F5" s="17"/>
      <c r="G5" s="17"/>
      <c r="H5" s="41">
        <f t="shared" si="0"/>
        <v>12000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63" t="s">
        <v>125</v>
      </c>
      <c r="B11" s="164"/>
      <c r="C11" s="21">
        <f>SUM(C12:C37)</f>
        <v>283350</v>
      </c>
      <c r="D11" s="21">
        <f>SUM(D12:D37)</f>
        <v>283350</v>
      </c>
      <c r="E11" s="21">
        <f>SUM(E12:E37)</f>
        <v>283350</v>
      </c>
      <c r="F11" s="17"/>
      <c r="G11" s="39" t="s">
        <v>54</v>
      </c>
      <c r="H11" s="41">
        <f t="shared" si="0"/>
        <v>283350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280000</v>
      </c>
      <c r="D12" s="2">
        <f>C12</f>
        <v>280000</v>
      </c>
      <c r="E12" s="2">
        <f>D12</f>
        <v>280000</v>
      </c>
      <c r="H12" s="41">
        <f t="shared" si="0"/>
        <v>280000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700</v>
      </c>
      <c r="D15" s="2">
        <f t="shared" si="2"/>
        <v>700</v>
      </c>
      <c r="E15" s="2">
        <f t="shared" si="2"/>
        <v>700</v>
      </c>
      <c r="H15" s="41">
        <f t="shared" si="0"/>
        <v>700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1000</v>
      </c>
      <c r="D17" s="2">
        <f t="shared" si="2"/>
        <v>1000</v>
      </c>
      <c r="E17" s="2">
        <f t="shared" si="2"/>
        <v>1000</v>
      </c>
      <c r="H17" s="41">
        <f t="shared" si="0"/>
        <v>1000</v>
      </c>
    </row>
    <row r="18" spans="1:8" hidden="1" outlineLevel="1">
      <c r="A18" s="3">
        <v>2203</v>
      </c>
      <c r="B18" s="1" t="s">
        <v>130</v>
      </c>
      <c r="C18" s="2">
        <v>150</v>
      </c>
      <c r="D18" s="2">
        <f t="shared" si="2"/>
        <v>150</v>
      </c>
      <c r="E18" s="2">
        <f t="shared" si="2"/>
        <v>150</v>
      </c>
      <c r="H18" s="41">
        <f t="shared" si="0"/>
        <v>150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3" t="s">
        <v>145</v>
      </c>
      <c r="B38" s="164"/>
      <c r="C38" s="21">
        <f>SUM(C39:C60)</f>
        <v>59750</v>
      </c>
      <c r="D38" s="21">
        <f>SUM(D39:D60)</f>
        <v>59750</v>
      </c>
      <c r="E38" s="21">
        <f>SUM(E39:E60)</f>
        <v>59750</v>
      </c>
      <c r="G38" s="39" t="s">
        <v>55</v>
      </c>
      <c r="H38" s="41">
        <f t="shared" si="0"/>
        <v>59750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6500</v>
      </c>
      <c r="D39" s="2">
        <f>C39</f>
        <v>6500</v>
      </c>
      <c r="E39" s="2">
        <f>D39</f>
        <v>6500</v>
      </c>
      <c r="H39" s="41">
        <f t="shared" si="0"/>
        <v>6500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50</v>
      </c>
      <c r="D52" s="2">
        <f t="shared" si="4"/>
        <v>50</v>
      </c>
      <c r="E52" s="2">
        <f t="shared" si="4"/>
        <v>50</v>
      </c>
      <c r="H52" s="41">
        <f t="shared" si="0"/>
        <v>50</v>
      </c>
    </row>
    <row r="53" spans="1:10" hidden="1" outlineLevel="1">
      <c r="A53" s="20">
        <v>3301</v>
      </c>
      <c r="B53" s="20" t="s">
        <v>18</v>
      </c>
      <c r="C53" s="2">
        <v>3500</v>
      </c>
      <c r="D53" s="2">
        <f t="shared" si="4"/>
        <v>3500</v>
      </c>
      <c r="E53" s="2">
        <f t="shared" si="4"/>
        <v>3500</v>
      </c>
      <c r="H53" s="41">
        <f t="shared" si="0"/>
        <v>3500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18000</v>
      </c>
      <c r="D57" s="2">
        <f t="shared" si="5"/>
        <v>18000</v>
      </c>
      <c r="E57" s="2">
        <f t="shared" si="5"/>
        <v>18000</v>
      </c>
      <c r="H57" s="41">
        <f t="shared" si="0"/>
        <v>18000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3" t="s">
        <v>158</v>
      </c>
      <c r="B61" s="164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</v>
      </c>
      <c r="D64" s="2">
        <f t="shared" si="6"/>
        <v>100</v>
      </c>
      <c r="E64" s="2">
        <f t="shared" si="6"/>
        <v>100</v>
      </c>
      <c r="H64" s="41">
        <f t="shared" si="0"/>
        <v>100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2" t="s">
        <v>579</v>
      </c>
      <c r="B67" s="162"/>
      <c r="C67" s="25">
        <f>C97+C68</f>
        <v>204600</v>
      </c>
      <c r="D67" s="25">
        <f>D97+D68</f>
        <v>204600</v>
      </c>
      <c r="E67" s="25">
        <f>E97+E68</f>
        <v>204600</v>
      </c>
      <c r="G67" s="39" t="s">
        <v>59</v>
      </c>
      <c r="H67" s="41">
        <f t="shared" ref="H67:H130" si="7">C67</f>
        <v>204600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72000</v>
      </c>
      <c r="D68" s="21">
        <f>SUM(D69:D96)</f>
        <v>72000</v>
      </c>
      <c r="E68" s="21">
        <f>SUM(E69:E96)</f>
        <v>72000</v>
      </c>
      <c r="G68" s="39" t="s">
        <v>56</v>
      </c>
      <c r="H68" s="41">
        <f t="shared" si="7"/>
        <v>72000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5000</v>
      </c>
      <c r="D94" s="2">
        <f t="shared" si="9"/>
        <v>5000</v>
      </c>
      <c r="E94" s="2">
        <f t="shared" si="9"/>
        <v>5000</v>
      </c>
      <c r="H94" s="41">
        <f t="shared" si="7"/>
        <v>5000</v>
      </c>
    </row>
    <row r="95" spans="1:8" ht="13.5" hidden="1" customHeight="1" outlineLevel="1">
      <c r="A95" s="3">
        <v>5302</v>
      </c>
      <c r="B95" s="2" t="s">
        <v>24</v>
      </c>
      <c r="C95" s="2">
        <v>57000</v>
      </c>
      <c r="D95" s="2">
        <f t="shared" si="9"/>
        <v>57000</v>
      </c>
      <c r="E95" s="2">
        <f t="shared" si="9"/>
        <v>57000</v>
      </c>
      <c r="H95" s="41">
        <f t="shared" si="7"/>
        <v>57000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132600</v>
      </c>
      <c r="D97" s="21">
        <f>SUM(D98:D113)</f>
        <v>132600</v>
      </c>
      <c r="E97" s="21">
        <f>SUM(E98:E113)</f>
        <v>132600</v>
      </c>
      <c r="G97" s="39" t="s">
        <v>58</v>
      </c>
      <c r="H97" s="41">
        <f t="shared" si="7"/>
        <v>132600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130000</v>
      </c>
      <c r="D98" s="2">
        <f>C98</f>
        <v>130000</v>
      </c>
      <c r="E98" s="2">
        <f>D98</f>
        <v>130000</v>
      </c>
      <c r="H98" s="41">
        <f t="shared" si="7"/>
        <v>130000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800</v>
      </c>
      <c r="D103" s="2">
        <f t="shared" si="10"/>
        <v>800</v>
      </c>
      <c r="E103" s="2">
        <f t="shared" si="10"/>
        <v>800</v>
      </c>
      <c r="H103" s="41">
        <f t="shared" si="7"/>
        <v>800</v>
      </c>
    </row>
    <row r="104" spans="1:10" ht="15" hidden="1" customHeight="1" outlineLevel="1">
      <c r="A104" s="3">
        <v>6007</v>
      </c>
      <c r="B104" s="1" t="s">
        <v>27</v>
      </c>
      <c r="C104" s="2">
        <v>300</v>
      </c>
      <c r="D104" s="2">
        <f t="shared" si="10"/>
        <v>300</v>
      </c>
      <c r="E104" s="2">
        <f t="shared" si="10"/>
        <v>300</v>
      </c>
      <c r="H104" s="41">
        <f t="shared" si="7"/>
        <v>300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67" t="s">
        <v>62</v>
      </c>
      <c r="B114" s="168"/>
      <c r="C114" s="26">
        <f>C115+C152+C177</f>
        <v>1058652.034</v>
      </c>
      <c r="D114" s="26">
        <f>D115+D152+D177</f>
        <v>1058652.034</v>
      </c>
      <c r="E114" s="26">
        <f>E115+E152+E177</f>
        <v>1058652.034</v>
      </c>
      <c r="G114" s="39" t="s">
        <v>62</v>
      </c>
      <c r="H114" s="41">
        <f t="shared" si="7"/>
        <v>1058652.034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775974.03399999999</v>
      </c>
      <c r="D115" s="23">
        <f>D116+D135</f>
        <v>775974.03399999999</v>
      </c>
      <c r="E115" s="23">
        <f>E116+E135</f>
        <v>775974.03399999999</v>
      </c>
      <c r="G115" s="39" t="s">
        <v>61</v>
      </c>
      <c r="H115" s="41">
        <f t="shared" si="7"/>
        <v>775974.03399999999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361679</v>
      </c>
      <c r="D116" s="21">
        <f>D117+D120+D123+D126+D129+D132</f>
        <v>361679</v>
      </c>
      <c r="E116" s="21">
        <f>E117+E120+E123+E126+E129+E132</f>
        <v>361679</v>
      </c>
      <c r="G116" s="39" t="s">
        <v>583</v>
      </c>
      <c r="H116" s="41">
        <f t="shared" si="7"/>
        <v>361679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57679</v>
      </c>
      <c r="D117" s="2">
        <f>D118+D119</f>
        <v>57679</v>
      </c>
      <c r="E117" s="2">
        <f>E118+E119</f>
        <v>57679</v>
      </c>
      <c r="H117" s="41">
        <f t="shared" si="7"/>
        <v>57679</v>
      </c>
    </row>
    <row r="118" spans="1:10" ht="15" hidden="1" customHeight="1" outlineLevel="2">
      <c r="A118" s="127"/>
      <c r="B118" s="126" t="s">
        <v>835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hidden="1" customHeight="1" outlineLevel="2">
      <c r="A119" s="127"/>
      <c r="B119" s="126" t="s">
        <v>840</v>
      </c>
      <c r="C119" s="125">
        <v>57679</v>
      </c>
      <c r="D119" s="125">
        <f>C119</f>
        <v>57679</v>
      </c>
      <c r="E119" s="125">
        <f>D119</f>
        <v>57679</v>
      </c>
      <c r="H119" s="41">
        <f t="shared" si="7"/>
        <v>57679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7"/>
      <c r="B121" s="126" t="s">
        <v>835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hidden="1" customHeight="1" outlineLevel="2">
      <c r="A122" s="127"/>
      <c r="B122" s="126" t="s">
        <v>840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304000</v>
      </c>
      <c r="D123" s="2">
        <f>D124+D125</f>
        <v>304000</v>
      </c>
      <c r="E123" s="2">
        <f>E124+E125</f>
        <v>304000</v>
      </c>
      <c r="H123" s="41">
        <f t="shared" si="7"/>
        <v>304000</v>
      </c>
    </row>
    <row r="124" spans="1:10" ht="15" hidden="1" customHeight="1" outlineLevel="2">
      <c r="A124" s="127"/>
      <c r="B124" s="126" t="s">
        <v>835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hidden="1" customHeight="1" outlineLevel="2">
      <c r="A125" s="127"/>
      <c r="B125" s="126" t="s">
        <v>840</v>
      </c>
      <c r="C125" s="125">
        <v>304000</v>
      </c>
      <c r="D125" s="125">
        <f>C125</f>
        <v>304000</v>
      </c>
      <c r="E125" s="125">
        <f>D125</f>
        <v>304000</v>
      </c>
      <c r="H125" s="41">
        <f t="shared" si="7"/>
        <v>304000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7"/>
      <c r="B127" s="126" t="s">
        <v>835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hidden="1" customHeight="1" outlineLevel="2">
      <c r="A128" s="127"/>
      <c r="B128" s="126" t="s">
        <v>840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7"/>
      <c r="B130" s="126" t="s">
        <v>835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hidden="1" customHeight="1" outlineLevel="2">
      <c r="A131" s="127"/>
      <c r="B131" s="126" t="s">
        <v>840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7"/>
      <c r="B133" s="126" t="s">
        <v>835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hidden="1" customHeight="1" outlineLevel="2">
      <c r="A134" s="127"/>
      <c r="B134" s="126" t="s">
        <v>840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 collapsed="1">
      <c r="A135" s="163" t="s">
        <v>202</v>
      </c>
      <c r="B135" s="164"/>
      <c r="C135" s="21">
        <f>C136+C140+C143+C146+C149</f>
        <v>414295.03399999999</v>
      </c>
      <c r="D135" s="21">
        <f>D136+D140+D143+D146+D149</f>
        <v>414295.03399999999</v>
      </c>
      <c r="E135" s="21">
        <f>E136+E140+E143+E146+E149</f>
        <v>414295.03399999999</v>
      </c>
      <c r="G135" s="39" t="s">
        <v>584</v>
      </c>
      <c r="H135" s="41">
        <f t="shared" si="11"/>
        <v>414295.03399999999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414295.03399999999</v>
      </c>
      <c r="D136" s="2">
        <f>D137+D138+D139</f>
        <v>414295.03399999999</v>
      </c>
      <c r="E136" s="2">
        <f>E137+E138+E139</f>
        <v>414295.03399999999</v>
      </c>
      <c r="H136" s="41">
        <f t="shared" si="11"/>
        <v>414295.03399999999</v>
      </c>
    </row>
    <row r="137" spans="1:10" ht="15" hidden="1" customHeight="1" outlineLevel="2">
      <c r="A137" s="127"/>
      <c r="B137" s="126" t="s">
        <v>835</v>
      </c>
      <c r="C137" s="125">
        <v>162711.22700000001</v>
      </c>
      <c r="D137" s="125">
        <f>C137</f>
        <v>162711.22700000001</v>
      </c>
      <c r="E137" s="125">
        <f>D137</f>
        <v>162711.22700000001</v>
      </c>
      <c r="H137" s="41">
        <f t="shared" si="11"/>
        <v>162711.22700000001</v>
      </c>
    </row>
    <row r="138" spans="1:10" ht="15" hidden="1" customHeight="1" outlineLevel="2">
      <c r="A138" s="127"/>
      <c r="B138" s="126" t="s">
        <v>842</v>
      </c>
      <c r="C138" s="125">
        <v>236212.15</v>
      </c>
      <c r="D138" s="125">
        <f t="shared" ref="D138:E139" si="12">C138</f>
        <v>236212.15</v>
      </c>
      <c r="E138" s="125">
        <f t="shared" si="12"/>
        <v>236212.15</v>
      </c>
      <c r="H138" s="41">
        <f t="shared" si="11"/>
        <v>236212.15</v>
      </c>
    </row>
    <row r="139" spans="1:10" ht="15" hidden="1" customHeight="1" outlineLevel="2">
      <c r="A139" s="127"/>
      <c r="B139" s="126" t="s">
        <v>841</v>
      </c>
      <c r="C139" s="125">
        <v>15371.656999999999</v>
      </c>
      <c r="D139" s="125">
        <f t="shared" si="12"/>
        <v>15371.656999999999</v>
      </c>
      <c r="E139" s="125">
        <f t="shared" si="12"/>
        <v>15371.656999999999</v>
      </c>
      <c r="H139" s="41">
        <f t="shared" si="11"/>
        <v>15371.656999999999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7"/>
      <c r="B141" s="126" t="s">
        <v>835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hidden="1" customHeight="1" outlineLevel="2">
      <c r="A142" s="127"/>
      <c r="B142" s="126" t="s">
        <v>840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7"/>
      <c r="B144" s="126" t="s">
        <v>835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hidden="1" customHeight="1" outlineLevel="2">
      <c r="A145" s="127"/>
      <c r="B145" s="126" t="s">
        <v>840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7"/>
      <c r="B147" s="126" t="s">
        <v>835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hidden="1" customHeight="1" outlineLevel="2">
      <c r="A148" s="127"/>
      <c r="B148" s="126" t="s">
        <v>840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7"/>
      <c r="B150" s="126" t="s">
        <v>835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hidden="1" customHeight="1" outlineLevel="2">
      <c r="A151" s="127"/>
      <c r="B151" s="126" t="s">
        <v>840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 collapsed="1">
      <c r="A152" s="165" t="s">
        <v>581</v>
      </c>
      <c r="B152" s="166"/>
      <c r="C152" s="23">
        <f>C153+C163+C170</f>
        <v>282678</v>
      </c>
      <c r="D152" s="23">
        <f>D153+D163+D170</f>
        <v>282678</v>
      </c>
      <c r="E152" s="23">
        <f>E153+E163+E170</f>
        <v>282678</v>
      </c>
      <c r="G152" s="39" t="s">
        <v>66</v>
      </c>
      <c r="H152" s="41">
        <f t="shared" si="11"/>
        <v>282678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282678</v>
      </c>
      <c r="D153" s="21">
        <f>D154+D157+D160</f>
        <v>282678</v>
      </c>
      <c r="E153" s="21">
        <f>E154+E157+E160</f>
        <v>282678</v>
      </c>
      <c r="G153" s="39" t="s">
        <v>585</v>
      </c>
      <c r="H153" s="41">
        <f t="shared" si="11"/>
        <v>282678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282678</v>
      </c>
      <c r="D154" s="2">
        <f>D155+D156</f>
        <v>282678</v>
      </c>
      <c r="E154" s="2">
        <f>E155+E156</f>
        <v>282678</v>
      </c>
      <c r="H154" s="41">
        <f t="shared" si="11"/>
        <v>282678</v>
      </c>
    </row>
    <row r="155" spans="1:10" ht="15" hidden="1" customHeight="1" outlineLevel="2">
      <c r="A155" s="127"/>
      <c r="B155" s="126" t="s">
        <v>835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hidden="1" customHeight="1" outlineLevel="2">
      <c r="A156" s="127"/>
      <c r="B156" s="126" t="s">
        <v>840</v>
      </c>
      <c r="C156" s="125">
        <v>282678</v>
      </c>
      <c r="D156" s="125">
        <f>C156</f>
        <v>282678</v>
      </c>
      <c r="E156" s="125">
        <f>D156</f>
        <v>282678</v>
      </c>
      <c r="H156" s="41">
        <f t="shared" si="11"/>
        <v>282678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7"/>
      <c r="B158" s="126" t="s">
        <v>835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hidden="1" customHeight="1" outlineLevel="2">
      <c r="A159" s="127"/>
      <c r="B159" s="126" t="s">
        <v>840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7"/>
      <c r="B161" s="126" t="s">
        <v>835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hidden="1" customHeight="1" outlineLevel="2">
      <c r="A162" s="127"/>
      <c r="B162" s="126" t="s">
        <v>840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 collapsed="1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7"/>
      <c r="B165" s="126" t="s">
        <v>835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hidden="1" customHeight="1" outlineLevel="2">
      <c r="A166" s="127"/>
      <c r="B166" s="126" t="s">
        <v>840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7"/>
      <c r="B168" s="126" t="s">
        <v>835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hidden="1" customHeight="1" outlineLevel="2">
      <c r="A169" s="127"/>
      <c r="B169" s="126" t="s">
        <v>840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 collapsed="1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7"/>
      <c r="B172" s="126" t="s">
        <v>835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hidden="1" customHeight="1" outlineLevel="2">
      <c r="A173" s="127"/>
      <c r="B173" s="126" t="s">
        <v>840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7"/>
      <c r="B175" s="126" t="s">
        <v>835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hidden="1" customHeight="1" outlineLevel="2">
      <c r="A176" s="127"/>
      <c r="B176" s="126" t="s">
        <v>840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 collapsed="1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9" t="s">
        <v>829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7">
        <v>3</v>
      </c>
      <c r="B180" s="126" t="s">
        <v>837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hidden="1" outlineLevel="2">
      <c r="A181" s="90"/>
      <c r="B181" s="89" t="s">
        <v>835</v>
      </c>
      <c r="C181" s="124"/>
      <c r="D181" s="124">
        <f>C181</f>
        <v>0</v>
      </c>
      <c r="E181" s="124">
        <f>D181</f>
        <v>0</v>
      </c>
    </row>
    <row r="182" spans="1:10" hidden="1" outlineLevel="2">
      <c r="A182" s="127">
        <v>4</v>
      </c>
      <c r="B182" s="126" t="s">
        <v>838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hidden="1" outlineLevel="2">
      <c r="A183" s="90"/>
      <c r="B183" s="89" t="s">
        <v>835</v>
      </c>
      <c r="C183" s="124"/>
      <c r="D183" s="124">
        <f>C183</f>
        <v>0</v>
      </c>
      <c r="E183" s="124">
        <f>D183</f>
        <v>0</v>
      </c>
    </row>
    <row r="184" spans="1:10" hidden="1" outlineLevel="1">
      <c r="A184" s="169" t="s">
        <v>828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7">
        <v>2</v>
      </c>
      <c r="B185" s="126" t="s">
        <v>836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hidden="1" outlineLevel="3">
      <c r="A186" s="90"/>
      <c r="B186" s="89" t="s">
        <v>835</v>
      </c>
      <c r="C186" s="124"/>
      <c r="D186" s="124">
        <f>C186</f>
        <v>0</v>
      </c>
      <c r="E186" s="124">
        <f>D186</f>
        <v>0</v>
      </c>
    </row>
    <row r="187" spans="1:10" hidden="1" outlineLevel="3">
      <c r="A187" s="90"/>
      <c r="B187" s="89" t="s">
        <v>827</v>
      </c>
      <c r="C187" s="124"/>
      <c r="D187" s="124">
        <f>C187</f>
        <v>0</v>
      </c>
      <c r="E187" s="124">
        <f>D187</f>
        <v>0</v>
      </c>
    </row>
    <row r="188" spans="1:10" hidden="1" outlineLevel="1">
      <c r="A188" s="169" t="s">
        <v>826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7">
        <v>1</v>
      </c>
      <c r="B189" s="126" t="s">
        <v>839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hidden="1" outlineLevel="3">
      <c r="A190" s="90"/>
      <c r="B190" s="89" t="s">
        <v>835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hidden="1" outlineLevel="3">
      <c r="A191" s="90"/>
      <c r="B191" s="89" t="s">
        <v>825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hidden="1" outlineLevel="3">
      <c r="A192" s="90"/>
      <c r="B192" s="89" t="s">
        <v>824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hidden="1" outlineLevel="2">
      <c r="A193" s="127">
        <v>3</v>
      </c>
      <c r="B193" s="126" t="s">
        <v>837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hidden="1" outlineLevel="3">
      <c r="A194" s="90"/>
      <c r="B194" s="89" t="s">
        <v>835</v>
      </c>
      <c r="C194" s="124">
        <v>0</v>
      </c>
      <c r="D194" s="124">
        <f>C194</f>
        <v>0</v>
      </c>
      <c r="E194" s="124">
        <f>D194</f>
        <v>0</v>
      </c>
    </row>
    <row r="195" spans="1:5" hidden="1" outlineLevel="2">
      <c r="A195" s="127">
        <v>4</v>
      </c>
      <c r="B195" s="126" t="s">
        <v>838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hidden="1" outlineLevel="3">
      <c r="A196" s="90"/>
      <c r="B196" s="89" t="s">
        <v>835</v>
      </c>
      <c r="C196" s="124">
        <v>0</v>
      </c>
      <c r="D196" s="124">
        <f>C196</f>
        <v>0</v>
      </c>
      <c r="E196" s="124">
        <f>D196</f>
        <v>0</v>
      </c>
    </row>
    <row r="197" spans="1:5" hidden="1" outlineLevel="1">
      <c r="A197" s="169" t="s">
        <v>823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7">
        <v>4</v>
      </c>
      <c r="B198" s="126" t="s">
        <v>838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hidden="1" outlineLevel="3">
      <c r="A199" s="90"/>
      <c r="B199" s="89" t="s">
        <v>835</v>
      </c>
      <c r="C199" s="124">
        <v>0</v>
      </c>
      <c r="D199" s="124">
        <f>C199</f>
        <v>0</v>
      </c>
      <c r="E199" s="124">
        <f>D199</f>
        <v>0</v>
      </c>
    </row>
    <row r="200" spans="1:5" hidden="1" outlineLevel="1">
      <c r="A200" s="169" t="s">
        <v>822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7">
        <v>3</v>
      </c>
      <c r="B201" s="126" t="s">
        <v>837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hidden="1" outlineLevel="3">
      <c r="A202" s="90"/>
      <c r="B202" s="89" t="s">
        <v>835</v>
      </c>
      <c r="C202" s="124">
        <v>0</v>
      </c>
      <c r="D202" s="124">
        <f>C202</f>
        <v>0</v>
      </c>
      <c r="E202" s="124">
        <f>D202</f>
        <v>0</v>
      </c>
    </row>
    <row r="203" spans="1:5" hidden="1" outlineLevel="1">
      <c r="A203" s="169" t="s">
        <v>821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7">
        <v>1</v>
      </c>
      <c r="B204" s="126" t="s">
        <v>839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hidden="1" outlineLevel="3">
      <c r="A205" s="90"/>
      <c r="B205" s="89" t="s">
        <v>835</v>
      </c>
      <c r="C205" s="124">
        <v>0</v>
      </c>
      <c r="D205" s="124">
        <f>C205</f>
        <v>0</v>
      </c>
      <c r="E205" s="124">
        <f>D205</f>
        <v>0</v>
      </c>
    </row>
    <row r="206" spans="1:5" hidden="1" outlineLevel="3">
      <c r="A206" s="90"/>
      <c r="B206" s="89" t="s">
        <v>819</v>
      </c>
      <c r="C206" s="124">
        <v>0</v>
      </c>
      <c r="D206" s="124">
        <f>C206</f>
        <v>0</v>
      </c>
      <c r="E206" s="124">
        <f>D206</f>
        <v>0</v>
      </c>
    </row>
    <row r="207" spans="1:5" hidden="1" outlineLevel="2">
      <c r="A207" s="127">
        <v>2</v>
      </c>
      <c r="B207" s="126" t="s">
        <v>836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hidden="1" outlineLevel="3">
      <c r="A208" s="90"/>
      <c r="B208" s="89" t="s">
        <v>835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hidden="1" outlineLevel="3">
      <c r="A209" s="90"/>
      <c r="B209" s="89" t="s">
        <v>818</v>
      </c>
      <c r="C209" s="124"/>
      <c r="D209" s="124">
        <f t="shared" si="15"/>
        <v>0</v>
      </c>
      <c r="E209" s="124">
        <f t="shared" si="15"/>
        <v>0</v>
      </c>
    </row>
    <row r="210" spans="1:5" hidden="1" outlineLevel="3">
      <c r="A210" s="90"/>
      <c r="B210" s="89" t="s">
        <v>835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hidden="1" outlineLevel="2">
      <c r="A211" s="127">
        <v>3</v>
      </c>
      <c r="B211" s="126" t="s">
        <v>837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hidden="1" outlineLevel="3">
      <c r="A212" s="90"/>
      <c r="B212" s="89" t="s">
        <v>835</v>
      </c>
      <c r="C212" s="124">
        <v>0</v>
      </c>
      <c r="D212" s="124">
        <f>C212</f>
        <v>0</v>
      </c>
      <c r="E212" s="124">
        <f>D212</f>
        <v>0</v>
      </c>
    </row>
    <row r="213" spans="1:5" hidden="1" outlineLevel="2">
      <c r="A213" s="127">
        <v>4</v>
      </c>
      <c r="B213" s="126" t="s">
        <v>838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hidden="1" outlineLevel="3">
      <c r="A214" s="90"/>
      <c r="B214" s="89" t="s">
        <v>835</v>
      </c>
      <c r="C214" s="124">
        <v>0</v>
      </c>
      <c r="D214" s="124">
        <f>C214</f>
        <v>0</v>
      </c>
      <c r="E214" s="124">
        <f>D214</f>
        <v>0</v>
      </c>
    </row>
    <row r="215" spans="1:5" hidden="1" outlineLevel="1">
      <c r="A215" s="169" t="s">
        <v>816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7">
        <v>2</v>
      </c>
      <c r="B216" s="126" t="s">
        <v>836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hidden="1" outlineLevel="3">
      <c r="A217" s="90"/>
      <c r="B217" s="89" t="s">
        <v>835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hidden="1" outlineLevel="3">
      <c r="A218" s="130"/>
      <c r="B218" s="129" t="s">
        <v>815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hidden="1" outlineLevel="3">
      <c r="A219" s="130"/>
      <c r="B219" s="129" t="s">
        <v>801</v>
      </c>
      <c r="C219" s="128"/>
      <c r="D219" s="128">
        <f t="shared" si="16"/>
        <v>0</v>
      </c>
      <c r="E219" s="128">
        <f t="shared" si="16"/>
        <v>0</v>
      </c>
    </row>
    <row r="220" spans="1:5" hidden="1" outlineLevel="2">
      <c r="A220" s="127">
        <v>3</v>
      </c>
      <c r="B220" s="126" t="s">
        <v>837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hidden="1" outlineLevel="3">
      <c r="A221" s="90"/>
      <c r="B221" s="89" t="s">
        <v>835</v>
      </c>
      <c r="C221" s="124">
        <v>0</v>
      </c>
      <c r="D221" s="124">
        <f>C221</f>
        <v>0</v>
      </c>
      <c r="E221" s="124">
        <f>D221</f>
        <v>0</v>
      </c>
    </row>
    <row r="222" spans="1:5" hidden="1" outlineLevel="1">
      <c r="A222" s="169" t="s">
        <v>814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7">
        <v>2</v>
      </c>
      <c r="B223" s="126" t="s">
        <v>836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hidden="1" outlineLevel="3">
      <c r="A224" s="90"/>
      <c r="B224" s="89" t="s">
        <v>835</v>
      </c>
      <c r="C224" s="124">
        <v>0</v>
      </c>
      <c r="D224" s="124">
        <f>C224</f>
        <v>0</v>
      </c>
      <c r="E224" s="124">
        <f>D224</f>
        <v>0</v>
      </c>
    </row>
    <row r="225" spans="1:5" hidden="1" outlineLevel="3">
      <c r="A225" s="90"/>
      <c r="B225" s="89" t="s">
        <v>813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hidden="1" outlineLevel="3">
      <c r="A226" s="90"/>
      <c r="B226" s="89" t="s">
        <v>812</v>
      </c>
      <c r="C226" s="124"/>
      <c r="D226" s="124">
        <f t="shared" si="17"/>
        <v>0</v>
      </c>
      <c r="E226" s="124">
        <f t="shared" si="17"/>
        <v>0</v>
      </c>
    </row>
    <row r="227" spans="1:5" hidden="1" outlineLevel="3">
      <c r="A227" s="90"/>
      <c r="B227" s="89" t="s">
        <v>811</v>
      </c>
      <c r="C227" s="124"/>
      <c r="D227" s="124">
        <f t="shared" si="17"/>
        <v>0</v>
      </c>
      <c r="E227" s="124">
        <f t="shared" si="17"/>
        <v>0</v>
      </c>
    </row>
    <row r="228" spans="1:5" hidden="1" outlineLevel="1">
      <c r="A228" s="169" t="s">
        <v>810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7">
        <v>2</v>
      </c>
      <c r="B229" s="126" t="s">
        <v>836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hidden="1" outlineLevel="3">
      <c r="A230" s="90"/>
      <c r="B230" s="89" t="s">
        <v>835</v>
      </c>
      <c r="C230" s="124">
        <v>0</v>
      </c>
      <c r="D230" s="124">
        <f>C230</f>
        <v>0</v>
      </c>
      <c r="E230" s="124">
        <f>D230</f>
        <v>0</v>
      </c>
    </row>
    <row r="231" spans="1:5" hidden="1" outlineLevel="3">
      <c r="A231" s="90"/>
      <c r="B231" s="89" t="s">
        <v>809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hidden="1" outlineLevel="3">
      <c r="A232" s="90"/>
      <c r="B232" s="89" t="s">
        <v>799</v>
      </c>
      <c r="C232" s="124"/>
      <c r="D232" s="124">
        <f t="shared" si="18"/>
        <v>0</v>
      </c>
      <c r="E232" s="124">
        <f t="shared" si="18"/>
        <v>0</v>
      </c>
    </row>
    <row r="233" spans="1:5" hidden="1" outlineLevel="2">
      <c r="A233" s="127">
        <v>3</v>
      </c>
      <c r="B233" s="126" t="s">
        <v>837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hidden="1" outlineLevel="3">
      <c r="A234" s="90"/>
      <c r="B234" s="89" t="s">
        <v>835</v>
      </c>
      <c r="C234" s="124">
        <v>0</v>
      </c>
      <c r="D234" s="124">
        <f>C234</f>
        <v>0</v>
      </c>
      <c r="E234" s="124">
        <f>D234</f>
        <v>0</v>
      </c>
    </row>
    <row r="235" spans="1:5" hidden="1" outlineLevel="1">
      <c r="A235" s="169" t="s">
        <v>808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7">
        <v>3</v>
      </c>
      <c r="B236" s="126" t="s">
        <v>837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hidden="1" outlineLevel="3">
      <c r="A237" s="90"/>
      <c r="B237" s="89" t="s">
        <v>835</v>
      </c>
      <c r="C237" s="124">
        <v>0</v>
      </c>
      <c r="D237" s="124">
        <f>C237</f>
        <v>0</v>
      </c>
      <c r="E237" s="124">
        <f>D237</f>
        <v>0</v>
      </c>
    </row>
    <row r="238" spans="1:5" hidden="1" outlineLevel="1">
      <c r="A238" s="169" t="s">
        <v>806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7">
        <v>2</v>
      </c>
      <c r="B239" s="126" t="s">
        <v>836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hidden="1" outlineLevel="3">
      <c r="A240" s="90"/>
      <c r="B240" s="89" t="s">
        <v>835</v>
      </c>
      <c r="C240" s="124">
        <v>0</v>
      </c>
      <c r="D240" s="124">
        <f>C240</f>
        <v>0</v>
      </c>
      <c r="E240" s="124">
        <f>D240</f>
        <v>0</v>
      </c>
    </row>
    <row r="241" spans="1:10" hidden="1" outlineLevel="3">
      <c r="A241" s="90"/>
      <c r="B241" s="89" t="s">
        <v>805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hidden="1" outlineLevel="3">
      <c r="A242" s="90"/>
      <c r="B242" s="89" t="s">
        <v>804</v>
      </c>
      <c r="C242" s="124"/>
      <c r="D242" s="124">
        <f t="shared" si="19"/>
        <v>0</v>
      </c>
      <c r="E242" s="124">
        <f t="shared" si="19"/>
        <v>0</v>
      </c>
    </row>
    <row r="243" spans="1:10" hidden="1" outlineLevel="1">
      <c r="A243" s="169" t="s">
        <v>803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7">
        <v>2</v>
      </c>
      <c r="B244" s="126" t="s">
        <v>836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hidden="1" outlineLevel="3">
      <c r="A245" s="90"/>
      <c r="B245" s="89" t="s">
        <v>835</v>
      </c>
      <c r="C245" s="124">
        <v>0</v>
      </c>
      <c r="D245" s="124">
        <f>C245</f>
        <v>0</v>
      </c>
      <c r="E245" s="124">
        <f>D245</f>
        <v>0</v>
      </c>
    </row>
    <row r="246" spans="1:10" hidden="1" outlineLevel="3">
      <c r="A246" s="90"/>
      <c r="B246" s="89" t="s">
        <v>801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hidden="1" outlineLevel="3">
      <c r="A247" s="90"/>
      <c r="B247" s="89" t="s">
        <v>800</v>
      </c>
      <c r="C247" s="124"/>
      <c r="D247" s="124">
        <f t="shared" si="20"/>
        <v>0</v>
      </c>
      <c r="E247" s="124">
        <f t="shared" si="20"/>
        <v>0</v>
      </c>
    </row>
    <row r="248" spans="1:10" hidden="1" outlineLevel="3">
      <c r="A248" s="90"/>
      <c r="B248" s="89" t="s">
        <v>799</v>
      </c>
      <c r="C248" s="124"/>
      <c r="D248" s="124">
        <f t="shared" si="20"/>
        <v>0</v>
      </c>
      <c r="E248" s="124">
        <f t="shared" si="20"/>
        <v>0</v>
      </c>
    </row>
    <row r="249" spans="1:10" hidden="1" outlineLevel="3">
      <c r="A249" s="90"/>
      <c r="B249" s="89" t="s">
        <v>798</v>
      </c>
      <c r="C249" s="124"/>
      <c r="D249" s="124">
        <f t="shared" si="20"/>
        <v>0</v>
      </c>
      <c r="E249" s="124">
        <f t="shared" si="20"/>
        <v>0</v>
      </c>
    </row>
    <row r="250" spans="1:10" hidden="1" outlineLevel="1">
      <c r="A250" s="169" t="s">
        <v>797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835</v>
      </c>
      <c r="C251" s="124">
        <v>0</v>
      </c>
      <c r="D251" s="124">
        <f>C251</f>
        <v>0</v>
      </c>
      <c r="E251" s="124">
        <f>D251</f>
        <v>0</v>
      </c>
    </row>
    <row r="252" spans="1:10" hidden="1" outlineLevel="3">
      <c r="A252" s="90"/>
      <c r="B252" s="89" t="s">
        <v>834</v>
      </c>
      <c r="C252" s="124">
        <v>0</v>
      </c>
      <c r="D252" s="124">
        <f>C252</f>
        <v>0</v>
      </c>
      <c r="E252" s="124">
        <f>D252</f>
        <v>0</v>
      </c>
    </row>
    <row r="253" spans="1:10" collapsed="1"/>
    <row r="256" spans="1:10" ht="18.75">
      <c r="A256" s="160" t="s">
        <v>67</v>
      </c>
      <c r="B256" s="160"/>
      <c r="C256" s="160"/>
      <c r="D256" s="158" t="s">
        <v>833</v>
      </c>
      <c r="E256" s="158" t="s">
        <v>832</v>
      </c>
      <c r="G256" s="47" t="s">
        <v>589</v>
      </c>
      <c r="H256" s="48">
        <f>C257+C559</f>
        <v>1648652.034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590000</v>
      </c>
      <c r="D257" s="37">
        <f>D258+D550</f>
        <v>577790</v>
      </c>
      <c r="E257" s="37">
        <f>E258+E550</f>
        <v>577790</v>
      </c>
      <c r="G257" s="39" t="s">
        <v>60</v>
      </c>
      <c r="H257" s="41">
        <f>C257</f>
        <v>590000</v>
      </c>
      <c r="I257" s="42"/>
      <c r="J257" s="40" t="b">
        <f>AND(H257=I257)</f>
        <v>0</v>
      </c>
    </row>
    <row r="258" spans="1:10">
      <c r="A258" s="177" t="s">
        <v>266</v>
      </c>
      <c r="B258" s="178"/>
      <c r="C258" s="36">
        <f>C259+C339+C483+C547</f>
        <v>561715</v>
      </c>
      <c r="D258" s="36">
        <f>D259+D339+D483+D547</f>
        <v>549505</v>
      </c>
      <c r="E258" s="36">
        <f>E259+E339+E483+E547</f>
        <v>549505</v>
      </c>
      <c r="G258" s="39" t="s">
        <v>57</v>
      </c>
      <c r="H258" s="41">
        <f t="shared" ref="H258:H321" si="21">C258</f>
        <v>561715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289345</v>
      </c>
      <c r="D259" s="33">
        <f>D260+D263+D314</f>
        <v>277135</v>
      </c>
      <c r="E259" s="33">
        <f>E260+E263+E314</f>
        <v>277135</v>
      </c>
      <c r="G259" s="39" t="s">
        <v>590</v>
      </c>
      <c r="H259" s="41">
        <f t="shared" si="21"/>
        <v>289345</v>
      </c>
      <c r="I259" s="42"/>
      <c r="J259" s="40" t="b">
        <f>AND(H259=I259)</f>
        <v>0</v>
      </c>
    </row>
    <row r="260" spans="1:10" hidden="1" outlineLevel="1">
      <c r="A260" s="171" t="s">
        <v>268</v>
      </c>
      <c r="B260" s="172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71" t="s">
        <v>269</v>
      </c>
      <c r="B263" s="172"/>
      <c r="C263" s="32">
        <f>C264+C265+C289+C296+C298+C302+C305+C308+C313</f>
        <v>273679</v>
      </c>
      <c r="D263" s="32">
        <f>D264+D265+D289+D296+D298+D302+D305+D308+D313</f>
        <v>273679</v>
      </c>
      <c r="E263" s="32">
        <f>E264+E265+E289+E296+E298+E302+E305+E308+E313</f>
        <v>273679</v>
      </c>
      <c r="H263" s="41">
        <f t="shared" si="21"/>
        <v>273679</v>
      </c>
    </row>
    <row r="264" spans="1:10" hidden="1" outlineLevel="2">
      <c r="A264" s="6">
        <v>1101</v>
      </c>
      <c r="B264" s="4" t="s">
        <v>34</v>
      </c>
      <c r="C264" s="5">
        <v>265879</v>
      </c>
      <c r="D264" s="5">
        <f>C264</f>
        <v>265879</v>
      </c>
      <c r="E264" s="5">
        <f>D264</f>
        <v>265879</v>
      </c>
      <c r="H264" s="41">
        <f t="shared" si="21"/>
        <v>265879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6000</v>
      </c>
      <c r="D298" s="5">
        <v>6000</v>
      </c>
      <c r="E298" s="5">
        <v>6000</v>
      </c>
      <c r="H298" s="41">
        <f t="shared" si="21"/>
        <v>6000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1500</v>
      </c>
      <c r="D302" s="5">
        <v>1500</v>
      </c>
      <c r="E302" s="5">
        <v>1500</v>
      </c>
      <c r="H302" s="41">
        <f t="shared" si="21"/>
        <v>1500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1" t="s">
        <v>601</v>
      </c>
      <c r="B314" s="172"/>
      <c r="C314" s="32">
        <f>C315+C325+C331+C336+C337+C338+C328</f>
        <v>12210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12210</v>
      </c>
    </row>
    <row r="315" spans="1:8" hidden="1" outlineLevel="2">
      <c r="A315" s="6">
        <v>1102</v>
      </c>
      <c r="B315" s="4" t="s">
        <v>65</v>
      </c>
      <c r="C315" s="5">
        <v>12210</v>
      </c>
      <c r="D315" s="5">
        <f>SUM(D316:D324)</f>
        <v>0</v>
      </c>
      <c r="E315" s="5">
        <f>SUM(E316:E324)</f>
        <v>0</v>
      </c>
      <c r="H315" s="41">
        <f t="shared" si="21"/>
        <v>12210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3" t="s">
        <v>270</v>
      </c>
      <c r="B339" s="174"/>
      <c r="C339" s="33">
        <f>C340+C444+C482</f>
        <v>234280</v>
      </c>
      <c r="D339" s="33">
        <f>D340+D444+D482</f>
        <v>234280</v>
      </c>
      <c r="E339" s="33">
        <f>E340+E444+E482</f>
        <v>234280</v>
      </c>
      <c r="G339" s="39" t="s">
        <v>591</v>
      </c>
      <c r="H339" s="41">
        <f t="shared" si="28"/>
        <v>234280</v>
      </c>
      <c r="I339" s="42"/>
      <c r="J339" s="40" t="b">
        <f>AND(H339=I339)</f>
        <v>0</v>
      </c>
    </row>
    <row r="340" spans="1:10" hidden="1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210780</v>
      </c>
      <c r="D340" s="32">
        <f>D341+D342+D343+D344+D347+D348+D353+D356+D357+D362+D367+BH290668+D371+D372+D373+D376+D377+D378+D382+D388+D391+D392+D395+D398+D399+D404+D407+D408+D409+D412+D415+D416+D419+D420+D421+D422+D429+D443</f>
        <v>210780</v>
      </c>
      <c r="E340" s="32">
        <f>E341+E342+E343+E344+E347+E348+E353+E356+E357+E362+E367+BI290668+E371+E372+E373+E376+E377+E378+E382+E388+E391+E392+E395+E398+E399+E404+E407+E408+E409+E412+E415+E416+E419+E420+E421+E422+E429+E443</f>
        <v>210780</v>
      </c>
      <c r="H340" s="41">
        <f t="shared" si="28"/>
        <v>210780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4500</v>
      </c>
      <c r="D342" s="5">
        <f t="shared" ref="D342:E343" si="31">C342</f>
        <v>4500</v>
      </c>
      <c r="E342" s="5">
        <f t="shared" si="31"/>
        <v>4500</v>
      </c>
      <c r="H342" s="41">
        <f t="shared" si="28"/>
        <v>4500</v>
      </c>
    </row>
    <row r="343" spans="1:10" hidden="1" outlineLevel="2">
      <c r="A343" s="6">
        <v>2201</v>
      </c>
      <c r="B343" s="4" t="s">
        <v>41</v>
      </c>
      <c r="C343" s="5">
        <v>52000</v>
      </c>
      <c r="D343" s="5">
        <f t="shared" si="31"/>
        <v>52000</v>
      </c>
      <c r="E343" s="5">
        <f t="shared" si="31"/>
        <v>52000</v>
      </c>
      <c r="H343" s="41">
        <f t="shared" si="28"/>
        <v>52000</v>
      </c>
    </row>
    <row r="344" spans="1:10" hidden="1" outlineLevel="2">
      <c r="A344" s="6">
        <v>2201</v>
      </c>
      <c r="B344" s="4" t="s">
        <v>273</v>
      </c>
      <c r="C344" s="5">
        <f>SUM(C345:C346)</f>
        <v>4500</v>
      </c>
      <c r="D344" s="5">
        <f>SUM(D345:D346)</f>
        <v>4500</v>
      </c>
      <c r="E344" s="5">
        <f>SUM(E345:E346)</f>
        <v>4500</v>
      </c>
      <c r="H344" s="41">
        <f t="shared" si="28"/>
        <v>4500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hidden="1" outlineLevel="2">
      <c r="A348" s="6">
        <v>2201</v>
      </c>
      <c r="B348" s="4" t="s">
        <v>277</v>
      </c>
      <c r="C348" s="5">
        <f>SUM(C349:C352)</f>
        <v>24500</v>
      </c>
      <c r="D348" s="5">
        <f>SUM(D349:D352)</f>
        <v>24500</v>
      </c>
      <c r="E348" s="5">
        <f>SUM(E349:E352)</f>
        <v>24500</v>
      </c>
      <c r="H348" s="41">
        <f t="shared" si="28"/>
        <v>24500</v>
      </c>
    </row>
    <row r="349" spans="1:10" hidden="1" outlineLevel="3">
      <c r="A349" s="29"/>
      <c r="B349" s="28" t="s">
        <v>278</v>
      </c>
      <c r="C349" s="30">
        <v>24000</v>
      </c>
      <c r="D349" s="30">
        <f>C349</f>
        <v>24000</v>
      </c>
      <c r="E349" s="30">
        <f>D349</f>
        <v>24000</v>
      </c>
      <c r="H349" s="41">
        <f t="shared" si="28"/>
        <v>24000</v>
      </c>
    </row>
    <row r="350" spans="1:10" hidden="1" outlineLevel="3">
      <c r="A350" s="29"/>
      <c r="B350" s="28" t="s">
        <v>279</v>
      </c>
      <c r="C350" s="30">
        <v>500</v>
      </c>
      <c r="D350" s="30">
        <f t="shared" ref="D350:E352" si="33">C350</f>
        <v>500</v>
      </c>
      <c r="E350" s="30">
        <f t="shared" si="33"/>
        <v>500</v>
      </c>
      <c r="H350" s="41">
        <f t="shared" si="28"/>
        <v>500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3500</v>
      </c>
      <c r="D357" s="5">
        <f>SUM(D358:D361)</f>
        <v>3500</v>
      </c>
      <c r="E357" s="5">
        <f>SUM(E358:E361)</f>
        <v>3500</v>
      </c>
      <c r="H357" s="41">
        <f t="shared" si="28"/>
        <v>3500</v>
      </c>
    </row>
    <row r="358" spans="1:8" hidden="1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21500</v>
      </c>
      <c r="D362" s="5">
        <f>SUM(D363:D366)</f>
        <v>21500</v>
      </c>
      <c r="E362" s="5">
        <f>SUM(E363:E366)</f>
        <v>21500</v>
      </c>
      <c r="H362" s="41">
        <f t="shared" si="28"/>
        <v>21500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15000</v>
      </c>
      <c r="D364" s="30">
        <f t="shared" ref="D364:E366" si="36">C364</f>
        <v>15000</v>
      </c>
      <c r="E364" s="30">
        <f t="shared" si="36"/>
        <v>15000</v>
      </c>
      <c r="H364" s="41">
        <f t="shared" si="28"/>
        <v>15000</v>
      </c>
    </row>
    <row r="365" spans="1:8" hidden="1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1500</v>
      </c>
      <c r="D371" s="5">
        <f t="shared" si="37"/>
        <v>1500</v>
      </c>
      <c r="E371" s="5">
        <f t="shared" si="37"/>
        <v>1500</v>
      </c>
      <c r="H371" s="41">
        <f t="shared" si="28"/>
        <v>1500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hidden="1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hidden="1" outlineLevel="3">
      <c r="A380" s="29"/>
      <c r="B380" s="28" t="s">
        <v>113</v>
      </c>
      <c r="C380" s="30">
        <v>500</v>
      </c>
      <c r="D380" s="30">
        <f t="shared" ref="D380:E381" si="39">C380</f>
        <v>500</v>
      </c>
      <c r="E380" s="30">
        <f t="shared" si="39"/>
        <v>500</v>
      </c>
      <c r="H380" s="41">
        <f t="shared" si="28"/>
        <v>500</v>
      </c>
    </row>
    <row r="381" spans="1:8" hidden="1" outlineLevel="3">
      <c r="A381" s="29"/>
      <c r="B381" s="28" t="s">
        <v>47</v>
      </c>
      <c r="C381" s="30">
        <v>500</v>
      </c>
      <c r="D381" s="30">
        <f t="shared" si="39"/>
        <v>500</v>
      </c>
      <c r="E381" s="30">
        <f t="shared" si="39"/>
        <v>500</v>
      </c>
      <c r="H381" s="41">
        <f t="shared" si="28"/>
        <v>500</v>
      </c>
    </row>
    <row r="382" spans="1:8" hidden="1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 t="shared" si="28"/>
        <v>4500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1500</v>
      </c>
      <c r="D386" s="30">
        <f t="shared" si="40"/>
        <v>1500</v>
      </c>
      <c r="E386" s="30">
        <f t="shared" si="40"/>
        <v>1500</v>
      </c>
      <c r="H386" s="41">
        <f t="shared" ref="H386:H449" si="41">C386</f>
        <v>1500</v>
      </c>
    </row>
    <row r="387" spans="1:8" hidden="1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7500</v>
      </c>
      <c r="D392" s="5">
        <f>SUM(D393:D394)</f>
        <v>7500</v>
      </c>
      <c r="E392" s="5">
        <f>SUM(E393:E394)</f>
        <v>7500</v>
      </c>
      <c r="H392" s="41">
        <f t="shared" si="41"/>
        <v>7500</v>
      </c>
    </row>
    <row r="393" spans="1:8" hidden="1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1"/>
        <v>1000</v>
      </c>
    </row>
    <row r="394" spans="1:8" hidden="1" outlineLevel="3">
      <c r="A394" s="29"/>
      <c r="B394" s="28" t="s">
        <v>314</v>
      </c>
      <c r="C394" s="30">
        <v>6500</v>
      </c>
      <c r="D394" s="30">
        <f>C394</f>
        <v>6500</v>
      </c>
      <c r="E394" s="30">
        <f>D394</f>
        <v>6500</v>
      </c>
      <c r="H394" s="41">
        <f t="shared" si="41"/>
        <v>6500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250</v>
      </c>
      <c r="D396" s="30">
        <f t="shared" ref="D396:E398" si="43">C396</f>
        <v>250</v>
      </c>
      <c r="E396" s="30">
        <f t="shared" si="43"/>
        <v>250</v>
      </c>
      <c r="H396" s="41">
        <f t="shared" si="41"/>
        <v>250</v>
      </c>
    </row>
    <row r="397" spans="1:8" hidden="1" outlineLevel="3">
      <c r="A397" s="29"/>
      <c r="B397" s="28" t="s">
        <v>316</v>
      </c>
      <c r="C397" s="30">
        <v>250</v>
      </c>
      <c r="D397" s="30">
        <f t="shared" si="43"/>
        <v>250</v>
      </c>
      <c r="E397" s="30">
        <f t="shared" si="43"/>
        <v>250</v>
      </c>
      <c r="H397" s="41">
        <f t="shared" si="41"/>
        <v>250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  <c r="H416" s="41">
        <f t="shared" si="41"/>
        <v>800</v>
      </c>
    </row>
    <row r="417" spans="1:8" hidden="1" outlineLevel="3" collapsed="1">
      <c r="A417" s="29"/>
      <c r="B417" s="28" t="s">
        <v>330</v>
      </c>
      <c r="C417" s="30">
        <v>800</v>
      </c>
      <c r="D417" s="30">
        <f t="shared" ref="D417:E421" si="47">C417</f>
        <v>800</v>
      </c>
      <c r="E417" s="30">
        <f t="shared" si="47"/>
        <v>800</v>
      </c>
      <c r="H417" s="41">
        <f t="shared" si="41"/>
        <v>800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480</v>
      </c>
      <c r="D422" s="5">
        <f>SUM(D423:D428)</f>
        <v>480</v>
      </c>
      <c r="E422" s="5">
        <f>SUM(E423:E428)</f>
        <v>480</v>
      </c>
      <c r="H422" s="41">
        <f t="shared" si="41"/>
        <v>480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61400</v>
      </c>
      <c r="D429" s="5">
        <f>SUM(D430:D442)</f>
        <v>61400</v>
      </c>
      <c r="E429" s="5">
        <f>SUM(E430:E442)</f>
        <v>61400</v>
      </c>
      <c r="H429" s="41">
        <f t="shared" si="41"/>
        <v>61400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27000</v>
      </c>
      <c r="D431" s="30">
        <f t="shared" ref="D431:E442" si="49">C431</f>
        <v>27000</v>
      </c>
      <c r="E431" s="30">
        <f t="shared" si="49"/>
        <v>27000</v>
      </c>
      <c r="H431" s="41">
        <f t="shared" si="41"/>
        <v>27000</v>
      </c>
    </row>
    <row r="432" spans="1:8" hidden="1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hidden="1" outlineLevel="3">
      <c r="A433" s="29"/>
      <c r="B433" s="28" t="s">
        <v>346</v>
      </c>
      <c r="C433" s="30">
        <v>16000</v>
      </c>
      <c r="D433" s="30">
        <f t="shared" si="49"/>
        <v>16000</v>
      </c>
      <c r="E433" s="30">
        <f t="shared" si="49"/>
        <v>16000</v>
      </c>
      <c r="H433" s="41">
        <f t="shared" si="41"/>
        <v>16000</v>
      </c>
    </row>
    <row r="434" spans="1:8" hidden="1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8000</v>
      </c>
      <c r="D441" s="30">
        <f t="shared" si="49"/>
        <v>8000</v>
      </c>
      <c r="E441" s="30">
        <f t="shared" si="49"/>
        <v>8000</v>
      </c>
      <c r="H441" s="41">
        <f t="shared" si="41"/>
        <v>8000</v>
      </c>
    </row>
    <row r="442" spans="1:8" hidden="1" outlineLevel="3">
      <c r="A442" s="29"/>
      <c r="B442" s="28" t="s">
        <v>355</v>
      </c>
      <c r="C442" s="30">
        <v>4400</v>
      </c>
      <c r="D442" s="30">
        <f t="shared" si="49"/>
        <v>4400</v>
      </c>
      <c r="E442" s="30">
        <f t="shared" si="49"/>
        <v>4400</v>
      </c>
      <c r="H442" s="41">
        <f t="shared" si="41"/>
        <v>4400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1" t="s">
        <v>357</v>
      </c>
      <c r="B444" s="172"/>
      <c r="C444" s="32">
        <f>C445+C454+C455+C459+C462+C463+C468+C474+C477+C480+C481+C450</f>
        <v>23500</v>
      </c>
      <c r="D444" s="32">
        <f>D445+D454+D455+D459+D462+D463+D468+D474+D477+D480+D481+D450</f>
        <v>23500</v>
      </c>
      <c r="E444" s="32">
        <f>E445+E454+E455+E459+E462+E463+E468+E474+E477+E480+E481+E450</f>
        <v>23500</v>
      </c>
      <c r="H444" s="41">
        <f t="shared" si="41"/>
        <v>23500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6500</v>
      </c>
      <c r="D445" s="5">
        <f>SUM(D446:D449)</f>
        <v>6500</v>
      </c>
      <c r="E445" s="5">
        <f>SUM(E446:E449)</f>
        <v>6500</v>
      </c>
      <c r="H445" s="41">
        <f t="shared" si="41"/>
        <v>6500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hidden="1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hidden="1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hidden="1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1" t="s">
        <v>389</v>
      </c>
      <c r="B483" s="182"/>
      <c r="C483" s="35">
        <f>C484+C504+C509+C522+C528+C538</f>
        <v>38090</v>
      </c>
      <c r="D483" s="35">
        <f>D484+D504+D509+D522+D528+D538</f>
        <v>38090</v>
      </c>
      <c r="E483" s="35">
        <f>E484+E504+E509+E522+E528+E538</f>
        <v>38090</v>
      </c>
      <c r="G483" s="39" t="s">
        <v>592</v>
      </c>
      <c r="H483" s="41">
        <f t="shared" si="51"/>
        <v>38090</v>
      </c>
      <c r="I483" s="42"/>
      <c r="J483" s="40" t="b">
        <f>AND(H483=I483)</f>
        <v>0</v>
      </c>
    </row>
    <row r="484" spans="1:10" hidden="1" outlineLevel="1">
      <c r="A484" s="171" t="s">
        <v>390</v>
      </c>
      <c r="B484" s="172"/>
      <c r="C484" s="32">
        <f>C485+C486+C490+C491+C494+C497+C500+C501+C502+C503</f>
        <v>17300</v>
      </c>
      <c r="D484" s="32">
        <f>D485+D486+D490+D491+D494+D497+D500+D501+D502+D503</f>
        <v>17300</v>
      </c>
      <c r="E484" s="32">
        <f>E485+E486+E490+E491+E494+E497+E500+E501+E502+E503</f>
        <v>17300</v>
      </c>
      <c r="H484" s="41">
        <f t="shared" si="51"/>
        <v>17300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6200</v>
      </c>
      <c r="D486" s="5">
        <f>SUM(D487:D489)</f>
        <v>6200</v>
      </c>
      <c r="E486" s="5">
        <f>SUM(E487:E489)</f>
        <v>6200</v>
      </c>
      <c r="H486" s="41">
        <f t="shared" si="51"/>
        <v>6200</v>
      </c>
    </row>
    <row r="487" spans="1:10" ht="15" hidden="1" customHeight="1" outlineLevel="3">
      <c r="A487" s="28"/>
      <c r="B487" s="28" t="s">
        <v>393</v>
      </c>
      <c r="C487" s="30">
        <v>4700</v>
      </c>
      <c r="D487" s="30">
        <f>C487</f>
        <v>4700</v>
      </c>
      <c r="E487" s="30">
        <f>D487</f>
        <v>4700</v>
      </c>
      <c r="H487" s="41">
        <f t="shared" si="51"/>
        <v>4700</v>
      </c>
    </row>
    <row r="488" spans="1:10" ht="15" hidden="1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hidden="1" customHeight="1" outlineLevel="3">
      <c r="A489" s="28"/>
      <c r="B489" s="28" t="s">
        <v>395</v>
      </c>
      <c r="C489" s="30">
        <v>1000</v>
      </c>
      <c r="D489" s="30">
        <f t="shared" si="58"/>
        <v>1000</v>
      </c>
      <c r="E489" s="30">
        <f t="shared" si="58"/>
        <v>1000</v>
      </c>
      <c r="H489" s="41">
        <f t="shared" si="51"/>
        <v>1000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1"/>
        <v>100</v>
      </c>
    </row>
    <row r="495" spans="1:10" ht="15" hidden="1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1500</v>
      </c>
      <c r="D498" s="30">
        <f t="shared" ref="D498:E503" si="59">C498</f>
        <v>1500</v>
      </c>
      <c r="E498" s="30">
        <f t="shared" si="59"/>
        <v>1500</v>
      </c>
      <c r="H498" s="41">
        <f t="shared" si="51"/>
        <v>1500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4000</v>
      </c>
      <c r="D502" s="5">
        <f t="shared" si="59"/>
        <v>4000</v>
      </c>
      <c r="E502" s="5">
        <f t="shared" si="59"/>
        <v>4000</v>
      </c>
      <c r="H502" s="41">
        <f t="shared" si="51"/>
        <v>4000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1" t="s">
        <v>410</v>
      </c>
      <c r="B504" s="172"/>
      <c r="C504" s="32">
        <f>SUM(C505:C508)</f>
        <v>2100</v>
      </c>
      <c r="D504" s="32">
        <f>SUM(D505:D508)</f>
        <v>2100</v>
      </c>
      <c r="E504" s="32">
        <f>SUM(E505:E508)</f>
        <v>2100</v>
      </c>
      <c r="H504" s="41">
        <f t="shared" si="51"/>
        <v>2100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  <c r="H505" s="41">
        <f t="shared" si="51"/>
        <v>1500</v>
      </c>
    </row>
    <row r="506" spans="1:12" hidden="1" outlineLevel="2">
      <c r="A506" s="6">
        <v>3303</v>
      </c>
      <c r="B506" s="4" t="s">
        <v>412</v>
      </c>
      <c r="C506" s="5">
        <v>300</v>
      </c>
      <c r="D506" s="5">
        <f t="shared" ref="D506:E508" si="60">C506</f>
        <v>300</v>
      </c>
      <c r="E506" s="5">
        <f t="shared" si="60"/>
        <v>300</v>
      </c>
      <c r="H506" s="41">
        <f t="shared" si="51"/>
        <v>300</v>
      </c>
    </row>
    <row r="507" spans="1:12" hidden="1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1" t="s">
        <v>414</v>
      </c>
      <c r="B509" s="172"/>
      <c r="C509" s="32">
        <f>C510+C511+C512+C513+C517+C518+C519+C520+C521</f>
        <v>18100</v>
      </c>
      <c r="D509" s="32">
        <f>D510+D511+D512+D513+D517+D518+D519+D520+D521</f>
        <v>18100</v>
      </c>
      <c r="E509" s="32">
        <f>E510+E511+E512+E513+E517+E518+E519+E520+E521</f>
        <v>18100</v>
      </c>
      <c r="F509" s="51"/>
      <c r="H509" s="41">
        <f t="shared" si="51"/>
        <v>18100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hidden="1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hidden="1" outlineLevel="2">
      <c r="A521" s="6">
        <v>3305</v>
      </c>
      <c r="B521" s="4" t="s">
        <v>409</v>
      </c>
      <c r="C521" s="5">
        <v>1100</v>
      </c>
      <c r="D521" s="5">
        <f t="shared" si="62"/>
        <v>1100</v>
      </c>
      <c r="E521" s="5">
        <f t="shared" si="62"/>
        <v>1100</v>
      </c>
      <c r="H521" s="41">
        <f t="shared" si="63"/>
        <v>1100</v>
      </c>
    </row>
    <row r="522" spans="1:8" hidden="1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1" t="s">
        <v>441</v>
      </c>
      <c r="B538" s="172"/>
      <c r="C538" s="32">
        <f>SUM(C539:C544)</f>
        <v>590</v>
      </c>
      <c r="D538" s="32">
        <f>SUM(D539:D544)</f>
        <v>590</v>
      </c>
      <c r="E538" s="32">
        <f>SUM(E539:E544)</f>
        <v>590</v>
      </c>
      <c r="H538" s="41">
        <f t="shared" si="63"/>
        <v>590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590</v>
      </c>
      <c r="D540" s="5">
        <f t="shared" ref="D540:E543" si="66">C540</f>
        <v>590</v>
      </c>
      <c r="E540" s="5">
        <f t="shared" si="66"/>
        <v>590</v>
      </c>
      <c r="H540" s="41">
        <f t="shared" si="63"/>
        <v>590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7" t="s">
        <v>455</v>
      </c>
      <c r="B550" s="178"/>
      <c r="C550" s="36">
        <f>C551</f>
        <v>28285</v>
      </c>
      <c r="D550" s="36">
        <f>D551</f>
        <v>28285</v>
      </c>
      <c r="E550" s="36">
        <f>E551</f>
        <v>28285</v>
      </c>
      <c r="G550" s="39" t="s">
        <v>59</v>
      </c>
      <c r="H550" s="41">
        <f t="shared" si="63"/>
        <v>28285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28285</v>
      </c>
      <c r="D551" s="33">
        <f>D552+D556</f>
        <v>28285</v>
      </c>
      <c r="E551" s="33">
        <f>E552+E556</f>
        <v>28285</v>
      </c>
      <c r="G551" s="39" t="s">
        <v>594</v>
      </c>
      <c r="H551" s="41">
        <f t="shared" si="63"/>
        <v>28285</v>
      </c>
      <c r="I551" s="42"/>
      <c r="J551" s="40" t="b">
        <f>AND(H551=I551)</f>
        <v>0</v>
      </c>
    </row>
    <row r="552" spans="1:10" hidden="1" outlineLevel="1">
      <c r="A552" s="171" t="s">
        <v>457</v>
      </c>
      <c r="B552" s="172"/>
      <c r="C552" s="32">
        <f>SUM(C553:C555)</f>
        <v>28285</v>
      </c>
      <c r="D552" s="32">
        <f>SUM(D553:D555)</f>
        <v>28285</v>
      </c>
      <c r="E552" s="32">
        <f>SUM(E553:E555)</f>
        <v>28285</v>
      </c>
      <c r="H552" s="41">
        <f t="shared" si="63"/>
        <v>28285</v>
      </c>
    </row>
    <row r="553" spans="1:10" hidden="1" outlineLevel="2" collapsed="1">
      <c r="A553" s="6">
        <v>5500</v>
      </c>
      <c r="B553" s="4" t="s">
        <v>458</v>
      </c>
      <c r="C553" s="5">
        <v>28285</v>
      </c>
      <c r="D553" s="5">
        <f t="shared" ref="D553:E555" si="67">C553</f>
        <v>28285</v>
      </c>
      <c r="E553" s="5">
        <f t="shared" si="67"/>
        <v>28285</v>
      </c>
      <c r="H553" s="41">
        <f t="shared" si="63"/>
        <v>28285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5" t="s">
        <v>62</v>
      </c>
      <c r="B559" s="176"/>
      <c r="C559" s="37">
        <f>C560+C716+C725</f>
        <v>1058652.034</v>
      </c>
      <c r="D559" s="37">
        <f>D560+D716+D725</f>
        <v>1058652.034</v>
      </c>
      <c r="E559" s="37">
        <f>E560+E716+E725</f>
        <v>1058652.034</v>
      </c>
      <c r="G559" s="39" t="s">
        <v>62</v>
      </c>
      <c r="H559" s="41">
        <f t="shared" si="63"/>
        <v>1058652.034</v>
      </c>
      <c r="I559" s="42"/>
      <c r="J559" s="40" t="b">
        <f>AND(H559=I559)</f>
        <v>0</v>
      </c>
    </row>
    <row r="560" spans="1:10">
      <c r="A560" s="177" t="s">
        <v>464</v>
      </c>
      <c r="B560" s="178"/>
      <c r="C560" s="36">
        <f>C561+C638+C642+C645</f>
        <v>1015691.0009999999</v>
      </c>
      <c r="D560" s="36">
        <f>D561+D638+D642+D645</f>
        <v>1015691.0009999999</v>
      </c>
      <c r="E560" s="36">
        <f>E561+E638+E642+E645</f>
        <v>1015691.0009999999</v>
      </c>
      <c r="G560" s="39" t="s">
        <v>61</v>
      </c>
      <c r="H560" s="41">
        <f t="shared" si="63"/>
        <v>1015691.0009999999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1015691.0009999999</v>
      </c>
      <c r="D561" s="38">
        <f>D562+D567+D568+D569+D576+D577+D581+D584+D585+D586+D587+D592+D595+D599+D603+D610+D616+D628</f>
        <v>1015691.0009999999</v>
      </c>
      <c r="E561" s="38">
        <f>E562+E567+E568+E569+E576+E577+E581+E584+E585+E586+E587+E592+E595+E599+E603+E610+E616+E628</f>
        <v>1015691.0009999999</v>
      </c>
      <c r="G561" s="39" t="s">
        <v>595</v>
      </c>
      <c r="H561" s="41">
        <f t="shared" si="63"/>
        <v>1015691.0009999999</v>
      </c>
      <c r="I561" s="42"/>
      <c r="J561" s="40" t="b">
        <f>AND(H561=I561)</f>
        <v>0</v>
      </c>
    </row>
    <row r="562" spans="1:10" hidden="1" outlineLevel="1">
      <c r="A562" s="171" t="s">
        <v>466</v>
      </c>
      <c r="B562" s="172"/>
      <c r="C562" s="32">
        <f>SUM(C563:C566)</f>
        <v>15000</v>
      </c>
      <c r="D562" s="32">
        <f>SUM(D563:D566)</f>
        <v>15000</v>
      </c>
      <c r="E562" s="32">
        <f>SUM(E563:E566)</f>
        <v>15000</v>
      </c>
      <c r="H562" s="41">
        <f t="shared" si="63"/>
        <v>15000</v>
      </c>
    </row>
    <row r="563" spans="1:10" hidden="1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3"/>
        <v>15000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1" t="s">
        <v>467</v>
      </c>
      <c r="B567" s="172"/>
      <c r="C567" s="31">
        <v>15000</v>
      </c>
      <c r="D567" s="31">
        <f>C567</f>
        <v>15000</v>
      </c>
      <c r="E567" s="31">
        <f>D567</f>
        <v>15000</v>
      </c>
      <c r="H567" s="41">
        <f t="shared" si="63"/>
        <v>15000</v>
      </c>
    </row>
    <row r="568" spans="1:10" hidden="1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1" t="s">
        <v>473</v>
      </c>
      <c r="B569" s="172"/>
      <c r="C569" s="32">
        <f>SUM(C570:C575)</f>
        <v>53000</v>
      </c>
      <c r="D569" s="32">
        <f>SUM(D570:D575)</f>
        <v>53000</v>
      </c>
      <c r="E569" s="32">
        <f>SUM(E570:E575)</f>
        <v>53000</v>
      </c>
      <c r="H569" s="41">
        <f t="shared" si="63"/>
        <v>53000</v>
      </c>
    </row>
    <row r="570" spans="1:10" hidden="1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3000</v>
      </c>
      <c r="D575" s="5">
        <f t="shared" si="69"/>
        <v>3000</v>
      </c>
      <c r="E575" s="5">
        <f t="shared" si="69"/>
        <v>3000</v>
      </c>
      <c r="H575" s="41">
        <f t="shared" si="63"/>
        <v>3000</v>
      </c>
    </row>
    <row r="576" spans="1:10" hidden="1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1" t="s">
        <v>481</v>
      </c>
      <c r="B577" s="172"/>
      <c r="C577" s="32">
        <f>SUM(C578:C580)</f>
        <v>8625</v>
      </c>
      <c r="D577" s="32">
        <f>SUM(D578:D580)</f>
        <v>8625</v>
      </c>
      <c r="E577" s="32">
        <f>SUM(E578:E580)</f>
        <v>8625</v>
      </c>
      <c r="H577" s="41">
        <f t="shared" si="63"/>
        <v>8625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8625</v>
      </c>
      <c r="D580" s="5">
        <f t="shared" si="70"/>
        <v>8625</v>
      </c>
      <c r="E580" s="5">
        <f t="shared" si="70"/>
        <v>8625</v>
      </c>
      <c r="H580" s="41">
        <f t="shared" si="71"/>
        <v>8625</v>
      </c>
    </row>
    <row r="581" spans="1:8" hidden="1" outlineLevel="1">
      <c r="A581" s="171" t="s">
        <v>485</v>
      </c>
      <c r="B581" s="172"/>
      <c r="C581" s="32">
        <f>SUM(C582:C583)</f>
        <v>241883.00099999999</v>
      </c>
      <c r="D581" s="32">
        <f>SUM(D582:D583)</f>
        <v>241883.00099999999</v>
      </c>
      <c r="E581" s="32">
        <f>SUM(E582:E583)</f>
        <v>241883.00099999999</v>
      </c>
      <c r="H581" s="41">
        <f t="shared" si="71"/>
        <v>241883.00099999999</v>
      </c>
    </row>
    <row r="582" spans="1:8" hidden="1" outlineLevel="2">
      <c r="A582" s="7">
        <v>6606</v>
      </c>
      <c r="B582" s="4" t="s">
        <v>486</v>
      </c>
      <c r="C582" s="5">
        <v>240000.00099999999</v>
      </c>
      <c r="D582" s="5">
        <f t="shared" ref="D582:E586" si="72">C582</f>
        <v>240000.00099999999</v>
      </c>
      <c r="E582" s="5">
        <f t="shared" si="72"/>
        <v>240000.00099999999</v>
      </c>
      <c r="H582" s="41">
        <f t="shared" si="71"/>
        <v>240000.00099999999</v>
      </c>
    </row>
    <row r="583" spans="1:8" hidden="1" outlineLevel="2">
      <c r="A583" s="7">
        <v>6606</v>
      </c>
      <c r="B583" s="4" t="s">
        <v>487</v>
      </c>
      <c r="C583" s="5">
        <v>1883</v>
      </c>
      <c r="D583" s="5">
        <f t="shared" si="72"/>
        <v>1883</v>
      </c>
      <c r="E583" s="5">
        <f t="shared" si="72"/>
        <v>1883</v>
      </c>
      <c r="H583" s="41">
        <f t="shared" si="71"/>
        <v>1883</v>
      </c>
    </row>
    <row r="584" spans="1:8" hidden="1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1" t="s">
        <v>489</v>
      </c>
      <c r="B585" s="172"/>
      <c r="C585" s="32">
        <v>4000</v>
      </c>
      <c r="D585" s="32">
        <f t="shared" si="72"/>
        <v>4000</v>
      </c>
      <c r="E585" s="32">
        <f t="shared" si="72"/>
        <v>4000</v>
      </c>
      <c r="H585" s="41">
        <f t="shared" si="71"/>
        <v>4000</v>
      </c>
    </row>
    <row r="586" spans="1:8" hidden="1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1" t="s">
        <v>491</v>
      </c>
      <c r="B587" s="172"/>
      <c r="C587" s="32">
        <f>SUM(C588:C591)</f>
        <v>64000</v>
      </c>
      <c r="D587" s="32">
        <f>SUM(D588:D591)</f>
        <v>64000</v>
      </c>
      <c r="E587" s="32">
        <f>SUM(E588:E591)</f>
        <v>64000</v>
      </c>
      <c r="H587" s="41">
        <f t="shared" si="71"/>
        <v>64000</v>
      </c>
    </row>
    <row r="588" spans="1:8" hidden="1" outlineLevel="2">
      <c r="A588" s="7">
        <v>6610</v>
      </c>
      <c r="B588" s="4" t="s">
        <v>492</v>
      </c>
      <c r="C588" s="5">
        <v>50000</v>
      </c>
      <c r="D588" s="5">
        <f>C588</f>
        <v>50000</v>
      </c>
      <c r="E588" s="5">
        <f>D588</f>
        <v>50000</v>
      </c>
      <c r="H588" s="41">
        <f t="shared" si="71"/>
        <v>50000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14000</v>
      </c>
      <c r="D591" s="5">
        <f t="shared" si="73"/>
        <v>14000</v>
      </c>
      <c r="E591" s="5">
        <f t="shared" si="73"/>
        <v>14000</v>
      </c>
      <c r="H591" s="41">
        <f t="shared" si="71"/>
        <v>14000</v>
      </c>
    </row>
    <row r="592" spans="1:8" hidden="1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1" t="s">
        <v>503</v>
      </c>
      <c r="B599" s="172"/>
      <c r="C599" s="32">
        <f>SUM(C600:C602)</f>
        <v>45000</v>
      </c>
      <c r="D599" s="32">
        <f>SUM(D600:D602)</f>
        <v>45000</v>
      </c>
      <c r="E599" s="32">
        <f>SUM(E600:E602)</f>
        <v>45000</v>
      </c>
      <c r="H599" s="41">
        <f t="shared" si="71"/>
        <v>45000</v>
      </c>
    </row>
    <row r="600" spans="1:8" hidden="1" outlineLevel="2">
      <c r="A600" s="7">
        <v>6613</v>
      </c>
      <c r="B600" s="4" t="s">
        <v>504</v>
      </c>
      <c r="C600" s="5">
        <v>20000</v>
      </c>
      <c r="D600" s="5">
        <f t="shared" ref="D600:E602" si="75">C600</f>
        <v>20000</v>
      </c>
      <c r="E600" s="5">
        <f t="shared" si="75"/>
        <v>20000</v>
      </c>
      <c r="H600" s="41">
        <f t="shared" si="71"/>
        <v>20000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25000</v>
      </c>
      <c r="D602" s="5">
        <f t="shared" si="75"/>
        <v>25000</v>
      </c>
      <c r="E602" s="5">
        <f t="shared" si="75"/>
        <v>25000</v>
      </c>
      <c r="H602" s="41">
        <f t="shared" si="71"/>
        <v>25000</v>
      </c>
    </row>
    <row r="603" spans="1:8" hidden="1" outlineLevel="1">
      <c r="A603" s="171" t="s">
        <v>506</v>
      </c>
      <c r="B603" s="172"/>
      <c r="C603" s="32">
        <f>SUM(C604:C609)</f>
        <v>19183</v>
      </c>
      <c r="D603" s="32">
        <f>SUM(D604:D609)</f>
        <v>19183</v>
      </c>
      <c r="E603" s="32">
        <f>SUM(E604:E609)</f>
        <v>19183</v>
      </c>
      <c r="H603" s="41">
        <f t="shared" si="71"/>
        <v>19183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19183</v>
      </c>
      <c r="D609" s="5">
        <f t="shared" si="76"/>
        <v>19183</v>
      </c>
      <c r="E609" s="5">
        <f t="shared" si="76"/>
        <v>19183</v>
      </c>
      <c r="H609" s="41">
        <f t="shared" si="71"/>
        <v>19183</v>
      </c>
    </row>
    <row r="610" spans="1:8" hidden="1" outlineLevel="1">
      <c r="A610" s="171" t="s">
        <v>513</v>
      </c>
      <c r="B610" s="172"/>
      <c r="C610" s="32">
        <f>SUM(C611:C615)</f>
        <v>85000</v>
      </c>
      <c r="D610" s="32">
        <f>SUM(D611:D615)</f>
        <v>85000</v>
      </c>
      <c r="E610" s="32">
        <f>SUM(E611:E615)</f>
        <v>85000</v>
      </c>
      <c r="H610" s="41">
        <f t="shared" si="71"/>
        <v>85000</v>
      </c>
    </row>
    <row r="611" spans="1:8" hidden="1" outlineLevel="2">
      <c r="A611" s="7">
        <v>6615</v>
      </c>
      <c r="B611" s="4" t="s">
        <v>514</v>
      </c>
      <c r="C611" s="5">
        <v>35000</v>
      </c>
      <c r="D611" s="5">
        <f>C611</f>
        <v>35000</v>
      </c>
      <c r="E611" s="5">
        <f>D611</f>
        <v>35000</v>
      </c>
      <c r="H611" s="41">
        <f t="shared" si="71"/>
        <v>35000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10000</v>
      </c>
      <c r="D613" s="5">
        <f t="shared" si="77"/>
        <v>10000</v>
      </c>
      <c r="E613" s="5">
        <f t="shared" si="77"/>
        <v>10000</v>
      </c>
      <c r="H613" s="41">
        <f t="shared" si="71"/>
        <v>10000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40000</v>
      </c>
      <c r="D615" s="5">
        <f t="shared" si="77"/>
        <v>40000</v>
      </c>
      <c r="E615" s="5">
        <f t="shared" si="77"/>
        <v>40000</v>
      </c>
      <c r="H615" s="41">
        <f t="shared" si="71"/>
        <v>40000</v>
      </c>
    </row>
    <row r="616" spans="1:8" hidden="1" outlineLevel="1">
      <c r="A616" s="171" t="s">
        <v>519</v>
      </c>
      <c r="B616" s="172"/>
      <c r="C616" s="32">
        <f>SUM(C617:C627)</f>
        <v>465000</v>
      </c>
      <c r="D616" s="32">
        <f>SUM(D617:D627)</f>
        <v>465000</v>
      </c>
      <c r="E616" s="32">
        <f>SUM(E617:E627)</f>
        <v>465000</v>
      </c>
      <c r="H616" s="41">
        <f t="shared" si="71"/>
        <v>465000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55000</v>
      </c>
      <c r="D620" s="5">
        <f t="shared" si="78"/>
        <v>55000</v>
      </c>
      <c r="E620" s="5">
        <f t="shared" si="78"/>
        <v>55000</v>
      </c>
      <c r="H620" s="41">
        <f t="shared" si="71"/>
        <v>55000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405000</v>
      </c>
      <c r="D623" s="5">
        <f t="shared" si="78"/>
        <v>405000</v>
      </c>
      <c r="E623" s="5">
        <f t="shared" si="78"/>
        <v>405000</v>
      </c>
      <c r="H623" s="41">
        <f t="shared" si="71"/>
        <v>405000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5000</v>
      </c>
      <c r="D627" s="5">
        <f t="shared" si="78"/>
        <v>5000</v>
      </c>
      <c r="E627" s="5">
        <f t="shared" si="78"/>
        <v>5000</v>
      </c>
      <c r="H627" s="41">
        <f t="shared" si="71"/>
        <v>5000</v>
      </c>
    </row>
    <row r="628" spans="1:10" hidden="1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7" t="s">
        <v>570</v>
      </c>
      <c r="B716" s="178"/>
      <c r="C716" s="36">
        <f>C717</f>
        <v>42961.033000000003</v>
      </c>
      <c r="D716" s="36">
        <f>D717</f>
        <v>42961.033000000003</v>
      </c>
      <c r="E716" s="36">
        <f>E717</f>
        <v>42961.033000000003</v>
      </c>
      <c r="G716" s="39" t="s">
        <v>66</v>
      </c>
      <c r="H716" s="41">
        <f t="shared" si="92"/>
        <v>42961.033000000003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42961.033000000003</v>
      </c>
      <c r="D717" s="33">
        <f>D718+D722</f>
        <v>42961.033000000003</v>
      </c>
      <c r="E717" s="33">
        <f>E718+E722</f>
        <v>42961.033000000003</v>
      </c>
      <c r="G717" s="39" t="s">
        <v>599</v>
      </c>
      <c r="H717" s="41">
        <f t="shared" si="92"/>
        <v>42961.033000000003</v>
      </c>
      <c r="I717" s="42"/>
      <c r="J717" s="40" t="b">
        <f>AND(H717=I717)</f>
        <v>0</v>
      </c>
    </row>
    <row r="718" spans="1:10" hidden="1" outlineLevel="1" collapsed="1">
      <c r="A718" s="183" t="s">
        <v>831</v>
      </c>
      <c r="B718" s="184"/>
      <c r="C718" s="31">
        <f>SUM(C719:C721)</f>
        <v>42961.033000000003</v>
      </c>
      <c r="D718" s="31">
        <f>SUM(D719:D721)</f>
        <v>42961.033000000003</v>
      </c>
      <c r="E718" s="31">
        <f>SUM(E719:E721)</f>
        <v>42961.033000000003</v>
      </c>
      <c r="H718" s="41">
        <f t="shared" si="92"/>
        <v>42961.033000000003</v>
      </c>
    </row>
    <row r="719" spans="1:10" ht="15" hidden="1" customHeight="1" outlineLevel="2">
      <c r="A719" s="6">
        <v>10950</v>
      </c>
      <c r="B719" s="4" t="s">
        <v>572</v>
      </c>
      <c r="C719" s="5">
        <v>42961.033000000003</v>
      </c>
      <c r="D719" s="5">
        <f>C719</f>
        <v>42961.033000000003</v>
      </c>
      <c r="E719" s="5">
        <f>D719</f>
        <v>42961.033000000003</v>
      </c>
      <c r="H719" s="41">
        <f t="shared" si="92"/>
        <v>42961.033000000003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3" t="s">
        <v>830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3" t="s">
        <v>829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807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817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3" t="s">
        <v>828</v>
      </c>
      <c r="B730" s="18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802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827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3" t="s">
        <v>826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820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825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824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807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817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3" t="s">
        <v>823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817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3" t="s">
        <v>822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807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3" t="s">
        <v>821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820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819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802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818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807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817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3" t="s">
        <v>816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802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hidden="1" outlineLevel="3">
      <c r="A752" s="123"/>
      <c r="B752" s="122" t="s">
        <v>815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hidden="1" outlineLevel="3">
      <c r="A753" s="123"/>
      <c r="B753" s="122" t="s">
        <v>801</v>
      </c>
      <c r="C753" s="121"/>
      <c r="D753" s="121">
        <f t="shared" si="98"/>
        <v>0</v>
      </c>
      <c r="E753" s="121">
        <f t="shared" si="98"/>
        <v>0</v>
      </c>
    </row>
    <row r="754" spans="1:5" hidden="1" outlineLevel="2">
      <c r="A754" s="6">
        <v>3</v>
      </c>
      <c r="B754" s="4" t="s">
        <v>807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3" t="s">
        <v>814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802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813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812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811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3" t="s">
        <v>810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802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809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799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807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3" t="s">
        <v>808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807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3" t="s">
        <v>806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802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805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804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3" t="s">
        <v>803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802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801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800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799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798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3" t="s">
        <v>797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796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42429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6" t="s">
        <v>763</v>
      </c>
    </row>
    <row r="7" spans="1:2">
      <c r="A7" s="10" t="s">
        <v>97</v>
      </c>
      <c r="B7" s="12">
        <v>42401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6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6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6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3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18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6" t="s">
        <v>602</v>
      </c>
      <c r="C1" s="238" t="s">
        <v>603</v>
      </c>
      <c r="D1" s="238" t="s">
        <v>604</v>
      </c>
      <c r="E1" s="238" t="s">
        <v>605</v>
      </c>
      <c r="F1" s="238" t="s">
        <v>606</v>
      </c>
      <c r="G1" s="238" t="s">
        <v>607</v>
      </c>
      <c r="H1" s="238" t="s">
        <v>608</v>
      </c>
      <c r="I1" s="238" t="s">
        <v>609</v>
      </c>
      <c r="J1" s="238" t="s">
        <v>610</v>
      </c>
      <c r="K1" s="238" t="s">
        <v>611</v>
      </c>
      <c r="L1" s="238" t="s">
        <v>612</v>
      </c>
      <c r="M1" s="234" t="s">
        <v>737</v>
      </c>
      <c r="N1" s="223" t="s">
        <v>613</v>
      </c>
      <c r="O1" s="223"/>
      <c r="P1" s="223"/>
      <c r="Q1" s="223"/>
      <c r="R1" s="223"/>
      <c r="S1" s="234" t="s">
        <v>738</v>
      </c>
      <c r="T1" s="223" t="s">
        <v>613</v>
      </c>
      <c r="U1" s="223"/>
      <c r="V1" s="223"/>
      <c r="W1" s="223"/>
      <c r="X1" s="223"/>
      <c r="Y1" s="224" t="s">
        <v>614</v>
      </c>
      <c r="Z1" s="224" t="s">
        <v>615</v>
      </c>
      <c r="AA1" s="224" t="s">
        <v>616</v>
      </c>
      <c r="AB1" s="224" t="s">
        <v>617</v>
      </c>
      <c r="AC1" s="224" t="s">
        <v>618</v>
      </c>
      <c r="AD1" s="224" t="s">
        <v>619</v>
      </c>
      <c r="AE1" s="226" t="s">
        <v>620</v>
      </c>
      <c r="AF1" s="228" t="s">
        <v>621</v>
      </c>
      <c r="AG1" s="230" t="s">
        <v>622</v>
      </c>
      <c r="AH1" s="232" t="s">
        <v>623</v>
      </c>
      <c r="AI1" s="22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7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25"/>
      <c r="Z2" s="225"/>
      <c r="AA2" s="225"/>
      <c r="AB2" s="225"/>
      <c r="AC2" s="225"/>
      <c r="AD2" s="225"/>
      <c r="AE2" s="227"/>
      <c r="AF2" s="229"/>
      <c r="AG2" s="231"/>
      <c r="AH2" s="233"/>
      <c r="AI2" s="22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2" priority="2" operator="equal">
      <formula>0</formula>
    </cfRule>
  </conditionalFormatting>
  <conditionalFormatting sqref="A3:XFD358 B1:XFD2">
    <cfRule type="cellIs" dxfId="3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rightToLeft="1" workbookViewId="0">
      <selection activeCell="Q16" sqref="Q16"/>
    </sheetView>
  </sheetViews>
  <sheetFormatPr defaultColWidth="9.140625" defaultRowHeight="15"/>
  <cols>
    <col min="1" max="1" width="14.42578125" style="10" bestFit="1" customWidth="1"/>
    <col min="2" max="2" width="9.140625" style="10"/>
    <col min="3" max="3" width="15.85546875" style="10" bestFit="1" customWidth="1"/>
    <col min="4" max="4" width="9.140625" style="10"/>
    <col min="5" max="5" width="10.140625" style="10" bestFit="1" customWidth="1"/>
    <col min="6" max="7" width="9.140625" style="10"/>
  </cols>
  <sheetData>
    <row r="1" spans="1:7">
      <c r="A1" s="241" t="s">
        <v>652</v>
      </c>
      <c r="B1" s="241" t="s">
        <v>653</v>
      </c>
      <c r="C1" s="241" t="s">
        <v>654</v>
      </c>
      <c r="D1" s="241" t="s">
        <v>277</v>
      </c>
      <c r="E1" s="241" t="s">
        <v>655</v>
      </c>
      <c r="F1" s="242" t="s">
        <v>604</v>
      </c>
      <c r="G1" s="242" t="s">
        <v>740</v>
      </c>
    </row>
    <row r="2" spans="1:7">
      <c r="A2" s="10" t="s">
        <v>949</v>
      </c>
      <c r="C2" s="12"/>
      <c r="E2" s="10" t="s">
        <v>766</v>
      </c>
    </row>
    <row r="3" spans="1:7">
      <c r="A3" s="10" t="s">
        <v>950</v>
      </c>
      <c r="C3" s="12"/>
      <c r="E3" s="10" t="s">
        <v>951</v>
      </c>
    </row>
    <row r="4" spans="1:7">
      <c r="A4" s="10" t="s">
        <v>950</v>
      </c>
      <c r="C4" s="12"/>
      <c r="E4" s="10" t="s">
        <v>952</v>
      </c>
    </row>
    <row r="5" spans="1:7">
      <c r="A5" s="10" t="s">
        <v>953</v>
      </c>
      <c r="C5" s="12"/>
      <c r="E5" s="10" t="s">
        <v>954</v>
      </c>
    </row>
    <row r="6" spans="1:7">
      <c r="A6" s="10" t="s">
        <v>955</v>
      </c>
      <c r="C6" s="12"/>
      <c r="E6" s="10" t="s">
        <v>951</v>
      </c>
    </row>
    <row r="7" spans="1:7">
      <c r="A7" s="10" t="s">
        <v>956</v>
      </c>
      <c r="C7" s="12"/>
      <c r="E7" s="10" t="s">
        <v>764</v>
      </c>
    </row>
    <row r="8" spans="1:7">
      <c r="A8" s="10" t="s">
        <v>957</v>
      </c>
      <c r="E8" s="10" t="s">
        <v>765</v>
      </c>
    </row>
    <row r="9" spans="1:7">
      <c r="A9" s="10" t="s">
        <v>958</v>
      </c>
      <c r="C9" s="12"/>
      <c r="E9" s="10" t="s">
        <v>765</v>
      </c>
    </row>
    <row r="10" spans="1:7">
      <c r="A10" s="10" t="s">
        <v>958</v>
      </c>
      <c r="E10" s="10" t="s">
        <v>765</v>
      </c>
    </row>
    <row r="11" spans="1:7">
      <c r="A11" s="10" t="s">
        <v>956</v>
      </c>
      <c r="E11" s="10" t="s">
        <v>765</v>
      </c>
    </row>
  </sheetData>
  <conditionalFormatting sqref="A11:F1048576 A1:F1 B2:F10">
    <cfRule type="cellIs" dxfId="30" priority="3" operator="equal">
      <formula>0</formula>
    </cfRule>
  </conditionalFormatting>
  <conditionalFormatting sqref="A2:A10">
    <cfRule type="cellIs" dxfId="29" priority="2" operator="equal">
      <formula>0</formula>
    </cfRule>
  </conditionalFormatting>
  <conditionalFormatting sqref="G1:G1048576">
    <cfRule type="cellIs" dxfId="28" priority="1" operator="equal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0" t="s">
        <v>795</v>
      </c>
      <c r="B1" s="240"/>
    </row>
    <row r="2" spans="1:2">
      <c r="A2" s="10" t="s">
        <v>792</v>
      </c>
      <c r="B2" s="10"/>
    </row>
    <row r="3" spans="1:2">
      <c r="A3" s="10" t="s">
        <v>791</v>
      </c>
      <c r="B3" s="10"/>
    </row>
    <row r="4" spans="1:2">
      <c r="A4" s="10" t="s">
        <v>787</v>
      </c>
      <c r="B4" s="10"/>
    </row>
    <row r="5" spans="1:2">
      <c r="A5" s="10" t="s">
        <v>789</v>
      </c>
      <c r="B5" s="10"/>
    </row>
    <row r="6" spans="1:2">
      <c r="A6" s="10" t="s">
        <v>788</v>
      </c>
      <c r="B6" s="10"/>
    </row>
    <row r="7" spans="1:2">
      <c r="A7" s="10" t="s">
        <v>790</v>
      </c>
      <c r="B7" s="10"/>
    </row>
    <row r="8" spans="1:2">
      <c r="A8" s="10" t="s">
        <v>793</v>
      </c>
      <c r="B8" s="10"/>
    </row>
    <row r="9" spans="1:2">
      <c r="A9" s="10" t="s">
        <v>794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6"/>
  <sheetViews>
    <sheetView rightToLeft="1" zoomScale="110" zoomScaleNormal="110" workbookViewId="0">
      <selection activeCell="C68" sqref="C68"/>
    </sheetView>
  </sheetViews>
  <sheetFormatPr defaultColWidth="9.140625" defaultRowHeight="15" outlineLevelRow="3"/>
  <cols>
    <col min="1" max="1" width="7" bestFit="1" customWidth="1"/>
    <col min="2" max="2" width="32" customWidth="1"/>
    <col min="3" max="3" width="16.7109375" bestFit="1" customWidth="1"/>
    <col min="5" max="5" width="15.5703125" bestFit="1" customWidth="1"/>
    <col min="6" max="7" width="16.7109375" bestFit="1" customWidth="1"/>
    <col min="8" max="8" width="20.42578125" bestFit="1" customWidth="1"/>
  </cols>
  <sheetData>
    <row r="1" spans="1:12" ht="18.75">
      <c r="A1" s="160" t="s">
        <v>30</v>
      </c>
      <c r="B1" s="160"/>
      <c r="C1" s="160"/>
      <c r="E1" s="43" t="s">
        <v>31</v>
      </c>
      <c r="F1" s="44" t="e">
        <f>C2+C114</f>
        <v>#VALUE!</v>
      </c>
      <c r="G1" s="45">
        <v>2156742.142</v>
      </c>
      <c r="H1" s="46" t="e">
        <f>AND(F1=G1)</f>
        <v>#VALUE!</v>
      </c>
    </row>
    <row r="2" spans="1:12">
      <c r="A2" s="161" t="s">
        <v>60</v>
      </c>
      <c r="B2" s="161"/>
      <c r="C2" s="26" t="e">
        <f>C3+C67</f>
        <v>#VALUE!</v>
      </c>
      <c r="E2" s="39" t="s">
        <v>60</v>
      </c>
      <c r="F2" s="41"/>
      <c r="G2" s="42"/>
      <c r="H2" s="40" t="b">
        <f>AND(F2=G2)</f>
        <v>1</v>
      </c>
    </row>
    <row r="3" spans="1:12">
      <c r="A3" s="162" t="s">
        <v>578</v>
      </c>
      <c r="B3" s="162"/>
      <c r="C3" s="23">
        <f>C4+C11+C38+C61</f>
        <v>392400</v>
      </c>
      <c r="E3" s="39" t="s">
        <v>57</v>
      </c>
      <c r="F3" s="41"/>
      <c r="G3" s="42"/>
      <c r="H3" s="40" t="b">
        <f>AND(F3=G3)</f>
        <v>1</v>
      </c>
    </row>
    <row r="4" spans="1:12" ht="15" customHeight="1">
      <c r="A4" s="163" t="s">
        <v>124</v>
      </c>
      <c r="B4" s="164"/>
      <c r="C4" s="21">
        <f>SUM(C5:C10)</f>
        <v>46200</v>
      </c>
      <c r="E4" s="39" t="s">
        <v>53</v>
      </c>
      <c r="F4" s="41"/>
      <c r="G4" s="42"/>
      <c r="H4" s="40" t="b">
        <f>AND(F4=G4)</f>
        <v>1</v>
      </c>
      <c r="I4" s="17"/>
      <c r="J4" s="17"/>
      <c r="K4" s="17"/>
      <c r="L4" s="17"/>
    </row>
    <row r="5" spans="1:12" ht="15" hidden="1" customHeight="1" outlineLevel="1">
      <c r="A5" s="3">
        <v>1101</v>
      </c>
      <c r="B5" s="1" t="s">
        <v>0</v>
      </c>
      <c r="C5" s="2">
        <v>12000</v>
      </c>
      <c r="E5" s="17"/>
      <c r="F5" s="17"/>
      <c r="G5" s="17"/>
      <c r="H5" s="17"/>
      <c r="I5" s="17"/>
      <c r="J5" s="17"/>
      <c r="K5" s="17"/>
      <c r="L5" s="17"/>
    </row>
    <row r="6" spans="1:12" ht="15" hidden="1" customHeight="1" outlineLevel="1">
      <c r="A6" s="3">
        <v>1102</v>
      </c>
      <c r="B6" s="1" t="s">
        <v>1</v>
      </c>
      <c r="C6" s="2">
        <v>5000</v>
      </c>
      <c r="E6" s="17"/>
      <c r="F6" s="17"/>
      <c r="G6" s="17"/>
      <c r="H6" s="17"/>
      <c r="I6" s="17"/>
      <c r="J6" s="17"/>
      <c r="K6" s="17"/>
      <c r="L6" s="17"/>
    </row>
    <row r="7" spans="1:12" ht="15" hidden="1" customHeight="1" outlineLevel="1">
      <c r="A7" s="3">
        <v>1201</v>
      </c>
      <c r="B7" s="1" t="s">
        <v>2</v>
      </c>
      <c r="C7" s="2">
        <v>29000</v>
      </c>
      <c r="E7" s="17"/>
      <c r="F7" s="17"/>
      <c r="G7" s="17"/>
      <c r="H7" s="17"/>
      <c r="I7" s="17"/>
      <c r="J7" s="17"/>
      <c r="K7" s="17"/>
      <c r="L7" s="17"/>
    </row>
    <row r="8" spans="1:12" ht="15" hidden="1" customHeight="1" outlineLevel="1">
      <c r="A8" s="3">
        <v>1201</v>
      </c>
      <c r="B8" s="1" t="s">
        <v>64</v>
      </c>
      <c r="C8" s="2"/>
      <c r="E8" s="17"/>
      <c r="F8" s="17"/>
      <c r="G8" s="17"/>
      <c r="H8" s="17"/>
      <c r="I8" s="17"/>
      <c r="J8" s="17"/>
      <c r="K8" s="17"/>
      <c r="L8" s="17"/>
    </row>
    <row r="9" spans="1:12" ht="15" hidden="1" customHeight="1" outlineLevel="1">
      <c r="A9" s="3">
        <v>1202</v>
      </c>
      <c r="B9" s="1" t="s">
        <v>123</v>
      </c>
      <c r="C9" s="2"/>
      <c r="E9" s="17"/>
      <c r="F9" s="17"/>
      <c r="G9" s="17"/>
      <c r="H9" s="17"/>
      <c r="I9" s="17"/>
      <c r="J9" s="17"/>
      <c r="K9" s="17"/>
      <c r="L9" s="17"/>
    </row>
    <row r="10" spans="1:12" ht="15" hidden="1" customHeight="1" outlineLevel="1">
      <c r="A10" s="3">
        <v>1203</v>
      </c>
      <c r="B10" s="1" t="s">
        <v>3</v>
      </c>
      <c r="C10" s="2">
        <v>200</v>
      </c>
      <c r="E10" s="17"/>
      <c r="F10" s="17"/>
      <c r="G10" s="17"/>
      <c r="H10" s="17"/>
      <c r="I10" s="17"/>
      <c r="J10" s="17"/>
      <c r="K10" s="17"/>
      <c r="L10" s="17"/>
    </row>
    <row r="11" spans="1:12" ht="15" customHeight="1" collapsed="1">
      <c r="A11" s="163" t="s">
        <v>125</v>
      </c>
      <c r="B11" s="164"/>
      <c r="C11" s="21">
        <f>SUM(C12:C37)</f>
        <v>288350</v>
      </c>
      <c r="E11" s="39" t="s">
        <v>54</v>
      </c>
      <c r="F11" s="41"/>
      <c r="G11" s="42"/>
      <c r="H11" s="40" t="b">
        <f>AND(F11=G11)</f>
        <v>1</v>
      </c>
      <c r="I11" s="17"/>
      <c r="J11" s="17"/>
      <c r="K11" s="17"/>
      <c r="L11" s="17"/>
    </row>
    <row r="12" spans="1:12" hidden="1" outlineLevel="1">
      <c r="A12" s="3">
        <v>2101</v>
      </c>
      <c r="B12" s="1" t="s">
        <v>4</v>
      </c>
      <c r="C12" s="2">
        <v>285000</v>
      </c>
    </row>
    <row r="13" spans="1:12" hidden="1" outlineLevel="1">
      <c r="A13" s="3">
        <v>2102</v>
      </c>
      <c r="B13" s="1" t="s">
        <v>126</v>
      </c>
      <c r="C13" s="2"/>
    </row>
    <row r="14" spans="1:12" hidden="1" outlineLevel="1">
      <c r="A14" s="3">
        <v>2201</v>
      </c>
      <c r="B14" s="1" t="s">
        <v>5</v>
      </c>
      <c r="C14" s="2">
        <v>700</v>
      </c>
    </row>
    <row r="15" spans="1:12" hidden="1" outlineLevel="1">
      <c r="A15" s="3">
        <v>2201</v>
      </c>
      <c r="B15" s="1" t="s">
        <v>127</v>
      </c>
      <c r="C15" s="2"/>
    </row>
    <row r="16" spans="1:12" hidden="1" outlineLevel="1">
      <c r="A16" s="3">
        <v>2201</v>
      </c>
      <c r="B16" s="1" t="s">
        <v>128</v>
      </c>
      <c r="C16" s="2"/>
    </row>
    <row r="17" spans="1:3" hidden="1" outlineLevel="1">
      <c r="A17" s="3">
        <v>2202</v>
      </c>
      <c r="B17" s="1" t="s">
        <v>129</v>
      </c>
      <c r="C17" s="2"/>
    </row>
    <row r="18" spans="1:3" hidden="1" outlineLevel="1">
      <c r="A18" s="3">
        <v>2203</v>
      </c>
      <c r="B18" s="1" t="s">
        <v>130</v>
      </c>
      <c r="C18" s="2"/>
    </row>
    <row r="19" spans="1:3" hidden="1" outlineLevel="1">
      <c r="A19" s="3">
        <v>2204</v>
      </c>
      <c r="B19" s="1" t="s">
        <v>131</v>
      </c>
      <c r="C19" s="2"/>
    </row>
    <row r="20" spans="1:3" hidden="1" outlineLevel="1">
      <c r="A20" s="3">
        <v>2299</v>
      </c>
      <c r="B20" s="1" t="s">
        <v>132</v>
      </c>
      <c r="C20" s="2"/>
    </row>
    <row r="21" spans="1:3" hidden="1" outlineLevel="1">
      <c r="A21" s="3">
        <v>2301</v>
      </c>
      <c r="B21" s="1" t="s">
        <v>133</v>
      </c>
      <c r="C21" s="2"/>
    </row>
    <row r="22" spans="1:3" hidden="1" outlineLevel="1">
      <c r="A22" s="3">
        <v>2302</v>
      </c>
      <c r="B22" s="1" t="s">
        <v>134</v>
      </c>
      <c r="C22" s="2"/>
    </row>
    <row r="23" spans="1:3" hidden="1" outlineLevel="1">
      <c r="A23" s="3">
        <v>2303</v>
      </c>
      <c r="B23" s="1" t="s">
        <v>135</v>
      </c>
      <c r="C23" s="2"/>
    </row>
    <row r="24" spans="1:3" hidden="1" outlineLevel="1">
      <c r="A24" s="3">
        <v>2304</v>
      </c>
      <c r="B24" s="1" t="s">
        <v>136</v>
      </c>
      <c r="C24" s="2"/>
    </row>
    <row r="25" spans="1:3" hidden="1" outlineLevel="1">
      <c r="A25" s="3">
        <v>2305</v>
      </c>
      <c r="B25" s="1" t="s">
        <v>137</v>
      </c>
      <c r="C25" s="2"/>
    </row>
    <row r="26" spans="1:3" hidden="1" outlineLevel="1">
      <c r="A26" s="3">
        <v>2306</v>
      </c>
      <c r="B26" s="1" t="s">
        <v>138</v>
      </c>
      <c r="C26" s="2"/>
    </row>
    <row r="27" spans="1:3" hidden="1" outlineLevel="1">
      <c r="A27" s="3">
        <v>2307</v>
      </c>
      <c r="B27" s="1" t="s">
        <v>139</v>
      </c>
      <c r="C27" s="2"/>
    </row>
    <row r="28" spans="1:3" hidden="1" outlineLevel="1">
      <c r="A28" s="3">
        <v>2308</v>
      </c>
      <c r="B28" s="1" t="s">
        <v>140</v>
      </c>
      <c r="C28" s="2"/>
    </row>
    <row r="29" spans="1:3" hidden="1" outlineLevel="1">
      <c r="A29" s="3">
        <v>2401</v>
      </c>
      <c r="B29" s="1" t="s">
        <v>141</v>
      </c>
      <c r="C29" s="2"/>
    </row>
    <row r="30" spans="1:3" ht="12.75" hidden="1" customHeight="1" outlineLevel="1">
      <c r="A30" s="3">
        <v>2401</v>
      </c>
      <c r="B30" s="1" t="s">
        <v>142</v>
      </c>
      <c r="C30" s="2"/>
    </row>
    <row r="31" spans="1:3" hidden="1" outlineLevel="1">
      <c r="A31" s="3">
        <v>2401</v>
      </c>
      <c r="B31" s="1" t="s">
        <v>143</v>
      </c>
      <c r="C31" s="2"/>
    </row>
    <row r="32" spans="1:3" hidden="1" outlineLevel="1">
      <c r="A32" s="3">
        <v>2402</v>
      </c>
      <c r="B32" s="1" t="s">
        <v>6</v>
      </c>
      <c r="C32" s="2">
        <v>1000</v>
      </c>
    </row>
    <row r="33" spans="1:8" hidden="1" outlineLevel="1">
      <c r="A33" s="3">
        <v>2403</v>
      </c>
      <c r="B33" s="1" t="s">
        <v>144</v>
      </c>
      <c r="C33" s="2">
        <v>150</v>
      </c>
    </row>
    <row r="34" spans="1:8" hidden="1" outlineLevel="1">
      <c r="A34" s="3">
        <v>2404</v>
      </c>
      <c r="B34" s="1" t="s">
        <v>7</v>
      </c>
      <c r="C34" s="2">
        <v>1000</v>
      </c>
    </row>
    <row r="35" spans="1:8" hidden="1" outlineLevel="1">
      <c r="A35" s="3">
        <v>2405</v>
      </c>
      <c r="B35" s="1" t="s">
        <v>8</v>
      </c>
      <c r="C35" s="2"/>
    </row>
    <row r="36" spans="1:8" hidden="1" outlineLevel="1">
      <c r="A36" s="3">
        <v>2406</v>
      </c>
      <c r="B36" s="1" t="s">
        <v>9</v>
      </c>
      <c r="C36" s="2">
        <v>500</v>
      </c>
    </row>
    <row r="37" spans="1:8" hidden="1" outlineLevel="1">
      <c r="A37" s="3">
        <v>2499</v>
      </c>
      <c r="B37" s="1" t="s">
        <v>10</v>
      </c>
      <c r="C37" s="15"/>
    </row>
    <row r="38" spans="1:8" collapsed="1">
      <c r="A38" s="163" t="s">
        <v>145</v>
      </c>
      <c r="B38" s="164"/>
      <c r="C38" s="21">
        <f>SUM(C39:C60)</f>
        <v>57750</v>
      </c>
      <c r="E38" s="39" t="s">
        <v>55</v>
      </c>
      <c r="F38" s="41"/>
      <c r="G38" s="42"/>
      <c r="H38" s="40" t="b">
        <f>AND(F38=G38)</f>
        <v>1</v>
      </c>
    </row>
    <row r="39" spans="1:8" hidden="1" outlineLevel="1">
      <c r="A39" s="20">
        <v>3101</v>
      </c>
      <c r="B39" s="20" t="s">
        <v>11</v>
      </c>
      <c r="C39" s="2">
        <v>7000</v>
      </c>
    </row>
    <row r="40" spans="1:8" hidden="1" outlineLevel="1">
      <c r="A40" s="20">
        <v>3102</v>
      </c>
      <c r="B40" s="20" t="s">
        <v>12</v>
      </c>
      <c r="C40" s="2">
        <v>2000</v>
      </c>
    </row>
    <row r="41" spans="1:8" hidden="1" outlineLevel="1">
      <c r="A41" s="20">
        <v>3103</v>
      </c>
      <c r="B41" s="20" t="s">
        <v>13</v>
      </c>
      <c r="C41" s="2">
        <v>5000</v>
      </c>
    </row>
    <row r="42" spans="1:8" hidden="1" outlineLevel="1">
      <c r="A42" s="20">
        <v>3199</v>
      </c>
      <c r="B42" s="20" t="s">
        <v>14</v>
      </c>
      <c r="C42" s="2">
        <v>100</v>
      </c>
    </row>
    <row r="43" spans="1:8" hidden="1" outlineLevel="1">
      <c r="A43" s="20">
        <v>3201</v>
      </c>
      <c r="B43" s="20" t="s">
        <v>146</v>
      </c>
      <c r="C43" s="2"/>
    </row>
    <row r="44" spans="1:8" hidden="1" outlineLevel="1">
      <c r="A44" s="20">
        <v>3202</v>
      </c>
      <c r="B44" s="20" t="s">
        <v>15</v>
      </c>
      <c r="C44" s="2"/>
    </row>
    <row r="45" spans="1:8" hidden="1" outlineLevel="1">
      <c r="A45" s="20">
        <v>3203</v>
      </c>
      <c r="B45" s="20" t="s">
        <v>16</v>
      </c>
      <c r="C45" s="2">
        <v>2000</v>
      </c>
    </row>
    <row r="46" spans="1:8" hidden="1" outlineLevel="1">
      <c r="A46" s="20">
        <v>3204</v>
      </c>
      <c r="B46" s="20" t="s">
        <v>147</v>
      </c>
      <c r="C46" s="2"/>
    </row>
    <row r="47" spans="1:8" hidden="1" outlineLevel="1">
      <c r="A47" s="20">
        <v>3205</v>
      </c>
      <c r="B47" s="20" t="s">
        <v>148</v>
      </c>
      <c r="C47" s="2"/>
    </row>
    <row r="48" spans="1:8" hidden="1" outlineLevel="1">
      <c r="A48" s="20">
        <v>3206</v>
      </c>
      <c r="B48" s="20" t="s">
        <v>17</v>
      </c>
      <c r="C48" s="2">
        <v>2000</v>
      </c>
    </row>
    <row r="49" spans="1:8" hidden="1" outlineLevel="1">
      <c r="A49" s="20">
        <v>3207</v>
      </c>
      <c r="B49" s="20" t="s">
        <v>149</v>
      </c>
      <c r="C49" s="2"/>
    </row>
    <row r="50" spans="1:8" hidden="1" outlineLevel="1">
      <c r="A50" s="20">
        <v>3208</v>
      </c>
      <c r="B50" s="20" t="s">
        <v>150</v>
      </c>
      <c r="C50" s="2">
        <v>100</v>
      </c>
    </row>
    <row r="51" spans="1:8" hidden="1" outlineLevel="1">
      <c r="A51" s="20">
        <v>3209</v>
      </c>
      <c r="B51" s="20" t="s">
        <v>151</v>
      </c>
      <c r="C51" s="2"/>
    </row>
    <row r="52" spans="1:8" hidden="1" outlineLevel="1">
      <c r="A52" s="20">
        <v>3299</v>
      </c>
      <c r="B52" s="20" t="s">
        <v>152</v>
      </c>
      <c r="C52" s="2">
        <v>50</v>
      </c>
    </row>
    <row r="53" spans="1:8" hidden="1" outlineLevel="1">
      <c r="A53" s="20">
        <v>3301</v>
      </c>
      <c r="B53" s="20" t="s">
        <v>18</v>
      </c>
      <c r="C53" s="2">
        <v>3500</v>
      </c>
    </row>
    <row r="54" spans="1:8" hidden="1" outlineLevel="1">
      <c r="A54" s="20">
        <v>3302</v>
      </c>
      <c r="B54" s="20" t="s">
        <v>19</v>
      </c>
      <c r="C54" s="2">
        <v>1000</v>
      </c>
    </row>
    <row r="55" spans="1:8" hidden="1" outlineLevel="1">
      <c r="A55" s="20">
        <v>3303</v>
      </c>
      <c r="B55" s="20" t="s">
        <v>153</v>
      </c>
      <c r="C55" s="2">
        <v>15000</v>
      </c>
    </row>
    <row r="56" spans="1:8" hidden="1" outlineLevel="1">
      <c r="A56" s="20">
        <v>3303</v>
      </c>
      <c r="B56" s="20" t="s">
        <v>154</v>
      </c>
      <c r="C56" s="2"/>
    </row>
    <row r="57" spans="1:8" hidden="1" outlineLevel="1">
      <c r="A57" s="20">
        <v>3304</v>
      </c>
      <c r="B57" s="20" t="s">
        <v>155</v>
      </c>
      <c r="C57" s="2">
        <v>20000</v>
      </c>
    </row>
    <row r="58" spans="1:8" hidden="1" outlineLevel="1">
      <c r="A58" s="20">
        <v>3305</v>
      </c>
      <c r="B58" s="20" t="s">
        <v>156</v>
      </c>
      <c r="C58" s="2"/>
    </row>
    <row r="59" spans="1:8" hidden="1" outlineLevel="1">
      <c r="A59" s="20">
        <v>3306</v>
      </c>
      <c r="B59" s="20" t="s">
        <v>157</v>
      </c>
      <c r="C59" s="2"/>
    </row>
    <row r="60" spans="1:8" hidden="1" outlineLevel="1">
      <c r="A60" s="20">
        <v>3399</v>
      </c>
      <c r="B60" s="20" t="s">
        <v>104</v>
      </c>
      <c r="C60" s="2"/>
    </row>
    <row r="61" spans="1:8" collapsed="1">
      <c r="A61" s="163" t="s">
        <v>158</v>
      </c>
      <c r="B61" s="164"/>
      <c r="C61" s="22">
        <f>SUM(C62:C66)</f>
        <v>100</v>
      </c>
      <c r="E61" s="39" t="s">
        <v>105</v>
      </c>
      <c r="F61" s="41"/>
      <c r="G61" s="42"/>
      <c r="H61" s="40" t="b">
        <f>AND(F61=G61)</f>
        <v>1</v>
      </c>
    </row>
    <row r="62" spans="1:8" hidden="1" outlineLevel="1">
      <c r="A62" s="3">
        <v>4001</v>
      </c>
      <c r="B62" s="1" t="s">
        <v>159</v>
      </c>
      <c r="C62" s="2"/>
    </row>
    <row r="63" spans="1:8" hidden="1" outlineLevel="1">
      <c r="A63" s="3">
        <v>4002</v>
      </c>
      <c r="B63" s="1" t="s">
        <v>160</v>
      </c>
      <c r="C63" s="2"/>
    </row>
    <row r="64" spans="1:8" hidden="1" outlineLevel="1">
      <c r="A64" s="3">
        <v>4003</v>
      </c>
      <c r="B64" s="1" t="s">
        <v>106</v>
      </c>
      <c r="C64" s="2">
        <v>100</v>
      </c>
    </row>
    <row r="65" spans="1:8" hidden="1" outlineLevel="1">
      <c r="A65" s="14">
        <v>4004</v>
      </c>
      <c r="B65" s="1" t="s">
        <v>161</v>
      </c>
      <c r="C65" s="2"/>
    </row>
    <row r="66" spans="1:8" hidden="1" outlineLevel="1">
      <c r="A66" s="14">
        <v>4099</v>
      </c>
      <c r="B66" s="1" t="s">
        <v>162</v>
      </c>
      <c r="C66" s="2"/>
    </row>
    <row r="67" spans="1:8" collapsed="1">
      <c r="A67" s="162" t="s">
        <v>579</v>
      </c>
      <c r="B67" s="162"/>
      <c r="C67" s="25" t="e">
        <f>C97+C68</f>
        <v>#VALUE!</v>
      </c>
      <c r="E67" s="39" t="s">
        <v>59</v>
      </c>
      <c r="F67" s="41"/>
      <c r="G67" s="42"/>
      <c r="H67" s="40" t="b">
        <f>AND(F67=G67)</f>
        <v>1</v>
      </c>
    </row>
    <row r="68" spans="1:8">
      <c r="A68" s="163" t="s">
        <v>163</v>
      </c>
      <c r="B68" s="164"/>
      <c r="C68" s="21" t="s">
        <v>846</v>
      </c>
      <c r="E68" s="39" t="s">
        <v>56</v>
      </c>
      <c r="F68" s="41"/>
      <c r="G68" s="42"/>
      <c r="H68" s="40" t="b">
        <f>AND(F68=G68)</f>
        <v>1</v>
      </c>
    </row>
    <row r="69" spans="1:8" ht="15" hidden="1" customHeight="1" outlineLevel="1">
      <c r="A69" s="3">
        <v>5101</v>
      </c>
      <c r="B69" s="2" t="s">
        <v>164</v>
      </c>
      <c r="C69" s="2"/>
    </row>
    <row r="70" spans="1:8" ht="15" hidden="1" customHeight="1" outlineLevel="1">
      <c r="A70" s="3">
        <v>5102</v>
      </c>
      <c r="B70" s="2" t="s">
        <v>165</v>
      </c>
      <c r="C70" s="2"/>
    </row>
    <row r="71" spans="1:8" ht="15" hidden="1" customHeight="1" outlineLevel="1">
      <c r="A71" s="3">
        <v>5102</v>
      </c>
      <c r="B71" s="2" t="s">
        <v>22</v>
      </c>
      <c r="C71" s="2"/>
    </row>
    <row r="72" spans="1:8" ht="15" hidden="1" customHeight="1" outlineLevel="1">
      <c r="A72" s="3">
        <v>5102</v>
      </c>
      <c r="B72" s="2" t="s">
        <v>166</v>
      </c>
      <c r="C72" s="2"/>
    </row>
    <row r="73" spans="1:8" ht="15" hidden="1" customHeight="1" outlineLevel="1">
      <c r="A73" s="3">
        <v>5103</v>
      </c>
      <c r="B73" s="2" t="s">
        <v>167</v>
      </c>
      <c r="C73" s="2"/>
    </row>
    <row r="74" spans="1:8" ht="15" hidden="1" customHeight="1" outlineLevel="1">
      <c r="A74" s="3">
        <v>5104</v>
      </c>
      <c r="B74" s="2" t="s">
        <v>168</v>
      </c>
      <c r="C74" s="2"/>
    </row>
    <row r="75" spans="1:8" ht="15" hidden="1" customHeight="1" outlineLevel="1">
      <c r="A75" s="3">
        <v>5105</v>
      </c>
      <c r="B75" s="2" t="s">
        <v>169</v>
      </c>
      <c r="C75" s="2"/>
    </row>
    <row r="76" spans="1:8" ht="15" hidden="1" customHeight="1" outlineLevel="1">
      <c r="A76" s="3">
        <v>5106</v>
      </c>
      <c r="B76" s="2" t="s">
        <v>170</v>
      </c>
      <c r="C76" s="2"/>
    </row>
    <row r="77" spans="1:8" ht="15" hidden="1" customHeight="1" outlineLevel="1">
      <c r="A77" s="3">
        <v>5107</v>
      </c>
      <c r="B77" s="2" t="s">
        <v>171</v>
      </c>
      <c r="C77" s="2"/>
    </row>
    <row r="78" spans="1:8" ht="15" hidden="1" customHeight="1" outlineLevel="1">
      <c r="A78" s="3">
        <v>5199</v>
      </c>
      <c r="B78" s="2" t="s">
        <v>173</v>
      </c>
      <c r="C78" s="2"/>
    </row>
    <row r="79" spans="1:8" ht="15" hidden="1" customHeight="1" outlineLevel="1">
      <c r="A79" s="3">
        <v>5201</v>
      </c>
      <c r="B79" s="2" t="s">
        <v>20</v>
      </c>
      <c r="C79" s="18">
        <v>10000</v>
      </c>
    </row>
    <row r="80" spans="1:8" ht="15" hidden="1" customHeight="1" outlineLevel="1">
      <c r="A80" s="3">
        <v>5202</v>
      </c>
      <c r="B80" s="2" t="s">
        <v>172</v>
      </c>
      <c r="C80" s="2"/>
    </row>
    <row r="81" spans="1:3" ht="15" hidden="1" customHeight="1" outlineLevel="1">
      <c r="A81" s="3">
        <v>5203</v>
      </c>
      <c r="B81" s="2" t="s">
        <v>21</v>
      </c>
      <c r="C81" s="2"/>
    </row>
    <row r="82" spans="1:3" ht="15" hidden="1" customHeight="1" outlineLevel="1">
      <c r="A82" s="3">
        <v>5204</v>
      </c>
      <c r="B82" s="2" t="s">
        <v>174</v>
      </c>
      <c r="C82" s="2"/>
    </row>
    <row r="83" spans="1:3" s="16" customFormat="1" ht="15" hidden="1" customHeight="1" outlineLevel="1">
      <c r="A83" s="3">
        <v>5205</v>
      </c>
      <c r="B83" s="2" t="s">
        <v>175</v>
      </c>
      <c r="C83" s="2"/>
    </row>
    <row r="84" spans="1:3" ht="15" hidden="1" customHeight="1" outlineLevel="1">
      <c r="A84" s="3">
        <v>5206</v>
      </c>
      <c r="B84" s="2" t="s">
        <v>176</v>
      </c>
      <c r="C84" s="2"/>
    </row>
    <row r="85" spans="1:3" ht="15" hidden="1" customHeight="1" outlineLevel="1">
      <c r="A85" s="3">
        <v>5206</v>
      </c>
      <c r="B85" s="2" t="s">
        <v>177</v>
      </c>
      <c r="C85" s="2"/>
    </row>
    <row r="86" spans="1:3" ht="15" hidden="1" customHeight="1" outlineLevel="1">
      <c r="A86" s="3">
        <v>5206</v>
      </c>
      <c r="B86" s="2" t="s">
        <v>178</v>
      </c>
      <c r="C86" s="2"/>
    </row>
    <row r="87" spans="1:3" ht="15" hidden="1" customHeight="1" outlineLevel="1">
      <c r="A87" s="3">
        <v>5207</v>
      </c>
      <c r="B87" s="2" t="s">
        <v>179</v>
      </c>
      <c r="C87" s="2"/>
    </row>
    <row r="88" spans="1:3" ht="15" hidden="1" customHeight="1" outlineLevel="1">
      <c r="A88" s="3">
        <v>5208</v>
      </c>
      <c r="B88" s="2" t="s">
        <v>180</v>
      </c>
      <c r="C88" s="2"/>
    </row>
    <row r="89" spans="1:3" ht="15" hidden="1" customHeight="1" outlineLevel="1">
      <c r="A89" s="3">
        <v>5209</v>
      </c>
      <c r="B89" s="2" t="s">
        <v>107</v>
      </c>
      <c r="C89" s="2"/>
    </row>
    <row r="90" spans="1:3" ht="15" hidden="1" customHeight="1" outlineLevel="1">
      <c r="A90" s="3">
        <v>5210</v>
      </c>
      <c r="B90" s="2" t="s">
        <v>108</v>
      </c>
      <c r="C90" s="2"/>
    </row>
    <row r="91" spans="1:3" ht="15" hidden="1" customHeight="1" outlineLevel="1">
      <c r="A91" s="3">
        <v>5211</v>
      </c>
      <c r="B91" s="2" t="s">
        <v>23</v>
      </c>
      <c r="C91" s="2"/>
    </row>
    <row r="92" spans="1:3" ht="15" hidden="1" customHeight="1" outlineLevel="1">
      <c r="A92" s="3">
        <v>5212</v>
      </c>
      <c r="B92" s="2" t="s">
        <v>181</v>
      </c>
      <c r="C92" s="2"/>
    </row>
    <row r="93" spans="1:3" ht="15" hidden="1" customHeight="1" outlineLevel="1">
      <c r="A93" s="3">
        <v>5299</v>
      </c>
      <c r="B93" s="2" t="s">
        <v>182</v>
      </c>
      <c r="C93" s="2"/>
    </row>
    <row r="94" spans="1:3" ht="15" hidden="1" customHeight="1" outlineLevel="1">
      <c r="A94" s="3">
        <v>5301</v>
      </c>
      <c r="B94" s="2" t="s">
        <v>109</v>
      </c>
      <c r="C94" s="2">
        <v>1000</v>
      </c>
    </row>
    <row r="95" spans="1:3" ht="13.5" hidden="1" customHeight="1" outlineLevel="1">
      <c r="A95" s="3">
        <v>5302</v>
      </c>
      <c r="B95" s="2" t="s">
        <v>24</v>
      </c>
      <c r="C95" s="2">
        <v>40000</v>
      </c>
    </row>
    <row r="96" spans="1:3" ht="13.5" hidden="1" customHeight="1" outlineLevel="1">
      <c r="A96" s="3">
        <v>5399</v>
      </c>
      <c r="B96" s="2" t="s">
        <v>183</v>
      </c>
      <c r="C96" s="2"/>
    </row>
    <row r="97" spans="1:8" collapsed="1">
      <c r="A97" s="19" t="s">
        <v>184</v>
      </c>
      <c r="B97" s="24"/>
      <c r="C97" s="21">
        <f>SUM(C98:C113)</f>
        <v>151600</v>
      </c>
      <c r="E97" s="39" t="s">
        <v>58</v>
      </c>
      <c r="F97" s="41"/>
      <c r="G97" s="42"/>
      <c r="H97" s="40" t="b">
        <f>AND(F97=G97)</f>
        <v>1</v>
      </c>
    </row>
    <row r="98" spans="1:8" ht="15" hidden="1" customHeight="1" outlineLevel="1">
      <c r="A98" s="3">
        <v>6001</v>
      </c>
      <c r="B98" s="1" t="s">
        <v>25</v>
      </c>
      <c r="C98" s="2">
        <v>150000</v>
      </c>
    </row>
    <row r="99" spans="1:8" ht="15" hidden="1" customHeight="1" outlineLevel="1">
      <c r="A99" s="3">
        <v>6002</v>
      </c>
      <c r="B99" s="1" t="s">
        <v>185</v>
      </c>
      <c r="C99" s="2"/>
    </row>
    <row r="100" spans="1:8" ht="15" hidden="1" customHeight="1" outlineLevel="1">
      <c r="A100" s="3">
        <v>6003</v>
      </c>
      <c r="B100" s="1" t="s">
        <v>186</v>
      </c>
      <c r="C100" s="2"/>
    </row>
    <row r="101" spans="1:8" ht="15" hidden="1" customHeight="1" outlineLevel="1">
      <c r="A101" s="3">
        <v>6004</v>
      </c>
      <c r="B101" s="1" t="s">
        <v>187</v>
      </c>
      <c r="C101" s="2"/>
    </row>
    <row r="102" spans="1:8" ht="15" hidden="1" customHeight="1" outlineLevel="1">
      <c r="A102" s="3">
        <v>6005</v>
      </c>
      <c r="B102" s="1" t="s">
        <v>188</v>
      </c>
      <c r="C102" s="2"/>
    </row>
    <row r="103" spans="1:8" hidden="1" outlineLevel="1">
      <c r="A103" s="3">
        <v>6006</v>
      </c>
      <c r="B103" s="1" t="s">
        <v>26</v>
      </c>
      <c r="C103" s="2">
        <v>300</v>
      </c>
    </row>
    <row r="104" spans="1:8" ht="15" hidden="1" customHeight="1" outlineLevel="1">
      <c r="A104" s="3">
        <v>6007</v>
      </c>
      <c r="B104" s="1" t="s">
        <v>27</v>
      </c>
      <c r="C104" s="2">
        <v>300</v>
      </c>
    </row>
    <row r="105" spans="1:8" hidden="1" outlineLevel="1">
      <c r="A105" s="3">
        <v>6008</v>
      </c>
      <c r="B105" s="1" t="s">
        <v>110</v>
      </c>
      <c r="C105" s="2"/>
    </row>
    <row r="106" spans="1:8" hidden="1" outlineLevel="1">
      <c r="A106" s="3">
        <v>6009</v>
      </c>
      <c r="B106" s="1" t="s">
        <v>28</v>
      </c>
      <c r="C106" s="2">
        <v>500</v>
      </c>
    </row>
    <row r="107" spans="1:8" hidden="1" outlineLevel="1">
      <c r="A107" s="3">
        <v>6010</v>
      </c>
      <c r="B107" s="1" t="s">
        <v>189</v>
      </c>
      <c r="C107" s="2"/>
    </row>
    <row r="108" spans="1:8" hidden="1" outlineLevel="1">
      <c r="A108" s="3">
        <v>6011</v>
      </c>
      <c r="B108" s="1" t="s">
        <v>190</v>
      </c>
      <c r="C108" s="2"/>
    </row>
    <row r="109" spans="1:8" hidden="1" outlineLevel="1">
      <c r="A109" s="3">
        <v>6099</v>
      </c>
      <c r="B109" s="1" t="s">
        <v>191</v>
      </c>
      <c r="C109" s="2"/>
    </row>
    <row r="110" spans="1:8" hidden="1" outlineLevel="1">
      <c r="A110" s="3">
        <v>6099</v>
      </c>
      <c r="B110" s="1" t="s">
        <v>192</v>
      </c>
      <c r="C110" s="2"/>
    </row>
    <row r="111" spans="1:8" hidden="1" outlineLevel="1">
      <c r="A111" s="3">
        <v>6099</v>
      </c>
      <c r="B111" s="1" t="s">
        <v>193</v>
      </c>
      <c r="C111" s="2"/>
    </row>
    <row r="112" spans="1:8" hidden="1" outlineLevel="1">
      <c r="A112" s="3">
        <v>6099</v>
      </c>
      <c r="B112" s="1" t="s">
        <v>194</v>
      </c>
      <c r="C112" s="2"/>
    </row>
    <row r="113" spans="1:8" hidden="1" outlineLevel="1">
      <c r="A113" s="8">
        <v>6099</v>
      </c>
      <c r="B113" s="1" t="s">
        <v>29</v>
      </c>
      <c r="C113" s="2">
        <v>500</v>
      </c>
    </row>
    <row r="114" spans="1:8" collapsed="1">
      <c r="A114" s="167" t="s">
        <v>62</v>
      </c>
      <c r="B114" s="168"/>
      <c r="C114" s="26">
        <f>C115+C129+C140</f>
        <v>1561742.142</v>
      </c>
      <c r="E114" s="39" t="s">
        <v>62</v>
      </c>
      <c r="F114" s="41"/>
      <c r="G114" s="42"/>
      <c r="H114" s="40" t="b">
        <f>AND(F114=G114)</f>
        <v>1</v>
      </c>
    </row>
    <row r="115" spans="1:8">
      <c r="A115" s="165" t="s">
        <v>580</v>
      </c>
      <c r="B115" s="166"/>
      <c r="C115" s="23">
        <f>C116+C123</f>
        <v>1137671.142</v>
      </c>
      <c r="E115" s="39" t="s">
        <v>61</v>
      </c>
      <c r="F115" s="41"/>
      <c r="G115" s="42"/>
      <c r="H115" s="40" t="b">
        <f>AND(F115=G115)</f>
        <v>1</v>
      </c>
    </row>
    <row r="116" spans="1:8" ht="15" customHeight="1">
      <c r="A116" s="163" t="s">
        <v>195</v>
      </c>
      <c r="B116" s="164"/>
      <c r="C116" s="21">
        <f>SUM(C117:C122)</f>
        <v>509901</v>
      </c>
      <c r="E116" s="39" t="s">
        <v>583</v>
      </c>
      <c r="F116" s="41"/>
      <c r="G116" s="42"/>
      <c r="H116" s="40" t="b">
        <f>AND(F116=G116)</f>
        <v>1</v>
      </c>
    </row>
    <row r="117" spans="1:8" ht="15" hidden="1" customHeight="1" outlineLevel="1">
      <c r="A117" s="3">
        <v>7001</v>
      </c>
      <c r="B117" s="1" t="s">
        <v>196</v>
      </c>
      <c r="C117" s="2">
        <v>172901</v>
      </c>
    </row>
    <row r="118" spans="1:8" ht="15" hidden="1" customHeight="1" outlineLevel="1">
      <c r="A118" s="3">
        <v>7001</v>
      </c>
      <c r="B118" s="1" t="s">
        <v>197</v>
      </c>
      <c r="C118" s="2">
        <v>0</v>
      </c>
    </row>
    <row r="119" spans="1:8" ht="15" hidden="1" customHeight="1" outlineLevel="1">
      <c r="A119" s="3">
        <v>7001</v>
      </c>
      <c r="B119" s="1" t="s">
        <v>198</v>
      </c>
      <c r="C119" s="2">
        <v>297000</v>
      </c>
    </row>
    <row r="120" spans="1:8" ht="15" hidden="1" customHeight="1" outlineLevel="1">
      <c r="A120" s="3">
        <v>7001</v>
      </c>
      <c r="B120" s="1" t="s">
        <v>199</v>
      </c>
      <c r="C120" s="2">
        <v>40000</v>
      </c>
    </row>
    <row r="121" spans="1:8" ht="15" hidden="1" customHeight="1" outlineLevel="1">
      <c r="A121" s="3">
        <v>7002</v>
      </c>
      <c r="B121" s="1" t="s">
        <v>200</v>
      </c>
      <c r="C121" s="2">
        <v>0</v>
      </c>
    </row>
    <row r="122" spans="1:8" ht="15" hidden="1" customHeight="1" outlineLevel="1">
      <c r="A122" s="3">
        <v>7002</v>
      </c>
      <c r="B122" s="1" t="s">
        <v>201</v>
      </c>
      <c r="C122" s="2">
        <v>0</v>
      </c>
    </row>
    <row r="123" spans="1:8" collapsed="1">
      <c r="A123" s="163" t="s">
        <v>202</v>
      </c>
      <c r="B123" s="164"/>
      <c r="C123" s="21">
        <f>SUM(C124:C128)</f>
        <v>627770.14199999999</v>
      </c>
      <c r="E123" s="39" t="s">
        <v>584</v>
      </c>
      <c r="F123" s="41"/>
      <c r="G123" s="42"/>
      <c r="H123" s="40" t="b">
        <f>AND(F123=G123)</f>
        <v>1</v>
      </c>
    </row>
    <row r="124" spans="1:8" ht="15" hidden="1" customHeight="1" outlineLevel="1">
      <c r="A124" s="3">
        <v>8001</v>
      </c>
      <c r="B124" s="1" t="s">
        <v>203</v>
      </c>
      <c r="C124" s="2">
        <v>627770.14199999999</v>
      </c>
    </row>
    <row r="125" spans="1:8" ht="15" hidden="1" customHeight="1" outlineLevel="1">
      <c r="A125" s="3">
        <v>8002</v>
      </c>
      <c r="B125" s="1" t="s">
        <v>204</v>
      </c>
      <c r="C125" s="2">
        <v>0</v>
      </c>
    </row>
    <row r="126" spans="1:8" ht="15" hidden="1" customHeight="1" outlineLevel="1">
      <c r="A126" s="3">
        <v>8003</v>
      </c>
      <c r="B126" s="1" t="s">
        <v>205</v>
      </c>
      <c r="C126" s="2">
        <v>0</v>
      </c>
    </row>
    <row r="127" spans="1:8" ht="15" hidden="1" customHeight="1" outlineLevel="1">
      <c r="A127" s="3">
        <v>8004</v>
      </c>
      <c r="B127" s="1" t="s">
        <v>206</v>
      </c>
      <c r="C127" s="2">
        <v>0</v>
      </c>
    </row>
    <row r="128" spans="1:8" ht="15" hidden="1" customHeight="1" outlineLevel="1">
      <c r="A128" s="3">
        <v>8005</v>
      </c>
      <c r="B128" s="1" t="s">
        <v>207</v>
      </c>
      <c r="C128" s="2">
        <v>0</v>
      </c>
    </row>
    <row r="129" spans="1:8" collapsed="1">
      <c r="A129" s="165" t="s">
        <v>581</v>
      </c>
      <c r="B129" s="166"/>
      <c r="C129" s="23">
        <f>C130+C134+C137</f>
        <v>424071</v>
      </c>
      <c r="E129" s="39" t="s">
        <v>66</v>
      </c>
      <c r="F129" s="41"/>
      <c r="G129" s="42"/>
      <c r="H129" s="40" t="b">
        <f>AND(F129=G129)</f>
        <v>1</v>
      </c>
    </row>
    <row r="130" spans="1:8">
      <c r="A130" s="163" t="s">
        <v>208</v>
      </c>
      <c r="B130" s="164"/>
      <c r="C130" s="21">
        <f>SUM(C131:C133)</f>
        <v>424071</v>
      </c>
      <c r="E130" s="39" t="s">
        <v>585</v>
      </c>
      <c r="F130" s="41"/>
      <c r="G130" s="42"/>
      <c r="H130" s="40" t="b">
        <f>AND(F130=G130)</f>
        <v>1</v>
      </c>
    </row>
    <row r="131" spans="1:8" ht="15" hidden="1" customHeight="1" outlineLevel="1">
      <c r="A131" s="3">
        <v>9001</v>
      </c>
      <c r="B131" s="1" t="s">
        <v>209</v>
      </c>
      <c r="C131" s="2">
        <v>424071</v>
      </c>
    </row>
    <row r="132" spans="1:8" ht="15" hidden="1" customHeight="1" outlineLevel="1">
      <c r="A132" s="3">
        <v>9002</v>
      </c>
      <c r="B132" s="1" t="s">
        <v>210</v>
      </c>
      <c r="C132" s="2">
        <v>0</v>
      </c>
    </row>
    <row r="133" spans="1:8" ht="15" hidden="1" customHeight="1" outlineLevel="1">
      <c r="A133" s="3">
        <v>9003</v>
      </c>
      <c r="B133" s="1" t="s">
        <v>211</v>
      </c>
      <c r="C133" s="2">
        <v>0</v>
      </c>
    </row>
    <row r="134" spans="1:8" collapsed="1">
      <c r="A134" s="163" t="s">
        <v>212</v>
      </c>
      <c r="B134" s="164"/>
      <c r="C134" s="21">
        <f>SUM(C135:C136)</f>
        <v>0</v>
      </c>
      <c r="E134" s="39" t="s">
        <v>63</v>
      </c>
      <c r="F134" s="41"/>
      <c r="G134" s="42"/>
      <c r="H134" s="40" t="b">
        <f>AND(F134=G134)</f>
        <v>1</v>
      </c>
    </row>
    <row r="135" spans="1:8" ht="15" hidden="1" customHeight="1" outlineLevel="1">
      <c r="A135" s="3">
        <v>10001</v>
      </c>
      <c r="B135" s="1" t="s">
        <v>213</v>
      </c>
      <c r="C135" s="2">
        <v>0</v>
      </c>
    </row>
    <row r="136" spans="1:8" ht="15" hidden="1" customHeight="1" outlineLevel="1">
      <c r="A136" s="3">
        <v>10002</v>
      </c>
      <c r="B136" s="1" t="s">
        <v>215</v>
      </c>
      <c r="C136" s="2">
        <v>0</v>
      </c>
    </row>
    <row r="137" spans="1:8" collapsed="1">
      <c r="A137" s="163" t="s">
        <v>214</v>
      </c>
      <c r="B137" s="164"/>
      <c r="C137" s="21">
        <f>SUM(C138:C139)</f>
        <v>0</v>
      </c>
      <c r="E137" s="39" t="s">
        <v>586</v>
      </c>
      <c r="F137" s="41"/>
      <c r="G137" s="42"/>
      <c r="H137" s="40" t="b">
        <f>AND(F137=G137)</f>
        <v>1</v>
      </c>
    </row>
    <row r="138" spans="1:8" ht="15" hidden="1" customHeight="1" outlineLevel="1">
      <c r="A138" s="3">
        <v>11001</v>
      </c>
      <c r="B138" s="1" t="s">
        <v>213</v>
      </c>
      <c r="C138" s="2">
        <v>0</v>
      </c>
    </row>
    <row r="139" spans="1:8" ht="15" hidden="1" customHeight="1" outlineLevel="1">
      <c r="A139" s="3">
        <v>11002</v>
      </c>
      <c r="B139" s="1" t="s">
        <v>215</v>
      </c>
      <c r="C139" s="2">
        <v>0</v>
      </c>
    </row>
    <row r="140" spans="1:8" collapsed="1">
      <c r="A140" s="165" t="s">
        <v>582</v>
      </c>
      <c r="B140" s="166"/>
      <c r="C140" s="27">
        <f>C141</f>
        <v>0</v>
      </c>
      <c r="E140" s="39" t="s">
        <v>216</v>
      </c>
      <c r="F140" s="41"/>
      <c r="G140" s="42"/>
      <c r="H140" s="40" t="b">
        <f>AND(F140=G140)</f>
        <v>1</v>
      </c>
    </row>
    <row r="141" spans="1:8">
      <c r="A141" s="163" t="s">
        <v>217</v>
      </c>
      <c r="B141" s="164"/>
      <c r="C141" s="21">
        <f>SUM(C142:C143)</f>
        <v>0</v>
      </c>
      <c r="E141" s="39" t="s">
        <v>587</v>
      </c>
      <c r="F141" s="41"/>
      <c r="G141" s="42"/>
      <c r="H141" s="40" t="b">
        <f>AND(F141=G141)</f>
        <v>1</v>
      </c>
    </row>
    <row r="142" spans="1:8" hidden="1" outlineLevel="1">
      <c r="A142" s="3"/>
      <c r="B142" s="1"/>
      <c r="C142" s="2">
        <v>0</v>
      </c>
    </row>
    <row r="143" spans="1:8" hidden="1" outlineLevel="1">
      <c r="A143" s="3"/>
      <c r="B143" s="1"/>
      <c r="C143" s="2">
        <v>0</v>
      </c>
    </row>
    <row r="144" spans="1:8" collapsed="1"/>
    <row r="146" spans="1:8" ht="18.75">
      <c r="A146" s="160" t="s">
        <v>67</v>
      </c>
      <c r="B146" s="160"/>
      <c r="C146" s="160"/>
      <c r="E146" s="47" t="s">
        <v>589</v>
      </c>
      <c r="F146" s="48">
        <f>C147+C449</f>
        <v>2156742.142</v>
      </c>
      <c r="G146" s="49">
        <v>2156742.142</v>
      </c>
      <c r="H146" s="50" t="b">
        <f>AND(F146=G146)</f>
        <v>1</v>
      </c>
    </row>
    <row r="147" spans="1:8">
      <c r="A147" s="175" t="s">
        <v>60</v>
      </c>
      <c r="B147" s="176"/>
      <c r="C147" s="37">
        <f>C148+C440</f>
        <v>586000</v>
      </c>
      <c r="E147" s="39" t="s">
        <v>60</v>
      </c>
      <c r="F147" s="41"/>
      <c r="G147" s="42"/>
      <c r="H147" s="40" t="b">
        <f>AND(F147=G147)</f>
        <v>1</v>
      </c>
    </row>
    <row r="148" spans="1:8">
      <c r="A148" s="177" t="s">
        <v>266</v>
      </c>
      <c r="B148" s="178"/>
      <c r="C148" s="36">
        <f>C149+C229+C373+C437</f>
        <v>561000</v>
      </c>
      <c r="E148" s="39" t="s">
        <v>57</v>
      </c>
      <c r="F148" s="41"/>
      <c r="G148" s="42"/>
      <c r="H148" s="40" t="b">
        <f>AND(F148=G148)</f>
        <v>1</v>
      </c>
    </row>
    <row r="149" spans="1:8">
      <c r="A149" s="173" t="s">
        <v>267</v>
      </c>
      <c r="B149" s="174"/>
      <c r="C149" s="33">
        <f>C150+C153+C204</f>
        <v>295875</v>
      </c>
      <c r="E149" s="39" t="s">
        <v>590</v>
      </c>
      <c r="F149" s="41"/>
      <c r="G149" s="42"/>
      <c r="H149" s="40" t="b">
        <f>AND(F149=G149)</f>
        <v>1</v>
      </c>
    </row>
    <row r="150" spans="1:8" hidden="1" outlineLevel="1">
      <c r="A150" s="171" t="s">
        <v>268</v>
      </c>
      <c r="B150" s="172"/>
      <c r="C150" s="32">
        <f>SUM(C151:C152)</f>
        <v>3456</v>
      </c>
    </row>
    <row r="151" spans="1:8" hidden="1" outlineLevel="2">
      <c r="A151" s="7">
        <v>1100</v>
      </c>
      <c r="B151" s="4" t="s">
        <v>32</v>
      </c>
      <c r="C151" s="5">
        <v>960</v>
      </c>
    </row>
    <row r="152" spans="1:8" hidden="1" outlineLevel="2">
      <c r="A152" s="6">
        <v>1100</v>
      </c>
      <c r="B152" s="4" t="s">
        <v>33</v>
      </c>
      <c r="C152" s="5">
        <v>2496</v>
      </c>
    </row>
    <row r="153" spans="1:8" hidden="1" outlineLevel="1">
      <c r="A153" s="171" t="s">
        <v>269</v>
      </c>
      <c r="B153" s="172"/>
      <c r="C153" s="32">
        <f>C154+C155+C179+C186+C188+C192+C195+C198+C203</f>
        <v>280209</v>
      </c>
    </row>
    <row r="154" spans="1:8" hidden="1" outlineLevel="2">
      <c r="A154" s="6">
        <v>1101</v>
      </c>
      <c r="B154" s="4" t="s">
        <v>34</v>
      </c>
      <c r="C154" s="5">
        <v>158797.81599999999</v>
      </c>
    </row>
    <row r="155" spans="1:8" hidden="1" outlineLevel="2">
      <c r="A155" s="6">
        <v>1101</v>
      </c>
      <c r="B155" s="4" t="s">
        <v>35</v>
      </c>
      <c r="C155" s="5">
        <v>74050.2</v>
      </c>
    </row>
    <row r="156" spans="1:8" hidden="1" outlineLevel="3">
      <c r="A156" s="29"/>
      <c r="B156" s="28" t="s">
        <v>218</v>
      </c>
      <c r="C156" s="30"/>
    </row>
    <row r="157" spans="1:8" hidden="1" outlineLevel="3">
      <c r="A157" s="29"/>
      <c r="B157" s="28" t="s">
        <v>219</v>
      </c>
      <c r="C157" s="30"/>
    </row>
    <row r="158" spans="1:8" hidden="1" outlineLevel="3">
      <c r="A158" s="29"/>
      <c r="B158" s="28" t="s">
        <v>220</v>
      </c>
      <c r="C158" s="30"/>
    </row>
    <row r="159" spans="1:8" hidden="1" outlineLevel="3">
      <c r="A159" s="29"/>
      <c r="B159" s="28" t="s">
        <v>221</v>
      </c>
      <c r="C159" s="30"/>
    </row>
    <row r="160" spans="1:8" hidden="1" outlineLevel="3">
      <c r="A160" s="29"/>
      <c r="B160" s="28" t="s">
        <v>222</v>
      </c>
      <c r="C160" s="30"/>
    </row>
    <row r="161" spans="1:3" hidden="1" outlineLevel="3">
      <c r="A161" s="29"/>
      <c r="B161" s="28" t="s">
        <v>223</v>
      </c>
      <c r="C161" s="30"/>
    </row>
    <row r="162" spans="1:3" hidden="1" outlineLevel="3">
      <c r="A162" s="29"/>
      <c r="B162" s="28" t="s">
        <v>224</v>
      </c>
      <c r="C162" s="30"/>
    </row>
    <row r="163" spans="1:3" hidden="1" outlineLevel="3">
      <c r="A163" s="29"/>
      <c r="B163" s="28" t="s">
        <v>225</v>
      </c>
      <c r="C163" s="30"/>
    </row>
    <row r="164" spans="1:3" hidden="1" outlineLevel="3">
      <c r="A164" s="29"/>
      <c r="B164" s="28" t="s">
        <v>226</v>
      </c>
      <c r="C164" s="30"/>
    </row>
    <row r="165" spans="1:3" hidden="1" outlineLevel="3">
      <c r="A165" s="29"/>
      <c r="B165" s="28" t="s">
        <v>227</v>
      </c>
      <c r="C165" s="30"/>
    </row>
    <row r="166" spans="1:3" hidden="1" outlineLevel="3">
      <c r="A166" s="29"/>
      <c r="B166" s="28" t="s">
        <v>228</v>
      </c>
      <c r="C166" s="30"/>
    </row>
    <row r="167" spans="1:3" hidden="1" outlineLevel="3">
      <c r="A167" s="29"/>
      <c r="B167" s="28" t="s">
        <v>229</v>
      </c>
      <c r="C167" s="30"/>
    </row>
    <row r="168" spans="1:3" hidden="1" outlineLevel="3">
      <c r="A168" s="29"/>
      <c r="B168" s="28" t="s">
        <v>230</v>
      </c>
      <c r="C168" s="30"/>
    </row>
    <row r="169" spans="1:3" hidden="1" outlineLevel="3">
      <c r="A169" s="29"/>
      <c r="B169" s="28" t="s">
        <v>231</v>
      </c>
      <c r="C169" s="30"/>
    </row>
    <row r="170" spans="1:3" hidden="1" outlineLevel="3">
      <c r="A170" s="29"/>
      <c r="B170" s="28" t="s">
        <v>232</v>
      </c>
      <c r="C170" s="30"/>
    </row>
    <row r="171" spans="1:3" hidden="1" outlineLevel="3">
      <c r="A171" s="29"/>
      <c r="B171" s="28" t="s">
        <v>233</v>
      </c>
      <c r="C171" s="30"/>
    </row>
    <row r="172" spans="1:3" hidden="1" outlineLevel="3">
      <c r="A172" s="29"/>
      <c r="B172" s="28" t="s">
        <v>234</v>
      </c>
      <c r="C172" s="30"/>
    </row>
    <row r="173" spans="1:3" hidden="1" outlineLevel="3">
      <c r="A173" s="29"/>
      <c r="B173" s="28" t="s">
        <v>235</v>
      </c>
      <c r="C173" s="30"/>
    </row>
    <row r="174" spans="1:3" hidden="1" outlineLevel="3">
      <c r="A174" s="29"/>
      <c r="B174" s="28" t="s">
        <v>236</v>
      </c>
      <c r="C174" s="30"/>
    </row>
    <row r="175" spans="1:3" hidden="1" outlineLevel="3">
      <c r="A175" s="29"/>
      <c r="B175" s="28" t="s">
        <v>237</v>
      </c>
      <c r="C175" s="30"/>
    </row>
    <row r="176" spans="1:3" hidden="1" outlineLevel="3">
      <c r="A176" s="29"/>
      <c r="B176" s="28" t="s">
        <v>238</v>
      </c>
      <c r="C176" s="30"/>
    </row>
    <row r="177" spans="1:3" hidden="1" outlineLevel="3">
      <c r="A177" s="29"/>
      <c r="B177" s="28" t="s">
        <v>239</v>
      </c>
      <c r="C177" s="30"/>
    </row>
    <row r="178" spans="1:3" hidden="1" outlineLevel="3">
      <c r="A178" s="29"/>
      <c r="B178" s="28" t="s">
        <v>240</v>
      </c>
      <c r="C178" s="30"/>
    </row>
    <row r="179" spans="1:3" hidden="1" outlineLevel="2">
      <c r="A179" s="6">
        <v>1101</v>
      </c>
      <c r="B179" s="4" t="s">
        <v>36</v>
      </c>
      <c r="C179" s="5">
        <v>4550</v>
      </c>
    </row>
    <row r="180" spans="1:3" hidden="1" outlineLevel="3">
      <c r="A180" s="29"/>
      <c r="B180" s="28" t="s">
        <v>241</v>
      </c>
      <c r="C180" s="30"/>
    </row>
    <row r="181" spans="1:3" hidden="1" outlineLevel="3">
      <c r="A181" s="29"/>
      <c r="B181" s="28" t="s">
        <v>242</v>
      </c>
      <c r="C181" s="30"/>
    </row>
    <row r="182" spans="1:3" hidden="1" outlineLevel="3">
      <c r="A182" s="29"/>
      <c r="B182" s="28" t="s">
        <v>243</v>
      </c>
      <c r="C182" s="30"/>
    </row>
    <row r="183" spans="1:3" hidden="1" outlineLevel="3">
      <c r="A183" s="29"/>
      <c r="B183" s="28" t="s">
        <v>244</v>
      </c>
      <c r="C183" s="30"/>
    </row>
    <row r="184" spans="1:3" hidden="1" outlineLevel="3">
      <c r="A184" s="29"/>
      <c r="B184" s="28" t="s">
        <v>245</v>
      </c>
      <c r="C184" s="30"/>
    </row>
    <row r="185" spans="1:3" hidden="1" outlineLevel="3">
      <c r="A185" s="29"/>
      <c r="B185" s="28" t="s">
        <v>246</v>
      </c>
      <c r="C185" s="30"/>
    </row>
    <row r="186" spans="1:3" hidden="1" outlineLevel="2">
      <c r="A186" s="6">
        <v>1101</v>
      </c>
      <c r="B186" s="4" t="s">
        <v>247</v>
      </c>
      <c r="C186" s="5">
        <v>300</v>
      </c>
    </row>
    <row r="187" spans="1:3" hidden="1" outlineLevel="3">
      <c r="A187" s="29"/>
      <c r="B187" s="28" t="s">
        <v>111</v>
      </c>
      <c r="C187" s="30"/>
    </row>
    <row r="188" spans="1:3" hidden="1" outlineLevel="2">
      <c r="A188" s="6">
        <v>1101</v>
      </c>
      <c r="B188" s="4" t="s">
        <v>37</v>
      </c>
      <c r="C188" s="5">
        <v>10550.044</v>
      </c>
    </row>
    <row r="189" spans="1:3" hidden="1" outlineLevel="3">
      <c r="A189" s="29"/>
      <c r="B189" s="28" t="s">
        <v>248</v>
      </c>
      <c r="C189" s="30"/>
    </row>
    <row r="190" spans="1:3" hidden="1" outlineLevel="3">
      <c r="A190" s="29"/>
      <c r="B190" s="28" t="s">
        <v>249</v>
      </c>
      <c r="C190" s="30"/>
    </row>
    <row r="191" spans="1:3" hidden="1" outlineLevel="3">
      <c r="A191" s="29"/>
      <c r="B191" s="28" t="s">
        <v>250</v>
      </c>
      <c r="C191" s="30"/>
    </row>
    <row r="192" spans="1:3" hidden="1" outlineLevel="2">
      <c r="A192" s="6">
        <v>1101</v>
      </c>
      <c r="B192" s="4" t="s">
        <v>251</v>
      </c>
      <c r="C192" s="5">
        <v>1240</v>
      </c>
    </row>
    <row r="193" spans="1:3" hidden="1" outlineLevel="3">
      <c r="A193" s="29"/>
      <c r="B193" s="28" t="s">
        <v>252</v>
      </c>
      <c r="C193" s="30">
        <v>0</v>
      </c>
    </row>
    <row r="194" spans="1:3" hidden="1" outlineLevel="3">
      <c r="A194" s="29"/>
      <c r="B194" s="28" t="s">
        <v>253</v>
      </c>
      <c r="C194" s="30">
        <v>0</v>
      </c>
    </row>
    <row r="195" spans="1:3" hidden="1" outlineLevel="2">
      <c r="A195" s="6">
        <v>1101</v>
      </c>
      <c r="B195" s="4" t="s">
        <v>38</v>
      </c>
      <c r="C195" s="5">
        <v>1756.548</v>
      </c>
    </row>
    <row r="196" spans="1:3" hidden="1" outlineLevel="3">
      <c r="A196" s="29"/>
      <c r="B196" s="28" t="s">
        <v>254</v>
      </c>
      <c r="C196" s="30"/>
    </row>
    <row r="197" spans="1:3" hidden="1" outlineLevel="3">
      <c r="A197" s="29"/>
      <c r="B197" s="28" t="s">
        <v>255</v>
      </c>
      <c r="C197" s="30"/>
    </row>
    <row r="198" spans="1:3" hidden="1" outlineLevel="2">
      <c r="A198" s="6">
        <v>1101</v>
      </c>
      <c r="B198" s="4" t="s">
        <v>39</v>
      </c>
      <c r="C198" s="5">
        <v>28964.392</v>
      </c>
    </row>
    <row r="199" spans="1:3" hidden="1" outlineLevel="3">
      <c r="A199" s="29"/>
      <c r="B199" s="28" t="s">
        <v>256</v>
      </c>
      <c r="C199" s="30"/>
    </row>
    <row r="200" spans="1:3" hidden="1" outlineLevel="3">
      <c r="A200" s="29"/>
      <c r="B200" s="28" t="s">
        <v>257</v>
      </c>
      <c r="C200" s="30"/>
    </row>
    <row r="201" spans="1:3" hidden="1" outlineLevel="3">
      <c r="A201" s="29"/>
      <c r="B201" s="28" t="s">
        <v>258</v>
      </c>
      <c r="C201" s="30"/>
    </row>
    <row r="202" spans="1:3" hidden="1" outlineLevel="3">
      <c r="A202" s="29"/>
      <c r="B202" s="28" t="s">
        <v>259</v>
      </c>
      <c r="C202" s="30"/>
    </row>
    <row r="203" spans="1:3" hidden="1" outlineLevel="2">
      <c r="A203" s="6">
        <v>1101</v>
      </c>
      <c r="B203" s="4" t="s">
        <v>112</v>
      </c>
      <c r="C203" s="5"/>
    </row>
    <row r="204" spans="1:3" hidden="1" outlineLevel="1">
      <c r="A204" s="171" t="s">
        <v>601</v>
      </c>
      <c r="B204" s="172"/>
      <c r="C204" s="32">
        <f>C205+C215+C221+C226+C227+C228+C218</f>
        <v>12210</v>
      </c>
    </row>
    <row r="205" spans="1:3" hidden="1" outlineLevel="2">
      <c r="A205" s="6">
        <v>1102</v>
      </c>
      <c r="B205" s="4" t="s">
        <v>65</v>
      </c>
      <c r="C205" s="5">
        <f>SUM(C206:C214)</f>
        <v>12210</v>
      </c>
    </row>
    <row r="206" spans="1:3" hidden="1" outlineLevel="3">
      <c r="A206" s="29"/>
      <c r="B206" s="28" t="s">
        <v>260</v>
      </c>
      <c r="C206" s="30">
        <v>12210</v>
      </c>
    </row>
    <row r="207" spans="1:3" hidden="1" outlineLevel="3">
      <c r="A207" s="29"/>
      <c r="B207" s="28" t="s">
        <v>218</v>
      </c>
      <c r="C207" s="30"/>
    </row>
    <row r="208" spans="1:3" hidden="1" outlineLevel="3">
      <c r="A208" s="29"/>
      <c r="B208" s="28" t="s">
        <v>261</v>
      </c>
      <c r="C208" s="30"/>
    </row>
    <row r="209" spans="1:3" hidden="1" outlineLevel="3">
      <c r="A209" s="29"/>
      <c r="B209" s="28" t="s">
        <v>248</v>
      </c>
      <c r="C209" s="30"/>
    </row>
    <row r="210" spans="1:3" hidden="1" outlineLevel="3">
      <c r="A210" s="29"/>
      <c r="B210" s="28" t="s">
        <v>262</v>
      </c>
      <c r="C210" s="30"/>
    </row>
    <row r="211" spans="1:3" hidden="1" outlineLevel="3">
      <c r="A211" s="29"/>
      <c r="B211" s="28" t="s">
        <v>252</v>
      </c>
      <c r="C211" s="30"/>
    </row>
    <row r="212" spans="1:3" hidden="1" outlineLevel="3">
      <c r="A212" s="29"/>
      <c r="B212" s="28" t="s">
        <v>253</v>
      </c>
      <c r="C212" s="30"/>
    </row>
    <row r="213" spans="1:3" hidden="1" outlineLevel="3">
      <c r="A213" s="29"/>
      <c r="B213" s="28" t="s">
        <v>238</v>
      </c>
      <c r="C213" s="30"/>
    </row>
    <row r="214" spans="1:3" hidden="1" outlineLevel="3">
      <c r="A214" s="29"/>
      <c r="B214" s="28" t="s">
        <v>239</v>
      </c>
      <c r="C214" s="30"/>
    </row>
    <row r="215" spans="1:3" hidden="1" outlineLevel="2">
      <c r="A215" s="6">
        <v>1102</v>
      </c>
      <c r="B215" s="4" t="s">
        <v>263</v>
      </c>
      <c r="C215" s="5">
        <f>SUM(C216:C217)</f>
        <v>0</v>
      </c>
    </row>
    <row r="216" spans="1:3" hidden="1" outlineLevel="3">
      <c r="A216" s="29"/>
      <c r="B216" s="28" t="s">
        <v>264</v>
      </c>
      <c r="C216" s="30">
        <v>0</v>
      </c>
    </row>
    <row r="217" spans="1:3" hidden="1" outlineLevel="3">
      <c r="A217" s="29"/>
      <c r="B217" s="28" t="s">
        <v>265</v>
      </c>
      <c r="C217" s="30">
        <v>0</v>
      </c>
    </row>
    <row r="218" spans="1:3" hidden="1" outlineLevel="2">
      <c r="A218" s="6">
        <v>1102</v>
      </c>
      <c r="B218" s="4" t="s">
        <v>38</v>
      </c>
      <c r="C218" s="5"/>
    </row>
    <row r="219" spans="1:3" hidden="1" outlineLevel="3">
      <c r="A219" s="29"/>
      <c r="B219" s="28" t="s">
        <v>254</v>
      </c>
      <c r="C219" s="30"/>
    </row>
    <row r="220" spans="1:3" hidden="1" outlineLevel="3">
      <c r="A220" s="29"/>
      <c r="B220" s="28" t="s">
        <v>255</v>
      </c>
      <c r="C220" s="30"/>
    </row>
    <row r="221" spans="1:3" hidden="1" outlineLevel="2">
      <c r="A221" s="6">
        <v>1102</v>
      </c>
      <c r="B221" s="4" t="s">
        <v>39</v>
      </c>
      <c r="C221" s="5">
        <f>SUM(C222:C225)</f>
        <v>0</v>
      </c>
    </row>
    <row r="222" spans="1:3" hidden="1" outlineLevel="3">
      <c r="A222" s="29"/>
      <c r="B222" s="28" t="s">
        <v>256</v>
      </c>
      <c r="C222" s="30"/>
    </row>
    <row r="223" spans="1:3" hidden="1" outlineLevel="3">
      <c r="A223" s="29"/>
      <c r="B223" s="28" t="s">
        <v>257</v>
      </c>
      <c r="C223" s="30"/>
    </row>
    <row r="224" spans="1:3" hidden="1" outlineLevel="3">
      <c r="A224" s="29"/>
      <c r="B224" s="28" t="s">
        <v>258</v>
      </c>
      <c r="C224" s="30"/>
    </row>
    <row r="225" spans="1:8" hidden="1" outlineLevel="3">
      <c r="A225" s="29"/>
      <c r="B225" s="28" t="s">
        <v>259</v>
      </c>
      <c r="C225" s="30"/>
    </row>
    <row r="226" spans="1:8" hidden="1" outlineLevel="2">
      <c r="A226" s="6">
        <v>1102</v>
      </c>
      <c r="B226" s="4" t="s">
        <v>453</v>
      </c>
      <c r="C226" s="5">
        <v>0</v>
      </c>
    </row>
    <row r="227" spans="1:8" hidden="1" outlineLevel="2">
      <c r="A227" s="6">
        <v>1102</v>
      </c>
      <c r="B227" s="4" t="s">
        <v>452</v>
      </c>
      <c r="C227" s="5">
        <v>0</v>
      </c>
    </row>
    <row r="228" spans="1:8" hidden="1" outlineLevel="2">
      <c r="A228" s="6">
        <v>1102</v>
      </c>
      <c r="B228" s="4" t="s">
        <v>454</v>
      </c>
      <c r="C228" s="5">
        <v>0</v>
      </c>
    </row>
    <row r="229" spans="1:8" collapsed="1">
      <c r="A229" s="173" t="s">
        <v>270</v>
      </c>
      <c r="B229" s="174"/>
      <c r="C229" s="33">
        <f>C230+C334+C372</f>
        <v>234030</v>
      </c>
      <c r="E229" s="39" t="s">
        <v>591</v>
      </c>
      <c r="F229" s="41"/>
      <c r="G229" s="42"/>
      <c r="H229" s="40" t="b">
        <f>AND(F229=G229)</f>
        <v>1</v>
      </c>
    </row>
    <row r="230" spans="1:8" hidden="1" outlineLevel="1">
      <c r="A230" s="171" t="s">
        <v>271</v>
      </c>
      <c r="B230" s="172"/>
      <c r="C230" s="32">
        <f>C231+C232+C233+C234+C237+C238+C243+C246+C247+C252+C257+C258+C261+C262+C263+C266+C267+C268+C272+C278+C281+C282+C285+C288+C289+C294+C297+C298+C299+C302+C305+C306+C309+C310+C311+C312+C319+C333</f>
        <v>207530</v>
      </c>
    </row>
    <row r="231" spans="1:8" hidden="1" outlineLevel="2">
      <c r="A231" s="6">
        <v>2201</v>
      </c>
      <c r="B231" s="34" t="s">
        <v>272</v>
      </c>
      <c r="C231" s="5">
        <v>0</v>
      </c>
    </row>
    <row r="232" spans="1:8" hidden="1" outlineLevel="2">
      <c r="A232" s="6">
        <v>2201</v>
      </c>
      <c r="B232" s="4" t="s">
        <v>40</v>
      </c>
      <c r="C232" s="5">
        <v>4000</v>
      </c>
    </row>
    <row r="233" spans="1:8" hidden="1" outlineLevel="2">
      <c r="A233" s="6">
        <v>2201</v>
      </c>
      <c r="B233" s="4" t="s">
        <v>41</v>
      </c>
      <c r="C233" s="5">
        <v>50000</v>
      </c>
    </row>
    <row r="234" spans="1:8" hidden="1" outlineLevel="2">
      <c r="A234" s="6">
        <v>2201</v>
      </c>
      <c r="B234" s="4" t="s">
        <v>273</v>
      </c>
      <c r="C234" s="5">
        <f>SUM(C235:C236)</f>
        <v>4000</v>
      </c>
    </row>
    <row r="235" spans="1:8" hidden="1" outlineLevel="3">
      <c r="A235" s="29"/>
      <c r="B235" s="28" t="s">
        <v>274</v>
      </c>
      <c r="C235" s="30">
        <v>2000</v>
      </c>
    </row>
    <row r="236" spans="1:8" hidden="1" outlineLevel="3">
      <c r="A236" s="29"/>
      <c r="B236" s="28" t="s">
        <v>275</v>
      </c>
      <c r="C236" s="30">
        <v>2000</v>
      </c>
    </row>
    <row r="237" spans="1:8" hidden="1" outlineLevel="2">
      <c r="A237" s="6">
        <v>2201</v>
      </c>
      <c r="B237" s="4" t="s">
        <v>276</v>
      </c>
      <c r="C237" s="5">
        <v>6500</v>
      </c>
    </row>
    <row r="238" spans="1:8" hidden="1" outlineLevel="2">
      <c r="A238" s="6">
        <v>2201</v>
      </c>
      <c r="B238" s="4" t="s">
        <v>277</v>
      </c>
      <c r="C238" s="5">
        <f>SUM(C239:C242)</f>
        <v>26000</v>
      </c>
    </row>
    <row r="239" spans="1:8" hidden="1" outlineLevel="3">
      <c r="A239" s="29"/>
      <c r="B239" s="28" t="s">
        <v>278</v>
      </c>
      <c r="C239" s="30">
        <v>25000</v>
      </c>
    </row>
    <row r="240" spans="1:8" hidden="1" outlineLevel="3">
      <c r="A240" s="29"/>
      <c r="B240" s="28" t="s">
        <v>279</v>
      </c>
      <c r="C240" s="30">
        <v>1000</v>
      </c>
    </row>
    <row r="241" spans="1:3" hidden="1" outlineLevel="3">
      <c r="A241" s="29"/>
      <c r="B241" s="28" t="s">
        <v>280</v>
      </c>
      <c r="C241" s="30">
        <v>0</v>
      </c>
    </row>
    <row r="242" spans="1:3" hidden="1" outlineLevel="3">
      <c r="A242" s="29"/>
      <c r="B242" s="28" t="s">
        <v>281</v>
      </c>
      <c r="C242" s="30">
        <v>0</v>
      </c>
    </row>
    <row r="243" spans="1:3" hidden="1" outlineLevel="2">
      <c r="A243" s="6">
        <v>2201</v>
      </c>
      <c r="B243" s="4" t="s">
        <v>282</v>
      </c>
      <c r="C243" s="5">
        <f>SUM(C244:C245)</f>
        <v>600</v>
      </c>
    </row>
    <row r="244" spans="1:3" hidden="1" outlineLevel="3">
      <c r="A244" s="29"/>
      <c r="B244" s="28" t="s">
        <v>42</v>
      </c>
      <c r="C244" s="30">
        <v>500</v>
      </c>
    </row>
    <row r="245" spans="1:3" hidden="1" outlineLevel="3">
      <c r="A245" s="29"/>
      <c r="B245" s="28" t="s">
        <v>283</v>
      </c>
      <c r="C245" s="30">
        <v>100</v>
      </c>
    </row>
    <row r="246" spans="1:3" hidden="1" outlineLevel="2">
      <c r="A246" s="6">
        <v>2201</v>
      </c>
      <c r="B246" s="4" t="s">
        <v>284</v>
      </c>
      <c r="C246" s="5">
        <v>3000</v>
      </c>
    </row>
    <row r="247" spans="1:3" hidden="1" outlineLevel="2">
      <c r="A247" s="6">
        <v>2201</v>
      </c>
      <c r="B247" s="4" t="s">
        <v>285</v>
      </c>
      <c r="C247" s="5">
        <f>SUM(C248:C251)</f>
        <v>3500</v>
      </c>
    </row>
    <row r="248" spans="1:3" hidden="1" outlineLevel="3">
      <c r="A248" s="29"/>
      <c r="B248" s="28" t="s">
        <v>286</v>
      </c>
      <c r="C248" s="30">
        <v>2500</v>
      </c>
    </row>
    <row r="249" spans="1:3" hidden="1" outlineLevel="3">
      <c r="A249" s="29"/>
      <c r="B249" s="28" t="s">
        <v>287</v>
      </c>
      <c r="C249" s="30"/>
    </row>
    <row r="250" spans="1:3" hidden="1" outlineLevel="3">
      <c r="A250" s="29"/>
      <c r="B250" s="28" t="s">
        <v>288</v>
      </c>
      <c r="C250" s="30">
        <v>500</v>
      </c>
    </row>
    <row r="251" spans="1:3" hidden="1" outlineLevel="3">
      <c r="A251" s="29"/>
      <c r="B251" s="28" t="s">
        <v>289</v>
      </c>
      <c r="C251" s="30">
        <v>500</v>
      </c>
    </row>
    <row r="252" spans="1:3" hidden="1" outlineLevel="2">
      <c r="A252" s="6">
        <v>2201</v>
      </c>
      <c r="B252" s="4" t="s">
        <v>290</v>
      </c>
      <c r="C252" s="5">
        <f>SUM(C253:C256)</f>
        <v>17500</v>
      </c>
    </row>
    <row r="253" spans="1:3" hidden="1" outlineLevel="3">
      <c r="A253" s="29"/>
      <c r="B253" s="28" t="s">
        <v>291</v>
      </c>
      <c r="C253" s="30">
        <v>3000</v>
      </c>
    </row>
    <row r="254" spans="1:3" hidden="1" outlineLevel="3">
      <c r="A254" s="29"/>
      <c r="B254" s="28" t="s">
        <v>292</v>
      </c>
      <c r="C254" s="30">
        <v>13000</v>
      </c>
    </row>
    <row r="255" spans="1:3" hidden="1" outlineLevel="3">
      <c r="A255" s="29"/>
      <c r="B255" s="28" t="s">
        <v>293</v>
      </c>
      <c r="C255" s="30">
        <v>1500</v>
      </c>
    </row>
    <row r="256" spans="1:3" hidden="1" outlineLevel="3">
      <c r="A256" s="29"/>
      <c r="B256" s="28" t="s">
        <v>294</v>
      </c>
      <c r="C256" s="30"/>
    </row>
    <row r="257" spans="1:3" hidden="1" outlineLevel="2">
      <c r="A257" s="6">
        <v>2201</v>
      </c>
      <c r="B257" s="4" t="s">
        <v>43</v>
      </c>
      <c r="C257" s="5">
        <v>1000</v>
      </c>
    </row>
    <row r="258" spans="1:3" hidden="1" outlineLevel="2" collapsed="1">
      <c r="A258" s="6">
        <v>2201</v>
      </c>
      <c r="B258" s="4" t="s">
        <v>295</v>
      </c>
      <c r="C258" s="5">
        <f>SUM(C259:C260)</f>
        <v>0</v>
      </c>
    </row>
    <row r="259" spans="1:3" hidden="1" outlineLevel="3">
      <c r="A259" s="29"/>
      <c r="B259" s="28" t="s">
        <v>296</v>
      </c>
      <c r="C259" s="30">
        <v>0</v>
      </c>
    </row>
    <row r="260" spans="1:3" hidden="1" outlineLevel="3">
      <c r="A260" s="29"/>
      <c r="B260" s="28" t="s">
        <v>297</v>
      </c>
      <c r="C260" s="30">
        <v>0</v>
      </c>
    </row>
    <row r="261" spans="1:3" hidden="1" outlineLevel="2">
      <c r="A261" s="6">
        <v>2201</v>
      </c>
      <c r="B261" s="4" t="s">
        <v>44</v>
      </c>
      <c r="C261" s="5">
        <v>1500</v>
      </c>
    </row>
    <row r="262" spans="1:3" hidden="1" outlineLevel="2">
      <c r="A262" s="6">
        <v>2201</v>
      </c>
      <c r="B262" s="4" t="s">
        <v>45</v>
      </c>
      <c r="C262" s="5">
        <v>4500</v>
      </c>
    </row>
    <row r="263" spans="1:3" hidden="1" outlineLevel="2" collapsed="1">
      <c r="A263" s="6">
        <v>2201</v>
      </c>
      <c r="B263" s="4" t="s">
        <v>298</v>
      </c>
      <c r="C263" s="5">
        <f>SUM(C264:C265)</f>
        <v>1000</v>
      </c>
    </row>
    <row r="264" spans="1:3" hidden="1" outlineLevel="3">
      <c r="A264" s="29"/>
      <c r="B264" s="28" t="s">
        <v>299</v>
      </c>
      <c r="C264" s="30">
        <v>1000</v>
      </c>
    </row>
    <row r="265" spans="1:3" hidden="1" outlineLevel="3">
      <c r="A265" s="29"/>
      <c r="B265" s="28" t="s">
        <v>300</v>
      </c>
      <c r="C265" s="30">
        <v>0</v>
      </c>
    </row>
    <row r="266" spans="1:3" hidden="1" outlineLevel="2">
      <c r="A266" s="6">
        <v>2201</v>
      </c>
      <c r="B266" s="4" t="s">
        <v>301</v>
      </c>
      <c r="C266" s="5">
        <v>200</v>
      </c>
    </row>
    <row r="267" spans="1:3" hidden="1" outlineLevel="2" collapsed="1">
      <c r="A267" s="6">
        <v>2201</v>
      </c>
      <c r="B267" s="4" t="s">
        <v>302</v>
      </c>
      <c r="C267" s="5">
        <v>1500</v>
      </c>
    </row>
    <row r="268" spans="1:3" hidden="1" outlineLevel="2">
      <c r="A268" s="6">
        <v>2201</v>
      </c>
      <c r="B268" s="4" t="s">
        <v>303</v>
      </c>
      <c r="C268" s="5">
        <f>SUM(C269:C271)</f>
        <v>5500</v>
      </c>
    </row>
    <row r="269" spans="1:3" hidden="1" outlineLevel="3">
      <c r="A269" s="29"/>
      <c r="B269" s="28" t="s">
        <v>46</v>
      </c>
      <c r="C269" s="30">
        <v>3500</v>
      </c>
    </row>
    <row r="270" spans="1:3" hidden="1" outlineLevel="3">
      <c r="A270" s="29"/>
      <c r="B270" s="28" t="s">
        <v>113</v>
      </c>
      <c r="C270" s="30">
        <v>1000</v>
      </c>
    </row>
    <row r="271" spans="1:3" hidden="1" outlineLevel="3">
      <c r="A271" s="29"/>
      <c r="B271" s="28" t="s">
        <v>47</v>
      </c>
      <c r="C271" s="30">
        <v>1000</v>
      </c>
    </row>
    <row r="272" spans="1:3" hidden="1" outlineLevel="2">
      <c r="A272" s="6">
        <v>2201</v>
      </c>
      <c r="B272" s="4" t="s">
        <v>114</v>
      </c>
      <c r="C272" s="5">
        <f>SUM(C273:C277)</f>
        <v>5100</v>
      </c>
    </row>
    <row r="273" spans="1:3" hidden="1" outlineLevel="3">
      <c r="A273" s="29"/>
      <c r="B273" s="28" t="s">
        <v>304</v>
      </c>
      <c r="C273" s="30">
        <v>1700</v>
      </c>
    </row>
    <row r="274" spans="1:3" hidden="1" outlineLevel="3">
      <c r="A274" s="29"/>
      <c r="B274" s="28" t="s">
        <v>305</v>
      </c>
      <c r="C274" s="30"/>
    </row>
    <row r="275" spans="1:3" hidden="1" outlineLevel="3">
      <c r="A275" s="29"/>
      <c r="B275" s="28" t="s">
        <v>306</v>
      </c>
      <c r="C275" s="30"/>
    </row>
    <row r="276" spans="1:3" hidden="1" outlineLevel="3">
      <c r="A276" s="29"/>
      <c r="B276" s="28" t="s">
        <v>307</v>
      </c>
      <c r="C276" s="30">
        <v>1700</v>
      </c>
    </row>
    <row r="277" spans="1:3" hidden="1" outlineLevel="3">
      <c r="A277" s="29"/>
      <c r="B277" s="28" t="s">
        <v>308</v>
      </c>
      <c r="C277" s="30">
        <v>1700</v>
      </c>
    </row>
    <row r="278" spans="1:3" hidden="1" outlineLevel="2">
      <c r="A278" s="6">
        <v>2201</v>
      </c>
      <c r="B278" s="4" t="s">
        <v>309</v>
      </c>
      <c r="C278" s="5">
        <f>SUM(C279:C280)</f>
        <v>2000</v>
      </c>
    </row>
    <row r="279" spans="1:3" hidden="1" outlineLevel="3">
      <c r="A279" s="29"/>
      <c r="B279" s="28" t="s">
        <v>48</v>
      </c>
      <c r="C279" s="30">
        <v>2000</v>
      </c>
    </row>
    <row r="280" spans="1:3" hidden="1" outlineLevel="3">
      <c r="A280" s="29"/>
      <c r="B280" s="28" t="s">
        <v>310</v>
      </c>
      <c r="C280" s="30">
        <v>0</v>
      </c>
    </row>
    <row r="281" spans="1:3" hidden="1" outlineLevel="2">
      <c r="A281" s="6">
        <v>2201</v>
      </c>
      <c r="B281" s="4" t="s">
        <v>311</v>
      </c>
      <c r="C281" s="5">
        <v>0</v>
      </c>
    </row>
    <row r="282" spans="1:3" hidden="1" outlineLevel="2" collapsed="1">
      <c r="A282" s="6">
        <v>2201</v>
      </c>
      <c r="B282" s="4" t="s">
        <v>312</v>
      </c>
      <c r="C282" s="5">
        <f>SUM(C283:C284)</f>
        <v>7000</v>
      </c>
    </row>
    <row r="283" spans="1:3" hidden="1" outlineLevel="3">
      <c r="A283" s="29"/>
      <c r="B283" s="28" t="s">
        <v>313</v>
      </c>
      <c r="C283" s="30">
        <v>0</v>
      </c>
    </row>
    <row r="284" spans="1:3" hidden="1" outlineLevel="3">
      <c r="A284" s="29"/>
      <c r="B284" s="28" t="s">
        <v>314</v>
      </c>
      <c r="C284" s="30">
        <v>7000</v>
      </c>
    </row>
    <row r="285" spans="1:3" hidden="1" outlineLevel="2">
      <c r="A285" s="6">
        <v>2201</v>
      </c>
      <c r="B285" s="4" t="s">
        <v>115</v>
      </c>
      <c r="C285" s="5">
        <f>SUM(C286:C287)</f>
        <v>500</v>
      </c>
    </row>
    <row r="286" spans="1:3" hidden="1" outlineLevel="3">
      <c r="A286" s="29"/>
      <c r="B286" s="28" t="s">
        <v>315</v>
      </c>
      <c r="C286" s="30">
        <v>250</v>
      </c>
    </row>
    <row r="287" spans="1:3" hidden="1" outlineLevel="3">
      <c r="A287" s="29"/>
      <c r="B287" s="28" t="s">
        <v>316</v>
      </c>
      <c r="C287" s="30">
        <v>250</v>
      </c>
    </row>
    <row r="288" spans="1:3" hidden="1" outlineLevel="2">
      <c r="A288" s="6">
        <v>2201</v>
      </c>
      <c r="B288" s="4" t="s">
        <v>317</v>
      </c>
      <c r="C288" s="5">
        <v>250</v>
      </c>
    </row>
    <row r="289" spans="1:3" hidden="1" outlineLevel="2" collapsed="1">
      <c r="A289" s="6">
        <v>2201</v>
      </c>
      <c r="B289" s="4" t="s">
        <v>116</v>
      </c>
      <c r="C289" s="5">
        <f>SUM(C290:C293)</f>
        <v>500</v>
      </c>
    </row>
    <row r="290" spans="1:3" hidden="1" outlineLevel="3">
      <c r="A290" s="29"/>
      <c r="B290" s="28" t="s">
        <v>318</v>
      </c>
      <c r="C290" s="30">
        <v>0</v>
      </c>
    </row>
    <row r="291" spans="1:3" hidden="1" outlineLevel="3">
      <c r="A291" s="29"/>
      <c r="B291" s="28" t="s">
        <v>319</v>
      </c>
      <c r="C291" s="30"/>
    </row>
    <row r="292" spans="1:3" hidden="1" outlineLevel="3">
      <c r="A292" s="29"/>
      <c r="B292" s="28" t="s">
        <v>320</v>
      </c>
      <c r="C292" s="30">
        <v>0</v>
      </c>
    </row>
    <row r="293" spans="1:3" hidden="1" outlineLevel="3">
      <c r="A293" s="29"/>
      <c r="B293" s="28" t="s">
        <v>321</v>
      </c>
      <c r="C293" s="30">
        <v>500</v>
      </c>
    </row>
    <row r="294" spans="1:3" hidden="1" outlineLevel="2">
      <c r="A294" s="6">
        <v>2201</v>
      </c>
      <c r="B294" s="4" t="s">
        <v>322</v>
      </c>
      <c r="C294" s="5">
        <f>SUM(C295:C296)</f>
        <v>1000</v>
      </c>
    </row>
    <row r="295" spans="1:3" hidden="1" outlineLevel="3">
      <c r="A295" s="29"/>
      <c r="B295" s="28" t="s">
        <v>323</v>
      </c>
      <c r="C295" s="30">
        <v>500</v>
      </c>
    </row>
    <row r="296" spans="1:3" hidden="1" outlineLevel="3">
      <c r="A296" s="29"/>
      <c r="B296" s="28" t="s">
        <v>324</v>
      </c>
      <c r="C296" s="30">
        <v>500</v>
      </c>
    </row>
    <row r="297" spans="1:3" hidden="1" outlineLevel="2">
      <c r="A297" s="6">
        <v>2201</v>
      </c>
      <c r="B297" s="4" t="s">
        <v>325</v>
      </c>
      <c r="C297" s="5">
        <v>500</v>
      </c>
    </row>
    <row r="298" spans="1:3" hidden="1" outlineLevel="2" collapsed="1">
      <c r="A298" s="6">
        <v>2201</v>
      </c>
      <c r="B298" s="4" t="s">
        <v>326</v>
      </c>
      <c r="C298" s="5">
        <v>0</v>
      </c>
    </row>
    <row r="299" spans="1:3" hidden="1" outlineLevel="2" collapsed="1">
      <c r="A299" s="6">
        <v>2201</v>
      </c>
      <c r="B299" s="4" t="s">
        <v>327</v>
      </c>
      <c r="C299" s="5">
        <f>SUM(C300:C301)</f>
        <v>2000</v>
      </c>
    </row>
    <row r="300" spans="1:3" hidden="1" outlineLevel="3" collapsed="1">
      <c r="A300" s="29"/>
      <c r="B300" s="28" t="s">
        <v>49</v>
      </c>
      <c r="C300" s="30">
        <v>1000</v>
      </c>
    </row>
    <row r="301" spans="1:3" hidden="1" outlineLevel="3">
      <c r="A301" s="29"/>
      <c r="B301" s="28" t="s">
        <v>50</v>
      </c>
      <c r="C301" s="30">
        <v>1000</v>
      </c>
    </row>
    <row r="302" spans="1:3" hidden="1" outlineLevel="2">
      <c r="A302" s="6">
        <v>2201</v>
      </c>
      <c r="B302" s="4" t="s">
        <v>117</v>
      </c>
      <c r="C302" s="5">
        <f>SUM(C303:C304)</f>
        <v>4000</v>
      </c>
    </row>
    <row r="303" spans="1:3" hidden="1" outlineLevel="3" collapsed="1">
      <c r="A303" s="29"/>
      <c r="B303" s="28" t="s">
        <v>328</v>
      </c>
      <c r="C303" s="30">
        <v>4000</v>
      </c>
    </row>
    <row r="304" spans="1:3" hidden="1" outlineLevel="3">
      <c r="A304" s="29"/>
      <c r="B304" s="28" t="s">
        <v>329</v>
      </c>
      <c r="C304" s="30">
        <v>0</v>
      </c>
    </row>
    <row r="305" spans="1:3" hidden="1" outlineLevel="2">
      <c r="A305" s="6">
        <v>2201</v>
      </c>
      <c r="B305" s="4" t="s">
        <v>118</v>
      </c>
      <c r="C305" s="5">
        <v>1000</v>
      </c>
    </row>
    <row r="306" spans="1:3" hidden="1" outlineLevel="2" collapsed="1">
      <c r="A306" s="6">
        <v>2201</v>
      </c>
      <c r="B306" s="4" t="s">
        <v>332</v>
      </c>
      <c r="C306" s="5">
        <f>SUM(C307:C308)</f>
        <v>400</v>
      </c>
    </row>
    <row r="307" spans="1:3" hidden="1" outlineLevel="3" collapsed="1">
      <c r="A307" s="29"/>
      <c r="B307" s="28" t="s">
        <v>330</v>
      </c>
      <c r="C307" s="30">
        <v>400</v>
      </c>
    </row>
    <row r="308" spans="1:3" hidden="1" outlineLevel="3">
      <c r="A308" s="29"/>
      <c r="B308" s="28" t="s">
        <v>331</v>
      </c>
      <c r="C308" s="30">
        <v>0</v>
      </c>
    </row>
    <row r="309" spans="1:3" hidden="1" outlineLevel="2">
      <c r="A309" s="6">
        <v>2201</v>
      </c>
      <c r="B309" s="4" t="s">
        <v>333</v>
      </c>
      <c r="C309" s="5">
        <v>500</v>
      </c>
    </row>
    <row r="310" spans="1:3" hidden="1" outlineLevel="2">
      <c r="A310" s="6">
        <v>2201</v>
      </c>
      <c r="B310" s="4" t="s">
        <v>334</v>
      </c>
      <c r="C310" s="5">
        <v>0</v>
      </c>
    </row>
    <row r="311" spans="1:3" hidden="1" outlineLevel="2" collapsed="1">
      <c r="A311" s="6">
        <v>2201</v>
      </c>
      <c r="B311" s="4" t="s">
        <v>335</v>
      </c>
      <c r="C311" s="5">
        <v>0</v>
      </c>
    </row>
    <row r="312" spans="1:3" hidden="1" outlineLevel="2" collapsed="1">
      <c r="A312" s="6">
        <v>2201</v>
      </c>
      <c r="B312" s="4" t="s">
        <v>119</v>
      </c>
      <c r="C312" s="5">
        <f>SUM(C313:C318)</f>
        <v>480</v>
      </c>
    </row>
    <row r="313" spans="1:3" hidden="1" outlineLevel="3">
      <c r="A313" s="29"/>
      <c r="B313" s="28" t="s">
        <v>336</v>
      </c>
      <c r="C313" s="30">
        <v>0</v>
      </c>
    </row>
    <row r="314" spans="1:3" hidden="1" outlineLevel="3">
      <c r="A314" s="29"/>
      <c r="B314" s="28" t="s">
        <v>337</v>
      </c>
      <c r="C314" s="30"/>
    </row>
    <row r="315" spans="1:3" hidden="1" outlineLevel="3">
      <c r="A315" s="29"/>
      <c r="B315" s="28" t="s">
        <v>338</v>
      </c>
      <c r="C315" s="30"/>
    </row>
    <row r="316" spans="1:3" hidden="1" outlineLevel="3">
      <c r="A316" s="29"/>
      <c r="B316" s="28" t="s">
        <v>339</v>
      </c>
      <c r="C316" s="30"/>
    </row>
    <row r="317" spans="1:3" hidden="1" outlineLevel="3">
      <c r="A317" s="29"/>
      <c r="B317" s="28" t="s">
        <v>340</v>
      </c>
      <c r="C317" s="30">
        <v>180</v>
      </c>
    </row>
    <row r="318" spans="1:3" hidden="1" outlineLevel="3">
      <c r="A318" s="29"/>
      <c r="B318" s="28" t="s">
        <v>341</v>
      </c>
      <c r="C318" s="30">
        <v>300</v>
      </c>
    </row>
    <row r="319" spans="1:3" hidden="1" outlineLevel="2">
      <c r="A319" s="6">
        <v>2201</v>
      </c>
      <c r="B319" s="4" t="s">
        <v>342</v>
      </c>
      <c r="C319" s="5">
        <f>SUM(C320:C332)</f>
        <v>51500</v>
      </c>
    </row>
    <row r="320" spans="1:3" hidden="1" outlineLevel="3">
      <c r="A320" s="29"/>
      <c r="B320" s="28" t="s">
        <v>343</v>
      </c>
      <c r="C320" s="30"/>
    </row>
    <row r="321" spans="1:3" hidden="1" outlineLevel="3">
      <c r="A321" s="29"/>
      <c r="B321" s="28" t="s">
        <v>344</v>
      </c>
      <c r="C321" s="30">
        <v>20000</v>
      </c>
    </row>
    <row r="322" spans="1:3" hidden="1" outlineLevel="3">
      <c r="A322" s="29"/>
      <c r="B322" s="28" t="s">
        <v>345</v>
      </c>
      <c r="C322" s="30">
        <v>6000</v>
      </c>
    </row>
    <row r="323" spans="1:3" hidden="1" outlineLevel="3">
      <c r="A323" s="29"/>
      <c r="B323" s="28" t="s">
        <v>346</v>
      </c>
      <c r="C323" s="30">
        <v>11000</v>
      </c>
    </row>
    <row r="324" spans="1:3" hidden="1" outlineLevel="3">
      <c r="A324" s="29"/>
      <c r="B324" s="28" t="s">
        <v>347</v>
      </c>
      <c r="C324" s="30">
        <v>500</v>
      </c>
    </row>
    <row r="325" spans="1:3" hidden="1" outlineLevel="3">
      <c r="A325" s="29"/>
      <c r="B325" s="28" t="s">
        <v>348</v>
      </c>
      <c r="C325" s="30"/>
    </row>
    <row r="326" spans="1:3" hidden="1" outlineLevel="3">
      <c r="A326" s="29"/>
      <c r="B326" s="28" t="s">
        <v>349</v>
      </c>
      <c r="C326" s="30"/>
    </row>
    <row r="327" spans="1:3" hidden="1" outlineLevel="3">
      <c r="A327" s="29"/>
      <c r="B327" s="28" t="s">
        <v>350</v>
      </c>
      <c r="C327" s="30"/>
    </row>
    <row r="328" spans="1:3" hidden="1" outlineLevel="3">
      <c r="A328" s="29"/>
      <c r="B328" s="28" t="s">
        <v>351</v>
      </c>
      <c r="C328" s="30"/>
    </row>
    <row r="329" spans="1:3" hidden="1" outlineLevel="3">
      <c r="A329" s="29"/>
      <c r="B329" s="28" t="s">
        <v>352</v>
      </c>
      <c r="C329" s="30"/>
    </row>
    <row r="330" spans="1:3" hidden="1" outlineLevel="3">
      <c r="A330" s="29"/>
      <c r="B330" s="28" t="s">
        <v>353</v>
      </c>
      <c r="C330" s="30"/>
    </row>
    <row r="331" spans="1:3" hidden="1" outlineLevel="3">
      <c r="A331" s="29"/>
      <c r="B331" s="28" t="s">
        <v>354</v>
      </c>
      <c r="C331" s="30">
        <v>2000</v>
      </c>
    </row>
    <row r="332" spans="1:3" hidden="1" outlineLevel="3">
      <c r="A332" s="29"/>
      <c r="B332" s="28" t="s">
        <v>355</v>
      </c>
      <c r="C332" s="30">
        <v>12000</v>
      </c>
    </row>
    <row r="333" spans="1:3" ht="15" hidden="1" customHeight="1" outlineLevel="2">
      <c r="A333" s="6">
        <v>2201</v>
      </c>
      <c r="B333" s="4" t="s">
        <v>356</v>
      </c>
      <c r="C333" s="5">
        <v>500</v>
      </c>
    </row>
    <row r="334" spans="1:3" hidden="1" outlineLevel="1">
      <c r="A334" s="171" t="s">
        <v>357</v>
      </c>
      <c r="B334" s="172"/>
      <c r="C334" s="32">
        <f>C335+C344+C345+C349+C352+C353+C358+C364+C367+C370+C371</f>
        <v>26500</v>
      </c>
    </row>
    <row r="335" spans="1:3" ht="15" hidden="1" customHeight="1" outlineLevel="2">
      <c r="A335" s="6">
        <v>2202</v>
      </c>
      <c r="B335" s="4" t="s">
        <v>358</v>
      </c>
      <c r="C335" s="5">
        <f>SUM(C336:C339)</f>
        <v>8000</v>
      </c>
    </row>
    <row r="336" spans="1:3" ht="15" hidden="1" customHeight="1" outlineLevel="3">
      <c r="A336" s="28"/>
      <c r="B336" s="28" t="s">
        <v>359</v>
      </c>
      <c r="C336" s="30">
        <v>1500</v>
      </c>
    </row>
    <row r="337" spans="1:3" ht="15" hidden="1" customHeight="1" outlineLevel="3">
      <c r="A337" s="28"/>
      <c r="B337" s="28" t="s">
        <v>360</v>
      </c>
      <c r="C337" s="30">
        <v>3000</v>
      </c>
    </row>
    <row r="338" spans="1:3" ht="15" hidden="1" customHeight="1" outlineLevel="3">
      <c r="A338" s="28"/>
      <c r="B338" s="28" t="s">
        <v>361</v>
      </c>
      <c r="C338" s="30">
        <v>3000</v>
      </c>
    </row>
    <row r="339" spans="1:3" ht="15" hidden="1" customHeight="1" outlineLevel="3">
      <c r="A339" s="28"/>
      <c r="B339" s="28" t="s">
        <v>362</v>
      </c>
      <c r="C339" s="30">
        <v>500</v>
      </c>
    </row>
    <row r="340" spans="1:3" ht="15" hidden="1" customHeight="1" outlineLevel="2">
      <c r="A340" s="6">
        <v>2202</v>
      </c>
      <c r="B340" s="4" t="s">
        <v>363</v>
      </c>
      <c r="C340" s="5">
        <f>SUM(C341:C343)</f>
        <v>0</v>
      </c>
    </row>
    <row r="341" spans="1:3" ht="15" hidden="1" customHeight="1" outlineLevel="3">
      <c r="A341" s="28"/>
      <c r="B341" s="28" t="s">
        <v>364</v>
      </c>
      <c r="C341" s="30">
        <v>0</v>
      </c>
    </row>
    <row r="342" spans="1:3" ht="15" hidden="1" customHeight="1" outlineLevel="3">
      <c r="A342" s="28"/>
      <c r="B342" s="28" t="s">
        <v>365</v>
      </c>
      <c r="C342" s="30">
        <v>0</v>
      </c>
    </row>
    <row r="343" spans="1:3" ht="15" hidden="1" customHeight="1" outlineLevel="3">
      <c r="A343" s="28"/>
      <c r="B343" s="28" t="s">
        <v>366</v>
      </c>
      <c r="C343" s="30">
        <v>0</v>
      </c>
    </row>
    <row r="344" spans="1:3" ht="15" hidden="1" customHeight="1" outlineLevel="2">
      <c r="A344" s="6">
        <v>2202</v>
      </c>
      <c r="B344" s="4" t="s">
        <v>51</v>
      </c>
      <c r="C344" s="5">
        <v>10000</v>
      </c>
    </row>
    <row r="345" spans="1:3" hidden="1" outlineLevel="2">
      <c r="A345" s="6">
        <v>2202</v>
      </c>
      <c r="B345" s="4" t="s">
        <v>120</v>
      </c>
      <c r="C345" s="5">
        <f>SUM(C346:C348)</f>
        <v>3000</v>
      </c>
    </row>
    <row r="346" spans="1:3" ht="15" hidden="1" customHeight="1" outlineLevel="3">
      <c r="A346" s="28"/>
      <c r="B346" s="28" t="s">
        <v>367</v>
      </c>
      <c r="C346" s="30">
        <v>3000</v>
      </c>
    </row>
    <row r="347" spans="1:3" ht="15" hidden="1" customHeight="1" outlineLevel="3">
      <c r="A347" s="28"/>
      <c r="B347" s="28" t="s">
        <v>368</v>
      </c>
      <c r="C347" s="30"/>
    </row>
    <row r="348" spans="1:3" ht="15" hidden="1" customHeight="1" outlineLevel="3">
      <c r="A348" s="28"/>
      <c r="B348" s="28" t="s">
        <v>361</v>
      </c>
      <c r="C348" s="30">
        <v>0</v>
      </c>
    </row>
    <row r="349" spans="1:3" hidden="1" outlineLevel="2">
      <c r="A349" s="6">
        <v>2202</v>
      </c>
      <c r="B349" s="4" t="s">
        <v>121</v>
      </c>
      <c r="C349" s="5">
        <f>SUM(C350:C351)</f>
        <v>500</v>
      </c>
    </row>
    <row r="350" spans="1:3" ht="15" hidden="1" customHeight="1" outlineLevel="3">
      <c r="A350" s="28"/>
      <c r="B350" s="28" t="s">
        <v>369</v>
      </c>
      <c r="C350" s="30">
        <v>500</v>
      </c>
    </row>
    <row r="351" spans="1:3" ht="15" hidden="1" customHeight="1" outlineLevel="3">
      <c r="A351" s="28"/>
      <c r="B351" s="28" t="s">
        <v>370</v>
      </c>
      <c r="C351" s="30"/>
    </row>
    <row r="352" spans="1:3" hidden="1" outlineLevel="2">
      <c r="A352" s="6">
        <v>2202</v>
      </c>
      <c r="B352" s="4" t="s">
        <v>371</v>
      </c>
      <c r="C352" s="5">
        <v>0</v>
      </c>
    </row>
    <row r="353" spans="1:3" hidden="1" outlineLevel="2" collapsed="1">
      <c r="A353" s="6">
        <v>2202</v>
      </c>
      <c r="B353" s="4" t="s">
        <v>372</v>
      </c>
      <c r="C353" s="5">
        <f>SUM(C354:C357)</f>
        <v>0</v>
      </c>
    </row>
    <row r="354" spans="1:3" ht="15" hidden="1" customHeight="1" outlineLevel="3">
      <c r="A354" s="28"/>
      <c r="B354" s="28" t="s">
        <v>373</v>
      </c>
      <c r="C354" s="30">
        <v>0</v>
      </c>
    </row>
    <row r="355" spans="1:3" ht="15" hidden="1" customHeight="1" outlineLevel="3">
      <c r="A355" s="28"/>
      <c r="B355" s="28" t="s">
        <v>374</v>
      </c>
      <c r="C355" s="30">
        <v>0</v>
      </c>
    </row>
    <row r="356" spans="1:3" ht="15" hidden="1" customHeight="1" outlineLevel="3">
      <c r="A356" s="28"/>
      <c r="B356" s="28" t="s">
        <v>375</v>
      </c>
      <c r="C356" s="30">
        <v>0</v>
      </c>
    </row>
    <row r="357" spans="1:3" ht="15" hidden="1" customHeight="1" outlineLevel="3">
      <c r="A357" s="28"/>
      <c r="B357" s="28" t="s">
        <v>376</v>
      </c>
      <c r="C357" s="30">
        <v>0</v>
      </c>
    </row>
    <row r="358" spans="1:3" hidden="1" outlineLevel="2">
      <c r="A358" s="6">
        <v>2202</v>
      </c>
      <c r="B358" s="4" t="s">
        <v>377</v>
      </c>
      <c r="C358" s="5">
        <f>SUM(C359:C363)</f>
        <v>0</v>
      </c>
    </row>
    <row r="359" spans="1:3" ht="15" hidden="1" customHeight="1" outlineLevel="3">
      <c r="A359" s="28"/>
      <c r="B359" s="28" t="s">
        <v>378</v>
      </c>
      <c r="C359" s="30">
        <v>0</v>
      </c>
    </row>
    <row r="360" spans="1:3" ht="15" hidden="1" customHeight="1" outlineLevel="3">
      <c r="A360" s="28"/>
      <c r="B360" s="28" t="s">
        <v>379</v>
      </c>
      <c r="C360" s="30">
        <v>0</v>
      </c>
    </row>
    <row r="361" spans="1:3" ht="15" hidden="1" customHeight="1" outlineLevel="3">
      <c r="A361" s="28"/>
      <c r="B361" s="28" t="s">
        <v>380</v>
      </c>
      <c r="C361" s="30">
        <v>0</v>
      </c>
    </row>
    <row r="362" spans="1:3" ht="15" hidden="1" customHeight="1" outlineLevel="3">
      <c r="A362" s="28"/>
      <c r="B362" s="28" t="s">
        <v>381</v>
      </c>
      <c r="C362" s="30">
        <v>0</v>
      </c>
    </row>
    <row r="363" spans="1:3" ht="15" hidden="1" customHeight="1" outlineLevel="3">
      <c r="A363" s="28"/>
      <c r="B363" s="28" t="s">
        <v>382</v>
      </c>
      <c r="C363" s="30">
        <v>0</v>
      </c>
    </row>
    <row r="364" spans="1:3" hidden="1" outlineLevel="2">
      <c r="A364" s="6">
        <v>2202</v>
      </c>
      <c r="B364" s="4" t="s">
        <v>122</v>
      </c>
      <c r="C364" s="5">
        <f>SUM(C365:C366)</f>
        <v>3000</v>
      </c>
    </row>
    <row r="365" spans="1:3" ht="15" hidden="1" customHeight="1" outlineLevel="3">
      <c r="A365" s="28"/>
      <c r="B365" s="28" t="s">
        <v>383</v>
      </c>
      <c r="C365" s="30">
        <v>3000</v>
      </c>
    </row>
    <row r="366" spans="1:3" ht="15" hidden="1" customHeight="1" outlineLevel="3">
      <c r="A366" s="28"/>
      <c r="B366" s="28" t="s">
        <v>384</v>
      </c>
      <c r="C366" s="30">
        <v>0</v>
      </c>
    </row>
    <row r="367" spans="1:3" hidden="1" outlineLevel="2">
      <c r="A367" s="6">
        <v>2202</v>
      </c>
      <c r="B367" s="4" t="s">
        <v>385</v>
      </c>
      <c r="C367" s="5">
        <f>SUM(C368:C369)</f>
        <v>0</v>
      </c>
    </row>
    <row r="368" spans="1:3" ht="15" hidden="1" customHeight="1" outlineLevel="3">
      <c r="A368" s="28"/>
      <c r="B368" s="28" t="s">
        <v>383</v>
      </c>
      <c r="C368" s="30">
        <v>0</v>
      </c>
    </row>
    <row r="369" spans="1:8" ht="15" hidden="1" customHeight="1" outlineLevel="3">
      <c r="A369" s="28"/>
      <c r="B369" s="28" t="s">
        <v>384</v>
      </c>
      <c r="C369" s="30">
        <v>0</v>
      </c>
    </row>
    <row r="370" spans="1:8" hidden="1" outlineLevel="2">
      <c r="A370" s="6">
        <v>2202</v>
      </c>
      <c r="B370" s="4" t="s">
        <v>386</v>
      </c>
      <c r="C370" s="5">
        <v>2000</v>
      </c>
    </row>
    <row r="371" spans="1:8" hidden="1" outlineLevel="2" collapsed="1">
      <c r="A371" s="6">
        <v>2202</v>
      </c>
      <c r="B371" s="4" t="s">
        <v>387</v>
      </c>
      <c r="C371" s="5">
        <v>0</v>
      </c>
    </row>
    <row r="372" spans="1:8" hidden="1" outlineLevel="1">
      <c r="A372" s="171" t="s">
        <v>388</v>
      </c>
      <c r="B372" s="172"/>
      <c r="C372" s="32">
        <v>0</v>
      </c>
    </row>
    <row r="373" spans="1:8" collapsed="1">
      <c r="A373" s="181" t="s">
        <v>389</v>
      </c>
      <c r="B373" s="182"/>
      <c r="C373" s="35">
        <f>C374+C394+C399+C412+C418+C428</f>
        <v>31095</v>
      </c>
      <c r="E373" s="39" t="s">
        <v>592</v>
      </c>
      <c r="F373" s="41"/>
      <c r="G373" s="42"/>
      <c r="H373" s="40" t="b">
        <f>AND(F373=G373)</f>
        <v>1</v>
      </c>
    </row>
    <row r="374" spans="1:8" hidden="1" outlineLevel="1">
      <c r="A374" s="171" t="s">
        <v>390</v>
      </c>
      <c r="B374" s="172"/>
      <c r="C374" s="32">
        <f>C375+C376+C380+C381+C384+C387+C390+C391+C392+C393</f>
        <v>17900</v>
      </c>
    </row>
    <row r="375" spans="1:8" hidden="1" outlineLevel="2">
      <c r="A375" s="6">
        <v>3302</v>
      </c>
      <c r="B375" s="4" t="s">
        <v>391</v>
      </c>
      <c r="C375" s="5">
        <v>5000</v>
      </c>
    </row>
    <row r="376" spans="1:8" hidden="1" outlineLevel="2">
      <c r="A376" s="6">
        <v>3302</v>
      </c>
      <c r="B376" s="4" t="s">
        <v>392</v>
      </c>
      <c r="C376" s="5">
        <f>SUM(C377:C379)</f>
        <v>6700</v>
      </c>
    </row>
    <row r="377" spans="1:8" ht="15" hidden="1" customHeight="1" outlineLevel="3">
      <c r="A377" s="28"/>
      <c r="B377" s="28" t="s">
        <v>393</v>
      </c>
      <c r="C377" s="30">
        <v>4700</v>
      </c>
    </row>
    <row r="378" spans="1:8" ht="15" hidden="1" customHeight="1" outlineLevel="3">
      <c r="A378" s="28"/>
      <c r="B378" s="28" t="s">
        <v>394</v>
      </c>
      <c r="C378" s="30">
        <v>2000</v>
      </c>
    </row>
    <row r="379" spans="1:8" ht="15" hidden="1" customHeight="1" outlineLevel="3">
      <c r="A379" s="28"/>
      <c r="B379" s="28" t="s">
        <v>395</v>
      </c>
      <c r="C379" s="30">
        <v>0</v>
      </c>
    </row>
    <row r="380" spans="1:8" hidden="1" outlineLevel="2">
      <c r="A380" s="6">
        <v>3302</v>
      </c>
      <c r="B380" s="4" t="s">
        <v>396</v>
      </c>
      <c r="C380" s="5"/>
    </row>
    <row r="381" spans="1:8" hidden="1" outlineLevel="2">
      <c r="A381" s="6">
        <v>3302</v>
      </c>
      <c r="B381" s="4" t="s">
        <v>397</v>
      </c>
      <c r="C381" s="5">
        <f>SUM(C382:C383)</f>
        <v>500</v>
      </c>
    </row>
    <row r="382" spans="1:8" ht="15" hidden="1" customHeight="1" outlineLevel="3">
      <c r="A382" s="28"/>
      <c r="B382" s="28" t="s">
        <v>398</v>
      </c>
      <c r="C382" s="30">
        <v>500</v>
      </c>
    </row>
    <row r="383" spans="1:8" ht="15" hidden="1" customHeight="1" outlineLevel="3">
      <c r="A383" s="28"/>
      <c r="B383" s="28" t="s">
        <v>399</v>
      </c>
      <c r="C383" s="30">
        <v>0</v>
      </c>
    </row>
    <row r="384" spans="1:8" hidden="1" outlineLevel="2">
      <c r="A384" s="6">
        <v>3302</v>
      </c>
      <c r="B384" s="4" t="s">
        <v>400</v>
      </c>
      <c r="C384" s="5">
        <f>SUM(C385:C386)</f>
        <v>700</v>
      </c>
    </row>
    <row r="385" spans="1:10" ht="15" hidden="1" customHeight="1" outlineLevel="3">
      <c r="A385" s="28"/>
      <c r="B385" s="28" t="s">
        <v>401</v>
      </c>
      <c r="C385" s="30">
        <v>500</v>
      </c>
    </row>
    <row r="386" spans="1:10" ht="15" hidden="1" customHeight="1" outlineLevel="3">
      <c r="A386" s="28"/>
      <c r="B386" s="28" t="s">
        <v>402</v>
      </c>
      <c r="C386" s="30">
        <v>200</v>
      </c>
    </row>
    <row r="387" spans="1:10" hidden="1" outlineLevel="2">
      <c r="A387" s="6">
        <v>3302</v>
      </c>
      <c r="B387" s="4" t="s">
        <v>403</v>
      </c>
      <c r="C387" s="5">
        <f>SUM(C388:C389)</f>
        <v>2000</v>
      </c>
    </row>
    <row r="388" spans="1:10" ht="15" hidden="1" customHeight="1" outlineLevel="3">
      <c r="A388" s="28"/>
      <c r="B388" s="28" t="s">
        <v>404</v>
      </c>
      <c r="C388" s="30">
        <v>1500</v>
      </c>
    </row>
    <row r="389" spans="1:10" ht="15" hidden="1" customHeight="1" outlineLevel="3">
      <c r="A389" s="28"/>
      <c r="B389" s="28" t="s">
        <v>405</v>
      </c>
      <c r="C389" s="30">
        <v>500</v>
      </c>
    </row>
    <row r="390" spans="1:10" hidden="1" outlineLevel="2">
      <c r="A390" s="6">
        <v>3302</v>
      </c>
      <c r="B390" s="4" t="s">
        <v>406</v>
      </c>
      <c r="C390" s="5"/>
    </row>
    <row r="391" spans="1:10" hidden="1" outlineLevel="2">
      <c r="A391" s="6">
        <v>3302</v>
      </c>
      <c r="B391" s="4" t="s">
        <v>407</v>
      </c>
      <c r="C391" s="5"/>
    </row>
    <row r="392" spans="1:10" hidden="1" outlineLevel="2">
      <c r="A392" s="6">
        <v>3302</v>
      </c>
      <c r="B392" s="4" t="s">
        <v>408</v>
      </c>
      <c r="C392" s="5">
        <v>3000</v>
      </c>
    </row>
    <row r="393" spans="1:10" hidden="1" outlineLevel="2">
      <c r="A393" s="6">
        <v>3302</v>
      </c>
      <c r="B393" s="4" t="s">
        <v>409</v>
      </c>
      <c r="C393" s="5">
        <v>0</v>
      </c>
    </row>
    <row r="394" spans="1:10" hidden="1" outlineLevel="1">
      <c r="A394" s="171" t="s">
        <v>410</v>
      </c>
      <c r="B394" s="172"/>
      <c r="C394" s="32">
        <f>SUM(C395:C398)</f>
        <v>2100</v>
      </c>
    </row>
    <row r="395" spans="1:10" hidden="1" outlineLevel="2" collapsed="1">
      <c r="A395" s="6">
        <v>3303</v>
      </c>
      <c r="B395" s="4" t="s">
        <v>411</v>
      </c>
      <c r="C395" s="5">
        <v>1500</v>
      </c>
    </row>
    <row r="396" spans="1:10" hidden="1" outlineLevel="2">
      <c r="A396" s="6">
        <v>3303</v>
      </c>
      <c r="B396" s="4" t="s">
        <v>412</v>
      </c>
      <c r="C396" s="5">
        <v>300</v>
      </c>
    </row>
    <row r="397" spans="1:10" hidden="1" outlineLevel="2">
      <c r="A397" s="6">
        <v>3303</v>
      </c>
      <c r="B397" s="4" t="s">
        <v>413</v>
      </c>
      <c r="C397" s="5">
        <v>300</v>
      </c>
    </row>
    <row r="398" spans="1:10" hidden="1" outlineLevel="2">
      <c r="A398" s="6">
        <v>3303</v>
      </c>
      <c r="B398" s="4" t="s">
        <v>409</v>
      </c>
      <c r="C398" s="5">
        <v>0</v>
      </c>
    </row>
    <row r="399" spans="1:10" hidden="1" outlineLevel="1">
      <c r="A399" s="171" t="s">
        <v>414</v>
      </c>
      <c r="B399" s="172"/>
      <c r="C399" s="32">
        <f>C400+C401+C402+C403+C407+C408+C409+C410+C411</f>
        <v>10500</v>
      </c>
      <c r="J399" s="51"/>
    </row>
    <row r="400" spans="1:10" hidden="1" outlineLevel="2" collapsed="1">
      <c r="A400" s="6">
        <v>3305</v>
      </c>
      <c r="B400" s="4" t="s">
        <v>415</v>
      </c>
      <c r="C400" s="5">
        <v>0</v>
      </c>
    </row>
    <row r="401" spans="1:3" hidden="1" outlineLevel="2">
      <c r="A401" s="6">
        <v>3305</v>
      </c>
      <c r="B401" s="4" t="s">
        <v>416</v>
      </c>
      <c r="C401" s="5">
        <v>0</v>
      </c>
    </row>
    <row r="402" spans="1:3" hidden="1" outlineLevel="2">
      <c r="A402" s="6">
        <v>3305</v>
      </c>
      <c r="B402" s="4" t="s">
        <v>417</v>
      </c>
      <c r="C402" s="5">
        <v>0</v>
      </c>
    </row>
    <row r="403" spans="1:3" hidden="1" outlineLevel="2">
      <c r="A403" s="6">
        <v>3305</v>
      </c>
      <c r="B403" s="4" t="s">
        <v>418</v>
      </c>
      <c r="C403" s="5">
        <f>SUM(C404:C406)</f>
        <v>500</v>
      </c>
    </row>
    <row r="404" spans="1:3" ht="15" hidden="1" customHeight="1" outlineLevel="3">
      <c r="A404" s="29"/>
      <c r="B404" s="28" t="s">
        <v>419</v>
      </c>
      <c r="C404" s="30">
        <v>500</v>
      </c>
    </row>
    <row r="405" spans="1:3" ht="15" hidden="1" customHeight="1" outlineLevel="3">
      <c r="A405" s="29"/>
      <c r="B405" s="28" t="s">
        <v>420</v>
      </c>
      <c r="C405" s="30">
        <v>0</v>
      </c>
    </row>
    <row r="406" spans="1:3" ht="15" hidden="1" customHeight="1" outlineLevel="3">
      <c r="A406" s="29"/>
      <c r="B406" s="28" t="s">
        <v>421</v>
      </c>
      <c r="C406" s="30">
        <v>0</v>
      </c>
    </row>
    <row r="407" spans="1:3" hidden="1" outlineLevel="2">
      <c r="A407" s="6">
        <v>3305</v>
      </c>
      <c r="B407" s="4" t="s">
        <v>422</v>
      </c>
      <c r="C407" s="5">
        <v>3000</v>
      </c>
    </row>
    <row r="408" spans="1:3" hidden="1" outlineLevel="2">
      <c r="A408" s="6">
        <v>3305</v>
      </c>
      <c r="B408" s="4" t="s">
        <v>423</v>
      </c>
      <c r="C408" s="5">
        <v>500</v>
      </c>
    </row>
    <row r="409" spans="1:3" hidden="1" outlineLevel="2">
      <c r="A409" s="6">
        <v>3305</v>
      </c>
      <c r="B409" s="4" t="s">
        <v>424</v>
      </c>
      <c r="C409" s="5">
        <v>500</v>
      </c>
    </row>
    <row r="410" spans="1:3" hidden="1" outlineLevel="2">
      <c r="A410" s="6">
        <v>3305</v>
      </c>
      <c r="B410" s="4" t="s">
        <v>425</v>
      </c>
      <c r="C410" s="5">
        <v>5000</v>
      </c>
    </row>
    <row r="411" spans="1:3" hidden="1" outlineLevel="2">
      <c r="A411" s="6">
        <v>3305</v>
      </c>
      <c r="B411" s="4" t="s">
        <v>409</v>
      </c>
      <c r="C411" s="5">
        <v>1000</v>
      </c>
    </row>
    <row r="412" spans="1:3" hidden="1" outlineLevel="1">
      <c r="A412" s="171" t="s">
        <v>426</v>
      </c>
      <c r="B412" s="172"/>
      <c r="C412" s="32">
        <f>SUM(C413:C417)</f>
        <v>0</v>
      </c>
    </row>
    <row r="413" spans="1:3" hidden="1" outlineLevel="2" collapsed="1">
      <c r="A413" s="6">
        <v>3306</v>
      </c>
      <c r="B413" s="4" t="s">
        <v>427</v>
      </c>
      <c r="C413" s="5">
        <v>0</v>
      </c>
    </row>
    <row r="414" spans="1:3" hidden="1" outlineLevel="2">
      <c r="A414" s="6">
        <v>3306</v>
      </c>
      <c r="B414" s="4" t="s">
        <v>428</v>
      </c>
      <c r="C414" s="5">
        <v>0</v>
      </c>
    </row>
    <row r="415" spans="1:3" hidden="1" outlineLevel="2">
      <c r="A415" s="6">
        <v>3306</v>
      </c>
      <c r="B415" s="4" t="s">
        <v>429</v>
      </c>
      <c r="C415" s="5">
        <v>0</v>
      </c>
    </row>
    <row r="416" spans="1:3" hidden="1" outlineLevel="2">
      <c r="A416" s="6">
        <v>3306</v>
      </c>
      <c r="B416" s="4" t="s">
        <v>430</v>
      </c>
      <c r="C416" s="5">
        <v>0</v>
      </c>
    </row>
    <row r="417" spans="1:3" hidden="1" outlineLevel="2">
      <c r="A417" s="6">
        <v>3306</v>
      </c>
      <c r="B417" s="4" t="s">
        <v>431</v>
      </c>
      <c r="C417" s="5">
        <v>0</v>
      </c>
    </row>
    <row r="418" spans="1:3" hidden="1" outlineLevel="1">
      <c r="A418" s="171" t="s">
        <v>432</v>
      </c>
      <c r="B418" s="172"/>
      <c r="C418" s="32">
        <f>C419+C421+C427</f>
        <v>0</v>
      </c>
    </row>
    <row r="419" spans="1:3" hidden="1" outlineLevel="2" collapsed="1">
      <c r="A419" s="6">
        <v>3307</v>
      </c>
      <c r="B419" s="4" t="s">
        <v>433</v>
      </c>
      <c r="C419" s="5">
        <f>SUM(C420)</f>
        <v>0</v>
      </c>
    </row>
    <row r="420" spans="1:3" ht="15" hidden="1" customHeight="1" outlineLevel="3">
      <c r="A420" s="29"/>
      <c r="B420" s="28" t="s">
        <v>434</v>
      </c>
      <c r="C420" s="30">
        <v>0</v>
      </c>
    </row>
    <row r="421" spans="1:3" hidden="1" outlineLevel="2">
      <c r="A421" s="6">
        <v>3307</v>
      </c>
      <c r="B421" s="4" t="s">
        <v>418</v>
      </c>
      <c r="C421" s="5">
        <f>SUM(C422:C426)</f>
        <v>0</v>
      </c>
    </row>
    <row r="422" spans="1:3" ht="15" hidden="1" customHeight="1" outlineLevel="3">
      <c r="A422" s="29"/>
      <c r="B422" s="28" t="s">
        <v>435</v>
      </c>
      <c r="C422" s="30">
        <v>0</v>
      </c>
    </row>
    <row r="423" spans="1:3" ht="15" hidden="1" customHeight="1" outlineLevel="3">
      <c r="A423" s="29"/>
      <c r="B423" s="28" t="s">
        <v>436</v>
      </c>
      <c r="C423" s="30">
        <v>0</v>
      </c>
    </row>
    <row r="424" spans="1:3" ht="15" hidden="1" customHeight="1" outlineLevel="3">
      <c r="A424" s="29"/>
      <c r="B424" s="28" t="s">
        <v>437</v>
      </c>
      <c r="C424" s="30">
        <v>0</v>
      </c>
    </row>
    <row r="425" spans="1:3" ht="15" hidden="1" customHeight="1" outlineLevel="3">
      <c r="A425" s="29"/>
      <c r="B425" s="28" t="s">
        <v>438</v>
      </c>
      <c r="C425" s="30">
        <v>0</v>
      </c>
    </row>
    <row r="426" spans="1:3" ht="15" hidden="1" customHeight="1" outlineLevel="3">
      <c r="A426" s="29"/>
      <c r="B426" s="28" t="s">
        <v>439</v>
      </c>
      <c r="C426" s="30">
        <v>0</v>
      </c>
    </row>
    <row r="427" spans="1:3" hidden="1" outlineLevel="2">
      <c r="A427" s="6">
        <v>3307</v>
      </c>
      <c r="B427" s="4" t="s">
        <v>440</v>
      </c>
      <c r="C427" s="5">
        <v>0</v>
      </c>
    </row>
    <row r="428" spans="1:3" hidden="1" outlineLevel="1">
      <c r="A428" s="171" t="s">
        <v>441</v>
      </c>
      <c r="B428" s="172"/>
      <c r="C428" s="32">
        <f>SUM(C429:C434)</f>
        <v>595</v>
      </c>
    </row>
    <row r="429" spans="1:3" hidden="1" outlineLevel="2" collapsed="1">
      <c r="A429" s="6">
        <v>3310</v>
      </c>
      <c r="B429" s="4" t="s">
        <v>443</v>
      </c>
      <c r="C429" s="5">
        <v>0</v>
      </c>
    </row>
    <row r="430" spans="1:3" hidden="1" outlineLevel="2" collapsed="1">
      <c r="A430" s="6">
        <v>3310</v>
      </c>
      <c r="B430" s="4" t="s">
        <v>52</v>
      </c>
      <c r="C430" s="5">
        <v>595</v>
      </c>
    </row>
    <row r="431" spans="1:3" hidden="1" outlineLevel="2" collapsed="1">
      <c r="A431" s="6">
        <v>3310</v>
      </c>
      <c r="B431" s="4" t="s">
        <v>444</v>
      </c>
      <c r="C431" s="5">
        <v>0</v>
      </c>
    </row>
    <row r="432" spans="1:3" hidden="1" outlineLevel="2" collapsed="1">
      <c r="A432" s="6">
        <v>3310</v>
      </c>
      <c r="B432" s="4" t="s">
        <v>445</v>
      </c>
      <c r="C432" s="5">
        <v>0</v>
      </c>
    </row>
    <row r="433" spans="1:8" hidden="1" outlineLevel="2" collapsed="1">
      <c r="A433" s="6">
        <v>3310</v>
      </c>
      <c r="B433" s="4" t="s">
        <v>442</v>
      </c>
      <c r="C433" s="5">
        <v>0</v>
      </c>
    </row>
    <row r="434" spans="1:8" hidden="1" outlineLevel="2" collapsed="1">
      <c r="A434" s="6">
        <v>3310</v>
      </c>
      <c r="B434" s="4" t="s">
        <v>446</v>
      </c>
      <c r="C434" s="5">
        <f>SUM(C435:C436)</f>
        <v>0</v>
      </c>
    </row>
    <row r="435" spans="1:8" ht="15" hidden="1" customHeight="1" outlineLevel="2">
      <c r="A435" s="29"/>
      <c r="B435" s="28" t="s">
        <v>447</v>
      </c>
      <c r="C435" s="30">
        <v>0</v>
      </c>
    </row>
    <row r="436" spans="1:8" ht="15" hidden="1" customHeight="1" outlineLevel="2">
      <c r="A436" s="29"/>
      <c r="B436" s="28" t="s">
        <v>448</v>
      </c>
      <c r="C436" s="30">
        <v>0</v>
      </c>
    </row>
    <row r="437" spans="1:8" collapsed="1">
      <c r="A437" s="179" t="s">
        <v>449</v>
      </c>
      <c r="B437" s="180"/>
      <c r="C437" s="35">
        <f>C438+C439</f>
        <v>0</v>
      </c>
      <c r="E437" s="39" t="s">
        <v>593</v>
      </c>
      <c r="F437" s="41"/>
      <c r="G437" s="42"/>
      <c r="H437" s="40" t="b">
        <f>AND(F437=G437)</f>
        <v>1</v>
      </c>
    </row>
    <row r="438" spans="1:8" hidden="1" outlineLevel="1">
      <c r="A438" s="171" t="s">
        <v>450</v>
      </c>
      <c r="B438" s="172"/>
      <c r="C438" s="32"/>
    </row>
    <row r="439" spans="1:8" hidden="1" outlineLevel="1">
      <c r="A439" s="171" t="s">
        <v>451</v>
      </c>
      <c r="B439" s="172"/>
      <c r="C439" s="32">
        <v>0</v>
      </c>
    </row>
    <row r="440" spans="1:8" collapsed="1">
      <c r="A440" s="177" t="s">
        <v>455</v>
      </c>
      <c r="B440" s="178"/>
      <c r="C440" s="36">
        <f>C441</f>
        <v>25000</v>
      </c>
      <c r="E440" s="39" t="s">
        <v>59</v>
      </c>
      <c r="F440" s="41"/>
      <c r="G440" s="42"/>
      <c r="H440" s="40" t="b">
        <f>AND(F440=G440)</f>
        <v>1</v>
      </c>
    </row>
    <row r="441" spans="1:8">
      <c r="A441" s="173" t="s">
        <v>456</v>
      </c>
      <c r="B441" s="174"/>
      <c r="C441" s="33">
        <f>C442+C446</f>
        <v>25000</v>
      </c>
      <c r="E441" s="39" t="s">
        <v>594</v>
      </c>
      <c r="F441" s="41"/>
      <c r="G441" s="42"/>
      <c r="H441" s="40" t="b">
        <f>AND(F441=G441)</f>
        <v>1</v>
      </c>
    </row>
    <row r="442" spans="1:8" hidden="1" outlineLevel="1">
      <c r="A442" s="171" t="s">
        <v>457</v>
      </c>
      <c r="B442" s="172"/>
      <c r="C442" s="32">
        <f>SUM(C443:C445)</f>
        <v>25000</v>
      </c>
    </row>
    <row r="443" spans="1:8" hidden="1" outlineLevel="2" collapsed="1">
      <c r="A443" s="6">
        <v>5500</v>
      </c>
      <c r="B443" s="4" t="s">
        <v>458</v>
      </c>
      <c r="C443" s="5">
        <v>25000</v>
      </c>
    </row>
    <row r="444" spans="1:8" hidden="1" outlineLevel="2" collapsed="1">
      <c r="A444" s="6">
        <v>5500</v>
      </c>
      <c r="B444" s="4" t="s">
        <v>459</v>
      </c>
      <c r="C444" s="5">
        <v>0</v>
      </c>
    </row>
    <row r="445" spans="1:8" hidden="1" outlineLevel="2" collapsed="1">
      <c r="A445" s="6">
        <v>5500</v>
      </c>
      <c r="B445" s="4" t="s">
        <v>460</v>
      </c>
      <c r="C445" s="5">
        <v>0</v>
      </c>
    </row>
    <row r="446" spans="1:8" hidden="1" outlineLevel="1">
      <c r="A446" s="171" t="s">
        <v>461</v>
      </c>
      <c r="B446" s="172"/>
      <c r="C446" s="32">
        <f>SUM(C447:C448)</f>
        <v>0</v>
      </c>
    </row>
    <row r="447" spans="1:8" hidden="1" outlineLevel="2" collapsed="1">
      <c r="A447" s="6">
        <v>5501</v>
      </c>
      <c r="B447" s="4" t="s">
        <v>462</v>
      </c>
      <c r="C447" s="5">
        <v>0</v>
      </c>
    </row>
    <row r="448" spans="1:8" ht="15" hidden="1" customHeight="1" outlineLevel="2" collapsed="1">
      <c r="A448" s="6">
        <v>5501</v>
      </c>
      <c r="B448" s="4" t="s">
        <v>463</v>
      </c>
      <c r="C448" s="5">
        <v>0</v>
      </c>
    </row>
    <row r="449" spans="1:8" collapsed="1">
      <c r="A449" s="175" t="s">
        <v>62</v>
      </c>
      <c r="B449" s="176"/>
      <c r="C449" s="37">
        <f>C450+C606+C615</f>
        <v>1570742.142</v>
      </c>
      <c r="E449" s="39" t="s">
        <v>62</v>
      </c>
      <c r="F449" s="41"/>
      <c r="G449" s="42"/>
      <c r="H449" s="40" t="b">
        <f>AND(F449=G449)</f>
        <v>1</v>
      </c>
    </row>
    <row r="450" spans="1:8">
      <c r="A450" s="177" t="s">
        <v>464</v>
      </c>
      <c r="B450" s="178"/>
      <c r="C450" s="36">
        <f>C451+C528+C532+C535</f>
        <v>1507010.142</v>
      </c>
      <c r="E450" s="39" t="s">
        <v>61</v>
      </c>
      <c r="F450" s="41"/>
      <c r="G450" s="42"/>
      <c r="H450" s="40" t="b">
        <f>AND(F450=G450)</f>
        <v>1</v>
      </c>
    </row>
    <row r="451" spans="1:8">
      <c r="A451" s="173" t="s">
        <v>465</v>
      </c>
      <c r="B451" s="174"/>
      <c r="C451" s="38">
        <f>C452+C457+C458+C459+C466+C467+C471+C474+C475+C476+C477+C482+C485+C489+C493+C500+C506+C518</f>
        <v>1507010.142</v>
      </c>
      <c r="E451" s="39" t="s">
        <v>595</v>
      </c>
      <c r="F451" s="41"/>
      <c r="G451" s="42"/>
      <c r="H451" s="40" t="b">
        <f>AND(F451=G451)</f>
        <v>1</v>
      </c>
    </row>
    <row r="452" spans="1:8" hidden="1" outlineLevel="1">
      <c r="A452" s="171" t="s">
        <v>466</v>
      </c>
      <c r="B452" s="172"/>
      <c r="C452" s="32">
        <f>SUM(C453:C456)</f>
        <v>12000</v>
      </c>
    </row>
    <row r="453" spans="1:8" hidden="1" outlineLevel="2">
      <c r="A453" s="7">
        <v>6600</v>
      </c>
      <c r="B453" s="4" t="s">
        <v>468</v>
      </c>
      <c r="C453" s="5">
        <v>0</v>
      </c>
    </row>
    <row r="454" spans="1:8" hidden="1" outlineLevel="2">
      <c r="A454" s="7">
        <v>6600</v>
      </c>
      <c r="B454" s="4" t="s">
        <v>469</v>
      </c>
      <c r="C454" s="5">
        <v>0</v>
      </c>
    </row>
    <row r="455" spans="1:8" hidden="1" outlineLevel="2">
      <c r="A455" s="7">
        <v>6600</v>
      </c>
      <c r="B455" s="4" t="s">
        <v>470</v>
      </c>
      <c r="C455" s="5">
        <v>0</v>
      </c>
    </row>
    <row r="456" spans="1:8" hidden="1" outlineLevel="2">
      <c r="A456" s="6">
        <v>6600</v>
      </c>
      <c r="B456" s="4" t="s">
        <v>471</v>
      </c>
      <c r="C456" s="5">
        <v>12000</v>
      </c>
    </row>
    <row r="457" spans="1:8" hidden="1" outlineLevel="1">
      <c r="A457" s="171" t="s">
        <v>467</v>
      </c>
      <c r="B457" s="172"/>
      <c r="C457" s="31">
        <v>61606</v>
      </c>
    </row>
    <row r="458" spans="1:8" hidden="1" outlineLevel="1">
      <c r="A458" s="171" t="s">
        <v>472</v>
      </c>
      <c r="B458" s="172"/>
      <c r="C458" s="32">
        <v>0</v>
      </c>
    </row>
    <row r="459" spans="1:8" hidden="1" outlineLevel="1">
      <c r="A459" s="171" t="s">
        <v>473</v>
      </c>
      <c r="B459" s="172"/>
      <c r="C459" s="32">
        <f>SUM(C460:C465)</f>
        <v>90000</v>
      </c>
    </row>
    <row r="460" spans="1:8" hidden="1" outlineLevel="2">
      <c r="A460" s="7">
        <v>6603</v>
      </c>
      <c r="B460" s="4" t="s">
        <v>474</v>
      </c>
      <c r="C460" s="5">
        <v>50000</v>
      </c>
    </row>
    <row r="461" spans="1:8" hidden="1" outlineLevel="2">
      <c r="A461" s="7">
        <v>6603</v>
      </c>
      <c r="B461" s="4" t="s">
        <v>475</v>
      </c>
      <c r="C461" s="5">
        <v>0</v>
      </c>
    </row>
    <row r="462" spans="1:8" hidden="1" outlineLevel="2">
      <c r="A462" s="7">
        <v>6603</v>
      </c>
      <c r="B462" s="4" t="s">
        <v>476</v>
      </c>
      <c r="C462" s="5">
        <v>30000</v>
      </c>
    </row>
    <row r="463" spans="1:8" hidden="1" outlineLevel="2">
      <c r="A463" s="7">
        <v>6603</v>
      </c>
      <c r="B463" s="4" t="s">
        <v>477</v>
      </c>
      <c r="C463" s="5">
        <v>0</v>
      </c>
    </row>
    <row r="464" spans="1:8" hidden="1" outlineLevel="2">
      <c r="A464" s="7">
        <v>6603</v>
      </c>
      <c r="B464" s="4" t="s">
        <v>478</v>
      </c>
      <c r="C464" s="5">
        <v>10000</v>
      </c>
    </row>
    <row r="465" spans="1:3" hidden="1" outlineLevel="2">
      <c r="A465" s="7">
        <v>6603</v>
      </c>
      <c r="B465" s="4" t="s">
        <v>479</v>
      </c>
      <c r="C465" s="5">
        <v>0</v>
      </c>
    </row>
    <row r="466" spans="1:3" hidden="1" outlineLevel="1">
      <c r="A466" s="171" t="s">
        <v>480</v>
      </c>
      <c r="B466" s="172"/>
      <c r="C466" s="32">
        <v>30000</v>
      </c>
    </row>
    <row r="467" spans="1:3" hidden="1" outlineLevel="1">
      <c r="A467" s="171" t="s">
        <v>481</v>
      </c>
      <c r="B467" s="172"/>
      <c r="C467" s="32">
        <f>SUM(C468:C470)</f>
        <v>13625</v>
      </c>
    </row>
    <row r="468" spans="1:3" hidden="1" outlineLevel="2">
      <c r="A468" s="7">
        <v>6605</v>
      </c>
      <c r="B468" s="4" t="s">
        <v>482</v>
      </c>
      <c r="C468" s="5">
        <v>0</v>
      </c>
    </row>
    <row r="469" spans="1:3" hidden="1" outlineLevel="2">
      <c r="A469" s="7">
        <v>6605</v>
      </c>
      <c r="B469" s="4" t="s">
        <v>483</v>
      </c>
      <c r="C469" s="5">
        <v>0</v>
      </c>
    </row>
    <row r="470" spans="1:3" hidden="1" outlineLevel="2">
      <c r="A470" s="7">
        <v>6605</v>
      </c>
      <c r="B470" s="4" t="s">
        <v>484</v>
      </c>
      <c r="C470" s="5">
        <v>13625</v>
      </c>
    </row>
    <row r="471" spans="1:3" hidden="1" outlineLevel="1">
      <c r="A471" s="171" t="s">
        <v>485</v>
      </c>
      <c r="B471" s="172"/>
      <c r="C471" s="32">
        <f>SUM(C472:C473)</f>
        <v>205836.14199999999</v>
      </c>
    </row>
    <row r="472" spans="1:3" hidden="1" outlineLevel="2">
      <c r="A472" s="7">
        <v>6606</v>
      </c>
      <c r="B472" s="4" t="s">
        <v>486</v>
      </c>
      <c r="C472" s="5">
        <v>184725</v>
      </c>
    </row>
    <row r="473" spans="1:3" hidden="1" outlineLevel="2">
      <c r="A473" s="7">
        <v>6606</v>
      </c>
      <c r="B473" s="4" t="s">
        <v>487</v>
      </c>
      <c r="C473" s="5">
        <v>21111.142</v>
      </c>
    </row>
    <row r="474" spans="1:3" hidden="1" outlineLevel="1">
      <c r="A474" s="171" t="s">
        <v>488</v>
      </c>
      <c r="B474" s="172"/>
      <c r="C474" s="32">
        <v>0</v>
      </c>
    </row>
    <row r="475" spans="1:3" hidden="1" outlineLevel="1" collapsed="1">
      <c r="A475" s="171" t="s">
        <v>489</v>
      </c>
      <c r="B475" s="172"/>
      <c r="C475" s="32">
        <v>3000</v>
      </c>
    </row>
    <row r="476" spans="1:3" hidden="1" outlineLevel="1" collapsed="1">
      <c r="A476" s="171" t="s">
        <v>490</v>
      </c>
      <c r="B476" s="172"/>
      <c r="C476" s="32">
        <v>0</v>
      </c>
    </row>
    <row r="477" spans="1:3" hidden="1" outlineLevel="1">
      <c r="A477" s="171" t="s">
        <v>491</v>
      </c>
      <c r="B477" s="172"/>
      <c r="C477" s="32">
        <f>SUM(C478:C481)</f>
        <v>173943</v>
      </c>
    </row>
    <row r="478" spans="1:3" hidden="1" outlineLevel="2">
      <c r="A478" s="7">
        <v>6610</v>
      </c>
      <c r="B478" s="4" t="s">
        <v>492</v>
      </c>
      <c r="C478" s="5">
        <v>148943</v>
      </c>
    </row>
    <row r="479" spans="1:3" hidden="1" outlineLevel="2">
      <c r="A479" s="7">
        <v>6610</v>
      </c>
      <c r="B479" s="4" t="s">
        <v>493</v>
      </c>
      <c r="C479" s="5">
        <v>0</v>
      </c>
    </row>
    <row r="480" spans="1:3" hidden="1" outlineLevel="2">
      <c r="A480" s="7">
        <v>6610</v>
      </c>
      <c r="B480" s="4" t="s">
        <v>494</v>
      </c>
      <c r="C480" s="5">
        <v>0</v>
      </c>
    </row>
    <row r="481" spans="1:3" hidden="1" outlineLevel="2">
      <c r="A481" s="7">
        <v>6610</v>
      </c>
      <c r="B481" s="4" t="s">
        <v>495</v>
      </c>
      <c r="C481" s="5">
        <v>25000</v>
      </c>
    </row>
    <row r="482" spans="1:3" hidden="1" outlineLevel="1">
      <c r="A482" s="171" t="s">
        <v>498</v>
      </c>
      <c r="B482" s="172"/>
      <c r="C482" s="32">
        <f>SUM(C483:C484)</f>
        <v>1000</v>
      </c>
    </row>
    <row r="483" spans="1:3" hidden="1" outlineLevel="2">
      <c r="A483" s="7">
        <v>6611</v>
      </c>
      <c r="B483" s="4" t="s">
        <v>496</v>
      </c>
      <c r="C483" s="5">
        <v>1000</v>
      </c>
    </row>
    <row r="484" spans="1:3" hidden="1" outlineLevel="2">
      <c r="A484" s="7">
        <v>6611</v>
      </c>
      <c r="B484" s="4" t="s">
        <v>497</v>
      </c>
      <c r="C484" s="5">
        <v>0</v>
      </c>
    </row>
    <row r="485" spans="1:3" hidden="1" outlineLevel="1">
      <c r="A485" s="171" t="s">
        <v>502</v>
      </c>
      <c r="B485" s="172"/>
      <c r="C485" s="32">
        <f>SUM(C486:C488)</f>
        <v>0</v>
      </c>
    </row>
    <row r="486" spans="1:3" hidden="1" outlineLevel="2">
      <c r="A486" s="7">
        <v>6612</v>
      </c>
      <c r="B486" s="4" t="s">
        <v>499</v>
      </c>
      <c r="C486" s="5">
        <v>0</v>
      </c>
    </row>
    <row r="487" spans="1:3" hidden="1" outlineLevel="2">
      <c r="A487" s="7">
        <v>6612</v>
      </c>
      <c r="B487" s="4" t="s">
        <v>500</v>
      </c>
      <c r="C487" s="5">
        <v>0</v>
      </c>
    </row>
    <row r="488" spans="1:3" hidden="1" outlineLevel="2">
      <c r="A488" s="7">
        <v>6612</v>
      </c>
      <c r="B488" s="4" t="s">
        <v>501</v>
      </c>
      <c r="C488" s="5">
        <v>0</v>
      </c>
    </row>
    <row r="489" spans="1:3" hidden="1" outlineLevel="1">
      <c r="A489" s="171" t="s">
        <v>503</v>
      </c>
      <c r="B489" s="172"/>
      <c r="C489" s="32">
        <f>SUM(C490:C492)</f>
        <v>355000</v>
      </c>
    </row>
    <row r="490" spans="1:3" hidden="1" outlineLevel="2">
      <c r="A490" s="7">
        <v>6613</v>
      </c>
      <c r="B490" s="4" t="s">
        <v>504</v>
      </c>
      <c r="C490" s="5">
        <v>55000</v>
      </c>
    </row>
    <row r="491" spans="1:3" hidden="1" outlineLevel="2">
      <c r="A491" s="7">
        <v>6613</v>
      </c>
      <c r="B491" s="4" t="s">
        <v>505</v>
      </c>
      <c r="C491" s="5">
        <v>300000</v>
      </c>
    </row>
    <row r="492" spans="1:3" hidden="1" outlineLevel="2">
      <c r="A492" s="7">
        <v>6613</v>
      </c>
      <c r="B492" s="4" t="s">
        <v>501</v>
      </c>
      <c r="C492" s="5">
        <v>0</v>
      </c>
    </row>
    <row r="493" spans="1:3" hidden="1" outlineLevel="1">
      <c r="A493" s="171" t="s">
        <v>506</v>
      </c>
      <c r="B493" s="172"/>
      <c r="C493" s="32">
        <f>SUM(C494:C499)</f>
        <v>31000</v>
      </c>
    </row>
    <row r="494" spans="1:3" hidden="1" outlineLevel="2">
      <c r="A494" s="7">
        <v>6614</v>
      </c>
      <c r="B494" s="4" t="s">
        <v>507</v>
      </c>
      <c r="C494" s="5">
        <v>0</v>
      </c>
    </row>
    <row r="495" spans="1:3" hidden="1" outlineLevel="2">
      <c r="A495" s="7">
        <v>6614</v>
      </c>
      <c r="B495" s="4" t="s">
        <v>508</v>
      </c>
      <c r="C495" s="5">
        <v>0</v>
      </c>
    </row>
    <row r="496" spans="1:3" hidden="1" outlineLevel="2">
      <c r="A496" s="7">
        <v>6614</v>
      </c>
      <c r="B496" s="4" t="s">
        <v>509</v>
      </c>
      <c r="C496" s="5">
        <v>0</v>
      </c>
    </row>
    <row r="497" spans="1:3" hidden="1" outlineLevel="2">
      <c r="A497" s="7">
        <v>6614</v>
      </c>
      <c r="B497" s="4" t="s">
        <v>510</v>
      </c>
      <c r="C497" s="5">
        <v>30000</v>
      </c>
    </row>
    <row r="498" spans="1:3" hidden="1" outlineLevel="2">
      <c r="A498" s="7">
        <v>6614</v>
      </c>
      <c r="B498" s="4" t="s">
        <v>511</v>
      </c>
      <c r="C498" s="5">
        <v>1000</v>
      </c>
    </row>
    <row r="499" spans="1:3" hidden="1" outlineLevel="2">
      <c r="A499" s="7">
        <v>6614</v>
      </c>
      <c r="B499" s="4" t="s">
        <v>512</v>
      </c>
      <c r="C499" s="5">
        <v>0</v>
      </c>
    </row>
    <row r="500" spans="1:3" hidden="1" outlineLevel="1">
      <c r="A500" s="171" t="s">
        <v>513</v>
      </c>
      <c r="B500" s="172"/>
      <c r="C500" s="32">
        <f>SUM(C501:C505)</f>
        <v>105000</v>
      </c>
    </row>
    <row r="501" spans="1:3" hidden="1" outlineLevel="2">
      <c r="A501" s="7">
        <v>6615</v>
      </c>
      <c r="B501" s="4" t="s">
        <v>514</v>
      </c>
      <c r="C501" s="5">
        <v>35000</v>
      </c>
    </row>
    <row r="502" spans="1:3" hidden="1" outlineLevel="2">
      <c r="A502" s="7">
        <v>6615</v>
      </c>
      <c r="B502" s="4" t="s">
        <v>515</v>
      </c>
      <c r="C502" s="5">
        <v>0</v>
      </c>
    </row>
    <row r="503" spans="1:3" hidden="1" outlineLevel="2">
      <c r="A503" s="7">
        <v>6615</v>
      </c>
      <c r="B503" s="4" t="s">
        <v>516</v>
      </c>
      <c r="C503" s="5">
        <v>20000</v>
      </c>
    </row>
    <row r="504" spans="1:3" hidden="1" outlineLevel="2">
      <c r="A504" s="7">
        <v>6615</v>
      </c>
      <c r="B504" s="4" t="s">
        <v>517</v>
      </c>
      <c r="C504" s="5">
        <v>0</v>
      </c>
    </row>
    <row r="505" spans="1:3" hidden="1" outlineLevel="2">
      <c r="A505" s="7">
        <v>6615</v>
      </c>
      <c r="B505" s="4" t="s">
        <v>518</v>
      </c>
      <c r="C505" s="5">
        <v>50000</v>
      </c>
    </row>
    <row r="506" spans="1:3" hidden="1" outlineLevel="1">
      <c r="A506" s="171" t="s">
        <v>519</v>
      </c>
      <c r="B506" s="172"/>
      <c r="C506" s="32">
        <f>SUM(C507:C517)</f>
        <v>405000</v>
      </c>
    </row>
    <row r="507" spans="1:3" hidden="1" outlineLevel="2">
      <c r="A507" s="7">
        <v>6616</v>
      </c>
      <c r="B507" s="4" t="s">
        <v>520</v>
      </c>
      <c r="C507" s="5">
        <v>0</v>
      </c>
    </row>
    <row r="508" spans="1:3" hidden="1" outlineLevel="2">
      <c r="A508" s="7">
        <v>6616</v>
      </c>
      <c r="B508" s="4" t="s">
        <v>521</v>
      </c>
      <c r="C508" s="5">
        <v>0</v>
      </c>
    </row>
    <row r="509" spans="1:3" hidden="1" outlineLevel="2">
      <c r="A509" s="7">
        <v>6616</v>
      </c>
      <c r="B509" s="4" t="s">
        <v>522</v>
      </c>
      <c r="C509" s="5">
        <v>0</v>
      </c>
    </row>
    <row r="510" spans="1:3" hidden="1" outlineLevel="2">
      <c r="A510" s="7">
        <v>6616</v>
      </c>
      <c r="B510" s="4" t="s">
        <v>523</v>
      </c>
      <c r="C510" s="5">
        <v>0</v>
      </c>
    </row>
    <row r="511" spans="1:3" hidden="1" outlineLevel="2">
      <c r="A511" s="7">
        <v>6616</v>
      </c>
      <c r="B511" s="4" t="s">
        <v>524</v>
      </c>
      <c r="C511" s="5">
        <v>0</v>
      </c>
    </row>
    <row r="512" spans="1:3" hidden="1" outlineLevel="2">
      <c r="A512" s="7">
        <v>6616</v>
      </c>
      <c r="B512" s="4" t="s">
        <v>525</v>
      </c>
      <c r="C512" s="5">
        <v>0</v>
      </c>
    </row>
    <row r="513" spans="1:8" hidden="1" outlineLevel="2">
      <c r="A513" s="7">
        <v>6616</v>
      </c>
      <c r="B513" s="4" t="s">
        <v>526</v>
      </c>
      <c r="C513" s="5">
        <v>405000</v>
      </c>
    </row>
    <row r="514" spans="1:8" hidden="1" outlineLevel="2">
      <c r="A514" s="7">
        <v>6616</v>
      </c>
      <c r="B514" s="4" t="s">
        <v>527</v>
      </c>
      <c r="C514" s="5">
        <v>0</v>
      </c>
    </row>
    <row r="515" spans="1:8" hidden="1" outlineLevel="2">
      <c r="A515" s="7">
        <v>6616</v>
      </c>
      <c r="B515" s="4" t="s">
        <v>528</v>
      </c>
      <c r="C515" s="5">
        <v>0</v>
      </c>
    </row>
    <row r="516" spans="1:8" hidden="1" outlineLevel="2">
      <c r="A516" s="7">
        <v>6616</v>
      </c>
      <c r="B516" s="4" t="s">
        <v>529</v>
      </c>
      <c r="C516" s="5">
        <v>0</v>
      </c>
    </row>
    <row r="517" spans="1:8" hidden="1" outlineLevel="2">
      <c r="A517" s="7">
        <v>6616</v>
      </c>
      <c r="B517" s="4" t="s">
        <v>530</v>
      </c>
      <c r="C517" s="5">
        <v>0</v>
      </c>
    </row>
    <row r="518" spans="1:8" hidden="1" outlineLevel="1">
      <c r="A518" s="171" t="s">
        <v>531</v>
      </c>
      <c r="B518" s="172"/>
      <c r="C518" s="32">
        <f>SUM(C519:C527)</f>
        <v>20000</v>
      </c>
    </row>
    <row r="519" spans="1:8" hidden="1" outlineLevel="2">
      <c r="A519" s="7">
        <v>6617</v>
      </c>
      <c r="B519" s="4" t="s">
        <v>532</v>
      </c>
      <c r="C519" s="5">
        <v>0</v>
      </c>
    </row>
    <row r="520" spans="1:8" hidden="1" outlineLevel="2">
      <c r="A520" s="7">
        <v>6617</v>
      </c>
      <c r="B520" s="4" t="s">
        <v>533</v>
      </c>
      <c r="C520" s="5">
        <v>0</v>
      </c>
    </row>
    <row r="521" spans="1:8" hidden="1" outlineLevel="2">
      <c r="A521" s="7">
        <v>6617</v>
      </c>
      <c r="B521" s="4" t="s">
        <v>534</v>
      </c>
      <c r="C521" s="5">
        <v>0</v>
      </c>
    </row>
    <row r="522" spans="1:8" hidden="1" outlineLevel="2">
      <c r="A522" s="7">
        <v>6617</v>
      </c>
      <c r="B522" s="4" t="s">
        <v>535</v>
      </c>
      <c r="C522" s="5">
        <v>0</v>
      </c>
    </row>
    <row r="523" spans="1:8" hidden="1" outlineLevel="2">
      <c r="A523" s="7">
        <v>6617</v>
      </c>
      <c r="B523" s="4" t="s">
        <v>536</v>
      </c>
      <c r="C523" s="5">
        <v>0</v>
      </c>
    </row>
    <row r="524" spans="1:8" hidden="1" outlineLevel="2">
      <c r="A524" s="7">
        <v>6617</v>
      </c>
      <c r="B524" s="4" t="s">
        <v>537</v>
      </c>
      <c r="C524" s="5">
        <v>0</v>
      </c>
    </row>
    <row r="525" spans="1:8" hidden="1" outlineLevel="2">
      <c r="A525" s="7">
        <v>6617</v>
      </c>
      <c r="B525" s="4" t="s">
        <v>538</v>
      </c>
      <c r="C525" s="5">
        <v>0</v>
      </c>
    </row>
    <row r="526" spans="1:8" hidden="1" outlineLevel="2">
      <c r="A526" s="7">
        <v>6617</v>
      </c>
      <c r="B526" s="4" t="s">
        <v>539</v>
      </c>
      <c r="C526" s="5">
        <v>0</v>
      </c>
    </row>
    <row r="527" spans="1:8" hidden="1" outlineLevel="2">
      <c r="A527" s="7">
        <v>6617</v>
      </c>
      <c r="B527" s="4" t="s">
        <v>540</v>
      </c>
      <c r="C527" s="5">
        <v>20000</v>
      </c>
    </row>
    <row r="528" spans="1:8" collapsed="1">
      <c r="A528" s="173" t="s">
        <v>541</v>
      </c>
      <c r="B528" s="174"/>
      <c r="C528" s="38">
        <f>C529+C530+C531</f>
        <v>0</v>
      </c>
      <c r="E528" s="39" t="s">
        <v>596</v>
      </c>
      <c r="F528" s="41"/>
      <c r="G528" s="42"/>
      <c r="H528" s="40" t="b">
        <f>AND(F528=G528)</f>
        <v>1</v>
      </c>
    </row>
    <row r="529" spans="1:8" hidden="1" outlineLevel="1">
      <c r="A529" s="171" t="s">
        <v>542</v>
      </c>
      <c r="B529" s="172"/>
      <c r="C529" s="32">
        <v>0</v>
      </c>
    </row>
    <row r="530" spans="1:8" hidden="1" outlineLevel="1">
      <c r="A530" s="171" t="s">
        <v>543</v>
      </c>
      <c r="B530" s="172"/>
      <c r="C530" s="32">
        <v>0</v>
      </c>
    </row>
    <row r="531" spans="1:8" hidden="1" outlineLevel="1">
      <c r="A531" s="171" t="s">
        <v>544</v>
      </c>
      <c r="B531" s="172"/>
      <c r="C531" s="32">
        <v>0</v>
      </c>
    </row>
    <row r="532" spans="1:8" collapsed="1">
      <c r="A532" s="173" t="s">
        <v>545</v>
      </c>
      <c r="B532" s="174"/>
      <c r="C532" s="38">
        <f>C533+C534</f>
        <v>0</v>
      </c>
      <c r="E532" s="39" t="s">
        <v>597</v>
      </c>
      <c r="F532" s="41"/>
      <c r="G532" s="42"/>
      <c r="H532" s="40" t="b">
        <f>AND(F532=G532)</f>
        <v>1</v>
      </c>
    </row>
    <row r="533" spans="1:8" hidden="1" outlineLevel="1">
      <c r="A533" s="171" t="s">
        <v>546</v>
      </c>
      <c r="B533" s="172"/>
      <c r="C533" s="32">
        <v>0</v>
      </c>
    </row>
    <row r="534" spans="1:8" hidden="1" outlineLevel="1">
      <c r="A534" s="171" t="s">
        <v>547</v>
      </c>
      <c r="B534" s="172"/>
      <c r="C534" s="32">
        <v>0</v>
      </c>
    </row>
    <row r="535" spans="1:8" collapsed="1">
      <c r="A535" s="173" t="s">
        <v>548</v>
      </c>
      <c r="B535" s="174"/>
      <c r="C535" s="38">
        <f>C536+C541+C542+C543+C550+C551+C555+C558+C559+C560+C561+C566+C569+C573+C577+C584+C590+C602+C603+C604+C605</f>
        <v>0</v>
      </c>
      <c r="E535" s="39" t="s">
        <v>598</v>
      </c>
      <c r="F535" s="41"/>
      <c r="G535" s="42"/>
      <c r="H535" s="40" t="b">
        <f>AND(F535=G535)</f>
        <v>1</v>
      </c>
    </row>
    <row r="536" spans="1:8" hidden="1" outlineLevel="1">
      <c r="A536" s="171" t="s">
        <v>549</v>
      </c>
      <c r="B536" s="172"/>
      <c r="C536" s="32">
        <f>SUM(C537:C540)</f>
        <v>0</v>
      </c>
    </row>
    <row r="537" spans="1:8" hidden="1" outlineLevel="2">
      <c r="A537" s="7">
        <v>9600</v>
      </c>
      <c r="B537" s="4" t="s">
        <v>468</v>
      </c>
      <c r="C537" s="5">
        <v>0</v>
      </c>
    </row>
    <row r="538" spans="1:8" hidden="1" outlineLevel="2">
      <c r="A538" s="7">
        <v>9600</v>
      </c>
      <c r="B538" s="4" t="s">
        <v>469</v>
      </c>
      <c r="C538" s="5">
        <v>0</v>
      </c>
    </row>
    <row r="539" spans="1:8" hidden="1" outlineLevel="2">
      <c r="A539" s="7">
        <v>9600</v>
      </c>
      <c r="B539" s="4" t="s">
        <v>470</v>
      </c>
      <c r="C539" s="5">
        <v>0</v>
      </c>
    </row>
    <row r="540" spans="1:8" hidden="1" outlineLevel="2">
      <c r="A540" s="7">
        <v>9600</v>
      </c>
      <c r="B540" s="4" t="s">
        <v>471</v>
      </c>
      <c r="C540" s="5">
        <v>0</v>
      </c>
    </row>
    <row r="541" spans="1:8" hidden="1" outlineLevel="1">
      <c r="A541" s="171" t="s">
        <v>550</v>
      </c>
      <c r="B541" s="172"/>
      <c r="C541" s="31">
        <v>0</v>
      </c>
    </row>
    <row r="542" spans="1:8" hidden="1" outlineLevel="1">
      <c r="A542" s="171" t="s">
        <v>551</v>
      </c>
      <c r="B542" s="172"/>
      <c r="C542" s="32">
        <v>0</v>
      </c>
    </row>
    <row r="543" spans="1:8" hidden="1" outlineLevel="1">
      <c r="A543" s="171" t="s">
        <v>552</v>
      </c>
      <c r="B543" s="172"/>
      <c r="C543" s="32">
        <f>SUM(C544:C549)</f>
        <v>0</v>
      </c>
    </row>
    <row r="544" spans="1:8" hidden="1" outlineLevel="2">
      <c r="A544" s="7">
        <v>9603</v>
      </c>
      <c r="B544" s="4" t="s">
        <v>474</v>
      </c>
      <c r="C544" s="5">
        <v>0</v>
      </c>
    </row>
    <row r="545" spans="1:3" hidden="1" outlineLevel="2">
      <c r="A545" s="7">
        <v>9603</v>
      </c>
      <c r="B545" s="4" t="s">
        <v>475</v>
      </c>
      <c r="C545" s="5">
        <v>0</v>
      </c>
    </row>
    <row r="546" spans="1:3" hidden="1" outlineLevel="2">
      <c r="A546" s="7">
        <v>9603</v>
      </c>
      <c r="B546" s="4" t="s">
        <v>476</v>
      </c>
      <c r="C546" s="5">
        <v>0</v>
      </c>
    </row>
    <row r="547" spans="1:3" hidden="1" outlineLevel="2">
      <c r="A547" s="7">
        <v>9603</v>
      </c>
      <c r="B547" s="4" t="s">
        <v>477</v>
      </c>
      <c r="C547" s="5">
        <v>0</v>
      </c>
    </row>
    <row r="548" spans="1:3" hidden="1" outlineLevel="2">
      <c r="A548" s="7">
        <v>9603</v>
      </c>
      <c r="B548" s="4" t="s">
        <v>478</v>
      </c>
      <c r="C548" s="5">
        <v>0</v>
      </c>
    </row>
    <row r="549" spans="1:3" hidden="1" outlineLevel="2">
      <c r="A549" s="7">
        <v>9603</v>
      </c>
      <c r="B549" s="4" t="s">
        <v>479</v>
      </c>
      <c r="C549" s="5">
        <v>0</v>
      </c>
    </row>
    <row r="550" spans="1:3" hidden="1" outlineLevel="1">
      <c r="A550" s="171" t="s">
        <v>553</v>
      </c>
      <c r="B550" s="172"/>
      <c r="C550" s="32">
        <v>0</v>
      </c>
    </row>
    <row r="551" spans="1:3" hidden="1" outlineLevel="1">
      <c r="A551" s="171" t="s">
        <v>554</v>
      </c>
      <c r="B551" s="172"/>
      <c r="C551" s="32">
        <f>SUM(C552:C554)</f>
        <v>0</v>
      </c>
    </row>
    <row r="552" spans="1:3" hidden="1" outlineLevel="2">
      <c r="A552" s="7">
        <v>9605</v>
      </c>
      <c r="B552" s="4" t="s">
        <v>482</v>
      </c>
      <c r="C552" s="5">
        <v>0</v>
      </c>
    </row>
    <row r="553" spans="1:3" hidden="1" outlineLevel="2">
      <c r="A553" s="7">
        <v>9605</v>
      </c>
      <c r="B553" s="4" t="s">
        <v>483</v>
      </c>
      <c r="C553" s="5">
        <v>0</v>
      </c>
    </row>
    <row r="554" spans="1:3" hidden="1" outlineLevel="2">
      <c r="A554" s="7">
        <v>9605</v>
      </c>
      <c r="B554" s="4" t="s">
        <v>484</v>
      </c>
      <c r="C554" s="5">
        <v>0</v>
      </c>
    </row>
    <row r="555" spans="1:3" hidden="1" outlineLevel="1">
      <c r="A555" s="171" t="s">
        <v>555</v>
      </c>
      <c r="B555" s="172"/>
      <c r="C555" s="32">
        <f>SUM(C556:C557)</f>
        <v>0</v>
      </c>
    </row>
    <row r="556" spans="1:3" hidden="1" outlineLevel="2">
      <c r="A556" s="7">
        <v>9606</v>
      </c>
      <c r="B556" s="4" t="s">
        <v>486</v>
      </c>
      <c r="C556" s="5">
        <v>0</v>
      </c>
    </row>
    <row r="557" spans="1:3" hidden="1" outlineLevel="2">
      <c r="A557" s="7">
        <v>9606</v>
      </c>
      <c r="B557" s="4" t="s">
        <v>487</v>
      </c>
      <c r="C557" s="5">
        <v>0</v>
      </c>
    </row>
    <row r="558" spans="1:3" hidden="1" outlineLevel="1">
      <c r="A558" s="171" t="s">
        <v>556</v>
      </c>
      <c r="B558" s="172"/>
      <c r="C558" s="32">
        <v>0</v>
      </c>
    </row>
    <row r="559" spans="1:3" hidden="1" outlineLevel="1" collapsed="1">
      <c r="A559" s="171" t="s">
        <v>557</v>
      </c>
      <c r="B559" s="172"/>
      <c r="C559" s="32">
        <v>0</v>
      </c>
    </row>
    <row r="560" spans="1:3" hidden="1" outlineLevel="1" collapsed="1">
      <c r="A560" s="171" t="s">
        <v>558</v>
      </c>
      <c r="B560" s="172"/>
      <c r="C560" s="32">
        <v>0</v>
      </c>
    </row>
    <row r="561" spans="1:3" hidden="1" outlineLevel="1">
      <c r="A561" s="171" t="s">
        <v>559</v>
      </c>
      <c r="B561" s="172"/>
      <c r="C561" s="32">
        <f>SUM(C562:C565)</f>
        <v>0</v>
      </c>
    </row>
    <row r="562" spans="1:3" hidden="1" outlineLevel="2">
      <c r="A562" s="7">
        <v>9610</v>
      </c>
      <c r="B562" s="4" t="s">
        <v>492</v>
      </c>
      <c r="C562" s="5">
        <v>0</v>
      </c>
    </row>
    <row r="563" spans="1:3" hidden="1" outlineLevel="2">
      <c r="A563" s="7">
        <v>9610</v>
      </c>
      <c r="B563" s="4" t="s">
        <v>493</v>
      </c>
      <c r="C563" s="5">
        <v>0</v>
      </c>
    </row>
    <row r="564" spans="1:3" hidden="1" outlineLevel="2">
      <c r="A564" s="7">
        <v>9610</v>
      </c>
      <c r="B564" s="4" t="s">
        <v>494</v>
      </c>
      <c r="C564" s="5">
        <v>0</v>
      </c>
    </row>
    <row r="565" spans="1:3" hidden="1" outlineLevel="2">
      <c r="A565" s="7">
        <v>9610</v>
      </c>
      <c r="B565" s="4" t="s">
        <v>495</v>
      </c>
      <c r="C565" s="5">
        <v>0</v>
      </c>
    </row>
    <row r="566" spans="1:3" hidden="1" outlineLevel="1">
      <c r="A566" s="171" t="s">
        <v>560</v>
      </c>
      <c r="B566" s="172"/>
      <c r="C566" s="32">
        <f>SUM(C567:C568)</f>
        <v>0</v>
      </c>
    </row>
    <row r="567" spans="1:3" hidden="1" outlineLevel="2">
      <c r="A567" s="7">
        <v>9611</v>
      </c>
      <c r="B567" s="4" t="s">
        <v>496</v>
      </c>
      <c r="C567" s="5">
        <v>0</v>
      </c>
    </row>
    <row r="568" spans="1:3" hidden="1" outlineLevel="2">
      <c r="A568" s="7">
        <v>9611</v>
      </c>
      <c r="B568" s="4" t="s">
        <v>497</v>
      </c>
      <c r="C568" s="5">
        <v>0</v>
      </c>
    </row>
    <row r="569" spans="1:3" hidden="1" outlineLevel="1">
      <c r="A569" s="171" t="s">
        <v>561</v>
      </c>
      <c r="B569" s="172"/>
      <c r="C569" s="32">
        <f>SUM(C570:C572)</f>
        <v>0</v>
      </c>
    </row>
    <row r="570" spans="1:3" hidden="1" outlineLevel="2">
      <c r="A570" s="7">
        <v>9612</v>
      </c>
      <c r="B570" s="4" t="s">
        <v>499</v>
      </c>
      <c r="C570" s="5">
        <v>0</v>
      </c>
    </row>
    <row r="571" spans="1:3" hidden="1" outlineLevel="2">
      <c r="A571" s="7">
        <v>9612</v>
      </c>
      <c r="B571" s="4" t="s">
        <v>500</v>
      </c>
      <c r="C571" s="5">
        <v>0</v>
      </c>
    </row>
    <row r="572" spans="1:3" hidden="1" outlineLevel="2">
      <c r="A572" s="7">
        <v>9612</v>
      </c>
      <c r="B572" s="4" t="s">
        <v>501</v>
      </c>
      <c r="C572" s="5">
        <v>0</v>
      </c>
    </row>
    <row r="573" spans="1:3" hidden="1" outlineLevel="1">
      <c r="A573" s="171" t="s">
        <v>562</v>
      </c>
      <c r="B573" s="172"/>
      <c r="C573" s="32">
        <f>SUM(C574:C576)</f>
        <v>0</v>
      </c>
    </row>
    <row r="574" spans="1:3" hidden="1" outlineLevel="2">
      <c r="A574" s="7">
        <v>9613</v>
      </c>
      <c r="B574" s="4" t="s">
        <v>504</v>
      </c>
      <c r="C574" s="5">
        <v>0</v>
      </c>
    </row>
    <row r="575" spans="1:3" hidden="1" outlineLevel="2">
      <c r="A575" s="7">
        <v>9613</v>
      </c>
      <c r="B575" s="4" t="s">
        <v>505</v>
      </c>
      <c r="C575" s="5">
        <v>0</v>
      </c>
    </row>
    <row r="576" spans="1:3" hidden="1" outlineLevel="2">
      <c r="A576" s="7">
        <v>9613</v>
      </c>
      <c r="B576" s="4" t="s">
        <v>501</v>
      </c>
      <c r="C576" s="5">
        <v>0</v>
      </c>
    </row>
    <row r="577" spans="1:3" hidden="1" outlineLevel="1">
      <c r="A577" s="171" t="s">
        <v>563</v>
      </c>
      <c r="B577" s="172"/>
      <c r="C577" s="32">
        <f>SUM(C578:C583)</f>
        <v>0</v>
      </c>
    </row>
    <row r="578" spans="1:3" hidden="1" outlineLevel="2">
      <c r="A578" s="7">
        <v>9614</v>
      </c>
      <c r="B578" s="4" t="s">
        <v>507</v>
      </c>
      <c r="C578" s="5">
        <v>0</v>
      </c>
    </row>
    <row r="579" spans="1:3" hidden="1" outlineLevel="2">
      <c r="A579" s="7">
        <v>9614</v>
      </c>
      <c r="B579" s="4" t="s">
        <v>508</v>
      </c>
      <c r="C579" s="5">
        <v>0</v>
      </c>
    </row>
    <row r="580" spans="1:3" hidden="1" outlineLevel="2">
      <c r="A580" s="7">
        <v>9614</v>
      </c>
      <c r="B580" s="4" t="s">
        <v>509</v>
      </c>
      <c r="C580" s="5">
        <v>0</v>
      </c>
    </row>
    <row r="581" spans="1:3" hidden="1" outlineLevel="2">
      <c r="A581" s="7">
        <v>9614</v>
      </c>
      <c r="B581" s="4" t="s">
        <v>510</v>
      </c>
      <c r="C581" s="5">
        <v>0</v>
      </c>
    </row>
    <row r="582" spans="1:3" hidden="1" outlineLevel="2">
      <c r="A582" s="7">
        <v>9614</v>
      </c>
      <c r="B582" s="4" t="s">
        <v>511</v>
      </c>
      <c r="C582" s="5">
        <v>0</v>
      </c>
    </row>
    <row r="583" spans="1:3" hidden="1" outlineLevel="2">
      <c r="A583" s="7">
        <v>9614</v>
      </c>
      <c r="B583" s="4" t="s">
        <v>512</v>
      </c>
      <c r="C583" s="5">
        <v>0</v>
      </c>
    </row>
    <row r="584" spans="1:3" hidden="1" outlineLevel="1">
      <c r="A584" s="171" t="s">
        <v>564</v>
      </c>
      <c r="B584" s="172"/>
      <c r="C584" s="32">
        <f>SUM(C585:C589)</f>
        <v>0</v>
      </c>
    </row>
    <row r="585" spans="1:3" hidden="1" outlineLevel="2">
      <c r="A585" s="7">
        <v>9615</v>
      </c>
      <c r="B585" s="4" t="s">
        <v>514</v>
      </c>
      <c r="C585" s="5">
        <v>0</v>
      </c>
    </row>
    <row r="586" spans="1:3" hidden="1" outlineLevel="2">
      <c r="A586" s="7">
        <v>9615</v>
      </c>
      <c r="B586" s="4" t="s">
        <v>515</v>
      </c>
      <c r="C586" s="5">
        <v>0</v>
      </c>
    </row>
    <row r="587" spans="1:3" hidden="1" outlineLevel="2">
      <c r="A587" s="7">
        <v>9615</v>
      </c>
      <c r="B587" s="4" t="s">
        <v>516</v>
      </c>
      <c r="C587" s="5">
        <v>0</v>
      </c>
    </row>
    <row r="588" spans="1:3" hidden="1" outlineLevel="2">
      <c r="A588" s="7">
        <v>9615</v>
      </c>
      <c r="B588" s="4" t="s">
        <v>517</v>
      </c>
      <c r="C588" s="5">
        <v>0</v>
      </c>
    </row>
    <row r="589" spans="1:3" hidden="1" outlineLevel="2">
      <c r="A589" s="7">
        <v>9615</v>
      </c>
      <c r="B589" s="4" t="s">
        <v>518</v>
      </c>
      <c r="C589" s="5">
        <v>0</v>
      </c>
    </row>
    <row r="590" spans="1:3" hidden="1" outlineLevel="1">
      <c r="A590" s="171" t="s">
        <v>565</v>
      </c>
      <c r="B590" s="172"/>
      <c r="C590" s="32">
        <f>SUM(C591:C601)</f>
        <v>0</v>
      </c>
    </row>
    <row r="591" spans="1:3" hidden="1" outlineLevel="2">
      <c r="A591" s="7">
        <v>9616</v>
      </c>
      <c r="B591" s="4" t="s">
        <v>520</v>
      </c>
      <c r="C591" s="5">
        <v>0</v>
      </c>
    </row>
    <row r="592" spans="1:3" hidden="1" outlineLevel="2">
      <c r="A592" s="7">
        <v>9616</v>
      </c>
      <c r="B592" s="4" t="s">
        <v>521</v>
      </c>
      <c r="C592" s="5">
        <v>0</v>
      </c>
    </row>
    <row r="593" spans="1:8" hidden="1" outlineLevel="2">
      <c r="A593" s="7">
        <v>9616</v>
      </c>
      <c r="B593" s="4" t="s">
        <v>522</v>
      </c>
      <c r="C593" s="5">
        <v>0</v>
      </c>
    </row>
    <row r="594" spans="1:8" hidden="1" outlineLevel="2">
      <c r="A594" s="7">
        <v>9616</v>
      </c>
      <c r="B594" s="4" t="s">
        <v>523</v>
      </c>
      <c r="C594" s="5">
        <v>0</v>
      </c>
    </row>
    <row r="595" spans="1:8" hidden="1" outlineLevel="2">
      <c r="A595" s="7">
        <v>9616</v>
      </c>
      <c r="B595" s="4" t="s">
        <v>524</v>
      </c>
      <c r="C595" s="5">
        <v>0</v>
      </c>
    </row>
    <row r="596" spans="1:8" hidden="1" outlineLevel="2">
      <c r="A596" s="7">
        <v>9616</v>
      </c>
      <c r="B596" s="4" t="s">
        <v>525</v>
      </c>
      <c r="C596" s="5">
        <v>0</v>
      </c>
    </row>
    <row r="597" spans="1:8" hidden="1" outlineLevel="2">
      <c r="A597" s="7">
        <v>9616</v>
      </c>
      <c r="B597" s="4" t="s">
        <v>526</v>
      </c>
      <c r="C597" s="5">
        <v>0</v>
      </c>
    </row>
    <row r="598" spans="1:8" hidden="1" outlineLevel="2">
      <c r="A598" s="7">
        <v>9616</v>
      </c>
      <c r="B598" s="4" t="s">
        <v>527</v>
      </c>
      <c r="C598" s="5">
        <v>0</v>
      </c>
    </row>
    <row r="599" spans="1:8" hidden="1" outlineLevel="2">
      <c r="A599" s="7">
        <v>9616</v>
      </c>
      <c r="B599" s="4" t="s">
        <v>528</v>
      </c>
      <c r="C599" s="5">
        <v>0</v>
      </c>
    </row>
    <row r="600" spans="1:8" hidden="1" outlineLevel="2">
      <c r="A600" s="7">
        <v>9616</v>
      </c>
      <c r="B600" s="4" t="s">
        <v>529</v>
      </c>
      <c r="C600" s="5">
        <v>0</v>
      </c>
    </row>
    <row r="601" spans="1:8" hidden="1" outlineLevel="2">
      <c r="A601" s="7">
        <v>9616</v>
      </c>
      <c r="B601" s="4" t="s">
        <v>530</v>
      </c>
      <c r="C601" s="5">
        <v>0</v>
      </c>
    </row>
    <row r="602" spans="1:8" hidden="1" outlineLevel="1">
      <c r="A602" s="171" t="s">
        <v>566</v>
      </c>
      <c r="B602" s="172"/>
      <c r="C602" s="32">
        <f>SUM(C616:C624)</f>
        <v>0</v>
      </c>
    </row>
    <row r="603" spans="1:8" hidden="1" outlineLevel="1">
      <c r="A603" s="171" t="s">
        <v>567</v>
      </c>
      <c r="B603" s="172"/>
      <c r="C603" s="32">
        <v>0</v>
      </c>
    </row>
    <row r="604" spans="1:8" hidden="1" outlineLevel="1">
      <c r="A604" s="171" t="s">
        <v>568</v>
      </c>
      <c r="B604" s="172"/>
      <c r="C604" s="32">
        <v>0</v>
      </c>
    </row>
    <row r="605" spans="1:8" hidden="1" outlineLevel="1">
      <c r="A605" s="171" t="s">
        <v>569</v>
      </c>
      <c r="B605" s="172"/>
      <c r="C605" s="32">
        <v>0</v>
      </c>
    </row>
    <row r="606" spans="1:8" collapsed="1">
      <c r="A606" s="177" t="s">
        <v>570</v>
      </c>
      <c r="B606" s="178"/>
      <c r="C606" s="36">
        <f>C607</f>
        <v>63732</v>
      </c>
      <c r="E606" s="39" t="s">
        <v>66</v>
      </c>
      <c r="F606" s="41"/>
      <c r="G606" s="42"/>
      <c r="H606" s="40" t="b">
        <f>AND(F606=G606)</f>
        <v>1</v>
      </c>
    </row>
    <row r="607" spans="1:8">
      <c r="A607" s="173" t="s">
        <v>571</v>
      </c>
      <c r="B607" s="174"/>
      <c r="C607" s="33">
        <f>C608+C612</f>
        <v>63732</v>
      </c>
      <c r="E607" s="39" t="s">
        <v>599</v>
      </c>
      <c r="F607" s="41"/>
      <c r="G607" s="42"/>
      <c r="H607" s="40" t="b">
        <f>AND(F607=G607)</f>
        <v>1</v>
      </c>
    </row>
    <row r="608" spans="1:8" hidden="1" outlineLevel="1" collapsed="1">
      <c r="A608" s="7">
        <v>10950</v>
      </c>
      <c r="B608" s="4" t="s">
        <v>942</v>
      </c>
      <c r="C608" s="5">
        <f>SUM(C609:C611)</f>
        <v>63732</v>
      </c>
    </row>
    <row r="609" spans="1:8" ht="15" hidden="1" customHeight="1" outlineLevel="2">
      <c r="A609" s="29"/>
      <c r="B609" s="28" t="s">
        <v>572</v>
      </c>
      <c r="C609" s="30">
        <v>63732</v>
      </c>
    </row>
    <row r="610" spans="1:8" ht="15" hidden="1" customHeight="1" outlineLevel="2">
      <c r="A610" s="29"/>
      <c r="B610" s="28" t="s">
        <v>573</v>
      </c>
      <c r="C610" s="30">
        <v>0</v>
      </c>
    </row>
    <row r="611" spans="1:8" ht="15" hidden="1" customHeight="1" outlineLevel="2">
      <c r="A611" s="29"/>
      <c r="B611" s="28" t="s">
        <v>574</v>
      </c>
      <c r="C611" s="30">
        <v>0</v>
      </c>
    </row>
    <row r="612" spans="1:8" hidden="1" outlineLevel="1">
      <c r="A612" s="7">
        <v>10951</v>
      </c>
      <c r="B612" s="4" t="s">
        <v>943</v>
      </c>
      <c r="C612" s="5">
        <f>SUM(C613:C614)</f>
        <v>0</v>
      </c>
    </row>
    <row r="613" spans="1:8" ht="15" hidden="1" customHeight="1" outlineLevel="1">
      <c r="A613" s="29"/>
      <c r="B613" s="28" t="s">
        <v>575</v>
      </c>
      <c r="C613" s="30">
        <v>0</v>
      </c>
    </row>
    <row r="614" spans="1:8" ht="15" hidden="1" customHeight="1" outlineLevel="1">
      <c r="A614" s="29"/>
      <c r="B614" s="28" t="s">
        <v>576</v>
      </c>
      <c r="C614" s="30">
        <v>0</v>
      </c>
    </row>
    <row r="615" spans="1:8" collapsed="1">
      <c r="A615" s="177" t="s">
        <v>577</v>
      </c>
      <c r="B615" s="178"/>
      <c r="C615" s="36">
        <f>C616</f>
        <v>0</v>
      </c>
      <c r="E615" s="39" t="s">
        <v>216</v>
      </c>
      <c r="F615" s="41"/>
      <c r="G615" s="42"/>
      <c r="H615" s="40" t="b">
        <f>AND(F615=G615)</f>
        <v>1</v>
      </c>
    </row>
    <row r="616" spans="1:8">
      <c r="A616" s="173" t="s">
        <v>588</v>
      </c>
      <c r="B616" s="174"/>
      <c r="C616" s="33">
        <f>C617+C621</f>
        <v>0</v>
      </c>
      <c r="E616" s="39" t="s">
        <v>600</v>
      </c>
      <c r="F616" s="41"/>
      <c r="G616" s="42"/>
      <c r="H616" s="40" t="b">
        <f>AND(F616=G616)</f>
        <v>1</v>
      </c>
    </row>
  </sheetData>
  <mergeCells count="98">
    <mergeCell ref="A615:B615"/>
    <mergeCell ref="A616:B616"/>
    <mergeCell ref="A602:B602"/>
    <mergeCell ref="A603:B603"/>
    <mergeCell ref="A604:B604"/>
    <mergeCell ref="A605:B605"/>
    <mergeCell ref="A606:B606"/>
    <mergeCell ref="A607:B607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custom" allowBlank="1" showInputMessage="1" showErrorMessage="1" sqref="H449">
      <formula1>C149+C264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114:H116 H123 H146:H149 H140:H141 H137 H134 H129:H130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6"/>
  <sheetViews>
    <sheetView rightToLeft="1" topLeftCell="A140" zoomScale="120" zoomScaleNormal="120" workbookViewId="0">
      <selection activeCell="A528" sqref="A528:B528"/>
    </sheetView>
  </sheetViews>
  <sheetFormatPr defaultColWidth="9.140625" defaultRowHeight="15" outlineLevelRow="3"/>
  <cols>
    <col min="1" max="1" width="7" bestFit="1" customWidth="1"/>
    <col min="2" max="2" width="45.28515625" customWidth="1"/>
    <col min="3" max="3" width="16.7109375" bestFit="1" customWidth="1"/>
    <col min="5" max="5" width="15.5703125" bestFit="1" customWidth="1"/>
    <col min="6" max="7" width="16.7109375" bestFit="1" customWidth="1"/>
    <col min="8" max="8" width="20.42578125" bestFit="1" customWidth="1"/>
  </cols>
  <sheetData>
    <row r="1" spans="1:12" ht="18.75">
      <c r="A1" s="160" t="s">
        <v>30</v>
      </c>
      <c r="B1" s="160"/>
      <c r="C1" s="160"/>
      <c r="E1" s="43" t="s">
        <v>31</v>
      </c>
      <c r="F1" s="44">
        <f>C2+C114</f>
        <v>2006885.93</v>
      </c>
      <c r="G1" s="45">
        <v>2006885.93</v>
      </c>
      <c r="H1" s="46" t="b">
        <f>AND(F1=G1)</f>
        <v>1</v>
      </c>
    </row>
    <row r="2" spans="1:12">
      <c r="A2" s="161" t="s">
        <v>60</v>
      </c>
      <c r="B2" s="161"/>
      <c r="C2" s="26">
        <f>C3+C67</f>
        <v>906600</v>
      </c>
      <c r="E2" s="39" t="s">
        <v>60</v>
      </c>
      <c r="F2" s="41"/>
      <c r="G2" s="42"/>
      <c r="H2" s="40" t="b">
        <f>AND(F2=G2)</f>
        <v>1</v>
      </c>
    </row>
    <row r="3" spans="1:12">
      <c r="A3" s="162" t="s">
        <v>578</v>
      </c>
      <c r="B3" s="162"/>
      <c r="C3" s="23">
        <f>C4+C11+C38+C61</f>
        <v>475800</v>
      </c>
      <c r="E3" s="39" t="s">
        <v>57</v>
      </c>
      <c r="F3" s="41"/>
      <c r="G3" s="42"/>
      <c r="H3" s="40" t="b">
        <f>AND(F3=G3)</f>
        <v>1</v>
      </c>
    </row>
    <row r="4" spans="1:12" ht="15" customHeight="1">
      <c r="A4" s="163" t="s">
        <v>124</v>
      </c>
      <c r="B4" s="164"/>
      <c r="C4" s="21">
        <f>SUM(C5:C10)</f>
        <v>46150</v>
      </c>
      <c r="E4" s="39" t="s">
        <v>53</v>
      </c>
      <c r="F4" s="41"/>
      <c r="G4" s="42"/>
      <c r="H4" s="40" t="b">
        <f>AND(F4=G4)</f>
        <v>1</v>
      </c>
      <c r="I4" s="17"/>
      <c r="J4" s="17"/>
      <c r="K4" s="17"/>
      <c r="L4" s="17"/>
    </row>
    <row r="5" spans="1:12" ht="15" hidden="1" customHeight="1" outlineLevel="1">
      <c r="A5" s="3">
        <v>1101</v>
      </c>
      <c r="B5" s="1" t="s">
        <v>0</v>
      </c>
      <c r="C5" s="2">
        <v>12000</v>
      </c>
      <c r="E5" s="17"/>
      <c r="F5" s="17"/>
      <c r="G5" s="17"/>
      <c r="H5" s="17"/>
      <c r="I5" s="17"/>
      <c r="J5" s="17"/>
      <c r="K5" s="17"/>
      <c r="L5" s="17"/>
    </row>
    <row r="6" spans="1:12" ht="15" hidden="1" customHeight="1" outlineLevel="1">
      <c r="A6" s="3">
        <v>1102</v>
      </c>
      <c r="B6" s="1" t="s">
        <v>1</v>
      </c>
      <c r="C6" s="2">
        <v>5000</v>
      </c>
      <c r="E6" s="17"/>
      <c r="F6" s="17"/>
      <c r="G6" s="17"/>
      <c r="H6" s="17"/>
      <c r="I6" s="17"/>
      <c r="J6" s="17"/>
      <c r="K6" s="17"/>
      <c r="L6" s="17"/>
    </row>
    <row r="7" spans="1:12" ht="15" hidden="1" customHeight="1" outlineLevel="1">
      <c r="A7" s="3">
        <v>1201</v>
      </c>
      <c r="B7" s="1" t="s">
        <v>2</v>
      </c>
      <c r="C7" s="2">
        <v>29000</v>
      </c>
      <c r="E7" s="17"/>
      <c r="F7" s="17"/>
      <c r="G7" s="17"/>
      <c r="H7" s="17"/>
      <c r="I7" s="17"/>
      <c r="J7" s="17"/>
      <c r="K7" s="17"/>
      <c r="L7" s="17"/>
    </row>
    <row r="8" spans="1:12" ht="15" hidden="1" customHeight="1" outlineLevel="1">
      <c r="A8" s="3">
        <v>1201</v>
      </c>
      <c r="B8" s="1" t="s">
        <v>64</v>
      </c>
      <c r="C8" s="2"/>
      <c r="E8" s="17"/>
      <c r="F8" s="17"/>
      <c r="G8" s="17"/>
      <c r="H8" s="17"/>
      <c r="I8" s="17"/>
      <c r="J8" s="17"/>
      <c r="K8" s="17"/>
      <c r="L8" s="17"/>
    </row>
    <row r="9" spans="1:12" ht="15" hidden="1" customHeight="1" outlineLevel="1">
      <c r="A9" s="3">
        <v>1202</v>
      </c>
      <c r="B9" s="1" t="s">
        <v>123</v>
      </c>
      <c r="C9" s="2"/>
      <c r="E9" s="17"/>
      <c r="F9" s="17"/>
      <c r="G9" s="17"/>
      <c r="H9" s="17"/>
      <c r="I9" s="17"/>
      <c r="J9" s="17"/>
      <c r="K9" s="17"/>
      <c r="L9" s="17"/>
    </row>
    <row r="10" spans="1:12" ht="15" hidden="1" customHeight="1" outlineLevel="1">
      <c r="A10" s="3">
        <v>1203</v>
      </c>
      <c r="B10" s="1" t="s">
        <v>3</v>
      </c>
      <c r="C10" s="2">
        <v>150</v>
      </c>
      <c r="E10" s="17"/>
      <c r="F10" s="17"/>
      <c r="G10" s="17"/>
      <c r="H10" s="17"/>
      <c r="I10" s="17"/>
      <c r="J10" s="17"/>
      <c r="K10" s="17"/>
      <c r="L10" s="17"/>
    </row>
    <row r="11" spans="1:12" ht="15" customHeight="1" collapsed="1">
      <c r="A11" s="163" t="s">
        <v>125</v>
      </c>
      <c r="B11" s="164"/>
      <c r="C11" s="21">
        <f>SUM(C12:C37)</f>
        <v>372600</v>
      </c>
      <c r="E11" s="39" t="s">
        <v>54</v>
      </c>
      <c r="F11" s="41"/>
      <c r="G11" s="42"/>
      <c r="H11" s="40" t="b">
        <f>AND(F11=G11)</f>
        <v>1</v>
      </c>
      <c r="I11" s="17"/>
      <c r="J11" s="17"/>
      <c r="K11" s="17"/>
      <c r="L11" s="17"/>
    </row>
    <row r="12" spans="1:12" hidden="1" outlineLevel="1">
      <c r="A12" s="3">
        <v>2101</v>
      </c>
      <c r="B12" s="1" t="s">
        <v>4</v>
      </c>
      <c r="C12" s="2">
        <v>370000</v>
      </c>
    </row>
    <row r="13" spans="1:12" hidden="1" outlineLevel="1">
      <c r="A13" s="3">
        <v>2102</v>
      </c>
      <c r="B13" s="1" t="s">
        <v>126</v>
      </c>
      <c r="C13" s="2"/>
    </row>
    <row r="14" spans="1:12" hidden="1" outlineLevel="1">
      <c r="A14" s="3">
        <v>2201</v>
      </c>
      <c r="B14" s="1" t="s">
        <v>5</v>
      </c>
      <c r="C14" s="2">
        <v>700</v>
      </c>
    </row>
    <row r="15" spans="1:12" hidden="1" outlineLevel="1">
      <c r="A15" s="3">
        <v>2201</v>
      </c>
      <c r="B15" s="1" t="s">
        <v>127</v>
      </c>
      <c r="C15" s="2"/>
    </row>
    <row r="16" spans="1:12" hidden="1" outlineLevel="1">
      <c r="A16" s="3">
        <v>2201</v>
      </c>
      <c r="B16" s="1" t="s">
        <v>128</v>
      </c>
      <c r="C16" s="2"/>
    </row>
    <row r="17" spans="1:3" hidden="1" outlineLevel="1">
      <c r="A17" s="3">
        <v>2202</v>
      </c>
      <c r="B17" s="1" t="s">
        <v>129</v>
      </c>
      <c r="C17" s="2">
        <v>200</v>
      </c>
    </row>
    <row r="18" spans="1:3" hidden="1" outlineLevel="1">
      <c r="A18" s="3">
        <v>2203</v>
      </c>
      <c r="B18" s="1" t="s">
        <v>130</v>
      </c>
      <c r="C18" s="2">
        <v>100</v>
      </c>
    </row>
    <row r="19" spans="1:3" hidden="1" outlineLevel="1">
      <c r="A19" s="3">
        <v>2204</v>
      </c>
      <c r="B19" s="1" t="s">
        <v>131</v>
      </c>
      <c r="C19" s="2"/>
    </row>
    <row r="20" spans="1:3" hidden="1" outlineLevel="1">
      <c r="A20" s="3">
        <v>2299</v>
      </c>
      <c r="B20" s="1" t="s">
        <v>132</v>
      </c>
      <c r="C20" s="2"/>
    </row>
    <row r="21" spans="1:3" hidden="1" outlineLevel="1">
      <c r="A21" s="3">
        <v>2301</v>
      </c>
      <c r="B21" s="1" t="s">
        <v>133</v>
      </c>
      <c r="C21" s="2"/>
    </row>
    <row r="22" spans="1:3" hidden="1" outlineLevel="1">
      <c r="A22" s="3">
        <v>2302</v>
      </c>
      <c r="B22" s="1" t="s">
        <v>134</v>
      </c>
      <c r="C22" s="2"/>
    </row>
    <row r="23" spans="1:3" hidden="1" outlineLevel="1">
      <c r="A23" s="3">
        <v>2303</v>
      </c>
      <c r="B23" s="1" t="s">
        <v>135</v>
      </c>
      <c r="C23" s="2"/>
    </row>
    <row r="24" spans="1:3" hidden="1" outlineLevel="1">
      <c r="A24" s="3">
        <v>2304</v>
      </c>
      <c r="B24" s="1" t="s">
        <v>136</v>
      </c>
      <c r="C24" s="2"/>
    </row>
    <row r="25" spans="1:3" hidden="1" outlineLevel="1">
      <c r="A25" s="3">
        <v>2305</v>
      </c>
      <c r="B25" s="1" t="s">
        <v>137</v>
      </c>
      <c r="C25" s="2"/>
    </row>
    <row r="26" spans="1:3" hidden="1" outlineLevel="1">
      <c r="A26" s="3">
        <v>2306</v>
      </c>
      <c r="B26" s="1" t="s">
        <v>138</v>
      </c>
      <c r="C26" s="2"/>
    </row>
    <row r="27" spans="1:3" hidden="1" outlineLevel="1">
      <c r="A27" s="3">
        <v>2307</v>
      </c>
      <c r="B27" s="1" t="s">
        <v>139</v>
      </c>
      <c r="C27" s="2"/>
    </row>
    <row r="28" spans="1:3" hidden="1" outlineLevel="1">
      <c r="A28" s="3">
        <v>2308</v>
      </c>
      <c r="B28" s="1" t="s">
        <v>140</v>
      </c>
      <c r="C28" s="2"/>
    </row>
    <row r="29" spans="1:3" hidden="1" outlineLevel="1">
      <c r="A29" s="3">
        <v>2401</v>
      </c>
      <c r="B29" s="1" t="s">
        <v>141</v>
      </c>
      <c r="C29" s="2"/>
    </row>
    <row r="30" spans="1:3" ht="12.75" hidden="1" customHeight="1" outlineLevel="1">
      <c r="A30" s="3">
        <v>2401</v>
      </c>
      <c r="B30" s="1" t="s">
        <v>142</v>
      </c>
      <c r="C30" s="2"/>
    </row>
    <row r="31" spans="1:3" hidden="1" outlineLevel="1">
      <c r="A31" s="3">
        <v>2401</v>
      </c>
      <c r="B31" s="1" t="s">
        <v>143</v>
      </c>
      <c r="C31" s="2"/>
    </row>
    <row r="32" spans="1:3" hidden="1" outlineLevel="1">
      <c r="A32" s="3">
        <v>2402</v>
      </c>
      <c r="B32" s="1" t="s">
        <v>6</v>
      </c>
      <c r="C32" s="2"/>
    </row>
    <row r="33" spans="1:8" hidden="1" outlineLevel="1">
      <c r="A33" s="3">
        <v>2403</v>
      </c>
      <c r="B33" s="1" t="s">
        <v>144</v>
      </c>
      <c r="C33" s="2"/>
    </row>
    <row r="34" spans="1:8" hidden="1" outlineLevel="1">
      <c r="A34" s="3">
        <v>2404</v>
      </c>
      <c r="B34" s="1" t="s">
        <v>7</v>
      </c>
      <c r="C34" s="2">
        <v>1500</v>
      </c>
    </row>
    <row r="35" spans="1:8" hidden="1" outlineLevel="1">
      <c r="A35" s="3">
        <v>2405</v>
      </c>
      <c r="B35" s="1" t="s">
        <v>8</v>
      </c>
      <c r="C35" s="2"/>
    </row>
    <row r="36" spans="1:8" hidden="1" outlineLevel="1">
      <c r="A36" s="3">
        <v>2406</v>
      </c>
      <c r="B36" s="1" t="s">
        <v>9</v>
      </c>
      <c r="C36" s="2">
        <v>100</v>
      </c>
    </row>
    <row r="37" spans="1:8" hidden="1" outlineLevel="1">
      <c r="A37" s="3">
        <v>2499</v>
      </c>
      <c r="B37" s="1" t="s">
        <v>10</v>
      </c>
      <c r="C37" s="15"/>
    </row>
    <row r="38" spans="1:8" collapsed="1">
      <c r="A38" s="163" t="s">
        <v>145</v>
      </c>
      <c r="B38" s="164"/>
      <c r="C38" s="21">
        <f>SUM(C39:C60)</f>
        <v>57000</v>
      </c>
      <c r="E38" s="39" t="s">
        <v>55</v>
      </c>
      <c r="F38" s="41"/>
      <c r="G38" s="42"/>
      <c r="H38" s="40" t="b">
        <f>AND(F38=G38)</f>
        <v>1</v>
      </c>
    </row>
    <row r="39" spans="1:8" hidden="1" outlineLevel="1">
      <c r="A39" s="20">
        <v>3101</v>
      </c>
      <c r="B39" s="20" t="s">
        <v>11</v>
      </c>
      <c r="C39" s="2">
        <v>5500</v>
      </c>
    </row>
    <row r="40" spans="1:8" hidden="1" outlineLevel="1">
      <c r="A40" s="20">
        <v>3102</v>
      </c>
      <c r="B40" s="20" t="s">
        <v>12</v>
      </c>
      <c r="C40" s="2">
        <v>1700</v>
      </c>
    </row>
    <row r="41" spans="1:8" hidden="1" outlineLevel="1">
      <c r="A41" s="20">
        <v>3103</v>
      </c>
      <c r="B41" s="20" t="s">
        <v>13</v>
      </c>
      <c r="C41" s="2">
        <v>4000</v>
      </c>
    </row>
    <row r="42" spans="1:8" hidden="1" outlineLevel="1">
      <c r="A42" s="20">
        <v>3199</v>
      </c>
      <c r="B42" s="20" t="s">
        <v>14</v>
      </c>
      <c r="C42" s="2">
        <v>50</v>
      </c>
    </row>
    <row r="43" spans="1:8" hidden="1" outlineLevel="1">
      <c r="A43" s="20">
        <v>3201</v>
      </c>
      <c r="B43" s="20" t="s">
        <v>146</v>
      </c>
      <c r="C43" s="2"/>
    </row>
    <row r="44" spans="1:8" hidden="1" outlineLevel="1">
      <c r="A44" s="20">
        <v>3202</v>
      </c>
      <c r="B44" s="20" t="s">
        <v>15</v>
      </c>
      <c r="C44" s="2"/>
    </row>
    <row r="45" spans="1:8" hidden="1" outlineLevel="1">
      <c r="A45" s="20">
        <v>3203</v>
      </c>
      <c r="B45" s="20" t="s">
        <v>16</v>
      </c>
      <c r="C45" s="2">
        <v>2000</v>
      </c>
    </row>
    <row r="46" spans="1:8" hidden="1" outlineLevel="1">
      <c r="A46" s="20">
        <v>3204</v>
      </c>
      <c r="B46" s="20" t="s">
        <v>147</v>
      </c>
      <c r="C46" s="2"/>
    </row>
    <row r="47" spans="1:8" hidden="1" outlineLevel="1">
      <c r="A47" s="20">
        <v>3205</v>
      </c>
      <c r="B47" s="20" t="s">
        <v>148</v>
      </c>
      <c r="C47" s="2">
        <v>1000</v>
      </c>
    </row>
    <row r="48" spans="1:8" hidden="1" outlineLevel="1">
      <c r="A48" s="20">
        <v>3206</v>
      </c>
      <c r="B48" s="20" t="s">
        <v>17</v>
      </c>
      <c r="C48" s="2"/>
    </row>
    <row r="49" spans="1:8" hidden="1" outlineLevel="1">
      <c r="A49" s="20">
        <v>3207</v>
      </c>
      <c r="B49" s="20" t="s">
        <v>149</v>
      </c>
      <c r="C49" s="2"/>
    </row>
    <row r="50" spans="1:8" hidden="1" outlineLevel="1">
      <c r="A50" s="20">
        <v>3208</v>
      </c>
      <c r="B50" s="20" t="s">
        <v>150</v>
      </c>
      <c r="C50" s="2">
        <v>100</v>
      </c>
    </row>
    <row r="51" spans="1:8" hidden="1" outlineLevel="1">
      <c r="A51" s="20">
        <v>3209</v>
      </c>
      <c r="B51" s="20" t="s">
        <v>151</v>
      </c>
      <c r="C51" s="2"/>
    </row>
    <row r="52" spans="1:8" hidden="1" outlineLevel="1">
      <c r="A52" s="20">
        <v>3299</v>
      </c>
      <c r="B52" s="20" t="s">
        <v>152</v>
      </c>
      <c r="C52" s="2">
        <v>50</v>
      </c>
    </row>
    <row r="53" spans="1:8" hidden="1" outlineLevel="1">
      <c r="A53" s="20">
        <v>3301</v>
      </c>
      <c r="B53" s="20" t="s">
        <v>18</v>
      </c>
      <c r="C53" s="2">
        <v>3500</v>
      </c>
    </row>
    <row r="54" spans="1:8" hidden="1" outlineLevel="1">
      <c r="A54" s="20">
        <v>3302</v>
      </c>
      <c r="B54" s="20" t="s">
        <v>19</v>
      </c>
      <c r="C54" s="2">
        <v>100</v>
      </c>
    </row>
    <row r="55" spans="1:8" hidden="1" outlineLevel="1">
      <c r="A55" s="20">
        <v>3303</v>
      </c>
      <c r="B55" s="20" t="s">
        <v>153</v>
      </c>
      <c r="C55" s="2">
        <v>15000</v>
      </c>
    </row>
    <row r="56" spans="1:8" hidden="1" outlineLevel="1">
      <c r="A56" s="20">
        <v>3303</v>
      </c>
      <c r="B56" s="20" t="s">
        <v>154</v>
      </c>
      <c r="C56" s="2"/>
    </row>
    <row r="57" spans="1:8" hidden="1" outlineLevel="1">
      <c r="A57" s="20">
        <v>3304</v>
      </c>
      <c r="B57" s="20" t="s">
        <v>155</v>
      </c>
      <c r="C57" s="2">
        <v>24000</v>
      </c>
    </row>
    <row r="58" spans="1:8" hidden="1" outlineLevel="1">
      <c r="A58" s="20">
        <v>3305</v>
      </c>
      <c r="B58" s="20" t="s">
        <v>156</v>
      </c>
      <c r="C58" s="2"/>
    </row>
    <row r="59" spans="1:8" hidden="1" outlineLevel="1">
      <c r="A59" s="20">
        <v>3306</v>
      </c>
      <c r="B59" s="20" t="s">
        <v>157</v>
      </c>
      <c r="C59" s="2"/>
    </row>
    <row r="60" spans="1:8" hidden="1" outlineLevel="1">
      <c r="A60" s="20">
        <v>3399</v>
      </c>
      <c r="B60" s="20" t="s">
        <v>104</v>
      </c>
      <c r="C60" s="2"/>
    </row>
    <row r="61" spans="1:8" collapsed="1">
      <c r="A61" s="163" t="s">
        <v>158</v>
      </c>
      <c r="B61" s="164"/>
      <c r="C61" s="22">
        <f>SUM(C62:C66)</f>
        <v>50</v>
      </c>
      <c r="E61" s="39" t="s">
        <v>105</v>
      </c>
      <c r="F61" s="41"/>
      <c r="G61" s="42"/>
      <c r="H61" s="40" t="b">
        <f>AND(F61=G61)</f>
        <v>1</v>
      </c>
    </row>
    <row r="62" spans="1:8" hidden="1" outlineLevel="1">
      <c r="A62" s="3">
        <v>4001</v>
      </c>
      <c r="B62" s="1" t="s">
        <v>159</v>
      </c>
      <c r="C62" s="2"/>
    </row>
    <row r="63" spans="1:8" hidden="1" outlineLevel="1">
      <c r="A63" s="3">
        <v>4002</v>
      </c>
      <c r="B63" s="1" t="s">
        <v>160</v>
      </c>
      <c r="C63" s="2">
        <v>50</v>
      </c>
    </row>
    <row r="64" spans="1:8" hidden="1" outlineLevel="1">
      <c r="A64" s="3">
        <v>4003</v>
      </c>
      <c r="B64" s="1" t="s">
        <v>106</v>
      </c>
      <c r="C64" s="2"/>
    </row>
    <row r="65" spans="1:8" hidden="1" outlineLevel="1">
      <c r="A65" s="14">
        <v>4004</v>
      </c>
      <c r="B65" s="1" t="s">
        <v>161</v>
      </c>
      <c r="C65" s="2"/>
    </row>
    <row r="66" spans="1:8" hidden="1" outlineLevel="1">
      <c r="A66" s="14">
        <v>4099</v>
      </c>
      <c r="B66" s="1" t="s">
        <v>162</v>
      </c>
      <c r="C66" s="2"/>
    </row>
    <row r="67" spans="1:8" collapsed="1">
      <c r="A67" s="162" t="s">
        <v>579</v>
      </c>
      <c r="B67" s="162"/>
      <c r="C67" s="25">
        <f>C97+C68</f>
        <v>430800</v>
      </c>
      <c r="E67" s="39" t="s">
        <v>59</v>
      </c>
      <c r="F67" s="41"/>
      <c r="G67" s="42"/>
      <c r="H67" s="40" t="b">
        <f>AND(F67=G67)</f>
        <v>1</v>
      </c>
    </row>
    <row r="68" spans="1:8">
      <c r="A68" s="163" t="s">
        <v>163</v>
      </c>
      <c r="B68" s="164"/>
      <c r="C68" s="21">
        <f>SUM(C69:C96)</f>
        <v>50000</v>
      </c>
      <c r="E68" s="39" t="s">
        <v>56</v>
      </c>
      <c r="F68" s="41"/>
      <c r="G68" s="42"/>
      <c r="H68" s="40" t="b">
        <f>AND(F68=G68)</f>
        <v>1</v>
      </c>
    </row>
    <row r="69" spans="1:8" ht="15" hidden="1" customHeight="1" outlineLevel="1">
      <c r="A69" s="3">
        <v>5101</v>
      </c>
      <c r="B69" s="2" t="s">
        <v>164</v>
      </c>
      <c r="C69" s="2"/>
    </row>
    <row r="70" spans="1:8" ht="15" hidden="1" customHeight="1" outlineLevel="1">
      <c r="A70" s="3">
        <v>5102</v>
      </c>
      <c r="B70" s="2" t="s">
        <v>165</v>
      </c>
      <c r="C70" s="2"/>
    </row>
    <row r="71" spans="1:8" ht="15" hidden="1" customHeight="1" outlineLevel="1">
      <c r="A71" s="3">
        <v>5102</v>
      </c>
      <c r="B71" s="2" t="s">
        <v>22</v>
      </c>
      <c r="C71" s="2"/>
    </row>
    <row r="72" spans="1:8" ht="15" hidden="1" customHeight="1" outlineLevel="1">
      <c r="A72" s="3">
        <v>5102</v>
      </c>
      <c r="B72" s="2" t="s">
        <v>166</v>
      </c>
      <c r="C72" s="2"/>
    </row>
    <row r="73" spans="1:8" ht="15" hidden="1" customHeight="1" outlineLevel="1">
      <c r="A73" s="3">
        <v>5103</v>
      </c>
      <c r="B73" s="2" t="s">
        <v>167</v>
      </c>
      <c r="C73" s="2"/>
    </row>
    <row r="74" spans="1:8" ht="15" hidden="1" customHeight="1" outlineLevel="1">
      <c r="A74" s="3">
        <v>5104</v>
      </c>
      <c r="B74" s="2" t="s">
        <v>168</v>
      </c>
      <c r="C74" s="2"/>
    </row>
    <row r="75" spans="1:8" ht="15" hidden="1" customHeight="1" outlineLevel="1">
      <c r="A75" s="3">
        <v>5105</v>
      </c>
      <c r="B75" s="2" t="s">
        <v>169</v>
      </c>
      <c r="C75" s="2"/>
    </row>
    <row r="76" spans="1:8" ht="15" hidden="1" customHeight="1" outlineLevel="1">
      <c r="A76" s="3">
        <v>5106</v>
      </c>
      <c r="B76" s="2" t="s">
        <v>170</v>
      </c>
      <c r="C76" s="2"/>
    </row>
    <row r="77" spans="1:8" ht="15" hidden="1" customHeight="1" outlineLevel="1">
      <c r="A77" s="3">
        <v>5107</v>
      </c>
      <c r="B77" s="2" t="s">
        <v>171</v>
      </c>
      <c r="C77" s="2"/>
    </row>
    <row r="78" spans="1:8" ht="15" hidden="1" customHeight="1" outlineLevel="1">
      <c r="A78" s="3">
        <v>5199</v>
      </c>
      <c r="B78" s="2" t="s">
        <v>173</v>
      </c>
      <c r="C78" s="2"/>
    </row>
    <row r="79" spans="1:8" ht="15" hidden="1" customHeight="1" outlineLevel="1">
      <c r="A79" s="3">
        <v>5201</v>
      </c>
      <c r="B79" s="2" t="s">
        <v>20</v>
      </c>
      <c r="C79" s="18">
        <v>10000</v>
      </c>
    </row>
    <row r="80" spans="1:8" ht="15" hidden="1" customHeight="1" outlineLevel="1">
      <c r="A80" s="3">
        <v>5202</v>
      </c>
      <c r="B80" s="2" t="s">
        <v>172</v>
      </c>
      <c r="C80" s="2"/>
    </row>
    <row r="81" spans="1:3" ht="15" hidden="1" customHeight="1" outlineLevel="1">
      <c r="A81" s="3">
        <v>5203</v>
      </c>
      <c r="B81" s="2" t="s">
        <v>21</v>
      </c>
      <c r="C81" s="2"/>
    </row>
    <row r="82" spans="1:3" ht="15" hidden="1" customHeight="1" outlineLevel="1">
      <c r="A82" s="3">
        <v>5204</v>
      </c>
      <c r="B82" s="2" t="s">
        <v>174</v>
      </c>
      <c r="C82" s="2"/>
    </row>
    <row r="83" spans="1:3" s="16" customFormat="1" ht="15" hidden="1" customHeight="1" outlineLevel="1">
      <c r="A83" s="3">
        <v>5205</v>
      </c>
      <c r="B83" s="2" t="s">
        <v>175</v>
      </c>
      <c r="C83" s="2"/>
    </row>
    <row r="84" spans="1:3" ht="15" hidden="1" customHeight="1" outlineLevel="1">
      <c r="A84" s="3">
        <v>5206</v>
      </c>
      <c r="B84" s="2" t="s">
        <v>176</v>
      </c>
      <c r="C84" s="2"/>
    </row>
    <row r="85" spans="1:3" ht="15" hidden="1" customHeight="1" outlineLevel="1">
      <c r="A85" s="3">
        <v>5206</v>
      </c>
      <c r="B85" s="2" t="s">
        <v>177</v>
      </c>
      <c r="C85" s="2"/>
    </row>
    <row r="86" spans="1:3" ht="15" hidden="1" customHeight="1" outlineLevel="1">
      <c r="A86" s="3">
        <v>5206</v>
      </c>
      <c r="B86" s="2" t="s">
        <v>178</v>
      </c>
      <c r="C86" s="2"/>
    </row>
    <row r="87" spans="1:3" ht="15" hidden="1" customHeight="1" outlineLevel="1">
      <c r="A87" s="3">
        <v>5207</v>
      </c>
      <c r="B87" s="2" t="s">
        <v>179</v>
      </c>
      <c r="C87" s="2"/>
    </row>
    <row r="88" spans="1:3" ht="15" hidden="1" customHeight="1" outlineLevel="1">
      <c r="A88" s="3">
        <v>5208</v>
      </c>
      <c r="B88" s="2" t="s">
        <v>180</v>
      </c>
      <c r="C88" s="2"/>
    </row>
    <row r="89" spans="1:3" ht="15" hidden="1" customHeight="1" outlineLevel="1">
      <c r="A89" s="3">
        <v>5209</v>
      </c>
      <c r="B89" s="2" t="s">
        <v>107</v>
      </c>
      <c r="C89" s="2"/>
    </row>
    <row r="90" spans="1:3" ht="15" hidden="1" customHeight="1" outlineLevel="1">
      <c r="A90" s="3">
        <v>5210</v>
      </c>
      <c r="B90" s="2" t="s">
        <v>108</v>
      </c>
      <c r="C90" s="2"/>
    </row>
    <row r="91" spans="1:3" ht="15" hidden="1" customHeight="1" outlineLevel="1">
      <c r="A91" s="3">
        <v>5211</v>
      </c>
      <c r="B91" s="2" t="s">
        <v>23</v>
      </c>
      <c r="C91" s="2"/>
    </row>
    <row r="92" spans="1:3" ht="15" hidden="1" customHeight="1" outlineLevel="1">
      <c r="A92" s="3">
        <v>5212</v>
      </c>
      <c r="B92" s="2" t="s">
        <v>181</v>
      </c>
      <c r="C92" s="2"/>
    </row>
    <row r="93" spans="1:3" ht="15" hidden="1" customHeight="1" outlineLevel="1">
      <c r="A93" s="3">
        <v>5299</v>
      </c>
      <c r="B93" s="2" t="s">
        <v>182</v>
      </c>
      <c r="C93" s="2"/>
    </row>
    <row r="94" spans="1:3" ht="15" hidden="1" customHeight="1" outlineLevel="1">
      <c r="A94" s="3">
        <v>5301</v>
      </c>
      <c r="B94" s="2" t="s">
        <v>109</v>
      </c>
      <c r="C94" s="2"/>
    </row>
    <row r="95" spans="1:3" ht="13.5" hidden="1" customHeight="1" outlineLevel="1">
      <c r="A95" s="3">
        <v>5302</v>
      </c>
      <c r="B95" s="2" t="s">
        <v>24</v>
      </c>
      <c r="C95" s="2">
        <v>40000</v>
      </c>
    </row>
    <row r="96" spans="1:3" ht="13.5" hidden="1" customHeight="1" outlineLevel="1">
      <c r="A96" s="3">
        <v>5399</v>
      </c>
      <c r="B96" s="2" t="s">
        <v>183</v>
      </c>
      <c r="C96" s="2"/>
    </row>
    <row r="97" spans="1:8" collapsed="1">
      <c r="A97" s="19" t="s">
        <v>184</v>
      </c>
      <c r="B97" s="24"/>
      <c r="C97" s="21">
        <f>SUM(C98:C113)</f>
        <v>380800</v>
      </c>
      <c r="E97" s="39" t="s">
        <v>58</v>
      </c>
      <c r="F97" s="41"/>
      <c r="G97" s="42"/>
      <c r="H97" s="40" t="b">
        <f>AND(F97=G97)</f>
        <v>1</v>
      </c>
    </row>
    <row r="98" spans="1:8" ht="15" hidden="1" customHeight="1" outlineLevel="1">
      <c r="A98" s="3">
        <v>6001</v>
      </c>
      <c r="B98" s="1" t="s">
        <v>25</v>
      </c>
      <c r="C98" s="2">
        <v>170000</v>
      </c>
    </row>
    <row r="99" spans="1:8" ht="15" hidden="1" customHeight="1" outlineLevel="1">
      <c r="A99" s="3">
        <v>6002</v>
      </c>
      <c r="B99" s="1" t="s">
        <v>185</v>
      </c>
      <c r="C99" s="2">
        <v>60000</v>
      </c>
    </row>
    <row r="100" spans="1:8" ht="15" hidden="1" customHeight="1" outlineLevel="1">
      <c r="A100" s="3">
        <v>6003</v>
      </c>
      <c r="B100" s="1" t="s">
        <v>186</v>
      </c>
      <c r="C100" s="2">
        <v>150000</v>
      </c>
    </row>
    <row r="101" spans="1:8" ht="15" hidden="1" customHeight="1" outlineLevel="1">
      <c r="A101" s="3">
        <v>6004</v>
      </c>
      <c r="B101" s="1" t="s">
        <v>187</v>
      </c>
      <c r="C101" s="2"/>
    </row>
    <row r="102" spans="1:8" ht="15" hidden="1" customHeight="1" outlineLevel="1">
      <c r="A102" s="3">
        <v>6005</v>
      </c>
      <c r="B102" s="1" t="s">
        <v>188</v>
      </c>
      <c r="C102" s="2"/>
    </row>
    <row r="103" spans="1:8" hidden="1" outlineLevel="1">
      <c r="A103" s="3">
        <v>6006</v>
      </c>
      <c r="B103" s="1" t="s">
        <v>26</v>
      </c>
      <c r="C103" s="2">
        <v>100</v>
      </c>
    </row>
    <row r="104" spans="1:8" ht="15" hidden="1" customHeight="1" outlineLevel="1">
      <c r="A104" s="3">
        <v>6007</v>
      </c>
      <c r="B104" s="1" t="s">
        <v>27</v>
      </c>
      <c r="C104" s="2">
        <v>100</v>
      </c>
    </row>
    <row r="105" spans="1:8" hidden="1" outlineLevel="1">
      <c r="A105" s="3">
        <v>6008</v>
      </c>
      <c r="B105" s="1" t="s">
        <v>110</v>
      </c>
      <c r="C105" s="2"/>
    </row>
    <row r="106" spans="1:8" hidden="1" outlineLevel="1">
      <c r="A106" s="3">
        <v>6009</v>
      </c>
      <c r="B106" s="1" t="s">
        <v>28</v>
      </c>
      <c r="C106" s="2">
        <v>100</v>
      </c>
    </row>
    <row r="107" spans="1:8" hidden="1" outlineLevel="1">
      <c r="A107" s="3">
        <v>6010</v>
      </c>
      <c r="B107" s="1" t="s">
        <v>189</v>
      </c>
      <c r="C107" s="2"/>
    </row>
    <row r="108" spans="1:8" hidden="1" outlineLevel="1">
      <c r="A108" s="3">
        <v>6011</v>
      </c>
      <c r="B108" s="1" t="s">
        <v>190</v>
      </c>
      <c r="C108" s="2"/>
    </row>
    <row r="109" spans="1:8" hidden="1" outlineLevel="1">
      <c r="A109" s="3">
        <v>6099</v>
      </c>
      <c r="B109" s="1" t="s">
        <v>191</v>
      </c>
      <c r="C109" s="2"/>
    </row>
    <row r="110" spans="1:8" hidden="1" outlineLevel="1">
      <c r="A110" s="3">
        <v>6099</v>
      </c>
      <c r="B110" s="1" t="s">
        <v>192</v>
      </c>
      <c r="C110" s="2"/>
    </row>
    <row r="111" spans="1:8" hidden="1" outlineLevel="1">
      <c r="A111" s="3">
        <v>6099</v>
      </c>
      <c r="B111" s="1" t="s">
        <v>193</v>
      </c>
      <c r="C111" s="2"/>
    </row>
    <row r="112" spans="1:8" hidden="1" outlineLevel="1">
      <c r="A112" s="3">
        <v>6099</v>
      </c>
      <c r="B112" s="1" t="s">
        <v>194</v>
      </c>
      <c r="C112" s="2"/>
    </row>
    <row r="113" spans="1:8" hidden="1" outlineLevel="1">
      <c r="A113" s="8">
        <v>6099</v>
      </c>
      <c r="B113" s="1" t="s">
        <v>29</v>
      </c>
      <c r="C113" s="2">
        <v>500</v>
      </c>
    </row>
    <row r="114" spans="1:8" collapsed="1">
      <c r="A114" s="167" t="s">
        <v>62</v>
      </c>
      <c r="B114" s="168"/>
      <c r="C114" s="26">
        <f>C115+C129+C140</f>
        <v>1100285.93</v>
      </c>
      <c r="E114" s="39" t="s">
        <v>62</v>
      </c>
      <c r="F114" s="41"/>
      <c r="G114" s="42"/>
      <c r="H114" s="40" t="b">
        <f>AND(F114=G114)</f>
        <v>1</v>
      </c>
    </row>
    <row r="115" spans="1:8">
      <c r="A115" s="165" t="s">
        <v>580</v>
      </c>
      <c r="B115" s="166"/>
      <c r="C115" s="23">
        <f>C116+C123</f>
        <v>761175.92999999993</v>
      </c>
      <c r="E115" s="39" t="s">
        <v>61</v>
      </c>
      <c r="F115" s="41"/>
      <c r="G115" s="42"/>
      <c r="H115" s="40" t="b">
        <f>AND(F115=G115)</f>
        <v>1</v>
      </c>
    </row>
    <row r="116" spans="1:8" ht="15" customHeight="1">
      <c r="A116" s="163" t="s">
        <v>195</v>
      </c>
      <c r="B116" s="164"/>
      <c r="C116" s="21">
        <f>SUM(C117:C122)</f>
        <v>282100</v>
      </c>
      <c r="E116" s="39" t="s">
        <v>583</v>
      </c>
      <c r="F116" s="41"/>
      <c r="G116" s="42"/>
      <c r="H116" s="40" t="b">
        <f>AND(F116=G116)</f>
        <v>1</v>
      </c>
    </row>
    <row r="117" spans="1:8" ht="15" hidden="1" customHeight="1" outlineLevel="1">
      <c r="A117" s="3">
        <v>7001</v>
      </c>
      <c r="B117" s="1" t="s">
        <v>196</v>
      </c>
      <c r="C117" s="2">
        <v>282100</v>
      </c>
    </row>
    <row r="118" spans="1:8" ht="15" hidden="1" customHeight="1" outlineLevel="1">
      <c r="A118" s="3">
        <v>7001</v>
      </c>
      <c r="B118" s="1" t="s">
        <v>197</v>
      </c>
      <c r="C118" s="2">
        <v>0</v>
      </c>
    </row>
    <row r="119" spans="1:8" ht="15" hidden="1" customHeight="1" outlineLevel="1">
      <c r="A119" s="3">
        <v>7001</v>
      </c>
      <c r="B119" s="1" t="s">
        <v>198</v>
      </c>
      <c r="C119" s="2">
        <v>0</v>
      </c>
    </row>
    <row r="120" spans="1:8" ht="15" hidden="1" customHeight="1" outlineLevel="1">
      <c r="A120" s="3">
        <v>7001</v>
      </c>
      <c r="B120" s="1" t="s">
        <v>199</v>
      </c>
      <c r="C120" s="2">
        <v>0</v>
      </c>
    </row>
    <row r="121" spans="1:8" ht="15" hidden="1" customHeight="1" outlineLevel="1">
      <c r="A121" s="3">
        <v>7002</v>
      </c>
      <c r="B121" s="1" t="s">
        <v>200</v>
      </c>
      <c r="C121" s="2">
        <v>0</v>
      </c>
    </row>
    <row r="122" spans="1:8" ht="15" hidden="1" customHeight="1" outlineLevel="1">
      <c r="A122" s="3">
        <v>7002</v>
      </c>
      <c r="B122" s="1" t="s">
        <v>201</v>
      </c>
      <c r="C122" s="2">
        <v>0</v>
      </c>
    </row>
    <row r="123" spans="1:8" collapsed="1">
      <c r="A123" s="163" t="s">
        <v>202</v>
      </c>
      <c r="B123" s="164"/>
      <c r="C123" s="21">
        <f>SUM(C124:C128)</f>
        <v>479075.93</v>
      </c>
      <c r="E123" s="39" t="s">
        <v>584</v>
      </c>
      <c r="F123" s="41"/>
      <c r="G123" s="42"/>
      <c r="H123" s="40" t="b">
        <f>AND(F123=G123)</f>
        <v>1</v>
      </c>
    </row>
    <row r="124" spans="1:8" ht="15" hidden="1" customHeight="1" outlineLevel="1">
      <c r="A124" s="3">
        <v>8001</v>
      </c>
      <c r="B124" s="1" t="s">
        <v>203</v>
      </c>
      <c r="C124" s="2">
        <v>479075.93</v>
      </c>
    </row>
    <row r="125" spans="1:8" ht="15" hidden="1" customHeight="1" outlineLevel="1">
      <c r="A125" s="3">
        <v>8002</v>
      </c>
      <c r="B125" s="1" t="s">
        <v>204</v>
      </c>
      <c r="C125" s="2">
        <v>0</v>
      </c>
    </row>
    <row r="126" spans="1:8" ht="15" hidden="1" customHeight="1" outlineLevel="1">
      <c r="A126" s="3">
        <v>8003</v>
      </c>
      <c r="B126" s="1" t="s">
        <v>205</v>
      </c>
      <c r="C126" s="2">
        <v>0</v>
      </c>
    </row>
    <row r="127" spans="1:8" ht="15" hidden="1" customHeight="1" outlineLevel="1">
      <c r="A127" s="3">
        <v>8004</v>
      </c>
      <c r="B127" s="1" t="s">
        <v>206</v>
      </c>
      <c r="C127" s="2">
        <v>0</v>
      </c>
    </row>
    <row r="128" spans="1:8" ht="15" hidden="1" customHeight="1" outlineLevel="1">
      <c r="A128" s="3">
        <v>8005</v>
      </c>
      <c r="B128" s="1" t="s">
        <v>207</v>
      </c>
      <c r="C128" s="2">
        <v>0</v>
      </c>
    </row>
    <row r="129" spans="1:8" collapsed="1">
      <c r="A129" s="165" t="s">
        <v>581</v>
      </c>
      <c r="B129" s="166"/>
      <c r="C129" s="23">
        <f>C130+C134+C137</f>
        <v>339110</v>
      </c>
      <c r="E129" s="39" t="s">
        <v>66</v>
      </c>
      <c r="F129" s="41"/>
      <c r="G129" s="42"/>
      <c r="H129" s="40" t="b">
        <f>AND(F129=G129)</f>
        <v>1</v>
      </c>
    </row>
    <row r="130" spans="1:8">
      <c r="A130" s="163" t="s">
        <v>208</v>
      </c>
      <c r="B130" s="164"/>
      <c r="C130" s="21">
        <f>SUM(C131:C133)</f>
        <v>339110</v>
      </c>
      <c r="E130" s="39" t="s">
        <v>585</v>
      </c>
      <c r="F130" s="41"/>
      <c r="G130" s="42"/>
      <c r="H130" s="40" t="b">
        <f>AND(F130=G130)</f>
        <v>1</v>
      </c>
    </row>
    <row r="131" spans="1:8" ht="15" hidden="1" customHeight="1" outlineLevel="1">
      <c r="A131" s="3">
        <v>9001</v>
      </c>
      <c r="B131" s="1" t="s">
        <v>209</v>
      </c>
      <c r="C131" s="2">
        <v>339110</v>
      </c>
    </row>
    <row r="132" spans="1:8" ht="15" hidden="1" customHeight="1" outlineLevel="1">
      <c r="A132" s="3">
        <v>9002</v>
      </c>
      <c r="B132" s="1" t="s">
        <v>210</v>
      </c>
      <c r="C132" s="2">
        <v>0</v>
      </c>
    </row>
    <row r="133" spans="1:8" ht="15" hidden="1" customHeight="1" outlineLevel="1">
      <c r="A133" s="3">
        <v>9003</v>
      </c>
      <c r="B133" s="1" t="s">
        <v>211</v>
      </c>
      <c r="C133" s="2">
        <v>0</v>
      </c>
    </row>
    <row r="134" spans="1:8" collapsed="1">
      <c r="A134" s="163" t="s">
        <v>212</v>
      </c>
      <c r="B134" s="164"/>
      <c r="C134" s="21">
        <f>SUM(C135:C136)</f>
        <v>0</v>
      </c>
      <c r="E134" s="39" t="s">
        <v>63</v>
      </c>
      <c r="F134" s="41"/>
      <c r="G134" s="42"/>
      <c r="H134" s="40" t="b">
        <f>AND(F134=G134)</f>
        <v>1</v>
      </c>
    </row>
    <row r="135" spans="1:8" ht="15" hidden="1" customHeight="1" outlineLevel="1">
      <c r="A135" s="3">
        <v>10001</v>
      </c>
      <c r="B135" s="1" t="s">
        <v>213</v>
      </c>
      <c r="C135" s="2">
        <v>0</v>
      </c>
    </row>
    <row r="136" spans="1:8" ht="15" hidden="1" customHeight="1" outlineLevel="1">
      <c r="A136" s="3">
        <v>10002</v>
      </c>
      <c r="B136" s="1" t="s">
        <v>215</v>
      </c>
      <c r="C136" s="2">
        <v>0</v>
      </c>
    </row>
    <row r="137" spans="1:8" collapsed="1">
      <c r="A137" s="163" t="s">
        <v>214</v>
      </c>
      <c r="B137" s="164"/>
      <c r="C137" s="21">
        <f>SUM(C138:C139)</f>
        <v>0</v>
      </c>
      <c r="E137" s="39" t="s">
        <v>586</v>
      </c>
      <c r="F137" s="41"/>
      <c r="G137" s="42"/>
      <c r="H137" s="40" t="b">
        <f>AND(F137=G137)</f>
        <v>1</v>
      </c>
    </row>
    <row r="138" spans="1:8" ht="15" hidden="1" customHeight="1" outlineLevel="1">
      <c r="A138" s="3">
        <v>11001</v>
      </c>
      <c r="B138" s="1" t="s">
        <v>213</v>
      </c>
      <c r="C138" s="2">
        <v>0</v>
      </c>
    </row>
    <row r="139" spans="1:8" ht="15" hidden="1" customHeight="1" outlineLevel="1">
      <c r="A139" s="3">
        <v>11002</v>
      </c>
      <c r="B139" s="1" t="s">
        <v>215</v>
      </c>
      <c r="C139" s="2">
        <v>0</v>
      </c>
    </row>
    <row r="140" spans="1:8" collapsed="1">
      <c r="A140" s="165" t="s">
        <v>582</v>
      </c>
      <c r="B140" s="166"/>
      <c r="C140" s="27">
        <f>C141</f>
        <v>0</v>
      </c>
      <c r="E140" s="39" t="s">
        <v>216</v>
      </c>
      <c r="F140" s="41"/>
      <c r="G140" s="42"/>
      <c r="H140" s="40" t="b">
        <f>AND(F140=G140)</f>
        <v>1</v>
      </c>
    </row>
    <row r="141" spans="1:8">
      <c r="A141" s="163" t="s">
        <v>217</v>
      </c>
      <c r="B141" s="164"/>
      <c r="C141" s="21">
        <f>SUM(C142:C143)</f>
        <v>0</v>
      </c>
      <c r="E141" s="39" t="s">
        <v>587</v>
      </c>
      <c r="F141" s="41"/>
      <c r="G141" s="42"/>
      <c r="H141" s="40" t="b">
        <f>AND(F141=G141)</f>
        <v>1</v>
      </c>
    </row>
    <row r="142" spans="1:8" hidden="1" outlineLevel="1">
      <c r="A142" s="3"/>
      <c r="B142" s="1"/>
      <c r="C142" s="2">
        <v>0</v>
      </c>
    </row>
    <row r="143" spans="1:8" hidden="1" outlineLevel="1">
      <c r="A143" s="3"/>
      <c r="B143" s="1"/>
      <c r="C143" s="2">
        <v>0</v>
      </c>
    </row>
    <row r="144" spans="1:8" collapsed="1"/>
    <row r="146" spans="1:8" ht="18.75">
      <c r="A146" s="160" t="s">
        <v>67</v>
      </c>
      <c r="B146" s="160"/>
      <c r="C146" s="160"/>
      <c r="E146" s="47" t="s">
        <v>589</v>
      </c>
      <c r="F146" s="48">
        <f>C147+C449</f>
        <v>2006885.93</v>
      </c>
      <c r="G146" s="49">
        <v>2006885.93</v>
      </c>
      <c r="H146" s="50" t="b">
        <f>AND(F146=G146)</f>
        <v>1</v>
      </c>
    </row>
    <row r="147" spans="1:8">
      <c r="A147" s="175" t="s">
        <v>60</v>
      </c>
      <c r="B147" s="176"/>
      <c r="C147" s="37">
        <f>C148+C440</f>
        <v>893500</v>
      </c>
      <c r="E147" s="39" t="s">
        <v>60</v>
      </c>
      <c r="F147" s="41"/>
      <c r="G147" s="42"/>
      <c r="H147" s="40" t="b">
        <f>AND(F147=G147)</f>
        <v>1</v>
      </c>
    </row>
    <row r="148" spans="1:8">
      <c r="A148" s="177" t="s">
        <v>266</v>
      </c>
      <c r="B148" s="178"/>
      <c r="C148" s="36">
        <f>C149+C229+C373+C437</f>
        <v>868500</v>
      </c>
      <c r="E148" s="39" t="s">
        <v>57</v>
      </c>
      <c r="F148" s="41"/>
      <c r="G148" s="42"/>
      <c r="H148" s="40" t="b">
        <f>AND(F148=G148)</f>
        <v>1</v>
      </c>
    </row>
    <row r="149" spans="1:8">
      <c r="A149" s="173" t="s">
        <v>267</v>
      </c>
      <c r="B149" s="174"/>
      <c r="C149" s="33">
        <f>C150+C153+C204</f>
        <v>515364</v>
      </c>
      <c r="E149" s="39" t="s">
        <v>590</v>
      </c>
      <c r="F149" s="41"/>
      <c r="G149" s="42"/>
      <c r="H149" s="40" t="b">
        <f>AND(F149=G149)</f>
        <v>1</v>
      </c>
    </row>
    <row r="150" spans="1:8" hidden="1" outlineLevel="1">
      <c r="A150" s="171" t="s">
        <v>268</v>
      </c>
      <c r="B150" s="172"/>
      <c r="C150" s="32">
        <f>SUM(C151:C152)</f>
        <v>2208</v>
      </c>
    </row>
    <row r="151" spans="1:8" hidden="1" outlineLevel="2">
      <c r="A151" s="7">
        <v>1100</v>
      </c>
      <c r="B151" s="4" t="s">
        <v>32</v>
      </c>
      <c r="C151" s="5">
        <v>960</v>
      </c>
    </row>
    <row r="152" spans="1:8" hidden="1" outlineLevel="2">
      <c r="A152" s="6">
        <v>1100</v>
      </c>
      <c r="B152" s="4" t="s">
        <v>33</v>
      </c>
      <c r="C152" s="5">
        <v>1248</v>
      </c>
    </row>
    <row r="153" spans="1:8" hidden="1" outlineLevel="1" collapsed="1">
      <c r="A153" s="171" t="s">
        <v>269</v>
      </c>
      <c r="B153" s="172"/>
      <c r="C153" s="32">
        <f>C154+C155+C179+C186+C188+C192+C195+C198+C203</f>
        <v>500946</v>
      </c>
    </row>
    <row r="154" spans="1:8" hidden="1" outlineLevel="2">
      <c r="A154" s="6">
        <v>1101</v>
      </c>
      <c r="B154" s="4" t="s">
        <v>34</v>
      </c>
      <c r="C154" s="5">
        <v>210000</v>
      </c>
    </row>
    <row r="155" spans="1:8" hidden="1" outlineLevel="2">
      <c r="A155" s="6">
        <v>1101</v>
      </c>
      <c r="B155" s="4" t="s">
        <v>35</v>
      </c>
      <c r="C155" s="5">
        <v>193000</v>
      </c>
    </row>
    <row r="156" spans="1:8" hidden="1" outlineLevel="3">
      <c r="A156" s="29"/>
      <c r="B156" s="28" t="s">
        <v>218</v>
      </c>
      <c r="C156" s="30"/>
    </row>
    <row r="157" spans="1:8" hidden="1" outlineLevel="3">
      <c r="A157" s="29"/>
      <c r="B157" s="28" t="s">
        <v>219</v>
      </c>
      <c r="C157" s="30"/>
    </row>
    <row r="158" spans="1:8" hidden="1" outlineLevel="3">
      <c r="A158" s="29"/>
      <c r="B158" s="28" t="s">
        <v>220</v>
      </c>
      <c r="C158" s="30"/>
    </row>
    <row r="159" spans="1:8" hidden="1" outlineLevel="3">
      <c r="A159" s="29"/>
      <c r="B159" s="28" t="s">
        <v>221</v>
      </c>
      <c r="C159" s="30"/>
    </row>
    <row r="160" spans="1:8" hidden="1" outlineLevel="3">
      <c r="A160" s="29"/>
      <c r="B160" s="28" t="s">
        <v>222</v>
      </c>
      <c r="C160" s="30"/>
    </row>
    <row r="161" spans="1:3" hidden="1" outlineLevel="3">
      <c r="A161" s="29"/>
      <c r="B161" s="28" t="s">
        <v>223</v>
      </c>
      <c r="C161" s="30"/>
    </row>
    <row r="162" spans="1:3" hidden="1" outlineLevel="3">
      <c r="A162" s="29"/>
      <c r="B162" s="28" t="s">
        <v>224</v>
      </c>
      <c r="C162" s="30"/>
    </row>
    <row r="163" spans="1:3" hidden="1" outlineLevel="3">
      <c r="A163" s="29"/>
      <c r="B163" s="28" t="s">
        <v>225</v>
      </c>
      <c r="C163" s="30"/>
    </row>
    <row r="164" spans="1:3" hidden="1" outlineLevel="3">
      <c r="A164" s="29"/>
      <c r="B164" s="28" t="s">
        <v>226</v>
      </c>
      <c r="C164" s="30"/>
    </row>
    <row r="165" spans="1:3" hidden="1" outlineLevel="3">
      <c r="A165" s="29"/>
      <c r="B165" s="28" t="s">
        <v>227</v>
      </c>
      <c r="C165" s="30"/>
    </row>
    <row r="166" spans="1:3" hidden="1" outlineLevel="3">
      <c r="A166" s="29"/>
      <c r="B166" s="28" t="s">
        <v>228</v>
      </c>
      <c r="C166" s="30"/>
    </row>
    <row r="167" spans="1:3" hidden="1" outlineLevel="3">
      <c r="A167" s="29"/>
      <c r="B167" s="28" t="s">
        <v>229</v>
      </c>
      <c r="C167" s="30"/>
    </row>
    <row r="168" spans="1:3" hidden="1" outlineLevel="3">
      <c r="A168" s="29"/>
      <c r="B168" s="28" t="s">
        <v>230</v>
      </c>
      <c r="C168" s="30"/>
    </row>
    <row r="169" spans="1:3" hidden="1" outlineLevel="3">
      <c r="A169" s="29"/>
      <c r="B169" s="28" t="s">
        <v>231</v>
      </c>
      <c r="C169" s="30"/>
    </row>
    <row r="170" spans="1:3" hidden="1" outlineLevel="3">
      <c r="A170" s="29"/>
      <c r="B170" s="28" t="s">
        <v>232</v>
      </c>
      <c r="C170" s="30"/>
    </row>
    <row r="171" spans="1:3" hidden="1" outlineLevel="3">
      <c r="A171" s="29"/>
      <c r="B171" s="28" t="s">
        <v>233</v>
      </c>
      <c r="C171" s="30"/>
    </row>
    <row r="172" spans="1:3" hidden="1" outlineLevel="3">
      <c r="A172" s="29"/>
      <c r="B172" s="28" t="s">
        <v>234</v>
      </c>
      <c r="C172" s="30"/>
    </row>
    <row r="173" spans="1:3" hidden="1" outlineLevel="3">
      <c r="A173" s="29"/>
      <c r="B173" s="28" t="s">
        <v>235</v>
      </c>
      <c r="C173" s="30"/>
    </row>
    <row r="174" spans="1:3" hidden="1" outlineLevel="3">
      <c r="A174" s="29"/>
      <c r="B174" s="28" t="s">
        <v>236</v>
      </c>
      <c r="C174" s="30"/>
    </row>
    <row r="175" spans="1:3" hidden="1" outlineLevel="3">
      <c r="A175" s="29"/>
      <c r="B175" s="28" t="s">
        <v>237</v>
      </c>
      <c r="C175" s="30"/>
    </row>
    <row r="176" spans="1:3" hidden="1" outlineLevel="3">
      <c r="A176" s="29"/>
      <c r="B176" s="28" t="s">
        <v>238</v>
      </c>
      <c r="C176" s="30"/>
    </row>
    <row r="177" spans="1:3" hidden="1" outlineLevel="3">
      <c r="A177" s="29"/>
      <c r="B177" s="28" t="s">
        <v>239</v>
      </c>
      <c r="C177" s="30"/>
    </row>
    <row r="178" spans="1:3" hidden="1" outlineLevel="3">
      <c r="A178" s="29"/>
      <c r="B178" s="28" t="s">
        <v>240</v>
      </c>
      <c r="C178" s="30"/>
    </row>
    <row r="179" spans="1:3" hidden="1" outlineLevel="2" collapsed="1">
      <c r="A179" s="6">
        <v>1101</v>
      </c>
      <c r="B179" s="4" t="s">
        <v>36</v>
      </c>
      <c r="C179" s="5">
        <v>5000</v>
      </c>
    </row>
    <row r="180" spans="1:3" hidden="1" outlineLevel="3">
      <c r="A180" s="29"/>
      <c r="B180" s="28" t="s">
        <v>241</v>
      </c>
      <c r="C180" s="30"/>
    </row>
    <row r="181" spans="1:3" hidden="1" outlineLevel="3">
      <c r="A181" s="29"/>
      <c r="B181" s="28" t="s">
        <v>242</v>
      </c>
      <c r="C181" s="30"/>
    </row>
    <row r="182" spans="1:3" hidden="1" outlineLevel="3">
      <c r="A182" s="29"/>
      <c r="B182" s="28" t="s">
        <v>243</v>
      </c>
      <c r="C182" s="30"/>
    </row>
    <row r="183" spans="1:3" hidden="1" outlineLevel="3">
      <c r="A183" s="29"/>
      <c r="B183" s="28" t="s">
        <v>244</v>
      </c>
      <c r="C183" s="30"/>
    </row>
    <row r="184" spans="1:3" hidden="1" outlineLevel="3">
      <c r="A184" s="29"/>
      <c r="B184" s="28" t="s">
        <v>245</v>
      </c>
      <c r="C184" s="30"/>
    </row>
    <row r="185" spans="1:3" hidden="1" outlineLevel="3">
      <c r="A185" s="29"/>
      <c r="B185" s="28" t="s">
        <v>246</v>
      </c>
      <c r="C185" s="30"/>
    </row>
    <row r="186" spans="1:3" hidden="1" outlineLevel="2" collapsed="1">
      <c r="A186" s="6">
        <v>1101</v>
      </c>
      <c r="B186" s="4" t="s">
        <v>247</v>
      </c>
      <c r="C186" s="5">
        <v>400</v>
      </c>
    </row>
    <row r="187" spans="1:3" hidden="1" outlineLevel="3">
      <c r="A187" s="29"/>
      <c r="B187" s="28" t="s">
        <v>111</v>
      </c>
      <c r="C187" s="30"/>
    </row>
    <row r="188" spans="1:3" hidden="1" outlineLevel="2" collapsed="1">
      <c r="A188" s="6">
        <v>1101</v>
      </c>
      <c r="B188" s="4" t="s">
        <v>37</v>
      </c>
      <c r="C188" s="5">
        <v>13081</v>
      </c>
    </row>
    <row r="189" spans="1:3" hidden="1" outlineLevel="3">
      <c r="A189" s="29"/>
      <c r="B189" s="28" t="s">
        <v>248</v>
      </c>
      <c r="C189" s="30"/>
    </row>
    <row r="190" spans="1:3" hidden="1" outlineLevel="3">
      <c r="A190" s="29"/>
      <c r="B190" s="28" t="s">
        <v>249</v>
      </c>
      <c r="C190" s="30"/>
    </row>
    <row r="191" spans="1:3" hidden="1" outlineLevel="3">
      <c r="A191" s="29"/>
      <c r="B191" s="28" t="s">
        <v>250</v>
      </c>
      <c r="C191" s="30"/>
    </row>
    <row r="192" spans="1:3" hidden="1" outlineLevel="2" collapsed="1">
      <c r="A192" s="6">
        <v>1101</v>
      </c>
      <c r="B192" s="4" t="s">
        <v>251</v>
      </c>
      <c r="C192" s="5">
        <v>1500</v>
      </c>
    </row>
    <row r="193" spans="1:3" hidden="1" outlineLevel="3">
      <c r="A193" s="29"/>
      <c r="B193" s="28" t="s">
        <v>252</v>
      </c>
      <c r="C193" s="30">
        <v>0</v>
      </c>
    </row>
    <row r="194" spans="1:3" hidden="1" outlineLevel="3">
      <c r="A194" s="29"/>
      <c r="B194" s="28" t="s">
        <v>253</v>
      </c>
      <c r="C194" s="30">
        <v>0</v>
      </c>
    </row>
    <row r="195" spans="1:3" hidden="1" outlineLevel="2" collapsed="1">
      <c r="A195" s="6">
        <v>1101</v>
      </c>
      <c r="B195" s="4" t="s">
        <v>38</v>
      </c>
      <c r="C195" s="5">
        <v>3100</v>
      </c>
    </row>
    <row r="196" spans="1:3" hidden="1" outlineLevel="3">
      <c r="A196" s="29"/>
      <c r="B196" s="28" t="s">
        <v>254</v>
      </c>
      <c r="C196" s="30"/>
    </row>
    <row r="197" spans="1:3" hidden="1" outlineLevel="3">
      <c r="A197" s="29"/>
      <c r="B197" s="28" t="s">
        <v>255</v>
      </c>
      <c r="C197" s="30"/>
    </row>
    <row r="198" spans="1:3" hidden="1" outlineLevel="2" collapsed="1">
      <c r="A198" s="6">
        <v>1101</v>
      </c>
      <c r="B198" s="4" t="s">
        <v>39</v>
      </c>
      <c r="C198" s="5">
        <v>70000</v>
      </c>
    </row>
    <row r="199" spans="1:3" hidden="1" outlineLevel="3">
      <c r="A199" s="29"/>
      <c r="B199" s="28" t="s">
        <v>256</v>
      </c>
      <c r="C199" s="30"/>
    </row>
    <row r="200" spans="1:3" hidden="1" outlineLevel="3">
      <c r="A200" s="29"/>
      <c r="B200" s="28" t="s">
        <v>257</v>
      </c>
      <c r="C200" s="30"/>
    </row>
    <row r="201" spans="1:3" hidden="1" outlineLevel="3">
      <c r="A201" s="29"/>
      <c r="B201" s="28" t="s">
        <v>258</v>
      </c>
      <c r="C201" s="30"/>
    </row>
    <row r="202" spans="1:3" hidden="1" outlineLevel="3">
      <c r="A202" s="29"/>
      <c r="B202" s="28" t="s">
        <v>259</v>
      </c>
      <c r="C202" s="30"/>
    </row>
    <row r="203" spans="1:3" hidden="1" outlineLevel="2" collapsed="1">
      <c r="A203" s="6">
        <v>1101</v>
      </c>
      <c r="B203" s="4" t="s">
        <v>112</v>
      </c>
      <c r="C203" s="5">
        <v>4865</v>
      </c>
    </row>
    <row r="204" spans="1:3" hidden="1" outlineLevel="1" collapsed="1">
      <c r="A204" s="171" t="s">
        <v>601</v>
      </c>
      <c r="B204" s="172"/>
      <c r="C204" s="32">
        <f>C205+C215+C221+C226+C227+C228+C218</f>
        <v>12210</v>
      </c>
    </row>
    <row r="205" spans="1:3" hidden="1" outlineLevel="2">
      <c r="A205" s="6">
        <v>1102</v>
      </c>
      <c r="B205" s="4" t="s">
        <v>65</v>
      </c>
      <c r="C205" s="5">
        <f>SUM(C206:C214)</f>
        <v>12210</v>
      </c>
    </row>
    <row r="206" spans="1:3" hidden="1" outlineLevel="3">
      <c r="A206" s="29"/>
      <c r="B206" s="28" t="s">
        <v>260</v>
      </c>
      <c r="C206" s="30">
        <v>12210</v>
      </c>
    </row>
    <row r="207" spans="1:3" hidden="1" outlineLevel="3">
      <c r="A207" s="29"/>
      <c r="B207" s="28" t="s">
        <v>218</v>
      </c>
      <c r="C207" s="30"/>
    </row>
    <row r="208" spans="1:3" hidden="1" outlineLevel="3">
      <c r="A208" s="29"/>
      <c r="B208" s="28" t="s">
        <v>261</v>
      </c>
      <c r="C208" s="30"/>
    </row>
    <row r="209" spans="1:3" hidden="1" outlineLevel="3">
      <c r="A209" s="29"/>
      <c r="B209" s="28" t="s">
        <v>248</v>
      </c>
      <c r="C209" s="30"/>
    </row>
    <row r="210" spans="1:3" hidden="1" outlineLevel="3">
      <c r="A210" s="29"/>
      <c r="B210" s="28" t="s">
        <v>262</v>
      </c>
      <c r="C210" s="30"/>
    </row>
    <row r="211" spans="1:3" hidden="1" outlineLevel="3">
      <c r="A211" s="29"/>
      <c r="B211" s="28" t="s">
        <v>252</v>
      </c>
      <c r="C211" s="30"/>
    </row>
    <row r="212" spans="1:3" hidden="1" outlineLevel="3">
      <c r="A212" s="29"/>
      <c r="B212" s="28" t="s">
        <v>253</v>
      </c>
      <c r="C212" s="30"/>
    </row>
    <row r="213" spans="1:3" hidden="1" outlineLevel="3">
      <c r="A213" s="29"/>
      <c r="B213" s="28" t="s">
        <v>238</v>
      </c>
      <c r="C213" s="30"/>
    </row>
    <row r="214" spans="1:3" hidden="1" outlineLevel="3">
      <c r="A214" s="29"/>
      <c r="B214" s="28" t="s">
        <v>239</v>
      </c>
      <c r="C214" s="30"/>
    </row>
    <row r="215" spans="1:3" hidden="1" outlineLevel="2" collapsed="1">
      <c r="A215" s="6">
        <v>1102</v>
      </c>
      <c r="B215" s="4" t="s">
        <v>263</v>
      </c>
      <c r="C215" s="5">
        <f>SUM(C216:C217)</f>
        <v>0</v>
      </c>
    </row>
    <row r="216" spans="1:3" hidden="1" outlineLevel="3">
      <c r="A216" s="29"/>
      <c r="B216" s="28" t="s">
        <v>264</v>
      </c>
      <c r="C216" s="30">
        <v>0</v>
      </c>
    </row>
    <row r="217" spans="1:3" hidden="1" outlineLevel="3">
      <c r="A217" s="29"/>
      <c r="B217" s="28" t="s">
        <v>265</v>
      </c>
      <c r="C217" s="30">
        <v>0</v>
      </c>
    </row>
    <row r="218" spans="1:3" hidden="1" outlineLevel="2" collapsed="1">
      <c r="A218" s="6">
        <v>1102</v>
      </c>
      <c r="B218" s="4" t="s">
        <v>38</v>
      </c>
      <c r="C218" s="5"/>
    </row>
    <row r="219" spans="1:3" hidden="1" outlineLevel="3">
      <c r="A219" s="29"/>
      <c r="B219" s="28" t="s">
        <v>254</v>
      </c>
      <c r="C219" s="30"/>
    </row>
    <row r="220" spans="1:3" hidden="1" outlineLevel="3">
      <c r="A220" s="29"/>
      <c r="B220" s="28" t="s">
        <v>255</v>
      </c>
      <c r="C220" s="30"/>
    </row>
    <row r="221" spans="1:3" hidden="1" outlineLevel="2">
      <c r="A221" s="6">
        <v>1102</v>
      </c>
      <c r="B221" s="4" t="s">
        <v>39</v>
      </c>
      <c r="C221" s="5">
        <f>SUM(C222:C225)</f>
        <v>0</v>
      </c>
    </row>
    <row r="222" spans="1:3" hidden="1" outlineLevel="3">
      <c r="A222" s="29"/>
      <c r="B222" s="28" t="s">
        <v>256</v>
      </c>
      <c r="C222" s="30"/>
    </row>
    <row r="223" spans="1:3" hidden="1" outlineLevel="3">
      <c r="A223" s="29"/>
      <c r="B223" s="28" t="s">
        <v>257</v>
      </c>
      <c r="C223" s="30"/>
    </row>
    <row r="224" spans="1:3" hidden="1" outlineLevel="3">
      <c r="A224" s="29"/>
      <c r="B224" s="28" t="s">
        <v>258</v>
      </c>
      <c r="C224" s="30"/>
    </row>
    <row r="225" spans="1:8" hidden="1" outlineLevel="3">
      <c r="A225" s="29"/>
      <c r="B225" s="28" t="s">
        <v>259</v>
      </c>
      <c r="C225" s="30"/>
    </row>
    <row r="226" spans="1:8" hidden="1" outlineLevel="2" collapsed="1">
      <c r="A226" s="6">
        <v>1102</v>
      </c>
      <c r="B226" s="4" t="s">
        <v>453</v>
      </c>
      <c r="C226" s="5">
        <v>0</v>
      </c>
    </row>
    <row r="227" spans="1:8" hidden="1" outlineLevel="2">
      <c r="A227" s="6">
        <v>1102</v>
      </c>
      <c r="B227" s="4" t="s">
        <v>452</v>
      </c>
      <c r="C227" s="5">
        <v>0</v>
      </c>
    </row>
    <row r="228" spans="1:8" hidden="1" outlineLevel="2">
      <c r="A228" s="6">
        <v>1102</v>
      </c>
      <c r="B228" s="4" t="s">
        <v>454</v>
      </c>
      <c r="C228" s="5">
        <v>0</v>
      </c>
    </row>
    <row r="229" spans="1:8" collapsed="1">
      <c r="A229" s="173" t="s">
        <v>270</v>
      </c>
      <c r="B229" s="174"/>
      <c r="C229" s="33">
        <f>C230+C334+C372</f>
        <v>319630</v>
      </c>
      <c r="E229" s="39" t="s">
        <v>591</v>
      </c>
      <c r="F229" s="41"/>
      <c r="G229" s="42"/>
      <c r="H229" s="40" t="b">
        <f>AND(F229=G229)</f>
        <v>1</v>
      </c>
    </row>
    <row r="230" spans="1:8" hidden="1" outlineLevel="1">
      <c r="A230" s="171" t="s">
        <v>271</v>
      </c>
      <c r="B230" s="172"/>
      <c r="C230" s="32">
        <f>C231+C232+C233+C234+C237+C238+C243+C246+C247+C252+C257+BE290516+C261+C262+C263+C266+C267+C268+C272+C278+C281+C282+C285+C288+C289+C294+C297+C298+C299+C302+C305+C306+C309+C310+C311+C312+C319+C333+C258</f>
        <v>297630</v>
      </c>
    </row>
    <row r="231" spans="1:8" hidden="1" outlineLevel="2">
      <c r="A231" s="6">
        <v>2201</v>
      </c>
      <c r="B231" s="34" t="s">
        <v>272</v>
      </c>
      <c r="C231" s="5">
        <v>0</v>
      </c>
    </row>
    <row r="232" spans="1:8" hidden="1" outlineLevel="2">
      <c r="A232" s="6">
        <v>2201</v>
      </c>
      <c r="B232" s="4" t="s">
        <v>40</v>
      </c>
      <c r="C232" s="5">
        <v>4000</v>
      </c>
    </row>
    <row r="233" spans="1:8" hidden="1" outlineLevel="2">
      <c r="A233" s="6">
        <v>2201</v>
      </c>
      <c r="B233" s="4" t="s">
        <v>41</v>
      </c>
      <c r="C233" s="5">
        <v>80000</v>
      </c>
    </row>
    <row r="234" spans="1:8" hidden="1" outlineLevel="2">
      <c r="A234" s="6">
        <v>2201</v>
      </c>
      <c r="B234" s="4" t="s">
        <v>273</v>
      </c>
      <c r="C234" s="5">
        <f>SUM(C235:C236)</f>
        <v>4000</v>
      </c>
    </row>
    <row r="235" spans="1:8" hidden="1" outlineLevel="3">
      <c r="A235" s="29"/>
      <c r="B235" s="28" t="s">
        <v>274</v>
      </c>
      <c r="C235" s="30">
        <v>2000</v>
      </c>
    </row>
    <row r="236" spans="1:8" hidden="1" outlineLevel="3">
      <c r="A236" s="29"/>
      <c r="B236" s="28" t="s">
        <v>275</v>
      </c>
      <c r="C236" s="30">
        <v>2000</v>
      </c>
    </row>
    <row r="237" spans="1:8" hidden="1" outlineLevel="2" collapsed="1">
      <c r="A237" s="6">
        <v>2201</v>
      </c>
      <c r="B237" s="4" t="s">
        <v>276</v>
      </c>
      <c r="C237" s="5">
        <v>4000</v>
      </c>
    </row>
    <row r="238" spans="1:8" hidden="1" outlineLevel="2">
      <c r="A238" s="6">
        <v>2201</v>
      </c>
      <c r="B238" s="4" t="s">
        <v>277</v>
      </c>
      <c r="C238" s="5">
        <f>SUM(C239:C242)</f>
        <v>21500</v>
      </c>
    </row>
    <row r="239" spans="1:8" hidden="1" outlineLevel="3">
      <c r="A239" s="29"/>
      <c r="B239" s="28" t="s">
        <v>278</v>
      </c>
      <c r="C239" s="30">
        <v>20000</v>
      </c>
    </row>
    <row r="240" spans="1:8" hidden="1" outlineLevel="3">
      <c r="A240" s="29"/>
      <c r="B240" s="28" t="s">
        <v>279</v>
      </c>
      <c r="C240" s="30">
        <v>1500</v>
      </c>
    </row>
    <row r="241" spans="1:3" hidden="1" outlineLevel="3">
      <c r="A241" s="29"/>
      <c r="B241" s="28" t="s">
        <v>280</v>
      </c>
      <c r="C241" s="30">
        <v>0</v>
      </c>
    </row>
    <row r="242" spans="1:3" hidden="1" outlineLevel="3">
      <c r="A242" s="29"/>
      <c r="B242" s="28" t="s">
        <v>281</v>
      </c>
      <c r="C242" s="30">
        <v>0</v>
      </c>
    </row>
    <row r="243" spans="1:3" hidden="1" outlineLevel="2" collapsed="1">
      <c r="A243" s="6">
        <v>2201</v>
      </c>
      <c r="B243" s="4" t="s">
        <v>282</v>
      </c>
      <c r="C243" s="5">
        <f>SUM(C244:C245)</f>
        <v>600</v>
      </c>
    </row>
    <row r="244" spans="1:3" hidden="1" outlineLevel="3">
      <c r="A244" s="29"/>
      <c r="B244" s="28" t="s">
        <v>42</v>
      </c>
      <c r="C244" s="30">
        <v>500</v>
      </c>
    </row>
    <row r="245" spans="1:3" hidden="1" outlineLevel="3">
      <c r="A245" s="29"/>
      <c r="B245" s="28" t="s">
        <v>283</v>
      </c>
      <c r="C245" s="30">
        <v>100</v>
      </c>
    </row>
    <row r="246" spans="1:3" hidden="1" outlineLevel="2" collapsed="1">
      <c r="A246" s="6">
        <v>2201</v>
      </c>
      <c r="B246" s="4" t="s">
        <v>284</v>
      </c>
      <c r="C246" s="5">
        <v>1500</v>
      </c>
    </row>
    <row r="247" spans="1:3" hidden="1" outlineLevel="2">
      <c r="A247" s="6">
        <v>2201</v>
      </c>
      <c r="B247" s="4" t="s">
        <v>285</v>
      </c>
      <c r="C247" s="5">
        <f>SUM(C248:C251)</f>
        <v>4000</v>
      </c>
    </row>
    <row r="248" spans="1:3" hidden="1" outlineLevel="3">
      <c r="A248" s="29"/>
      <c r="B248" s="28" t="s">
        <v>286</v>
      </c>
      <c r="C248" s="30">
        <v>3000</v>
      </c>
    </row>
    <row r="249" spans="1:3" hidden="1" outlineLevel="3">
      <c r="A249" s="29"/>
      <c r="B249" s="28" t="s">
        <v>287</v>
      </c>
      <c r="C249" s="30"/>
    </row>
    <row r="250" spans="1:3" hidden="1" outlineLevel="3">
      <c r="A250" s="29"/>
      <c r="B250" s="28" t="s">
        <v>288</v>
      </c>
      <c r="C250" s="30">
        <v>500</v>
      </c>
    </row>
    <row r="251" spans="1:3" hidden="1" outlineLevel="3">
      <c r="A251" s="29"/>
      <c r="B251" s="28" t="s">
        <v>289</v>
      </c>
      <c r="C251" s="30">
        <v>500</v>
      </c>
    </row>
    <row r="252" spans="1:3" hidden="1" outlineLevel="2" collapsed="1">
      <c r="A252" s="6">
        <v>2201</v>
      </c>
      <c r="B252" s="4" t="s">
        <v>290</v>
      </c>
      <c r="C252" s="5">
        <f>SUM(C253:C256)</f>
        <v>31500</v>
      </c>
    </row>
    <row r="253" spans="1:3" hidden="1" outlineLevel="3">
      <c r="A253" s="29"/>
      <c r="B253" s="28" t="s">
        <v>291</v>
      </c>
      <c r="C253" s="30">
        <v>10000</v>
      </c>
    </row>
    <row r="254" spans="1:3" hidden="1" outlineLevel="3">
      <c r="A254" s="29"/>
      <c r="B254" s="28" t="s">
        <v>292</v>
      </c>
      <c r="C254" s="30">
        <v>20000</v>
      </c>
    </row>
    <row r="255" spans="1:3" hidden="1" outlineLevel="3">
      <c r="A255" s="29"/>
      <c r="B255" s="28" t="s">
        <v>293</v>
      </c>
      <c r="C255" s="30">
        <v>1500</v>
      </c>
    </row>
    <row r="256" spans="1:3" hidden="1" outlineLevel="3">
      <c r="A256" s="29"/>
      <c r="B256" s="28" t="s">
        <v>294</v>
      </c>
      <c r="C256" s="30"/>
    </row>
    <row r="257" spans="1:3" hidden="1" outlineLevel="2" collapsed="1">
      <c r="A257" s="6">
        <v>2201</v>
      </c>
      <c r="B257" s="4" t="s">
        <v>43</v>
      </c>
      <c r="C257" s="5">
        <v>2500</v>
      </c>
    </row>
    <row r="258" spans="1:3" hidden="1" outlineLevel="2" collapsed="1">
      <c r="A258" s="6">
        <v>2201</v>
      </c>
      <c r="B258" s="4" t="s">
        <v>295</v>
      </c>
      <c r="C258" s="5">
        <f>SUM(C259:C260)</f>
        <v>0</v>
      </c>
    </row>
    <row r="259" spans="1:3" hidden="1" outlineLevel="3">
      <c r="A259" s="29"/>
      <c r="B259" s="28" t="s">
        <v>296</v>
      </c>
      <c r="C259" s="30">
        <v>0</v>
      </c>
    </row>
    <row r="260" spans="1:3" hidden="1" outlineLevel="3">
      <c r="A260" s="29"/>
      <c r="B260" s="28" t="s">
        <v>297</v>
      </c>
      <c r="C260" s="30">
        <v>0</v>
      </c>
    </row>
    <row r="261" spans="1:3" hidden="1" outlineLevel="2" collapsed="1">
      <c r="A261" s="6">
        <v>2201</v>
      </c>
      <c r="B261" s="4" t="s">
        <v>44</v>
      </c>
      <c r="C261" s="5">
        <v>2000</v>
      </c>
    </row>
    <row r="262" spans="1:3" hidden="1" outlineLevel="2">
      <c r="A262" s="6">
        <v>2201</v>
      </c>
      <c r="B262" s="4" t="s">
        <v>45</v>
      </c>
      <c r="C262" s="5">
        <v>6000</v>
      </c>
    </row>
    <row r="263" spans="1:3" hidden="1" outlineLevel="2" collapsed="1">
      <c r="A263" s="6">
        <v>2201</v>
      </c>
      <c r="B263" s="4" t="s">
        <v>298</v>
      </c>
      <c r="C263" s="5">
        <f>SUM(C264:C265)</f>
        <v>500</v>
      </c>
    </row>
    <row r="264" spans="1:3" hidden="1" outlineLevel="3">
      <c r="A264" s="29"/>
      <c r="B264" s="28" t="s">
        <v>299</v>
      </c>
      <c r="C264" s="30">
        <v>500</v>
      </c>
    </row>
    <row r="265" spans="1:3" hidden="1" outlineLevel="3">
      <c r="A265" s="29"/>
      <c r="B265" s="28" t="s">
        <v>300</v>
      </c>
      <c r="C265" s="30">
        <v>0</v>
      </c>
    </row>
    <row r="266" spans="1:3" hidden="1" outlineLevel="2" collapsed="1">
      <c r="A266" s="6">
        <v>2201</v>
      </c>
      <c r="B266" s="4" t="s">
        <v>301</v>
      </c>
      <c r="C266" s="5">
        <v>200</v>
      </c>
    </row>
    <row r="267" spans="1:3" hidden="1" outlineLevel="2" collapsed="1">
      <c r="A267" s="6">
        <v>2201</v>
      </c>
      <c r="B267" s="4" t="s">
        <v>302</v>
      </c>
      <c r="C267" s="5">
        <v>1500</v>
      </c>
    </row>
    <row r="268" spans="1:3" hidden="1" outlineLevel="2">
      <c r="A268" s="6">
        <v>2201</v>
      </c>
      <c r="B268" s="4" t="s">
        <v>303</v>
      </c>
      <c r="C268" s="5">
        <f>SUM(C269:C271)</f>
        <v>5500</v>
      </c>
    </row>
    <row r="269" spans="1:3" hidden="1" outlineLevel="3">
      <c r="A269" s="29"/>
      <c r="B269" s="28" t="s">
        <v>46</v>
      </c>
      <c r="C269" s="30">
        <v>3500</v>
      </c>
    </row>
    <row r="270" spans="1:3" hidden="1" outlineLevel="3">
      <c r="A270" s="29"/>
      <c r="B270" s="28" t="s">
        <v>113</v>
      </c>
      <c r="C270" s="30">
        <v>1000</v>
      </c>
    </row>
    <row r="271" spans="1:3" hidden="1" outlineLevel="3">
      <c r="A271" s="29"/>
      <c r="B271" s="28" t="s">
        <v>47</v>
      </c>
      <c r="C271" s="30">
        <v>1000</v>
      </c>
    </row>
    <row r="272" spans="1:3" hidden="1" outlineLevel="2" collapsed="1">
      <c r="A272" s="6">
        <v>2201</v>
      </c>
      <c r="B272" s="4" t="s">
        <v>114</v>
      </c>
      <c r="C272" s="5">
        <f>SUM(C273:C277)</f>
        <v>5100</v>
      </c>
    </row>
    <row r="273" spans="1:3" hidden="1" outlineLevel="3">
      <c r="A273" s="29"/>
      <c r="B273" s="28" t="s">
        <v>304</v>
      </c>
      <c r="C273" s="30">
        <v>1700</v>
      </c>
    </row>
    <row r="274" spans="1:3" hidden="1" outlineLevel="3">
      <c r="A274" s="29"/>
      <c r="B274" s="28" t="s">
        <v>305</v>
      </c>
      <c r="C274" s="30"/>
    </row>
    <row r="275" spans="1:3" hidden="1" outlineLevel="3">
      <c r="A275" s="29"/>
      <c r="B275" s="28" t="s">
        <v>306</v>
      </c>
      <c r="C275" s="30"/>
    </row>
    <row r="276" spans="1:3" hidden="1" outlineLevel="3">
      <c r="A276" s="29"/>
      <c r="B276" s="28" t="s">
        <v>307</v>
      </c>
      <c r="C276" s="30">
        <v>1700</v>
      </c>
    </row>
    <row r="277" spans="1:3" hidden="1" outlineLevel="3">
      <c r="A277" s="29"/>
      <c r="B277" s="28" t="s">
        <v>308</v>
      </c>
      <c r="C277" s="30">
        <v>1700</v>
      </c>
    </row>
    <row r="278" spans="1:3" hidden="1" outlineLevel="2" collapsed="1">
      <c r="A278" s="6">
        <v>2201</v>
      </c>
      <c r="B278" s="4" t="s">
        <v>309</v>
      </c>
      <c r="C278" s="5">
        <f>SUM(C279:C280)</f>
        <v>2000</v>
      </c>
    </row>
    <row r="279" spans="1:3" hidden="1" outlineLevel="3">
      <c r="A279" s="29"/>
      <c r="B279" s="28" t="s">
        <v>48</v>
      </c>
      <c r="C279" s="30">
        <v>2000</v>
      </c>
    </row>
    <row r="280" spans="1:3" hidden="1" outlineLevel="3">
      <c r="A280" s="29"/>
      <c r="B280" s="28" t="s">
        <v>310</v>
      </c>
      <c r="C280" s="30">
        <v>0</v>
      </c>
    </row>
    <row r="281" spans="1:3" hidden="1" outlineLevel="2" collapsed="1">
      <c r="A281" s="6">
        <v>2201</v>
      </c>
      <c r="B281" s="4" t="s">
        <v>311</v>
      </c>
      <c r="C281" s="5">
        <v>0</v>
      </c>
    </row>
    <row r="282" spans="1:3" hidden="1" outlineLevel="2" collapsed="1">
      <c r="A282" s="6">
        <v>2201</v>
      </c>
      <c r="B282" s="4" t="s">
        <v>312</v>
      </c>
      <c r="C282" s="5">
        <f>SUM(C283:C284)</f>
        <v>15000</v>
      </c>
    </row>
    <row r="283" spans="1:3" hidden="1" outlineLevel="3">
      <c r="A283" s="29"/>
      <c r="B283" s="28" t="s">
        <v>313</v>
      </c>
      <c r="C283" s="30">
        <v>0</v>
      </c>
    </row>
    <row r="284" spans="1:3" hidden="1" outlineLevel="3">
      <c r="A284" s="29"/>
      <c r="B284" s="28" t="s">
        <v>314</v>
      </c>
      <c r="C284" s="30">
        <v>15000</v>
      </c>
    </row>
    <row r="285" spans="1:3" hidden="1" outlineLevel="2" collapsed="1">
      <c r="A285" s="6">
        <v>2201</v>
      </c>
      <c r="B285" s="4" t="s">
        <v>115</v>
      </c>
      <c r="C285" s="5">
        <f>SUM(C286:C287)</f>
        <v>500</v>
      </c>
    </row>
    <row r="286" spans="1:3" hidden="1" outlineLevel="3">
      <c r="A286" s="29"/>
      <c r="B286" s="28" t="s">
        <v>315</v>
      </c>
      <c r="C286" s="30">
        <v>250</v>
      </c>
    </row>
    <row r="287" spans="1:3" hidden="1" outlineLevel="3">
      <c r="A287" s="29"/>
      <c r="B287" s="28" t="s">
        <v>316</v>
      </c>
      <c r="C287" s="30">
        <v>250</v>
      </c>
    </row>
    <row r="288" spans="1:3" hidden="1" outlineLevel="2" collapsed="1">
      <c r="A288" s="6">
        <v>2201</v>
      </c>
      <c r="B288" s="4" t="s">
        <v>317</v>
      </c>
      <c r="C288" s="5">
        <v>250</v>
      </c>
    </row>
    <row r="289" spans="1:3" hidden="1" outlineLevel="2" collapsed="1">
      <c r="A289" s="6">
        <v>2201</v>
      </c>
      <c r="B289" s="4" t="s">
        <v>116</v>
      </c>
      <c r="C289" s="5">
        <f>SUM(C290:C293)</f>
        <v>500</v>
      </c>
    </row>
    <row r="290" spans="1:3" hidden="1" outlineLevel="3">
      <c r="A290" s="29"/>
      <c r="B290" s="28" t="s">
        <v>318</v>
      </c>
      <c r="C290" s="30">
        <v>0</v>
      </c>
    </row>
    <row r="291" spans="1:3" hidden="1" outlineLevel="3">
      <c r="A291" s="29"/>
      <c r="B291" s="28" t="s">
        <v>319</v>
      </c>
      <c r="C291" s="30"/>
    </row>
    <row r="292" spans="1:3" hidden="1" outlineLevel="3">
      <c r="A292" s="29"/>
      <c r="B292" s="28" t="s">
        <v>320</v>
      </c>
      <c r="C292" s="30">
        <v>0</v>
      </c>
    </row>
    <row r="293" spans="1:3" hidden="1" outlineLevel="3">
      <c r="A293" s="29"/>
      <c r="B293" s="28" t="s">
        <v>321</v>
      </c>
      <c r="C293" s="30">
        <v>500</v>
      </c>
    </row>
    <row r="294" spans="1:3" hidden="1" outlineLevel="2" collapsed="1">
      <c r="A294" s="6">
        <v>2201</v>
      </c>
      <c r="B294" s="4" t="s">
        <v>322</v>
      </c>
      <c r="C294" s="5">
        <f>SUM(C295:C296)</f>
        <v>1000</v>
      </c>
    </row>
    <row r="295" spans="1:3" hidden="1" outlineLevel="3">
      <c r="A295" s="29"/>
      <c r="B295" s="28" t="s">
        <v>323</v>
      </c>
      <c r="C295" s="30">
        <v>500</v>
      </c>
    </row>
    <row r="296" spans="1:3" hidden="1" outlineLevel="3">
      <c r="A296" s="29"/>
      <c r="B296" s="28" t="s">
        <v>324</v>
      </c>
      <c r="C296" s="30">
        <v>500</v>
      </c>
    </row>
    <row r="297" spans="1:3" hidden="1" outlineLevel="2" collapsed="1">
      <c r="A297" s="6">
        <v>2201</v>
      </c>
      <c r="B297" s="4" t="s">
        <v>325</v>
      </c>
      <c r="C297" s="5">
        <v>500</v>
      </c>
    </row>
    <row r="298" spans="1:3" hidden="1" outlineLevel="2" collapsed="1">
      <c r="A298" s="6">
        <v>2201</v>
      </c>
      <c r="B298" s="4" t="s">
        <v>326</v>
      </c>
      <c r="C298" s="5">
        <v>0</v>
      </c>
    </row>
    <row r="299" spans="1:3" hidden="1" outlineLevel="2" collapsed="1">
      <c r="A299" s="6">
        <v>2201</v>
      </c>
      <c r="B299" s="4" t="s">
        <v>327</v>
      </c>
      <c r="C299" s="5">
        <f>SUM(C300:C301)</f>
        <v>2000</v>
      </c>
    </row>
    <row r="300" spans="1:3" hidden="1" outlineLevel="3" collapsed="1">
      <c r="A300" s="29"/>
      <c r="B300" s="28" t="s">
        <v>49</v>
      </c>
      <c r="C300" s="30">
        <v>1000</v>
      </c>
    </row>
    <row r="301" spans="1:3" hidden="1" outlineLevel="3">
      <c r="A301" s="29"/>
      <c r="B301" s="28" t="s">
        <v>50</v>
      </c>
      <c r="C301" s="30">
        <v>1000</v>
      </c>
    </row>
    <row r="302" spans="1:3" hidden="1" outlineLevel="2" collapsed="1">
      <c r="A302" s="6">
        <v>2201</v>
      </c>
      <c r="B302" s="4" t="s">
        <v>117</v>
      </c>
      <c r="C302" s="5">
        <f>SUM(C303:C304)</f>
        <v>4000</v>
      </c>
    </row>
    <row r="303" spans="1:3" hidden="1" outlineLevel="3" collapsed="1">
      <c r="A303" s="29"/>
      <c r="B303" s="28" t="s">
        <v>328</v>
      </c>
      <c r="C303" s="30">
        <v>4000</v>
      </c>
    </row>
    <row r="304" spans="1:3" hidden="1" outlineLevel="3">
      <c r="A304" s="29"/>
      <c r="B304" s="28" t="s">
        <v>329</v>
      </c>
      <c r="C304" s="30">
        <v>0</v>
      </c>
    </row>
    <row r="305" spans="1:3" hidden="1" outlineLevel="2" collapsed="1">
      <c r="A305" s="6">
        <v>2201</v>
      </c>
      <c r="B305" s="4" t="s">
        <v>118</v>
      </c>
      <c r="C305" s="5">
        <v>1000</v>
      </c>
    </row>
    <row r="306" spans="1:3" hidden="1" outlineLevel="2" collapsed="1">
      <c r="A306" s="6">
        <v>2201</v>
      </c>
      <c r="B306" s="4" t="s">
        <v>332</v>
      </c>
      <c r="C306" s="5">
        <f>SUM(C307:C308)</f>
        <v>500</v>
      </c>
    </row>
    <row r="307" spans="1:3" hidden="1" outlineLevel="3" collapsed="1">
      <c r="A307" s="29"/>
      <c r="B307" s="28" t="s">
        <v>330</v>
      </c>
      <c r="C307" s="30">
        <v>500</v>
      </c>
    </row>
    <row r="308" spans="1:3" hidden="1" outlineLevel="3">
      <c r="A308" s="29"/>
      <c r="B308" s="28" t="s">
        <v>331</v>
      </c>
      <c r="C308" s="30">
        <v>0</v>
      </c>
    </row>
    <row r="309" spans="1:3" hidden="1" outlineLevel="2" collapsed="1">
      <c r="A309" s="6">
        <v>2201</v>
      </c>
      <c r="B309" s="4" t="s">
        <v>333</v>
      </c>
      <c r="C309" s="5">
        <v>500</v>
      </c>
    </row>
    <row r="310" spans="1:3" hidden="1" outlineLevel="2">
      <c r="A310" s="6">
        <v>2201</v>
      </c>
      <c r="B310" s="4" t="s">
        <v>334</v>
      </c>
      <c r="C310" s="5">
        <v>0</v>
      </c>
    </row>
    <row r="311" spans="1:3" hidden="1" outlineLevel="2" collapsed="1">
      <c r="A311" s="6">
        <v>2201</v>
      </c>
      <c r="B311" s="4" t="s">
        <v>335</v>
      </c>
      <c r="C311" s="5">
        <v>0</v>
      </c>
    </row>
    <row r="312" spans="1:3" hidden="1" outlineLevel="2" collapsed="1">
      <c r="A312" s="6">
        <v>2201</v>
      </c>
      <c r="B312" s="4" t="s">
        <v>119</v>
      </c>
      <c r="C312" s="5">
        <f>SUM(C313:C318)</f>
        <v>480</v>
      </c>
    </row>
    <row r="313" spans="1:3" hidden="1" outlineLevel="3">
      <c r="A313" s="29"/>
      <c r="B313" s="28" t="s">
        <v>336</v>
      </c>
      <c r="C313" s="30">
        <v>0</v>
      </c>
    </row>
    <row r="314" spans="1:3" hidden="1" outlineLevel="3">
      <c r="A314" s="29"/>
      <c r="B314" s="28" t="s">
        <v>337</v>
      </c>
      <c r="C314" s="30"/>
    </row>
    <row r="315" spans="1:3" hidden="1" outlineLevel="3">
      <c r="A315" s="29"/>
      <c r="B315" s="28" t="s">
        <v>338</v>
      </c>
      <c r="C315" s="30"/>
    </row>
    <row r="316" spans="1:3" hidden="1" outlineLevel="3">
      <c r="A316" s="29"/>
      <c r="B316" s="28" t="s">
        <v>339</v>
      </c>
      <c r="C316" s="30"/>
    </row>
    <row r="317" spans="1:3" hidden="1" outlineLevel="3">
      <c r="A317" s="29"/>
      <c r="B317" s="28" t="s">
        <v>340</v>
      </c>
      <c r="C317" s="30">
        <v>180</v>
      </c>
    </row>
    <row r="318" spans="1:3" hidden="1" outlineLevel="3">
      <c r="A318" s="29"/>
      <c r="B318" s="28" t="s">
        <v>341</v>
      </c>
      <c r="C318" s="30">
        <v>300</v>
      </c>
    </row>
    <row r="319" spans="1:3" hidden="1" outlineLevel="2" collapsed="1">
      <c r="A319" s="6">
        <v>2201</v>
      </c>
      <c r="B319" s="4" t="s">
        <v>342</v>
      </c>
      <c r="C319" s="5">
        <f>SUM(C320:C332)</f>
        <v>94500</v>
      </c>
    </row>
    <row r="320" spans="1:3" hidden="1" outlineLevel="3">
      <c r="A320" s="29"/>
      <c r="B320" s="28" t="s">
        <v>343</v>
      </c>
      <c r="C320" s="30"/>
    </row>
    <row r="321" spans="1:3" hidden="1" outlineLevel="3">
      <c r="A321" s="29"/>
      <c r="B321" s="28" t="s">
        <v>344</v>
      </c>
      <c r="C321" s="30">
        <v>65000</v>
      </c>
    </row>
    <row r="322" spans="1:3" hidden="1" outlineLevel="3">
      <c r="A322" s="29"/>
      <c r="B322" s="28" t="s">
        <v>345</v>
      </c>
      <c r="C322" s="30">
        <v>6000</v>
      </c>
    </row>
    <row r="323" spans="1:3" hidden="1" outlineLevel="3">
      <c r="A323" s="29"/>
      <c r="B323" s="28" t="s">
        <v>346</v>
      </c>
      <c r="C323" s="30">
        <v>15000</v>
      </c>
    </row>
    <row r="324" spans="1:3" hidden="1" outlineLevel="3">
      <c r="A324" s="29"/>
      <c r="B324" s="28" t="s">
        <v>347</v>
      </c>
      <c r="C324" s="30">
        <v>500</v>
      </c>
    </row>
    <row r="325" spans="1:3" hidden="1" outlineLevel="3">
      <c r="A325" s="29"/>
      <c r="B325" s="28" t="s">
        <v>348</v>
      </c>
      <c r="C325" s="30"/>
    </row>
    <row r="326" spans="1:3" hidden="1" outlineLevel="3">
      <c r="A326" s="29"/>
      <c r="B326" s="28" t="s">
        <v>349</v>
      </c>
      <c r="C326" s="30"/>
    </row>
    <row r="327" spans="1:3" hidden="1" outlineLevel="3">
      <c r="A327" s="29"/>
      <c r="B327" s="28" t="s">
        <v>350</v>
      </c>
      <c r="C327" s="30"/>
    </row>
    <row r="328" spans="1:3" hidden="1" outlineLevel="3">
      <c r="A328" s="29"/>
      <c r="B328" s="28" t="s">
        <v>351</v>
      </c>
      <c r="C328" s="30"/>
    </row>
    <row r="329" spans="1:3" hidden="1" outlineLevel="3">
      <c r="A329" s="29"/>
      <c r="B329" s="28" t="s">
        <v>352</v>
      </c>
      <c r="C329" s="30"/>
    </row>
    <row r="330" spans="1:3" hidden="1" outlineLevel="3">
      <c r="A330" s="29"/>
      <c r="B330" s="28" t="s">
        <v>353</v>
      </c>
      <c r="C330" s="30"/>
    </row>
    <row r="331" spans="1:3" hidden="1" outlineLevel="3">
      <c r="A331" s="29"/>
      <c r="B331" s="28" t="s">
        <v>354</v>
      </c>
      <c r="C331" s="30">
        <v>2000</v>
      </c>
    </row>
    <row r="332" spans="1:3" hidden="1" outlineLevel="3">
      <c r="A332" s="29"/>
      <c r="B332" s="28" t="s">
        <v>355</v>
      </c>
      <c r="C332" s="30">
        <v>6000</v>
      </c>
    </row>
    <row r="333" spans="1:3" ht="15" hidden="1" customHeight="1" outlineLevel="2" collapsed="1">
      <c r="A333" s="6">
        <v>2201</v>
      </c>
      <c r="B333" s="4" t="s">
        <v>356</v>
      </c>
      <c r="C333" s="5">
        <v>500</v>
      </c>
    </row>
    <row r="334" spans="1:3" hidden="1" outlineLevel="1" collapsed="1">
      <c r="A334" s="171" t="s">
        <v>357</v>
      </c>
      <c r="B334" s="172"/>
      <c r="C334" s="32">
        <f>C335+C344+C345+C349+C352+C353+C358+C364+C367+C370+C371</f>
        <v>22000</v>
      </c>
    </row>
    <row r="335" spans="1:3" ht="15" hidden="1" customHeight="1" outlineLevel="2">
      <c r="A335" s="6">
        <v>2202</v>
      </c>
      <c r="B335" s="4" t="s">
        <v>358</v>
      </c>
      <c r="C335" s="5">
        <f>SUM(C336:C339)</f>
        <v>7000</v>
      </c>
    </row>
    <row r="336" spans="1:3" ht="15" hidden="1" customHeight="1" outlineLevel="3">
      <c r="A336" s="28"/>
      <c r="B336" s="28" t="s">
        <v>359</v>
      </c>
      <c r="C336" s="30">
        <v>500</v>
      </c>
    </row>
    <row r="337" spans="1:3" ht="15" hidden="1" customHeight="1" outlineLevel="3">
      <c r="A337" s="28"/>
      <c r="B337" s="28" t="s">
        <v>360</v>
      </c>
      <c r="C337" s="30">
        <v>5000</v>
      </c>
    </row>
    <row r="338" spans="1:3" ht="15" hidden="1" customHeight="1" outlineLevel="3">
      <c r="A338" s="28"/>
      <c r="B338" s="28" t="s">
        <v>361</v>
      </c>
      <c r="C338" s="30">
        <v>1000</v>
      </c>
    </row>
    <row r="339" spans="1:3" ht="15" hidden="1" customHeight="1" outlineLevel="3">
      <c r="A339" s="28"/>
      <c r="B339" s="28" t="s">
        <v>362</v>
      </c>
      <c r="C339" s="30">
        <v>500</v>
      </c>
    </row>
    <row r="340" spans="1:3" ht="15" hidden="1" customHeight="1" outlineLevel="2" collapsed="1">
      <c r="A340" s="6">
        <v>2202</v>
      </c>
      <c r="B340" s="4" t="s">
        <v>363</v>
      </c>
      <c r="C340" s="5">
        <f>SUM(C341:C343)</f>
        <v>0</v>
      </c>
    </row>
    <row r="341" spans="1:3" ht="15" hidden="1" customHeight="1" outlineLevel="3">
      <c r="A341" s="28"/>
      <c r="B341" s="28" t="s">
        <v>364</v>
      </c>
      <c r="C341" s="30">
        <v>0</v>
      </c>
    </row>
    <row r="342" spans="1:3" ht="15" hidden="1" customHeight="1" outlineLevel="3">
      <c r="A342" s="28"/>
      <c r="B342" s="28" t="s">
        <v>365</v>
      </c>
      <c r="C342" s="30">
        <v>0</v>
      </c>
    </row>
    <row r="343" spans="1:3" ht="15" hidden="1" customHeight="1" outlineLevel="3">
      <c r="A343" s="28"/>
      <c r="B343" s="28" t="s">
        <v>366</v>
      </c>
      <c r="C343" s="30">
        <v>0</v>
      </c>
    </row>
    <row r="344" spans="1:3" ht="15" hidden="1" customHeight="1" outlineLevel="2" collapsed="1">
      <c r="A344" s="6">
        <v>2202</v>
      </c>
      <c r="B344" s="4" t="s">
        <v>51</v>
      </c>
      <c r="C344" s="5">
        <v>8000</v>
      </c>
    </row>
    <row r="345" spans="1:3" hidden="1" outlineLevel="2">
      <c r="A345" s="6">
        <v>2202</v>
      </c>
      <c r="B345" s="4" t="s">
        <v>120</v>
      </c>
      <c r="C345" s="5">
        <f>SUM(C346:C348)</f>
        <v>3000</v>
      </c>
    </row>
    <row r="346" spans="1:3" ht="15" hidden="1" customHeight="1" outlineLevel="3">
      <c r="A346" s="28"/>
      <c r="B346" s="28" t="s">
        <v>367</v>
      </c>
      <c r="C346" s="30">
        <v>3000</v>
      </c>
    </row>
    <row r="347" spans="1:3" ht="15" hidden="1" customHeight="1" outlineLevel="3">
      <c r="A347" s="28"/>
      <c r="B347" s="28" t="s">
        <v>368</v>
      </c>
      <c r="C347" s="30"/>
    </row>
    <row r="348" spans="1:3" ht="15" hidden="1" customHeight="1" outlineLevel="3">
      <c r="A348" s="28"/>
      <c r="B348" s="28" t="s">
        <v>361</v>
      </c>
      <c r="C348" s="30">
        <v>0</v>
      </c>
    </row>
    <row r="349" spans="1:3" hidden="1" outlineLevel="2" collapsed="1">
      <c r="A349" s="6">
        <v>2202</v>
      </c>
      <c r="B349" s="4" t="s">
        <v>121</v>
      </c>
      <c r="C349" s="5">
        <f>SUM(C350:C351)</f>
        <v>500</v>
      </c>
    </row>
    <row r="350" spans="1:3" ht="15" hidden="1" customHeight="1" outlineLevel="3">
      <c r="A350" s="28"/>
      <c r="B350" s="28" t="s">
        <v>369</v>
      </c>
      <c r="C350" s="30">
        <v>500</v>
      </c>
    </row>
    <row r="351" spans="1:3" ht="15" hidden="1" customHeight="1" outlineLevel="3">
      <c r="A351" s="28"/>
      <c r="B351" s="28" t="s">
        <v>370</v>
      </c>
      <c r="C351" s="30"/>
    </row>
    <row r="352" spans="1:3" hidden="1" outlineLevel="2" collapsed="1">
      <c r="A352" s="6">
        <v>2202</v>
      </c>
      <c r="B352" s="4" t="s">
        <v>371</v>
      </c>
      <c r="C352" s="5">
        <v>0</v>
      </c>
    </row>
    <row r="353" spans="1:3" hidden="1" outlineLevel="2" collapsed="1">
      <c r="A353" s="6">
        <v>2202</v>
      </c>
      <c r="B353" s="4" t="s">
        <v>372</v>
      </c>
      <c r="C353" s="5">
        <f>SUM(C354:C357)</f>
        <v>0</v>
      </c>
    </row>
    <row r="354" spans="1:3" ht="15" hidden="1" customHeight="1" outlineLevel="3">
      <c r="A354" s="28"/>
      <c r="B354" s="28" t="s">
        <v>373</v>
      </c>
      <c r="C354" s="30">
        <v>0</v>
      </c>
    </row>
    <row r="355" spans="1:3" ht="15" hidden="1" customHeight="1" outlineLevel="3">
      <c r="A355" s="28"/>
      <c r="B355" s="28" t="s">
        <v>374</v>
      </c>
      <c r="C355" s="30">
        <v>0</v>
      </c>
    </row>
    <row r="356" spans="1:3" ht="15" hidden="1" customHeight="1" outlineLevel="3">
      <c r="A356" s="28"/>
      <c r="B356" s="28" t="s">
        <v>375</v>
      </c>
      <c r="C356" s="30">
        <v>0</v>
      </c>
    </row>
    <row r="357" spans="1:3" ht="15" hidden="1" customHeight="1" outlineLevel="3">
      <c r="A357" s="28"/>
      <c r="B357" s="28" t="s">
        <v>376</v>
      </c>
      <c r="C357" s="30">
        <v>0</v>
      </c>
    </row>
    <row r="358" spans="1:3" hidden="1" outlineLevel="2" collapsed="1">
      <c r="A358" s="6">
        <v>2202</v>
      </c>
      <c r="B358" s="4" t="s">
        <v>377</v>
      </c>
      <c r="C358" s="5">
        <f>SUM(C359:C363)</f>
        <v>0</v>
      </c>
    </row>
    <row r="359" spans="1:3" ht="15" hidden="1" customHeight="1" outlineLevel="3">
      <c r="A359" s="28"/>
      <c r="B359" s="28" t="s">
        <v>378</v>
      </c>
      <c r="C359" s="30">
        <v>0</v>
      </c>
    </row>
    <row r="360" spans="1:3" ht="15" hidden="1" customHeight="1" outlineLevel="3">
      <c r="A360" s="28"/>
      <c r="B360" s="28" t="s">
        <v>379</v>
      </c>
      <c r="C360" s="30">
        <v>0</v>
      </c>
    </row>
    <row r="361" spans="1:3" ht="15" hidden="1" customHeight="1" outlineLevel="3">
      <c r="A361" s="28"/>
      <c r="B361" s="28" t="s">
        <v>380</v>
      </c>
      <c r="C361" s="30">
        <v>0</v>
      </c>
    </row>
    <row r="362" spans="1:3" ht="15" hidden="1" customHeight="1" outlineLevel="3">
      <c r="A362" s="28"/>
      <c r="B362" s="28" t="s">
        <v>381</v>
      </c>
      <c r="C362" s="30">
        <v>0</v>
      </c>
    </row>
    <row r="363" spans="1:3" ht="15" hidden="1" customHeight="1" outlineLevel="3">
      <c r="A363" s="28"/>
      <c r="B363" s="28" t="s">
        <v>382</v>
      </c>
      <c r="C363" s="30">
        <v>0</v>
      </c>
    </row>
    <row r="364" spans="1:3" hidden="1" outlineLevel="2" collapsed="1">
      <c r="A364" s="6">
        <v>2202</v>
      </c>
      <c r="B364" s="4" t="s">
        <v>122</v>
      </c>
      <c r="C364" s="5">
        <f>SUM(C365:C366)</f>
        <v>3000</v>
      </c>
    </row>
    <row r="365" spans="1:3" ht="15" hidden="1" customHeight="1" outlineLevel="3">
      <c r="A365" s="28"/>
      <c r="B365" s="28" t="s">
        <v>383</v>
      </c>
      <c r="C365" s="30">
        <v>3000</v>
      </c>
    </row>
    <row r="366" spans="1:3" ht="15" hidden="1" customHeight="1" outlineLevel="3">
      <c r="A366" s="28"/>
      <c r="B366" s="28" t="s">
        <v>384</v>
      </c>
      <c r="C366" s="30">
        <v>0</v>
      </c>
    </row>
    <row r="367" spans="1:3" hidden="1" outlineLevel="2" collapsed="1">
      <c r="A367" s="6">
        <v>2202</v>
      </c>
      <c r="B367" s="4" t="s">
        <v>385</v>
      </c>
      <c r="C367" s="5">
        <f>SUM(C368:C369)</f>
        <v>0</v>
      </c>
    </row>
    <row r="368" spans="1:3" ht="15" hidden="1" customHeight="1" outlineLevel="3">
      <c r="A368" s="28"/>
      <c r="B368" s="28" t="s">
        <v>383</v>
      </c>
      <c r="C368" s="30">
        <v>0</v>
      </c>
    </row>
    <row r="369" spans="1:8" ht="15" hidden="1" customHeight="1" outlineLevel="3">
      <c r="A369" s="28"/>
      <c r="B369" s="28" t="s">
        <v>384</v>
      </c>
      <c r="C369" s="30">
        <v>0</v>
      </c>
    </row>
    <row r="370" spans="1:8" hidden="1" outlineLevel="2" collapsed="1">
      <c r="A370" s="6">
        <v>2202</v>
      </c>
      <c r="B370" s="4" t="s">
        <v>386</v>
      </c>
      <c r="C370" s="5">
        <v>500</v>
      </c>
    </row>
    <row r="371" spans="1:8" hidden="1" outlineLevel="2" collapsed="1">
      <c r="A371" s="6">
        <v>2202</v>
      </c>
      <c r="B371" s="4" t="s">
        <v>387</v>
      </c>
      <c r="C371" s="5">
        <v>0</v>
      </c>
    </row>
    <row r="372" spans="1:8" hidden="1" outlineLevel="1" collapsed="1">
      <c r="A372" s="171" t="s">
        <v>388</v>
      </c>
      <c r="B372" s="172"/>
      <c r="C372" s="32">
        <v>0</v>
      </c>
    </row>
    <row r="373" spans="1:8" collapsed="1">
      <c r="A373" s="181" t="s">
        <v>389</v>
      </c>
      <c r="B373" s="182"/>
      <c r="C373" s="35">
        <f>C374+C394+C399+C412+C418+C428</f>
        <v>33506</v>
      </c>
      <c r="E373" s="39" t="s">
        <v>592</v>
      </c>
      <c r="F373" s="41"/>
      <c r="G373" s="42"/>
      <c r="H373" s="40" t="b">
        <f>AND(F373=G373)</f>
        <v>1</v>
      </c>
    </row>
    <row r="374" spans="1:8" hidden="1" outlineLevel="1">
      <c r="A374" s="171" t="s">
        <v>390</v>
      </c>
      <c r="B374" s="172"/>
      <c r="C374" s="32">
        <f>C375+C376+C380+C381+C384+C387+C390+C391+C392+C393</f>
        <v>23000</v>
      </c>
    </row>
    <row r="375" spans="1:8" hidden="1" outlineLevel="2">
      <c r="A375" s="6">
        <v>3302</v>
      </c>
      <c r="B375" s="4" t="s">
        <v>391</v>
      </c>
      <c r="C375" s="5">
        <v>2000</v>
      </c>
    </row>
    <row r="376" spans="1:8" hidden="1" outlineLevel="2">
      <c r="A376" s="6">
        <v>3302</v>
      </c>
      <c r="B376" s="4" t="s">
        <v>392</v>
      </c>
      <c r="C376" s="5">
        <f>SUM(C377:C379)</f>
        <v>14000</v>
      </c>
    </row>
    <row r="377" spans="1:8" ht="15" hidden="1" customHeight="1" outlineLevel="3">
      <c r="A377" s="28"/>
      <c r="B377" s="28" t="s">
        <v>393</v>
      </c>
      <c r="C377" s="30">
        <v>10500</v>
      </c>
    </row>
    <row r="378" spans="1:8" ht="15" hidden="1" customHeight="1" outlineLevel="3">
      <c r="A378" s="28"/>
      <c r="B378" s="28" t="s">
        <v>394</v>
      </c>
      <c r="C378" s="30">
        <v>3500</v>
      </c>
    </row>
    <row r="379" spans="1:8" ht="15" hidden="1" customHeight="1" outlineLevel="3">
      <c r="A379" s="28"/>
      <c r="B379" s="28" t="s">
        <v>395</v>
      </c>
      <c r="C379" s="30">
        <v>0</v>
      </c>
    </row>
    <row r="380" spans="1:8" hidden="1" outlineLevel="2" collapsed="1">
      <c r="A380" s="6">
        <v>3302</v>
      </c>
      <c r="B380" s="4" t="s">
        <v>396</v>
      </c>
      <c r="C380" s="5"/>
    </row>
    <row r="381" spans="1:8" hidden="1" outlineLevel="2">
      <c r="A381" s="6">
        <v>3302</v>
      </c>
      <c r="B381" s="4" t="s">
        <v>397</v>
      </c>
      <c r="C381" s="5">
        <f>SUM(C382:C383)</f>
        <v>500</v>
      </c>
    </row>
    <row r="382" spans="1:8" ht="15" hidden="1" customHeight="1" outlineLevel="3">
      <c r="A382" s="28"/>
      <c r="B382" s="28" t="s">
        <v>398</v>
      </c>
      <c r="C382" s="30">
        <v>500</v>
      </c>
    </row>
    <row r="383" spans="1:8" ht="15" hidden="1" customHeight="1" outlineLevel="3">
      <c r="A383" s="28"/>
      <c r="B383" s="28" t="s">
        <v>399</v>
      </c>
      <c r="C383" s="30">
        <v>0</v>
      </c>
    </row>
    <row r="384" spans="1:8" hidden="1" outlineLevel="2" collapsed="1">
      <c r="A384" s="6">
        <v>3302</v>
      </c>
      <c r="B384" s="4" t="s">
        <v>400</v>
      </c>
      <c r="C384" s="5">
        <f>SUM(C385:C386)</f>
        <v>1000</v>
      </c>
    </row>
    <row r="385" spans="1:10" ht="15" hidden="1" customHeight="1" outlineLevel="3">
      <c r="A385" s="28"/>
      <c r="B385" s="28" t="s">
        <v>401</v>
      </c>
      <c r="C385" s="30">
        <v>500</v>
      </c>
    </row>
    <row r="386" spans="1:10" ht="15" hidden="1" customHeight="1" outlineLevel="3">
      <c r="A386" s="28"/>
      <c r="B386" s="28" t="s">
        <v>402</v>
      </c>
      <c r="C386" s="30">
        <v>500</v>
      </c>
    </row>
    <row r="387" spans="1:10" hidden="1" outlineLevel="2" collapsed="1">
      <c r="A387" s="6">
        <v>3302</v>
      </c>
      <c r="B387" s="4" t="s">
        <v>403</v>
      </c>
      <c r="C387" s="5">
        <f>SUM(C388:C389)</f>
        <v>2500</v>
      </c>
    </row>
    <row r="388" spans="1:10" ht="15" hidden="1" customHeight="1" outlineLevel="3">
      <c r="A388" s="28"/>
      <c r="B388" s="28" t="s">
        <v>404</v>
      </c>
      <c r="C388" s="30">
        <v>2000</v>
      </c>
    </row>
    <row r="389" spans="1:10" ht="15" hidden="1" customHeight="1" outlineLevel="3">
      <c r="A389" s="28"/>
      <c r="B389" s="28" t="s">
        <v>405</v>
      </c>
      <c r="C389" s="30">
        <v>500</v>
      </c>
    </row>
    <row r="390" spans="1:10" hidden="1" outlineLevel="2" collapsed="1">
      <c r="A390" s="6">
        <v>3302</v>
      </c>
      <c r="B390" s="4" t="s">
        <v>406</v>
      </c>
      <c r="C390" s="5"/>
    </row>
    <row r="391" spans="1:10" hidden="1" outlineLevel="2">
      <c r="A391" s="6">
        <v>3302</v>
      </c>
      <c r="B391" s="4" t="s">
        <v>407</v>
      </c>
      <c r="C391" s="5"/>
    </row>
    <row r="392" spans="1:10" hidden="1" outlineLevel="2">
      <c r="A392" s="6">
        <v>3302</v>
      </c>
      <c r="B392" s="4" t="s">
        <v>408</v>
      </c>
      <c r="C392" s="5">
        <v>3000</v>
      </c>
    </row>
    <row r="393" spans="1:10" hidden="1" outlineLevel="2">
      <c r="A393" s="6">
        <v>3302</v>
      </c>
      <c r="B393" s="4" t="s">
        <v>409</v>
      </c>
      <c r="C393" s="5">
        <v>0</v>
      </c>
    </row>
    <row r="394" spans="1:10" hidden="1" outlineLevel="1" collapsed="1">
      <c r="A394" s="171" t="s">
        <v>410</v>
      </c>
      <c r="B394" s="172"/>
      <c r="C394" s="32">
        <f>SUM(C395:C398)</f>
        <v>1700</v>
      </c>
    </row>
    <row r="395" spans="1:10" hidden="1" outlineLevel="2" collapsed="1">
      <c r="A395" s="6">
        <v>3303</v>
      </c>
      <c r="B395" s="4" t="s">
        <v>411</v>
      </c>
      <c r="C395" s="5">
        <v>900</v>
      </c>
    </row>
    <row r="396" spans="1:10" hidden="1" outlineLevel="2">
      <c r="A396" s="6">
        <v>3303</v>
      </c>
      <c r="B396" s="4" t="s">
        <v>412</v>
      </c>
      <c r="C396" s="5">
        <v>300</v>
      </c>
    </row>
    <row r="397" spans="1:10" hidden="1" outlineLevel="2">
      <c r="A397" s="6">
        <v>3303</v>
      </c>
      <c r="B397" s="4" t="s">
        <v>413</v>
      </c>
      <c r="C397" s="5">
        <v>500</v>
      </c>
    </row>
    <row r="398" spans="1:10" hidden="1" outlineLevel="2">
      <c r="A398" s="6">
        <v>3303</v>
      </c>
      <c r="B398" s="4" t="s">
        <v>409</v>
      </c>
      <c r="C398" s="5">
        <v>0</v>
      </c>
    </row>
    <row r="399" spans="1:10" hidden="1" outlineLevel="1" collapsed="1">
      <c r="A399" s="171" t="s">
        <v>414</v>
      </c>
      <c r="B399" s="172"/>
      <c r="C399" s="32">
        <f>C400+C401+C402+C403+C407+C408+C409+C410+C411</f>
        <v>7900</v>
      </c>
      <c r="J399" s="51"/>
    </row>
    <row r="400" spans="1:10" hidden="1" outlineLevel="2" collapsed="1">
      <c r="A400" s="6">
        <v>3305</v>
      </c>
      <c r="B400" s="4" t="s">
        <v>415</v>
      </c>
      <c r="C400" s="5">
        <v>0</v>
      </c>
    </row>
    <row r="401" spans="1:3" hidden="1" outlineLevel="2">
      <c r="A401" s="6">
        <v>3305</v>
      </c>
      <c r="B401" s="4" t="s">
        <v>416</v>
      </c>
      <c r="C401" s="5">
        <v>0</v>
      </c>
    </row>
    <row r="402" spans="1:3" hidden="1" outlineLevel="2">
      <c r="A402" s="6">
        <v>3305</v>
      </c>
      <c r="B402" s="4" t="s">
        <v>417</v>
      </c>
      <c r="C402" s="5">
        <v>0</v>
      </c>
    </row>
    <row r="403" spans="1:3" hidden="1" outlineLevel="2">
      <c r="A403" s="6">
        <v>3305</v>
      </c>
      <c r="B403" s="4" t="s">
        <v>418</v>
      </c>
      <c r="C403" s="5">
        <f>SUM(C404:C406)</f>
        <v>500</v>
      </c>
    </row>
    <row r="404" spans="1:3" ht="15" hidden="1" customHeight="1" outlineLevel="3">
      <c r="A404" s="29"/>
      <c r="B404" s="28" t="s">
        <v>419</v>
      </c>
      <c r="C404" s="30">
        <v>500</v>
      </c>
    </row>
    <row r="405" spans="1:3" ht="15" hidden="1" customHeight="1" outlineLevel="3">
      <c r="A405" s="29"/>
      <c r="B405" s="28" t="s">
        <v>420</v>
      </c>
      <c r="C405" s="30">
        <v>0</v>
      </c>
    </row>
    <row r="406" spans="1:3" ht="15" hidden="1" customHeight="1" outlineLevel="3">
      <c r="A406" s="29"/>
      <c r="B406" s="28" t="s">
        <v>421</v>
      </c>
      <c r="C406" s="30">
        <v>0</v>
      </c>
    </row>
    <row r="407" spans="1:3" hidden="1" outlineLevel="2" collapsed="1">
      <c r="A407" s="6">
        <v>3305</v>
      </c>
      <c r="B407" s="4" t="s">
        <v>422</v>
      </c>
      <c r="C407" s="5">
        <v>3000</v>
      </c>
    </row>
    <row r="408" spans="1:3" hidden="1" outlineLevel="2">
      <c r="A408" s="6">
        <v>3305</v>
      </c>
      <c r="B408" s="4" t="s">
        <v>423</v>
      </c>
      <c r="C408" s="5">
        <v>500</v>
      </c>
    </row>
    <row r="409" spans="1:3" hidden="1" outlineLevel="2">
      <c r="A409" s="6">
        <v>3305</v>
      </c>
      <c r="B409" s="4" t="s">
        <v>424</v>
      </c>
      <c r="C409" s="5">
        <v>500</v>
      </c>
    </row>
    <row r="410" spans="1:3" hidden="1" outlineLevel="2">
      <c r="A410" s="6">
        <v>3305</v>
      </c>
      <c r="B410" s="4" t="s">
        <v>425</v>
      </c>
      <c r="C410" s="5">
        <v>3000</v>
      </c>
    </row>
    <row r="411" spans="1:3" hidden="1" outlineLevel="2">
      <c r="A411" s="6">
        <v>3305</v>
      </c>
      <c r="B411" s="4" t="s">
        <v>409</v>
      </c>
      <c r="C411" s="5">
        <v>400</v>
      </c>
    </row>
    <row r="412" spans="1:3" hidden="1" outlineLevel="1" collapsed="1">
      <c r="A412" s="171" t="s">
        <v>426</v>
      </c>
      <c r="B412" s="172"/>
      <c r="C412" s="32">
        <f>SUM(C413:C417)</f>
        <v>0</v>
      </c>
    </row>
    <row r="413" spans="1:3" hidden="1" outlineLevel="2" collapsed="1">
      <c r="A413" s="6">
        <v>3306</v>
      </c>
      <c r="B413" s="4" t="s">
        <v>427</v>
      </c>
      <c r="C413" s="5">
        <v>0</v>
      </c>
    </row>
    <row r="414" spans="1:3" hidden="1" outlineLevel="2">
      <c r="A414" s="6">
        <v>3306</v>
      </c>
      <c r="B414" s="4" t="s">
        <v>428</v>
      </c>
      <c r="C414" s="5">
        <v>0</v>
      </c>
    </row>
    <row r="415" spans="1:3" hidden="1" outlineLevel="2">
      <c r="A415" s="6">
        <v>3306</v>
      </c>
      <c r="B415" s="4" t="s">
        <v>429</v>
      </c>
      <c r="C415" s="5">
        <v>0</v>
      </c>
    </row>
    <row r="416" spans="1:3" hidden="1" outlineLevel="2">
      <c r="A416" s="6">
        <v>3306</v>
      </c>
      <c r="B416" s="4" t="s">
        <v>430</v>
      </c>
      <c r="C416" s="5">
        <v>0</v>
      </c>
    </row>
    <row r="417" spans="1:3" hidden="1" outlineLevel="2">
      <c r="A417" s="6">
        <v>3306</v>
      </c>
      <c r="B417" s="4" t="s">
        <v>431</v>
      </c>
      <c r="C417" s="5">
        <v>0</v>
      </c>
    </row>
    <row r="418" spans="1:3" hidden="1" outlineLevel="1" collapsed="1">
      <c r="A418" s="171" t="s">
        <v>432</v>
      </c>
      <c r="B418" s="172"/>
      <c r="C418" s="32">
        <f>C419+C421+C427</f>
        <v>0</v>
      </c>
    </row>
    <row r="419" spans="1:3" hidden="1" outlineLevel="2" collapsed="1">
      <c r="A419" s="6">
        <v>3307</v>
      </c>
      <c r="B419" s="4" t="s">
        <v>433</v>
      </c>
      <c r="C419" s="5">
        <f>SUM(C420)</f>
        <v>0</v>
      </c>
    </row>
    <row r="420" spans="1:3" ht="15" hidden="1" customHeight="1" outlineLevel="3">
      <c r="A420" s="29"/>
      <c r="B420" s="28" t="s">
        <v>434</v>
      </c>
      <c r="C420" s="30">
        <v>0</v>
      </c>
    </row>
    <row r="421" spans="1:3" hidden="1" outlineLevel="2" collapsed="1">
      <c r="A421" s="6">
        <v>3307</v>
      </c>
      <c r="B421" s="4" t="s">
        <v>418</v>
      </c>
      <c r="C421" s="5">
        <f>SUM(C422:C426)</f>
        <v>0</v>
      </c>
    </row>
    <row r="422" spans="1:3" ht="15" hidden="1" customHeight="1" outlineLevel="3">
      <c r="A422" s="29"/>
      <c r="B422" s="28" t="s">
        <v>435</v>
      </c>
      <c r="C422" s="30">
        <v>0</v>
      </c>
    </row>
    <row r="423" spans="1:3" ht="15" hidden="1" customHeight="1" outlineLevel="3">
      <c r="A423" s="29"/>
      <c r="B423" s="28" t="s">
        <v>436</v>
      </c>
      <c r="C423" s="30">
        <v>0</v>
      </c>
    </row>
    <row r="424" spans="1:3" ht="15" hidden="1" customHeight="1" outlineLevel="3">
      <c r="A424" s="29"/>
      <c r="B424" s="28" t="s">
        <v>437</v>
      </c>
      <c r="C424" s="30">
        <v>0</v>
      </c>
    </row>
    <row r="425" spans="1:3" ht="15" hidden="1" customHeight="1" outlineLevel="3">
      <c r="A425" s="29"/>
      <c r="B425" s="28" t="s">
        <v>438</v>
      </c>
      <c r="C425" s="30">
        <v>0</v>
      </c>
    </row>
    <row r="426" spans="1:3" ht="15" hidden="1" customHeight="1" outlineLevel="3">
      <c r="A426" s="29"/>
      <c r="B426" s="28" t="s">
        <v>439</v>
      </c>
      <c r="C426" s="30">
        <v>0</v>
      </c>
    </row>
    <row r="427" spans="1:3" hidden="1" outlineLevel="2" collapsed="1">
      <c r="A427" s="6">
        <v>3307</v>
      </c>
      <c r="B427" s="4" t="s">
        <v>440</v>
      </c>
      <c r="C427" s="5">
        <v>0</v>
      </c>
    </row>
    <row r="428" spans="1:3" hidden="1" outlineLevel="1" collapsed="1">
      <c r="A428" s="171" t="s">
        <v>441</v>
      </c>
      <c r="B428" s="172"/>
      <c r="C428" s="32">
        <f>SUM(C429:C434)</f>
        <v>906</v>
      </c>
    </row>
    <row r="429" spans="1:3" hidden="1" outlineLevel="2" collapsed="1">
      <c r="A429" s="6">
        <v>3310</v>
      </c>
      <c r="B429" s="4" t="s">
        <v>443</v>
      </c>
      <c r="C429" s="5">
        <v>0</v>
      </c>
    </row>
    <row r="430" spans="1:3" hidden="1" outlineLevel="2" collapsed="1">
      <c r="A430" s="6">
        <v>3310</v>
      </c>
      <c r="B430" s="4" t="s">
        <v>52</v>
      </c>
      <c r="C430" s="5">
        <v>906</v>
      </c>
    </row>
    <row r="431" spans="1:3" hidden="1" outlineLevel="2" collapsed="1">
      <c r="A431" s="6">
        <v>3310</v>
      </c>
      <c r="B431" s="4" t="s">
        <v>444</v>
      </c>
      <c r="C431" s="5">
        <v>0</v>
      </c>
    </row>
    <row r="432" spans="1:3" hidden="1" outlineLevel="2" collapsed="1">
      <c r="A432" s="6">
        <v>3310</v>
      </c>
      <c r="B432" s="4" t="s">
        <v>445</v>
      </c>
      <c r="C432" s="5">
        <v>0</v>
      </c>
    </row>
    <row r="433" spans="1:8" hidden="1" outlineLevel="2" collapsed="1">
      <c r="A433" s="6">
        <v>3310</v>
      </c>
      <c r="B433" s="4" t="s">
        <v>442</v>
      </c>
      <c r="C433" s="5">
        <v>0</v>
      </c>
    </row>
    <row r="434" spans="1:8" hidden="1" outlineLevel="2" collapsed="1">
      <c r="A434" s="6">
        <v>3310</v>
      </c>
      <c r="B434" s="4" t="s">
        <v>446</v>
      </c>
      <c r="C434" s="5">
        <f>SUM(C435:C436)</f>
        <v>0</v>
      </c>
    </row>
    <row r="435" spans="1:8" ht="15" hidden="1" customHeight="1" outlineLevel="2">
      <c r="A435" s="29"/>
      <c r="B435" s="28" t="s">
        <v>447</v>
      </c>
      <c r="C435" s="30">
        <v>0</v>
      </c>
    </row>
    <row r="436" spans="1:8" ht="15" hidden="1" customHeight="1" outlineLevel="2">
      <c r="A436" s="29"/>
      <c r="B436" s="28" t="s">
        <v>448</v>
      </c>
      <c r="C436" s="30">
        <v>0</v>
      </c>
    </row>
    <row r="437" spans="1:8" collapsed="1">
      <c r="A437" s="179" t="s">
        <v>449</v>
      </c>
      <c r="B437" s="180"/>
      <c r="C437" s="35">
        <f>C438+C439</f>
        <v>0</v>
      </c>
      <c r="E437" s="39" t="s">
        <v>593</v>
      </c>
      <c r="F437" s="41"/>
      <c r="G437" s="42"/>
      <c r="H437" s="40" t="b">
        <f>AND(F437=G437)</f>
        <v>1</v>
      </c>
    </row>
    <row r="438" spans="1:8" hidden="1" outlineLevel="1">
      <c r="A438" s="171" t="s">
        <v>450</v>
      </c>
      <c r="B438" s="172"/>
      <c r="C438" s="32"/>
    </row>
    <row r="439" spans="1:8" hidden="1" outlineLevel="1">
      <c r="A439" s="171" t="s">
        <v>451</v>
      </c>
      <c r="B439" s="172"/>
      <c r="C439" s="32">
        <v>0</v>
      </c>
    </row>
    <row r="440" spans="1:8" collapsed="1">
      <c r="A440" s="177" t="s">
        <v>455</v>
      </c>
      <c r="B440" s="178"/>
      <c r="C440" s="36">
        <f>C441</f>
        <v>25000</v>
      </c>
      <c r="E440" s="39" t="s">
        <v>59</v>
      </c>
      <c r="F440" s="41"/>
      <c r="G440" s="42"/>
      <c r="H440" s="40" t="b">
        <f>AND(F440=G440)</f>
        <v>1</v>
      </c>
    </row>
    <row r="441" spans="1:8">
      <c r="A441" s="173" t="s">
        <v>456</v>
      </c>
      <c r="B441" s="174"/>
      <c r="C441" s="33">
        <f>C442+C446</f>
        <v>25000</v>
      </c>
      <c r="E441" s="39" t="s">
        <v>594</v>
      </c>
      <c r="F441" s="41"/>
      <c r="G441" s="42"/>
      <c r="H441" s="40" t="b">
        <f>AND(F441=G441)</f>
        <v>1</v>
      </c>
    </row>
    <row r="442" spans="1:8" hidden="1" outlineLevel="1">
      <c r="A442" s="171" t="s">
        <v>457</v>
      </c>
      <c r="B442" s="172"/>
      <c r="C442" s="32">
        <f>SUM(C443:C445)</f>
        <v>25000</v>
      </c>
    </row>
    <row r="443" spans="1:8" hidden="1" outlineLevel="2" collapsed="1">
      <c r="A443" s="6">
        <v>5500</v>
      </c>
      <c r="B443" s="4" t="s">
        <v>458</v>
      </c>
      <c r="C443" s="5">
        <v>25000</v>
      </c>
    </row>
    <row r="444" spans="1:8" hidden="1" outlineLevel="2" collapsed="1">
      <c r="A444" s="6">
        <v>5500</v>
      </c>
      <c r="B444" s="4" t="s">
        <v>459</v>
      </c>
      <c r="C444" s="5">
        <v>0</v>
      </c>
    </row>
    <row r="445" spans="1:8" hidden="1" outlineLevel="2" collapsed="1">
      <c r="A445" s="6">
        <v>5500</v>
      </c>
      <c r="B445" s="4" t="s">
        <v>460</v>
      </c>
      <c r="C445" s="5">
        <v>0</v>
      </c>
    </row>
    <row r="446" spans="1:8" hidden="1" outlineLevel="1" collapsed="1">
      <c r="A446" s="171" t="s">
        <v>461</v>
      </c>
      <c r="B446" s="172"/>
      <c r="C446" s="32">
        <f>SUM(C447:C448)</f>
        <v>0</v>
      </c>
    </row>
    <row r="447" spans="1:8" hidden="1" outlineLevel="2" collapsed="1">
      <c r="A447" s="6">
        <v>5501</v>
      </c>
      <c r="B447" s="4" t="s">
        <v>462</v>
      </c>
      <c r="C447" s="5">
        <v>0</v>
      </c>
    </row>
    <row r="448" spans="1:8" ht="15" hidden="1" customHeight="1" outlineLevel="2" collapsed="1">
      <c r="A448" s="6">
        <v>5501</v>
      </c>
      <c r="B448" s="4" t="s">
        <v>463</v>
      </c>
      <c r="C448" s="5">
        <v>0</v>
      </c>
    </row>
    <row r="449" spans="1:8" collapsed="1">
      <c r="A449" s="175" t="s">
        <v>62</v>
      </c>
      <c r="B449" s="176"/>
      <c r="C449" s="37">
        <f>C450+C606+C615</f>
        <v>1113385.93</v>
      </c>
      <c r="E449" s="39" t="s">
        <v>62</v>
      </c>
      <c r="F449" s="41"/>
      <c r="G449" s="42"/>
      <c r="H449" s="40" t="b">
        <f>AND(F449=G449)</f>
        <v>1</v>
      </c>
    </row>
    <row r="450" spans="1:8">
      <c r="A450" s="177" t="s">
        <v>464</v>
      </c>
      <c r="B450" s="178"/>
      <c r="C450" s="36">
        <f>C451+C528+C532+C535</f>
        <v>1041000</v>
      </c>
      <c r="E450" s="39" t="s">
        <v>61</v>
      </c>
      <c r="F450" s="41"/>
      <c r="G450" s="42"/>
      <c r="H450" s="40" t="b">
        <f>AND(F450=G450)</f>
        <v>1</v>
      </c>
    </row>
    <row r="451" spans="1:8">
      <c r="A451" s="173" t="s">
        <v>465</v>
      </c>
      <c r="B451" s="174"/>
      <c r="C451" s="38">
        <f>C452+C457+C458+C459+C466+C467+C471+C474+C475+C476+C477+C482+C485+C489+C493+C500+C506+C518</f>
        <v>1041000</v>
      </c>
      <c r="E451" s="39" t="s">
        <v>595</v>
      </c>
      <c r="F451" s="41"/>
      <c r="G451" s="42"/>
      <c r="H451" s="40" t="b">
        <f>AND(F451=G451)</f>
        <v>1</v>
      </c>
    </row>
    <row r="452" spans="1:8" hidden="1" outlineLevel="1">
      <c r="A452" s="171" t="s">
        <v>466</v>
      </c>
      <c r="B452" s="172"/>
      <c r="C452" s="32">
        <f>SUM(C453:C456)</f>
        <v>10000</v>
      </c>
    </row>
    <row r="453" spans="1:8" hidden="1" outlineLevel="2">
      <c r="A453" s="7">
        <v>6600</v>
      </c>
      <c r="B453" s="4" t="s">
        <v>468</v>
      </c>
      <c r="C453" s="5">
        <v>0</v>
      </c>
    </row>
    <row r="454" spans="1:8" hidden="1" outlineLevel="2">
      <c r="A454" s="7">
        <v>6600</v>
      </c>
      <c r="B454" s="4" t="s">
        <v>469</v>
      </c>
      <c r="C454" s="5">
        <v>0</v>
      </c>
    </row>
    <row r="455" spans="1:8" hidden="1" outlineLevel="2">
      <c r="A455" s="7">
        <v>6600</v>
      </c>
      <c r="B455" s="4" t="s">
        <v>470</v>
      </c>
      <c r="C455" s="5">
        <v>0</v>
      </c>
    </row>
    <row r="456" spans="1:8" hidden="1" outlineLevel="2">
      <c r="A456" s="6">
        <v>6600</v>
      </c>
      <c r="B456" s="4" t="s">
        <v>471</v>
      </c>
      <c r="C456" s="5">
        <v>10000</v>
      </c>
    </row>
    <row r="457" spans="1:8" hidden="1" outlineLevel="1" collapsed="1">
      <c r="A457" s="171" t="s">
        <v>467</v>
      </c>
      <c r="B457" s="172"/>
      <c r="C457" s="31">
        <v>0</v>
      </c>
    </row>
    <row r="458" spans="1:8" hidden="1" outlineLevel="1">
      <c r="A458" s="171" t="s">
        <v>472</v>
      </c>
      <c r="B458" s="172"/>
      <c r="C458" s="32">
        <v>0</v>
      </c>
    </row>
    <row r="459" spans="1:8" hidden="1" outlineLevel="1">
      <c r="A459" s="171" t="s">
        <v>473</v>
      </c>
      <c r="B459" s="172"/>
      <c r="C459" s="32">
        <f>SUM(C460:C465)</f>
        <v>80000</v>
      </c>
    </row>
    <row r="460" spans="1:8" hidden="1" outlineLevel="2">
      <c r="A460" s="7">
        <v>6603</v>
      </c>
      <c r="B460" s="4" t="s">
        <v>474</v>
      </c>
      <c r="C460" s="5">
        <v>50000</v>
      </c>
    </row>
    <row r="461" spans="1:8" hidden="1" outlineLevel="2">
      <c r="A461" s="7">
        <v>6603</v>
      </c>
      <c r="B461" s="4" t="s">
        <v>475</v>
      </c>
      <c r="C461" s="5">
        <v>0</v>
      </c>
    </row>
    <row r="462" spans="1:8" hidden="1" outlineLevel="2">
      <c r="A462" s="7">
        <v>6603</v>
      </c>
      <c r="B462" s="4" t="s">
        <v>476</v>
      </c>
      <c r="C462" s="5">
        <v>10000</v>
      </c>
    </row>
    <row r="463" spans="1:8" hidden="1" outlineLevel="2">
      <c r="A463" s="7">
        <v>6603</v>
      </c>
      <c r="B463" s="4" t="s">
        <v>477</v>
      </c>
      <c r="C463" s="5">
        <v>0</v>
      </c>
    </row>
    <row r="464" spans="1:8" hidden="1" outlineLevel="2">
      <c r="A464" s="7">
        <v>6603</v>
      </c>
      <c r="B464" s="4" t="s">
        <v>478</v>
      </c>
      <c r="C464" s="5">
        <v>20000</v>
      </c>
    </row>
    <row r="465" spans="1:3" hidden="1" outlineLevel="2">
      <c r="A465" s="7">
        <v>6603</v>
      </c>
      <c r="B465" s="4" t="s">
        <v>479</v>
      </c>
      <c r="C465" s="5">
        <v>0</v>
      </c>
    </row>
    <row r="466" spans="1:3" hidden="1" outlineLevel="1" collapsed="1">
      <c r="A466" s="171" t="s">
        <v>480</v>
      </c>
      <c r="B466" s="172"/>
      <c r="C466" s="32">
        <v>30000</v>
      </c>
    </row>
    <row r="467" spans="1:3" hidden="1" outlineLevel="1">
      <c r="A467" s="171" t="s">
        <v>481</v>
      </c>
      <c r="B467" s="172"/>
      <c r="C467" s="32">
        <f>SUM(C468:C470)</f>
        <v>15000</v>
      </c>
    </row>
    <row r="468" spans="1:3" hidden="1" outlineLevel="2">
      <c r="A468" s="7">
        <v>6605</v>
      </c>
      <c r="B468" s="4" t="s">
        <v>482</v>
      </c>
      <c r="C468" s="5">
        <v>0</v>
      </c>
    </row>
    <row r="469" spans="1:3" hidden="1" outlineLevel="2">
      <c r="A469" s="7">
        <v>6605</v>
      </c>
      <c r="B469" s="4" t="s">
        <v>483</v>
      </c>
      <c r="C469" s="5">
        <v>0</v>
      </c>
    </row>
    <row r="470" spans="1:3" hidden="1" outlineLevel="2">
      <c r="A470" s="7">
        <v>6605</v>
      </c>
      <c r="B470" s="4" t="s">
        <v>484</v>
      </c>
      <c r="C470" s="5">
        <v>15000</v>
      </c>
    </row>
    <row r="471" spans="1:3" hidden="1" outlineLevel="1" collapsed="1">
      <c r="A471" s="171" t="s">
        <v>485</v>
      </c>
      <c r="B471" s="172"/>
      <c r="C471" s="32">
        <f>SUM(C472:C473)</f>
        <v>210000</v>
      </c>
    </row>
    <row r="472" spans="1:3" hidden="1" outlineLevel="2">
      <c r="A472" s="7">
        <v>6606</v>
      </c>
      <c r="B472" s="4" t="s">
        <v>486</v>
      </c>
      <c r="C472" s="5">
        <v>190000</v>
      </c>
    </row>
    <row r="473" spans="1:3" hidden="1" outlineLevel="2">
      <c r="A473" s="7">
        <v>6606</v>
      </c>
      <c r="B473" s="4" t="s">
        <v>487</v>
      </c>
      <c r="C473" s="5">
        <v>20000</v>
      </c>
    </row>
    <row r="474" spans="1:3" hidden="1" outlineLevel="1" collapsed="1">
      <c r="A474" s="171" t="s">
        <v>488</v>
      </c>
      <c r="B474" s="172"/>
      <c r="C474" s="32">
        <v>0</v>
      </c>
    </row>
    <row r="475" spans="1:3" hidden="1" outlineLevel="1" collapsed="1">
      <c r="A475" s="171" t="s">
        <v>489</v>
      </c>
      <c r="B475" s="172"/>
      <c r="C475" s="32">
        <v>5000</v>
      </c>
    </row>
    <row r="476" spans="1:3" hidden="1" outlineLevel="1" collapsed="1">
      <c r="A476" s="171" t="s">
        <v>490</v>
      </c>
      <c r="B476" s="172"/>
      <c r="C476" s="32">
        <v>0</v>
      </c>
    </row>
    <row r="477" spans="1:3" hidden="1" outlineLevel="1">
      <c r="A477" s="171" t="s">
        <v>491</v>
      </c>
      <c r="B477" s="172"/>
      <c r="C477" s="32">
        <f>SUM(C478:C481)</f>
        <v>170000</v>
      </c>
    </row>
    <row r="478" spans="1:3" hidden="1" outlineLevel="2">
      <c r="A478" s="7">
        <v>6610</v>
      </c>
      <c r="B478" s="4" t="s">
        <v>492</v>
      </c>
      <c r="C478" s="5">
        <v>150000</v>
      </c>
    </row>
    <row r="479" spans="1:3" hidden="1" outlineLevel="2">
      <c r="A479" s="7">
        <v>6610</v>
      </c>
      <c r="B479" s="4" t="s">
        <v>493</v>
      </c>
      <c r="C479" s="5">
        <v>0</v>
      </c>
    </row>
    <row r="480" spans="1:3" hidden="1" outlineLevel="2">
      <c r="A480" s="7">
        <v>6610</v>
      </c>
      <c r="B480" s="4" t="s">
        <v>494</v>
      </c>
      <c r="C480" s="5">
        <v>0</v>
      </c>
    </row>
    <row r="481" spans="1:3" hidden="1" outlineLevel="2">
      <c r="A481" s="7">
        <v>6610</v>
      </c>
      <c r="B481" s="4" t="s">
        <v>495</v>
      </c>
      <c r="C481" s="5">
        <v>20000</v>
      </c>
    </row>
    <row r="482" spans="1:3" hidden="1" outlineLevel="1" collapsed="1">
      <c r="A482" s="171" t="s">
        <v>498</v>
      </c>
      <c r="B482" s="172"/>
      <c r="C482" s="32">
        <f>SUM(C483:C484)</f>
        <v>5000</v>
      </c>
    </row>
    <row r="483" spans="1:3" hidden="1" outlineLevel="2">
      <c r="A483" s="7">
        <v>6611</v>
      </c>
      <c r="B483" s="4" t="s">
        <v>496</v>
      </c>
      <c r="C483" s="5">
        <v>5000</v>
      </c>
    </row>
    <row r="484" spans="1:3" hidden="1" outlineLevel="2">
      <c r="A484" s="7">
        <v>6611</v>
      </c>
      <c r="B484" s="4" t="s">
        <v>497</v>
      </c>
      <c r="C484" s="5">
        <v>0</v>
      </c>
    </row>
    <row r="485" spans="1:3" hidden="1" outlineLevel="1" collapsed="1">
      <c r="A485" s="171" t="s">
        <v>502</v>
      </c>
      <c r="B485" s="172"/>
      <c r="C485" s="32">
        <f>SUM(C486:C488)</f>
        <v>0</v>
      </c>
    </row>
    <row r="486" spans="1:3" hidden="1" outlineLevel="2">
      <c r="A486" s="7">
        <v>6612</v>
      </c>
      <c r="B486" s="4" t="s">
        <v>499</v>
      </c>
      <c r="C486" s="5">
        <v>0</v>
      </c>
    </row>
    <row r="487" spans="1:3" hidden="1" outlineLevel="2">
      <c r="A487" s="7">
        <v>6612</v>
      </c>
      <c r="B487" s="4" t="s">
        <v>500</v>
      </c>
      <c r="C487" s="5">
        <v>0</v>
      </c>
    </row>
    <row r="488" spans="1:3" hidden="1" outlineLevel="2">
      <c r="A488" s="7">
        <v>6612</v>
      </c>
      <c r="B488" s="4" t="s">
        <v>501</v>
      </c>
      <c r="C488" s="5">
        <v>0</v>
      </c>
    </row>
    <row r="489" spans="1:3" hidden="1" outlineLevel="1" collapsed="1">
      <c r="A489" s="171" t="s">
        <v>503</v>
      </c>
      <c r="B489" s="172"/>
      <c r="C489" s="32">
        <f>SUM(C490:C492)</f>
        <v>400000</v>
      </c>
    </row>
    <row r="490" spans="1:3" hidden="1" outlineLevel="2">
      <c r="A490" s="7">
        <v>6613</v>
      </c>
      <c r="B490" s="4" t="s">
        <v>504</v>
      </c>
      <c r="C490" s="5">
        <v>50000</v>
      </c>
    </row>
    <row r="491" spans="1:3" hidden="1" outlineLevel="2">
      <c r="A491" s="7">
        <v>6613</v>
      </c>
      <c r="B491" s="4" t="s">
        <v>505</v>
      </c>
      <c r="C491" s="5">
        <v>300000</v>
      </c>
    </row>
    <row r="492" spans="1:3" hidden="1" outlineLevel="2">
      <c r="A492" s="7">
        <v>6613</v>
      </c>
      <c r="B492" s="4" t="s">
        <v>501</v>
      </c>
      <c r="C492" s="5">
        <v>50000</v>
      </c>
    </row>
    <row r="493" spans="1:3" hidden="1" outlineLevel="1" collapsed="1">
      <c r="A493" s="171" t="s">
        <v>506</v>
      </c>
      <c r="B493" s="172"/>
      <c r="C493" s="32">
        <f>SUM(C494:C499)</f>
        <v>11000</v>
      </c>
    </row>
    <row r="494" spans="1:3" hidden="1" outlineLevel="2">
      <c r="A494" s="7">
        <v>6614</v>
      </c>
      <c r="B494" s="4" t="s">
        <v>507</v>
      </c>
      <c r="C494" s="5">
        <v>0</v>
      </c>
    </row>
    <row r="495" spans="1:3" hidden="1" outlineLevel="2">
      <c r="A495" s="7">
        <v>6614</v>
      </c>
      <c r="B495" s="4" t="s">
        <v>508</v>
      </c>
      <c r="C495" s="5">
        <v>0</v>
      </c>
    </row>
    <row r="496" spans="1:3" hidden="1" outlineLevel="2">
      <c r="A496" s="7">
        <v>6614</v>
      </c>
      <c r="B496" s="4" t="s">
        <v>509</v>
      </c>
      <c r="C496" s="5">
        <v>0</v>
      </c>
    </row>
    <row r="497" spans="1:3" hidden="1" outlineLevel="2">
      <c r="A497" s="7">
        <v>6614</v>
      </c>
      <c r="B497" s="4" t="s">
        <v>510</v>
      </c>
      <c r="C497" s="5">
        <v>10000</v>
      </c>
    </row>
    <row r="498" spans="1:3" hidden="1" outlineLevel="2">
      <c r="A498" s="7">
        <v>6614</v>
      </c>
      <c r="B498" s="4" t="s">
        <v>511</v>
      </c>
      <c r="C498" s="5">
        <v>1000</v>
      </c>
    </row>
    <row r="499" spans="1:3" hidden="1" outlineLevel="2">
      <c r="A499" s="7">
        <v>6614</v>
      </c>
      <c r="B499" s="4" t="s">
        <v>512</v>
      </c>
      <c r="C499" s="5">
        <v>0</v>
      </c>
    </row>
    <row r="500" spans="1:3" hidden="1" outlineLevel="1" collapsed="1">
      <c r="A500" s="171" t="s">
        <v>513</v>
      </c>
      <c r="B500" s="172"/>
      <c r="C500" s="32">
        <f>SUM(C501:C505)</f>
        <v>85000</v>
      </c>
    </row>
    <row r="501" spans="1:3" hidden="1" outlineLevel="2">
      <c r="A501" s="7">
        <v>6615</v>
      </c>
      <c r="B501" s="4" t="s">
        <v>514</v>
      </c>
      <c r="C501" s="5">
        <v>15000</v>
      </c>
    </row>
    <row r="502" spans="1:3" hidden="1" outlineLevel="2">
      <c r="A502" s="7">
        <v>6615</v>
      </c>
      <c r="B502" s="4" t="s">
        <v>515</v>
      </c>
      <c r="C502" s="5">
        <v>0</v>
      </c>
    </row>
    <row r="503" spans="1:3" hidden="1" outlineLevel="2">
      <c r="A503" s="7">
        <v>6615</v>
      </c>
      <c r="B503" s="4" t="s">
        <v>516</v>
      </c>
      <c r="C503" s="5">
        <v>0</v>
      </c>
    </row>
    <row r="504" spans="1:3" hidden="1" outlineLevel="2">
      <c r="A504" s="7">
        <v>6615</v>
      </c>
      <c r="B504" s="4" t="s">
        <v>517</v>
      </c>
      <c r="C504" s="5">
        <v>0</v>
      </c>
    </row>
    <row r="505" spans="1:3" hidden="1" outlineLevel="2">
      <c r="A505" s="7">
        <v>6615</v>
      </c>
      <c r="B505" s="4" t="s">
        <v>518</v>
      </c>
      <c r="C505" s="5">
        <v>70000</v>
      </c>
    </row>
    <row r="506" spans="1:3" hidden="1" outlineLevel="1" collapsed="1">
      <c r="A506" s="171" t="s">
        <v>519</v>
      </c>
      <c r="B506" s="172"/>
      <c r="C506" s="32">
        <f>SUM(C507:C517)</f>
        <v>0</v>
      </c>
    </row>
    <row r="507" spans="1:3" hidden="1" outlineLevel="2">
      <c r="A507" s="7">
        <v>6616</v>
      </c>
      <c r="B507" s="4" t="s">
        <v>520</v>
      </c>
      <c r="C507" s="5">
        <v>0</v>
      </c>
    </row>
    <row r="508" spans="1:3" hidden="1" outlineLevel="2">
      <c r="A508" s="7">
        <v>6616</v>
      </c>
      <c r="B508" s="4" t="s">
        <v>521</v>
      </c>
      <c r="C508" s="5">
        <v>0</v>
      </c>
    </row>
    <row r="509" spans="1:3" hidden="1" outlineLevel="2">
      <c r="A509" s="7">
        <v>6616</v>
      </c>
      <c r="B509" s="4" t="s">
        <v>522</v>
      </c>
      <c r="C509" s="5">
        <v>0</v>
      </c>
    </row>
    <row r="510" spans="1:3" hidden="1" outlineLevel="2">
      <c r="A510" s="7">
        <v>6616</v>
      </c>
      <c r="B510" s="4" t="s">
        <v>523</v>
      </c>
      <c r="C510" s="5">
        <v>0</v>
      </c>
    </row>
    <row r="511" spans="1:3" hidden="1" outlineLevel="2">
      <c r="A511" s="7">
        <v>6616</v>
      </c>
      <c r="B511" s="4" t="s">
        <v>524</v>
      </c>
      <c r="C511" s="5">
        <v>0</v>
      </c>
    </row>
    <row r="512" spans="1:3" hidden="1" outlineLevel="2">
      <c r="A512" s="7">
        <v>6616</v>
      </c>
      <c r="B512" s="4" t="s">
        <v>525</v>
      </c>
      <c r="C512" s="5">
        <v>0</v>
      </c>
    </row>
    <row r="513" spans="1:8" hidden="1" outlineLevel="2">
      <c r="A513" s="7">
        <v>6616</v>
      </c>
      <c r="B513" s="4" t="s">
        <v>526</v>
      </c>
      <c r="C513" s="5">
        <v>0</v>
      </c>
    </row>
    <row r="514" spans="1:8" hidden="1" outlineLevel="2">
      <c r="A514" s="7">
        <v>6616</v>
      </c>
      <c r="B514" s="4" t="s">
        <v>527</v>
      </c>
      <c r="C514" s="5">
        <v>0</v>
      </c>
    </row>
    <row r="515" spans="1:8" hidden="1" outlineLevel="2">
      <c r="A515" s="7">
        <v>6616</v>
      </c>
      <c r="B515" s="4" t="s">
        <v>528</v>
      </c>
      <c r="C515" s="5">
        <v>0</v>
      </c>
    </row>
    <row r="516" spans="1:8" hidden="1" outlineLevel="2">
      <c r="A516" s="7">
        <v>6616</v>
      </c>
      <c r="B516" s="4" t="s">
        <v>529</v>
      </c>
      <c r="C516" s="5">
        <v>0</v>
      </c>
    </row>
    <row r="517" spans="1:8" hidden="1" outlineLevel="2">
      <c r="A517" s="7">
        <v>6616</v>
      </c>
      <c r="B517" s="4" t="s">
        <v>530</v>
      </c>
      <c r="C517" s="5">
        <v>0</v>
      </c>
    </row>
    <row r="518" spans="1:8" hidden="1" outlineLevel="1" collapsed="1">
      <c r="A518" s="171" t="s">
        <v>531</v>
      </c>
      <c r="B518" s="172"/>
      <c r="C518" s="32">
        <f>SUM(C519:C527)</f>
        <v>20000</v>
      </c>
    </row>
    <row r="519" spans="1:8" hidden="1" outlineLevel="2">
      <c r="A519" s="7">
        <v>6617</v>
      </c>
      <c r="B519" s="4" t="s">
        <v>532</v>
      </c>
      <c r="C519" s="5">
        <v>0</v>
      </c>
    </row>
    <row r="520" spans="1:8" hidden="1" outlineLevel="2">
      <c r="A520" s="7">
        <v>6617</v>
      </c>
      <c r="B520" s="4" t="s">
        <v>533</v>
      </c>
      <c r="C520" s="5">
        <v>0</v>
      </c>
    </row>
    <row r="521" spans="1:8" hidden="1" outlineLevel="2">
      <c r="A521" s="7">
        <v>6617</v>
      </c>
      <c r="B521" s="4" t="s">
        <v>534</v>
      </c>
      <c r="C521" s="5">
        <v>0</v>
      </c>
    </row>
    <row r="522" spans="1:8" hidden="1" outlineLevel="2">
      <c r="A522" s="7">
        <v>6617</v>
      </c>
      <c r="B522" s="4" t="s">
        <v>535</v>
      </c>
      <c r="C522" s="5">
        <v>0</v>
      </c>
    </row>
    <row r="523" spans="1:8" hidden="1" outlineLevel="2">
      <c r="A523" s="7">
        <v>6617</v>
      </c>
      <c r="B523" s="4" t="s">
        <v>536</v>
      </c>
      <c r="C523" s="5">
        <v>0</v>
      </c>
    </row>
    <row r="524" spans="1:8" hidden="1" outlineLevel="2">
      <c r="A524" s="7">
        <v>6617</v>
      </c>
      <c r="B524" s="4" t="s">
        <v>537</v>
      </c>
      <c r="C524" s="5">
        <v>0</v>
      </c>
    </row>
    <row r="525" spans="1:8" hidden="1" outlineLevel="2">
      <c r="A525" s="7">
        <v>6617</v>
      </c>
      <c r="B525" s="4" t="s">
        <v>538</v>
      </c>
      <c r="C525" s="5">
        <v>0</v>
      </c>
    </row>
    <row r="526" spans="1:8" hidden="1" outlineLevel="2">
      <c r="A526" s="7">
        <v>6617</v>
      </c>
      <c r="B526" s="4" t="s">
        <v>539</v>
      </c>
      <c r="C526" s="5">
        <v>0</v>
      </c>
    </row>
    <row r="527" spans="1:8" hidden="1" outlineLevel="2">
      <c r="A527" s="7">
        <v>6617</v>
      </c>
      <c r="B527" s="4" t="s">
        <v>540</v>
      </c>
      <c r="C527" s="5">
        <v>20000</v>
      </c>
    </row>
    <row r="528" spans="1:8" collapsed="1">
      <c r="A528" s="173" t="s">
        <v>541</v>
      </c>
      <c r="B528" s="174"/>
      <c r="C528" s="38">
        <f>C529+C530+C531</f>
        <v>0</v>
      </c>
      <c r="E528" s="39" t="s">
        <v>596</v>
      </c>
      <c r="F528" s="41"/>
      <c r="G528" s="42"/>
      <c r="H528" s="40" t="b">
        <f>AND(F528=G528)</f>
        <v>1</v>
      </c>
    </row>
    <row r="529" spans="1:8" hidden="1" outlineLevel="1">
      <c r="A529" s="171" t="s">
        <v>542</v>
      </c>
      <c r="B529" s="172"/>
      <c r="C529" s="32">
        <v>0</v>
      </c>
    </row>
    <row r="530" spans="1:8" hidden="1" outlineLevel="1">
      <c r="A530" s="171" t="s">
        <v>543</v>
      </c>
      <c r="B530" s="172"/>
      <c r="C530" s="32">
        <v>0</v>
      </c>
    </row>
    <row r="531" spans="1:8" hidden="1" outlineLevel="1">
      <c r="A531" s="171" t="s">
        <v>544</v>
      </c>
      <c r="B531" s="172"/>
      <c r="C531" s="32">
        <v>0</v>
      </c>
    </row>
    <row r="532" spans="1:8" collapsed="1">
      <c r="A532" s="173" t="s">
        <v>545</v>
      </c>
      <c r="B532" s="174"/>
      <c r="C532" s="38">
        <f>C533+C534</f>
        <v>0</v>
      </c>
      <c r="E532" s="39" t="s">
        <v>597</v>
      </c>
      <c r="F532" s="41"/>
      <c r="G532" s="42"/>
      <c r="H532" s="40" t="b">
        <f>AND(F532=G532)</f>
        <v>1</v>
      </c>
    </row>
    <row r="533" spans="1:8" hidden="1" outlineLevel="1">
      <c r="A533" s="171" t="s">
        <v>546</v>
      </c>
      <c r="B533" s="172"/>
      <c r="C533" s="32">
        <v>0</v>
      </c>
    </row>
    <row r="534" spans="1:8" hidden="1" outlineLevel="1">
      <c r="A534" s="171" t="s">
        <v>547</v>
      </c>
      <c r="B534" s="172"/>
      <c r="C534" s="32">
        <v>0</v>
      </c>
    </row>
    <row r="535" spans="1:8" collapsed="1">
      <c r="A535" s="173" t="s">
        <v>548</v>
      </c>
      <c r="B535" s="174"/>
      <c r="C535" s="38">
        <f>C536+C541+C542+C543+C550+C551+C555+C558+C559+C560+C561+C566+C569+C573+C577+C584+C590+C602+C603+C604+C605</f>
        <v>0</v>
      </c>
      <c r="E535" s="39" t="s">
        <v>598</v>
      </c>
      <c r="F535" s="41"/>
      <c r="G535" s="42"/>
      <c r="H535" s="40" t="b">
        <f>AND(F535=G535)</f>
        <v>1</v>
      </c>
    </row>
    <row r="536" spans="1:8" hidden="1" outlineLevel="1">
      <c r="A536" s="171" t="s">
        <v>549</v>
      </c>
      <c r="B536" s="172"/>
      <c r="C536" s="32">
        <f>SUM(C537:C540)</f>
        <v>0</v>
      </c>
    </row>
    <row r="537" spans="1:8" hidden="1" outlineLevel="2">
      <c r="A537" s="7">
        <v>9600</v>
      </c>
      <c r="B537" s="4" t="s">
        <v>468</v>
      </c>
      <c r="C537" s="5">
        <v>0</v>
      </c>
    </row>
    <row r="538" spans="1:8" hidden="1" outlineLevel="2">
      <c r="A538" s="7">
        <v>9600</v>
      </c>
      <c r="B538" s="4" t="s">
        <v>469</v>
      </c>
      <c r="C538" s="5">
        <v>0</v>
      </c>
    </row>
    <row r="539" spans="1:8" hidden="1" outlineLevel="2">
      <c r="A539" s="7">
        <v>9600</v>
      </c>
      <c r="B539" s="4" t="s">
        <v>470</v>
      </c>
      <c r="C539" s="5">
        <v>0</v>
      </c>
    </row>
    <row r="540" spans="1:8" hidden="1" outlineLevel="2">
      <c r="A540" s="7">
        <v>9600</v>
      </c>
      <c r="B540" s="4" t="s">
        <v>471</v>
      </c>
      <c r="C540" s="5">
        <v>0</v>
      </c>
    </row>
    <row r="541" spans="1:8" hidden="1" outlineLevel="1" collapsed="1">
      <c r="A541" s="171" t="s">
        <v>550</v>
      </c>
      <c r="B541" s="172"/>
      <c r="C541" s="31">
        <v>0</v>
      </c>
    </row>
    <row r="542" spans="1:8" hidden="1" outlineLevel="1">
      <c r="A542" s="171" t="s">
        <v>551</v>
      </c>
      <c r="B542" s="172"/>
      <c r="C542" s="32">
        <v>0</v>
      </c>
    </row>
    <row r="543" spans="1:8" hidden="1" outlineLevel="1">
      <c r="A543" s="171" t="s">
        <v>552</v>
      </c>
      <c r="B543" s="172"/>
      <c r="C543" s="32">
        <f>SUM(C544:C549)</f>
        <v>0</v>
      </c>
    </row>
    <row r="544" spans="1:8" hidden="1" outlineLevel="2">
      <c r="A544" s="7">
        <v>9603</v>
      </c>
      <c r="B544" s="4" t="s">
        <v>474</v>
      </c>
      <c r="C544" s="5">
        <v>0</v>
      </c>
    </row>
    <row r="545" spans="1:3" hidden="1" outlineLevel="2">
      <c r="A545" s="7">
        <v>9603</v>
      </c>
      <c r="B545" s="4" t="s">
        <v>475</v>
      </c>
      <c r="C545" s="5">
        <v>0</v>
      </c>
    </row>
    <row r="546" spans="1:3" hidden="1" outlineLevel="2">
      <c r="A546" s="7">
        <v>9603</v>
      </c>
      <c r="B546" s="4" t="s">
        <v>476</v>
      </c>
      <c r="C546" s="5">
        <v>0</v>
      </c>
    </row>
    <row r="547" spans="1:3" hidden="1" outlineLevel="2">
      <c r="A547" s="7">
        <v>9603</v>
      </c>
      <c r="B547" s="4" t="s">
        <v>477</v>
      </c>
      <c r="C547" s="5">
        <v>0</v>
      </c>
    </row>
    <row r="548" spans="1:3" hidden="1" outlineLevel="2">
      <c r="A548" s="7">
        <v>9603</v>
      </c>
      <c r="B548" s="4" t="s">
        <v>478</v>
      </c>
      <c r="C548" s="5">
        <v>0</v>
      </c>
    </row>
    <row r="549" spans="1:3" hidden="1" outlineLevel="2">
      <c r="A549" s="7">
        <v>9603</v>
      </c>
      <c r="B549" s="4" t="s">
        <v>479</v>
      </c>
      <c r="C549" s="5">
        <v>0</v>
      </c>
    </row>
    <row r="550" spans="1:3" hidden="1" outlineLevel="1" collapsed="1">
      <c r="A550" s="171" t="s">
        <v>553</v>
      </c>
      <c r="B550" s="172"/>
      <c r="C550" s="32">
        <v>0</v>
      </c>
    </row>
    <row r="551" spans="1:3" hidden="1" outlineLevel="1">
      <c r="A551" s="171" t="s">
        <v>554</v>
      </c>
      <c r="B551" s="172"/>
      <c r="C551" s="32">
        <f>SUM(C552:C554)</f>
        <v>0</v>
      </c>
    </row>
    <row r="552" spans="1:3" hidden="1" outlineLevel="2">
      <c r="A552" s="7">
        <v>9605</v>
      </c>
      <c r="B552" s="4" t="s">
        <v>482</v>
      </c>
      <c r="C552" s="5">
        <v>0</v>
      </c>
    </row>
    <row r="553" spans="1:3" hidden="1" outlineLevel="2">
      <c r="A553" s="7">
        <v>9605</v>
      </c>
      <c r="B553" s="4" t="s">
        <v>483</v>
      </c>
      <c r="C553" s="5">
        <v>0</v>
      </c>
    </row>
    <row r="554" spans="1:3" hidden="1" outlineLevel="2">
      <c r="A554" s="7">
        <v>9605</v>
      </c>
      <c r="B554" s="4" t="s">
        <v>484</v>
      </c>
      <c r="C554" s="5">
        <v>0</v>
      </c>
    </row>
    <row r="555" spans="1:3" hidden="1" outlineLevel="1" collapsed="1">
      <c r="A555" s="171" t="s">
        <v>555</v>
      </c>
      <c r="B555" s="172"/>
      <c r="C555" s="32">
        <f>SUM(C556:C557)</f>
        <v>0</v>
      </c>
    </row>
    <row r="556" spans="1:3" hidden="1" outlineLevel="2">
      <c r="A556" s="7">
        <v>9606</v>
      </c>
      <c r="B556" s="4" t="s">
        <v>486</v>
      </c>
      <c r="C556" s="5">
        <v>0</v>
      </c>
    </row>
    <row r="557" spans="1:3" hidden="1" outlineLevel="2">
      <c r="A557" s="7">
        <v>9606</v>
      </c>
      <c r="B557" s="4" t="s">
        <v>487</v>
      </c>
      <c r="C557" s="5">
        <v>0</v>
      </c>
    </row>
    <row r="558" spans="1:3" hidden="1" outlineLevel="1" collapsed="1">
      <c r="A558" s="171" t="s">
        <v>556</v>
      </c>
      <c r="B558" s="172"/>
      <c r="C558" s="32">
        <v>0</v>
      </c>
    </row>
    <row r="559" spans="1:3" hidden="1" outlineLevel="1" collapsed="1">
      <c r="A559" s="171" t="s">
        <v>557</v>
      </c>
      <c r="B559" s="172"/>
      <c r="C559" s="32">
        <v>0</v>
      </c>
    </row>
    <row r="560" spans="1:3" hidden="1" outlineLevel="1" collapsed="1">
      <c r="A560" s="171" t="s">
        <v>558</v>
      </c>
      <c r="B560" s="172"/>
      <c r="C560" s="32">
        <v>0</v>
      </c>
    </row>
    <row r="561" spans="1:3" hidden="1" outlineLevel="1">
      <c r="A561" s="171" t="s">
        <v>559</v>
      </c>
      <c r="B561" s="172"/>
      <c r="C561" s="32">
        <f>SUM(C562:C565)</f>
        <v>0</v>
      </c>
    </row>
    <row r="562" spans="1:3" hidden="1" outlineLevel="2">
      <c r="A562" s="7">
        <v>9610</v>
      </c>
      <c r="B562" s="4" t="s">
        <v>492</v>
      </c>
      <c r="C562" s="5">
        <v>0</v>
      </c>
    </row>
    <row r="563" spans="1:3" hidden="1" outlineLevel="2">
      <c r="A563" s="7">
        <v>9610</v>
      </c>
      <c r="B563" s="4" t="s">
        <v>493</v>
      </c>
      <c r="C563" s="5">
        <v>0</v>
      </c>
    </row>
    <row r="564" spans="1:3" hidden="1" outlineLevel="2">
      <c r="A564" s="7">
        <v>9610</v>
      </c>
      <c r="B564" s="4" t="s">
        <v>494</v>
      </c>
      <c r="C564" s="5">
        <v>0</v>
      </c>
    </row>
    <row r="565" spans="1:3" hidden="1" outlineLevel="2">
      <c r="A565" s="7">
        <v>9610</v>
      </c>
      <c r="B565" s="4" t="s">
        <v>495</v>
      </c>
      <c r="C565" s="5">
        <v>0</v>
      </c>
    </row>
    <row r="566" spans="1:3" hidden="1" outlineLevel="1" collapsed="1">
      <c r="A566" s="171" t="s">
        <v>560</v>
      </c>
      <c r="B566" s="172"/>
      <c r="C566" s="32">
        <f>SUM(C567:C568)</f>
        <v>0</v>
      </c>
    </row>
    <row r="567" spans="1:3" hidden="1" outlineLevel="2">
      <c r="A567" s="7">
        <v>9611</v>
      </c>
      <c r="B567" s="4" t="s">
        <v>496</v>
      </c>
      <c r="C567" s="5">
        <v>0</v>
      </c>
    </row>
    <row r="568" spans="1:3" hidden="1" outlineLevel="2">
      <c r="A568" s="7">
        <v>9611</v>
      </c>
      <c r="B568" s="4" t="s">
        <v>497</v>
      </c>
      <c r="C568" s="5">
        <v>0</v>
      </c>
    </row>
    <row r="569" spans="1:3" hidden="1" outlineLevel="1" collapsed="1">
      <c r="A569" s="171" t="s">
        <v>561</v>
      </c>
      <c r="B569" s="172"/>
      <c r="C569" s="32">
        <f>SUM(C570:C572)</f>
        <v>0</v>
      </c>
    </row>
    <row r="570" spans="1:3" hidden="1" outlineLevel="2">
      <c r="A570" s="7">
        <v>9612</v>
      </c>
      <c r="B570" s="4" t="s">
        <v>499</v>
      </c>
      <c r="C570" s="5">
        <v>0</v>
      </c>
    </row>
    <row r="571" spans="1:3" hidden="1" outlineLevel="2">
      <c r="A571" s="7">
        <v>9612</v>
      </c>
      <c r="B571" s="4" t="s">
        <v>500</v>
      </c>
      <c r="C571" s="5">
        <v>0</v>
      </c>
    </row>
    <row r="572" spans="1:3" hidden="1" outlineLevel="2">
      <c r="A572" s="7">
        <v>9612</v>
      </c>
      <c r="B572" s="4" t="s">
        <v>501</v>
      </c>
      <c r="C572" s="5">
        <v>0</v>
      </c>
    </row>
    <row r="573" spans="1:3" hidden="1" outlineLevel="1" collapsed="1">
      <c r="A573" s="171" t="s">
        <v>562</v>
      </c>
      <c r="B573" s="172"/>
      <c r="C573" s="32">
        <f>SUM(C574:C576)</f>
        <v>0</v>
      </c>
    </row>
    <row r="574" spans="1:3" hidden="1" outlineLevel="2">
      <c r="A574" s="7">
        <v>9613</v>
      </c>
      <c r="B574" s="4" t="s">
        <v>504</v>
      </c>
      <c r="C574" s="5">
        <v>0</v>
      </c>
    </row>
    <row r="575" spans="1:3" hidden="1" outlineLevel="2">
      <c r="A575" s="7">
        <v>9613</v>
      </c>
      <c r="B575" s="4" t="s">
        <v>505</v>
      </c>
      <c r="C575" s="5">
        <v>0</v>
      </c>
    </row>
    <row r="576" spans="1:3" hidden="1" outlineLevel="2">
      <c r="A576" s="7">
        <v>9613</v>
      </c>
      <c r="B576" s="4" t="s">
        <v>501</v>
      </c>
      <c r="C576" s="5">
        <v>0</v>
      </c>
    </row>
    <row r="577" spans="1:3" hidden="1" outlineLevel="1" collapsed="1">
      <c r="A577" s="171" t="s">
        <v>563</v>
      </c>
      <c r="B577" s="172"/>
      <c r="C577" s="32">
        <f>SUM(C578:C583)</f>
        <v>0</v>
      </c>
    </row>
    <row r="578" spans="1:3" hidden="1" outlineLevel="2">
      <c r="A578" s="7">
        <v>9614</v>
      </c>
      <c r="B578" s="4" t="s">
        <v>507</v>
      </c>
      <c r="C578" s="5">
        <v>0</v>
      </c>
    </row>
    <row r="579" spans="1:3" hidden="1" outlineLevel="2">
      <c r="A579" s="7">
        <v>9614</v>
      </c>
      <c r="B579" s="4" t="s">
        <v>508</v>
      </c>
      <c r="C579" s="5">
        <v>0</v>
      </c>
    </row>
    <row r="580" spans="1:3" hidden="1" outlineLevel="2">
      <c r="A580" s="7">
        <v>9614</v>
      </c>
      <c r="B580" s="4" t="s">
        <v>509</v>
      </c>
      <c r="C580" s="5">
        <v>0</v>
      </c>
    </row>
    <row r="581" spans="1:3" hidden="1" outlineLevel="2">
      <c r="A581" s="7">
        <v>9614</v>
      </c>
      <c r="B581" s="4" t="s">
        <v>510</v>
      </c>
      <c r="C581" s="5">
        <v>0</v>
      </c>
    </row>
    <row r="582" spans="1:3" hidden="1" outlineLevel="2">
      <c r="A582" s="7">
        <v>9614</v>
      </c>
      <c r="B582" s="4" t="s">
        <v>511</v>
      </c>
      <c r="C582" s="5">
        <v>0</v>
      </c>
    </row>
    <row r="583" spans="1:3" hidden="1" outlineLevel="2">
      <c r="A583" s="7">
        <v>9614</v>
      </c>
      <c r="B583" s="4" t="s">
        <v>512</v>
      </c>
      <c r="C583" s="5">
        <v>0</v>
      </c>
    </row>
    <row r="584" spans="1:3" hidden="1" outlineLevel="1" collapsed="1">
      <c r="A584" s="171" t="s">
        <v>564</v>
      </c>
      <c r="B584" s="172"/>
      <c r="C584" s="32">
        <f>SUM(C585:C589)</f>
        <v>0</v>
      </c>
    </row>
    <row r="585" spans="1:3" hidden="1" outlineLevel="2">
      <c r="A585" s="7">
        <v>9615</v>
      </c>
      <c r="B585" s="4" t="s">
        <v>514</v>
      </c>
      <c r="C585" s="5">
        <v>0</v>
      </c>
    </row>
    <row r="586" spans="1:3" hidden="1" outlineLevel="2">
      <c r="A586" s="7">
        <v>9615</v>
      </c>
      <c r="B586" s="4" t="s">
        <v>515</v>
      </c>
      <c r="C586" s="5">
        <v>0</v>
      </c>
    </row>
    <row r="587" spans="1:3" hidden="1" outlineLevel="2">
      <c r="A587" s="7">
        <v>9615</v>
      </c>
      <c r="B587" s="4" t="s">
        <v>516</v>
      </c>
      <c r="C587" s="5">
        <v>0</v>
      </c>
    </row>
    <row r="588" spans="1:3" hidden="1" outlineLevel="2">
      <c r="A588" s="7">
        <v>9615</v>
      </c>
      <c r="B588" s="4" t="s">
        <v>517</v>
      </c>
      <c r="C588" s="5">
        <v>0</v>
      </c>
    </row>
    <row r="589" spans="1:3" hidden="1" outlineLevel="2">
      <c r="A589" s="7">
        <v>9615</v>
      </c>
      <c r="B589" s="4" t="s">
        <v>518</v>
      </c>
      <c r="C589" s="5">
        <v>0</v>
      </c>
    </row>
    <row r="590" spans="1:3" hidden="1" outlineLevel="1" collapsed="1">
      <c r="A590" s="171" t="s">
        <v>565</v>
      </c>
      <c r="B590" s="172"/>
      <c r="C590" s="32">
        <f>SUM(C591:C601)</f>
        <v>0</v>
      </c>
    </row>
    <row r="591" spans="1:3" hidden="1" outlineLevel="2">
      <c r="A591" s="7">
        <v>9616</v>
      </c>
      <c r="B591" s="4" t="s">
        <v>520</v>
      </c>
      <c r="C591" s="5">
        <v>0</v>
      </c>
    </row>
    <row r="592" spans="1:3" hidden="1" outlineLevel="2">
      <c r="A592" s="7">
        <v>9616</v>
      </c>
      <c r="B592" s="4" t="s">
        <v>521</v>
      </c>
      <c r="C592" s="5">
        <v>0</v>
      </c>
    </row>
    <row r="593" spans="1:8" hidden="1" outlineLevel="2">
      <c r="A593" s="7">
        <v>9616</v>
      </c>
      <c r="B593" s="4" t="s">
        <v>522</v>
      </c>
      <c r="C593" s="5">
        <v>0</v>
      </c>
    </row>
    <row r="594" spans="1:8" hidden="1" outlineLevel="2">
      <c r="A594" s="7">
        <v>9616</v>
      </c>
      <c r="B594" s="4" t="s">
        <v>523</v>
      </c>
      <c r="C594" s="5">
        <v>0</v>
      </c>
    </row>
    <row r="595" spans="1:8" hidden="1" outlineLevel="2">
      <c r="A595" s="7">
        <v>9616</v>
      </c>
      <c r="B595" s="4" t="s">
        <v>524</v>
      </c>
      <c r="C595" s="5">
        <v>0</v>
      </c>
    </row>
    <row r="596" spans="1:8" hidden="1" outlineLevel="2">
      <c r="A596" s="7">
        <v>9616</v>
      </c>
      <c r="B596" s="4" t="s">
        <v>525</v>
      </c>
      <c r="C596" s="5">
        <v>0</v>
      </c>
    </row>
    <row r="597" spans="1:8" hidden="1" outlineLevel="2">
      <c r="A597" s="7">
        <v>9616</v>
      </c>
      <c r="B597" s="4" t="s">
        <v>526</v>
      </c>
      <c r="C597" s="5">
        <v>0</v>
      </c>
    </row>
    <row r="598" spans="1:8" hidden="1" outlineLevel="2">
      <c r="A598" s="7">
        <v>9616</v>
      </c>
      <c r="B598" s="4" t="s">
        <v>527</v>
      </c>
      <c r="C598" s="5">
        <v>0</v>
      </c>
    </row>
    <row r="599" spans="1:8" hidden="1" outlineLevel="2">
      <c r="A599" s="7">
        <v>9616</v>
      </c>
      <c r="B599" s="4" t="s">
        <v>528</v>
      </c>
      <c r="C599" s="5">
        <v>0</v>
      </c>
    </row>
    <row r="600" spans="1:8" hidden="1" outlineLevel="2">
      <c r="A600" s="7">
        <v>9616</v>
      </c>
      <c r="B600" s="4" t="s">
        <v>529</v>
      </c>
      <c r="C600" s="5">
        <v>0</v>
      </c>
    </row>
    <row r="601" spans="1:8" hidden="1" outlineLevel="2">
      <c r="A601" s="7">
        <v>9616</v>
      </c>
      <c r="B601" s="4" t="s">
        <v>530</v>
      </c>
      <c r="C601" s="5">
        <v>0</v>
      </c>
    </row>
    <row r="602" spans="1:8" hidden="1" outlineLevel="1" collapsed="1">
      <c r="A602" s="171" t="s">
        <v>566</v>
      </c>
      <c r="B602" s="172"/>
      <c r="C602" s="32">
        <f>SUM(C616:C624)</f>
        <v>0</v>
      </c>
    </row>
    <row r="603" spans="1:8" hidden="1" outlineLevel="1">
      <c r="A603" s="171" t="s">
        <v>567</v>
      </c>
      <c r="B603" s="172"/>
      <c r="C603" s="32">
        <v>0</v>
      </c>
    </row>
    <row r="604" spans="1:8" hidden="1" outlineLevel="1">
      <c r="A604" s="171" t="s">
        <v>568</v>
      </c>
      <c r="B604" s="172"/>
      <c r="C604" s="32">
        <v>0</v>
      </c>
    </row>
    <row r="605" spans="1:8" hidden="1" outlineLevel="1">
      <c r="A605" s="171" t="s">
        <v>569</v>
      </c>
      <c r="B605" s="172"/>
      <c r="C605" s="32">
        <v>0</v>
      </c>
    </row>
    <row r="606" spans="1:8" collapsed="1">
      <c r="A606" s="177" t="s">
        <v>570</v>
      </c>
      <c r="B606" s="178"/>
      <c r="C606" s="36">
        <f>C607</f>
        <v>72385.929999999993</v>
      </c>
      <c r="E606" s="39" t="s">
        <v>66</v>
      </c>
      <c r="F606" s="41"/>
      <c r="G606" s="42"/>
      <c r="H606" s="40" t="b">
        <f>AND(F606=G606)</f>
        <v>1</v>
      </c>
    </row>
    <row r="607" spans="1:8">
      <c r="A607" s="173" t="s">
        <v>571</v>
      </c>
      <c r="B607" s="174"/>
      <c r="C607" s="33">
        <f>C608+C612</f>
        <v>72385.929999999993</v>
      </c>
      <c r="E607" s="39" t="s">
        <v>599</v>
      </c>
      <c r="F607" s="41"/>
      <c r="G607" s="42"/>
      <c r="H607" s="40" t="b">
        <f>AND(F607=G607)</f>
        <v>1</v>
      </c>
    </row>
    <row r="608" spans="1:8" hidden="1" outlineLevel="1" collapsed="1">
      <c r="A608" s="7">
        <v>10950</v>
      </c>
      <c r="B608" s="4" t="s">
        <v>942</v>
      </c>
      <c r="C608" s="5">
        <f>SUM(C609:C611)</f>
        <v>72385.929999999993</v>
      </c>
    </row>
    <row r="609" spans="1:8" ht="15" hidden="1" customHeight="1" outlineLevel="2">
      <c r="A609" s="29"/>
      <c r="B609" s="28" t="s">
        <v>572</v>
      </c>
      <c r="C609" s="30">
        <v>72385.929999999993</v>
      </c>
    </row>
    <row r="610" spans="1:8" ht="15" hidden="1" customHeight="1" outlineLevel="2">
      <c r="A610" s="29"/>
      <c r="B610" s="28" t="s">
        <v>573</v>
      </c>
      <c r="C610" s="30">
        <v>0</v>
      </c>
    </row>
    <row r="611" spans="1:8" ht="15" hidden="1" customHeight="1" outlineLevel="2">
      <c r="A611" s="29"/>
      <c r="B611" s="28" t="s">
        <v>574</v>
      </c>
      <c r="C611" s="30">
        <v>0</v>
      </c>
    </row>
    <row r="612" spans="1:8" hidden="1" outlineLevel="1" collapsed="1">
      <c r="A612" s="7">
        <v>10951</v>
      </c>
      <c r="B612" s="4" t="s">
        <v>943</v>
      </c>
      <c r="C612" s="5">
        <f>SUM(C613:C614)</f>
        <v>0</v>
      </c>
    </row>
    <row r="613" spans="1:8" ht="15" hidden="1" customHeight="1" outlineLevel="1">
      <c r="A613" s="29"/>
      <c r="B613" s="28" t="s">
        <v>575</v>
      </c>
      <c r="C613" s="30">
        <v>0</v>
      </c>
    </row>
    <row r="614" spans="1:8" ht="15" hidden="1" customHeight="1" outlineLevel="1">
      <c r="A614" s="29"/>
      <c r="B614" s="28" t="s">
        <v>576</v>
      </c>
      <c r="C614" s="30">
        <v>0</v>
      </c>
    </row>
    <row r="615" spans="1:8" collapsed="1">
      <c r="A615" s="177" t="s">
        <v>577</v>
      </c>
      <c r="B615" s="178"/>
      <c r="C615" s="36">
        <f>C616</f>
        <v>0</v>
      </c>
      <c r="E615" s="39" t="s">
        <v>216</v>
      </c>
      <c r="F615" s="41"/>
      <c r="G615" s="42"/>
      <c r="H615" s="40" t="b">
        <f>AND(F615=G615)</f>
        <v>1</v>
      </c>
    </row>
    <row r="616" spans="1:8">
      <c r="A616" s="173" t="s">
        <v>588</v>
      </c>
      <c r="B616" s="174"/>
      <c r="C616" s="33">
        <f>C617+C621</f>
        <v>0</v>
      </c>
      <c r="E616" s="39" t="s">
        <v>600</v>
      </c>
      <c r="F616" s="41"/>
      <c r="G616" s="42"/>
      <c r="H616" s="40" t="b">
        <f>AND(F616=G616)</f>
        <v>1</v>
      </c>
    </row>
  </sheetData>
  <mergeCells count="98">
    <mergeCell ref="A615:B615"/>
    <mergeCell ref="A616:B616"/>
    <mergeCell ref="A602:B602"/>
    <mergeCell ref="A603:B603"/>
    <mergeCell ref="A604:B604"/>
    <mergeCell ref="A605:B605"/>
    <mergeCell ref="A606:B606"/>
    <mergeCell ref="A607:B607"/>
    <mergeCell ref="A590:B590"/>
    <mergeCell ref="A551:B551"/>
    <mergeCell ref="A555:B555"/>
    <mergeCell ref="A558:B558"/>
    <mergeCell ref="A559:B559"/>
    <mergeCell ref="A560:B560"/>
    <mergeCell ref="A561:B561"/>
    <mergeCell ref="A566:B566"/>
    <mergeCell ref="A569:B569"/>
    <mergeCell ref="A573:B573"/>
    <mergeCell ref="A577:B577"/>
    <mergeCell ref="A584:B584"/>
    <mergeCell ref="A550:B550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41:B541"/>
    <mergeCell ref="A542:B542"/>
    <mergeCell ref="A543:B543"/>
    <mergeCell ref="A528:B528"/>
    <mergeCell ref="A474:B474"/>
    <mergeCell ref="A475:B475"/>
    <mergeCell ref="A476:B476"/>
    <mergeCell ref="A477:B477"/>
    <mergeCell ref="A482:B482"/>
    <mergeCell ref="A485:B485"/>
    <mergeCell ref="A489:B489"/>
    <mergeCell ref="A493:B493"/>
    <mergeCell ref="A500:B500"/>
    <mergeCell ref="A506:B506"/>
    <mergeCell ref="A518:B518"/>
    <mergeCell ref="A471:B471"/>
    <mergeCell ref="A442:B442"/>
    <mergeCell ref="A446:B446"/>
    <mergeCell ref="A449:B449"/>
    <mergeCell ref="A450:B450"/>
    <mergeCell ref="A451:B451"/>
    <mergeCell ref="A452:B452"/>
    <mergeCell ref="A457:B457"/>
    <mergeCell ref="A458:B458"/>
    <mergeCell ref="A459:B459"/>
    <mergeCell ref="A466:B466"/>
    <mergeCell ref="A467:B467"/>
    <mergeCell ref="A441:B441"/>
    <mergeCell ref="A373:B373"/>
    <mergeCell ref="A374:B374"/>
    <mergeCell ref="A394:B394"/>
    <mergeCell ref="A399:B399"/>
    <mergeCell ref="A412:B412"/>
    <mergeCell ref="A418:B418"/>
    <mergeCell ref="A428:B428"/>
    <mergeCell ref="A437:B437"/>
    <mergeCell ref="A438:B438"/>
    <mergeCell ref="A439:B439"/>
    <mergeCell ref="A440:B440"/>
    <mergeCell ref="A372:B372"/>
    <mergeCell ref="A141:B141"/>
    <mergeCell ref="A146:C146"/>
    <mergeCell ref="A147:B147"/>
    <mergeCell ref="A148:B148"/>
    <mergeCell ref="A149:B149"/>
    <mergeCell ref="A150:B150"/>
    <mergeCell ref="A153:B153"/>
    <mergeCell ref="A204:B204"/>
    <mergeCell ref="A229:B229"/>
    <mergeCell ref="A230:B230"/>
    <mergeCell ref="A334:B334"/>
    <mergeCell ref="A140:B140"/>
    <mergeCell ref="A61:B61"/>
    <mergeCell ref="A67:B67"/>
    <mergeCell ref="A68:B68"/>
    <mergeCell ref="A114:B114"/>
    <mergeCell ref="A115:B115"/>
    <mergeCell ref="A116:B116"/>
    <mergeCell ref="A123:B123"/>
    <mergeCell ref="A129:B129"/>
    <mergeCell ref="A130:B130"/>
    <mergeCell ref="A134:B134"/>
    <mergeCell ref="A137:B137"/>
    <mergeCell ref="A38:B38"/>
    <mergeCell ref="A1:C1"/>
    <mergeCell ref="A2:B2"/>
    <mergeCell ref="A3:B3"/>
    <mergeCell ref="A4:B4"/>
    <mergeCell ref="A11:B11"/>
  </mergeCells>
  <dataValidations count="5">
    <dataValidation type="custom" allowBlank="1" showInputMessage="1" showErrorMessage="1" sqref="H449">
      <formula1>C149+C264</formula1>
    </dataValidation>
    <dataValidation type="custom" allowBlank="1" showInputMessage="1" showErrorMessage="1" sqref="H1:H4 H11 H38 H61 H67:H68 H97 H440:H441 H450:H451 H606:H607 H615:H616 H229 H437 H528 H532 H535">
      <formula1>C2+C114</formula1>
    </dataValidation>
    <dataValidation type="decimal" operator="greaterThanOrEqual" allowBlank="1" showInputMessage="1" showErrorMessage="1" sqref="C62:C66 C12:C37 C5:C10 C39:C60 C69:C96 C98:C113 C117:C122 C124:C128 C131:C133 C135:C136 C138:C139 C142:C145">
      <formula1>0</formula1>
    </dataValidation>
    <dataValidation type="custom" allowBlank="1" showInputMessage="1" showErrorMessage="1" sqref="H373">
      <formula1>C374+C485</formula1>
    </dataValidation>
    <dataValidation type="custom" allowBlank="1" showInputMessage="1" showErrorMessage="1" sqref="H114:H116 H123 H146:H149 H140:H141 H137 H134 H129:H130">
      <formula1>C115+C230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6" zoomScale="110" zoomScaleNormal="110" workbookViewId="0">
      <selection activeCell="C264" sqref="C264"/>
    </sheetView>
  </sheetViews>
  <sheetFormatPr defaultColWidth="9.140625" defaultRowHeight="15" outlineLevelRow="3"/>
  <cols>
    <col min="1" max="1" width="7" bestFit="1" customWidth="1"/>
    <col min="2" max="2" width="34.42578125" customWidth="1"/>
    <col min="3" max="3" width="32.42578125" customWidth="1"/>
    <col min="4" max="4" width="19.7109375" customWidth="1"/>
    <col min="5" max="5" width="23.28515625" customWidth="1"/>
    <col min="7" max="7" width="15.5703125" bestFit="1" customWidth="1"/>
    <col min="8" max="8" width="20.2851562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58" t="s">
        <v>833</v>
      </c>
      <c r="E1" s="158" t="s">
        <v>832</v>
      </c>
      <c r="G1" s="43" t="s">
        <v>31</v>
      </c>
      <c r="H1" s="44">
        <f>C2+C114</f>
        <v>2046650.0003</v>
      </c>
      <c r="I1" s="45"/>
      <c r="J1" s="46" t="b">
        <f>AND(H1=I1)</f>
        <v>0</v>
      </c>
    </row>
    <row r="2" spans="1:14">
      <c r="A2" s="161" t="s">
        <v>60</v>
      </c>
      <c r="B2" s="161"/>
      <c r="C2" s="26">
        <f>C3+C67</f>
        <v>914650</v>
      </c>
      <c r="D2" s="26">
        <f>D3+D67</f>
        <v>914650</v>
      </c>
      <c r="E2" s="26">
        <f>E3+E67</f>
        <v>914650</v>
      </c>
      <c r="G2" s="39" t="s">
        <v>60</v>
      </c>
      <c r="H2" s="41">
        <f>C2</f>
        <v>914650</v>
      </c>
      <c r="I2" s="42"/>
      <c r="J2" s="40" t="b">
        <f>AND(H2=I2)</f>
        <v>0</v>
      </c>
    </row>
    <row r="3" spans="1:14">
      <c r="A3" s="162" t="s">
        <v>578</v>
      </c>
      <c r="B3" s="162"/>
      <c r="C3" s="23">
        <f>C4+C11+C38+C61</f>
        <v>518850</v>
      </c>
      <c r="D3" s="23">
        <f>D4+D11+D38+D61</f>
        <v>518850</v>
      </c>
      <c r="E3" s="23">
        <f>E4+E11+E38+E61</f>
        <v>518850</v>
      </c>
      <c r="G3" s="39" t="s">
        <v>57</v>
      </c>
      <c r="H3" s="41">
        <f t="shared" ref="H3:H66" si="0">C3</f>
        <v>518850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30600</v>
      </c>
      <c r="D4" s="21">
        <f>SUM(D5:D10)</f>
        <v>30600</v>
      </c>
      <c r="E4" s="21">
        <f>SUM(E5:E10)</f>
        <v>30600</v>
      </c>
      <c r="F4" s="17"/>
      <c r="G4" s="39" t="s">
        <v>53</v>
      </c>
      <c r="H4" s="41">
        <f t="shared" si="0"/>
        <v>30600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5000</v>
      </c>
      <c r="D5" s="2">
        <f>C5</f>
        <v>5000</v>
      </c>
      <c r="E5" s="2">
        <f>D5</f>
        <v>5000</v>
      </c>
      <c r="F5" s="17"/>
      <c r="G5" s="17"/>
      <c r="H5" s="41">
        <f t="shared" si="0"/>
        <v>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600</v>
      </c>
      <c r="D10" s="2">
        <f t="shared" si="1"/>
        <v>600</v>
      </c>
      <c r="E10" s="2">
        <f t="shared" si="1"/>
        <v>600</v>
      </c>
      <c r="F10" s="17"/>
      <c r="G10" s="17"/>
      <c r="H10" s="41">
        <f t="shared" si="0"/>
        <v>600</v>
      </c>
      <c r="I10" s="17"/>
      <c r="J10" s="17"/>
      <c r="K10" s="17"/>
      <c r="L10" s="17"/>
      <c r="M10" s="17"/>
      <c r="N10" s="17"/>
    </row>
    <row r="11" spans="1:14" ht="15" customHeight="1" collapsed="1">
      <c r="A11" s="163" t="s">
        <v>125</v>
      </c>
      <c r="B11" s="164"/>
      <c r="C11" s="21">
        <f>SUM(C12:C37)</f>
        <v>423300</v>
      </c>
      <c r="D11" s="21">
        <f>SUM(D12:D37)</f>
        <v>423300</v>
      </c>
      <c r="E11" s="21">
        <f>SUM(E12:E37)</f>
        <v>423300</v>
      </c>
      <c r="F11" s="17"/>
      <c r="G11" s="39" t="s">
        <v>54</v>
      </c>
      <c r="H11" s="41">
        <f t="shared" si="0"/>
        <v>423300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420000</v>
      </c>
      <c r="D12" s="2">
        <f>C12</f>
        <v>420000</v>
      </c>
      <c r="E12" s="2">
        <f>D12</f>
        <v>420000</v>
      </c>
      <c r="H12" s="41">
        <f t="shared" si="0"/>
        <v>420000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700</v>
      </c>
      <c r="D14" s="2">
        <f t="shared" si="2"/>
        <v>700</v>
      </c>
      <c r="E14" s="2">
        <f t="shared" si="2"/>
        <v>700</v>
      </c>
      <c r="H14" s="41">
        <f t="shared" si="0"/>
        <v>700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>
        <v>200</v>
      </c>
      <c r="D17" s="2">
        <f t="shared" si="2"/>
        <v>200</v>
      </c>
      <c r="E17" s="2">
        <f t="shared" si="2"/>
        <v>200</v>
      </c>
      <c r="H17" s="41">
        <f t="shared" si="0"/>
        <v>200</v>
      </c>
    </row>
    <row r="18" spans="1:8" hidden="1" outlineLevel="1">
      <c r="A18" s="3">
        <v>2203</v>
      </c>
      <c r="B18" s="1" t="s">
        <v>130</v>
      </c>
      <c r="C18" s="2">
        <v>200</v>
      </c>
      <c r="D18" s="2">
        <f t="shared" si="2"/>
        <v>200</v>
      </c>
      <c r="E18" s="2">
        <f t="shared" si="2"/>
        <v>200</v>
      </c>
      <c r="H18" s="41">
        <f t="shared" si="0"/>
        <v>200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200</v>
      </c>
      <c r="D36" s="2">
        <f t="shared" si="3"/>
        <v>200</v>
      </c>
      <c r="E36" s="2">
        <f t="shared" si="3"/>
        <v>200</v>
      </c>
      <c r="H36" s="41">
        <f t="shared" si="0"/>
        <v>200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3" t="s">
        <v>145</v>
      </c>
      <c r="B38" s="164"/>
      <c r="C38" s="21">
        <f>SUM(C39:C60)</f>
        <v>64850</v>
      </c>
      <c r="D38" s="21">
        <f>SUM(D39:D60)</f>
        <v>64850</v>
      </c>
      <c r="E38" s="21">
        <f>SUM(E39:E60)</f>
        <v>64850</v>
      </c>
      <c r="G38" s="39" t="s">
        <v>55</v>
      </c>
      <c r="H38" s="41">
        <f t="shared" si="0"/>
        <v>64850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hidden="1" outlineLevel="1">
      <c r="A42" s="20">
        <v>3199</v>
      </c>
      <c r="B42" s="20" t="s">
        <v>14</v>
      </c>
      <c r="C42" s="2">
        <v>50</v>
      </c>
      <c r="D42" s="2">
        <f t="shared" si="4"/>
        <v>50</v>
      </c>
      <c r="E42" s="2">
        <f t="shared" si="4"/>
        <v>50</v>
      </c>
      <c r="H42" s="41">
        <f t="shared" si="0"/>
        <v>50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15000</v>
      </c>
      <c r="D55" s="2">
        <f t="shared" si="4"/>
        <v>15000</v>
      </c>
      <c r="E55" s="2">
        <f t="shared" si="4"/>
        <v>15000</v>
      </c>
      <c r="H55" s="41">
        <f t="shared" si="0"/>
        <v>15000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24000</v>
      </c>
      <c r="D57" s="2">
        <f t="shared" si="5"/>
        <v>24000</v>
      </c>
      <c r="E57" s="2">
        <f t="shared" si="5"/>
        <v>24000</v>
      </c>
      <c r="H57" s="41">
        <f t="shared" si="0"/>
        <v>24000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3" t="s">
        <v>158</v>
      </c>
      <c r="B61" s="164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</v>
      </c>
      <c r="D64" s="2">
        <f t="shared" si="6"/>
        <v>100</v>
      </c>
      <c r="E64" s="2">
        <f t="shared" si="6"/>
        <v>100</v>
      </c>
      <c r="H64" s="41">
        <f t="shared" si="0"/>
        <v>100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2" t="s">
        <v>579</v>
      </c>
      <c r="B67" s="162"/>
      <c r="C67" s="25">
        <f>C97+C68</f>
        <v>395800</v>
      </c>
      <c r="D67" s="25">
        <f>D97+D68</f>
        <v>395800</v>
      </c>
      <c r="E67" s="25">
        <f>E97+E68</f>
        <v>395800</v>
      </c>
      <c r="G67" s="39" t="s">
        <v>59</v>
      </c>
      <c r="H67" s="41">
        <f t="shared" ref="H67:H130" si="7">C67</f>
        <v>395800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40000</v>
      </c>
      <c r="D68" s="21">
        <f>SUM(D69:D96)</f>
        <v>40000</v>
      </c>
      <c r="E68" s="21">
        <f>SUM(E69:E96)</f>
        <v>40000</v>
      </c>
      <c r="G68" s="39" t="s">
        <v>56</v>
      </c>
      <c r="H68" s="41">
        <f t="shared" si="7"/>
        <v>40000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20000</v>
      </c>
      <c r="D95" s="2">
        <f t="shared" si="9"/>
        <v>20000</v>
      </c>
      <c r="E95" s="2">
        <f t="shared" si="9"/>
        <v>20000</v>
      </c>
      <c r="H95" s="41">
        <f t="shared" si="7"/>
        <v>20000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355800</v>
      </c>
      <c r="D97" s="21">
        <f>SUM(D98:D113)</f>
        <v>355800</v>
      </c>
      <c r="E97" s="21">
        <f>SUM(E98:E113)</f>
        <v>355800</v>
      </c>
      <c r="G97" s="39" t="s">
        <v>58</v>
      </c>
      <c r="H97" s="41">
        <f t="shared" si="7"/>
        <v>355800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230000</v>
      </c>
      <c r="D98" s="2">
        <f>C98</f>
        <v>230000</v>
      </c>
      <c r="E98" s="2">
        <f>D98</f>
        <v>230000</v>
      </c>
      <c r="H98" s="41">
        <f t="shared" si="7"/>
        <v>230000</v>
      </c>
    </row>
    <row r="99" spans="1:10" ht="15" hidden="1" customHeight="1" outlineLevel="1">
      <c r="A99" s="3">
        <v>6002</v>
      </c>
      <c r="B99" s="1" t="s">
        <v>185</v>
      </c>
      <c r="C99" s="2">
        <v>45000</v>
      </c>
      <c r="D99" s="2">
        <f t="shared" ref="D99:E113" si="10">C99</f>
        <v>45000</v>
      </c>
      <c r="E99" s="2">
        <f t="shared" si="10"/>
        <v>45000</v>
      </c>
      <c r="H99" s="41">
        <f t="shared" si="7"/>
        <v>45000</v>
      </c>
    </row>
    <row r="100" spans="1:10" ht="15" hidden="1" customHeight="1" outlineLevel="1">
      <c r="A100" s="3">
        <v>6003</v>
      </c>
      <c r="B100" s="1" t="s">
        <v>186</v>
      </c>
      <c r="C100" s="2">
        <v>80000</v>
      </c>
      <c r="D100" s="2">
        <f t="shared" si="10"/>
        <v>80000</v>
      </c>
      <c r="E100" s="2">
        <f t="shared" si="10"/>
        <v>80000</v>
      </c>
      <c r="H100" s="41">
        <f t="shared" si="7"/>
        <v>80000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100</v>
      </c>
      <c r="D106" s="2">
        <f t="shared" si="10"/>
        <v>100</v>
      </c>
      <c r="E106" s="2">
        <f t="shared" si="10"/>
        <v>100</v>
      </c>
      <c r="H106" s="41">
        <f t="shared" si="7"/>
        <v>100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67" t="s">
        <v>62</v>
      </c>
      <c r="B114" s="168"/>
      <c r="C114" s="26">
        <f>C115+C152+C177</f>
        <v>1132000.0003</v>
      </c>
      <c r="D114" s="26">
        <f>D115+D152+D177</f>
        <v>1132000.0003</v>
      </c>
      <c r="E114" s="26">
        <f>E115+E152+E177</f>
        <v>1132000.0003</v>
      </c>
      <c r="G114" s="39" t="s">
        <v>62</v>
      </c>
      <c r="H114" s="41">
        <f t="shared" si="7"/>
        <v>1132000.0003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702000.00029999996</v>
      </c>
      <c r="D115" s="23">
        <f>D116+D135</f>
        <v>702000.00029999996</v>
      </c>
      <c r="E115" s="23">
        <f>E116+E135</f>
        <v>702000.00029999996</v>
      </c>
      <c r="G115" s="39" t="s">
        <v>61</v>
      </c>
      <c r="H115" s="41">
        <f t="shared" si="7"/>
        <v>702000.00029999996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445131.20429999998</v>
      </c>
      <c r="D116" s="21">
        <f>D117+D120+D123+D126+D129+D132</f>
        <v>445131.20429999998</v>
      </c>
      <c r="E116" s="21">
        <f>E117+E120+E123+E126+E129+E132</f>
        <v>445131.20429999998</v>
      </c>
      <c r="G116" s="39" t="s">
        <v>583</v>
      </c>
      <c r="H116" s="41">
        <f t="shared" si="7"/>
        <v>445131.20429999998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445131.20429999998</v>
      </c>
      <c r="D117" s="2">
        <f>D118+D119</f>
        <v>445131.20429999998</v>
      </c>
      <c r="E117" s="2">
        <f>E118+E119</f>
        <v>445131.20429999998</v>
      </c>
      <c r="H117" s="41">
        <f t="shared" si="7"/>
        <v>445131.20429999998</v>
      </c>
    </row>
    <row r="118" spans="1:10" ht="15" hidden="1" customHeight="1" outlineLevel="2">
      <c r="A118" s="127"/>
      <c r="B118" s="126" t="s">
        <v>835</v>
      </c>
      <c r="C118" s="125">
        <v>228131.20430000001</v>
      </c>
      <c r="D118" s="125">
        <f>C118</f>
        <v>228131.20430000001</v>
      </c>
      <c r="E118" s="125">
        <f>D118</f>
        <v>228131.20430000001</v>
      </c>
      <c r="H118" s="41">
        <f t="shared" si="7"/>
        <v>228131.20430000001</v>
      </c>
    </row>
    <row r="119" spans="1:10" ht="15" hidden="1" customHeight="1" outlineLevel="2">
      <c r="A119" s="127"/>
      <c r="B119" s="126" t="s">
        <v>840</v>
      </c>
      <c r="C119" s="125">
        <v>217000</v>
      </c>
      <c r="D119" s="125">
        <f>C119</f>
        <v>217000</v>
      </c>
      <c r="E119" s="125">
        <f>D119</f>
        <v>217000</v>
      </c>
      <c r="H119" s="41">
        <f t="shared" si="7"/>
        <v>217000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7"/>
      <c r="B121" s="126" t="s">
        <v>835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hidden="1" customHeight="1" outlineLevel="2">
      <c r="A122" s="127"/>
      <c r="B122" s="126" t="s">
        <v>840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7"/>
      <c r="B124" s="126" t="s">
        <v>835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hidden="1" customHeight="1" outlineLevel="2">
      <c r="A125" s="127"/>
      <c r="B125" s="126" t="s">
        <v>840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7"/>
      <c r="B127" s="126" t="s">
        <v>835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hidden="1" customHeight="1" outlineLevel="2">
      <c r="A128" s="127"/>
      <c r="B128" s="126" t="s">
        <v>840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7"/>
      <c r="B130" s="126" t="s">
        <v>835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hidden="1" customHeight="1" outlineLevel="2">
      <c r="A131" s="127"/>
      <c r="B131" s="126" t="s">
        <v>840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7"/>
      <c r="B133" s="126" t="s">
        <v>835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hidden="1" customHeight="1" outlineLevel="2">
      <c r="A134" s="127"/>
      <c r="B134" s="126" t="s">
        <v>840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 collapsed="1">
      <c r="A135" s="163" t="s">
        <v>202</v>
      </c>
      <c r="B135" s="164"/>
      <c r="C135" s="21">
        <f>C136+C140+C143+C146+C149</f>
        <v>256868.796</v>
      </c>
      <c r="D135" s="21">
        <f>D136+D140+D143+D146+D149</f>
        <v>256868.796</v>
      </c>
      <c r="E135" s="21">
        <f>E136+E140+E143+E146+E149</f>
        <v>256868.796</v>
      </c>
      <c r="G135" s="39" t="s">
        <v>584</v>
      </c>
      <c r="H135" s="41">
        <f t="shared" si="11"/>
        <v>256868.796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256868.796</v>
      </c>
      <c r="D136" s="2">
        <f>D137+D138+D139</f>
        <v>256868.796</v>
      </c>
      <c r="E136" s="2">
        <f>E137+E138+E139</f>
        <v>256868.796</v>
      </c>
      <c r="H136" s="41">
        <f t="shared" si="11"/>
        <v>256868.796</v>
      </c>
    </row>
    <row r="137" spans="1:10" ht="15" hidden="1" customHeight="1" outlineLevel="2">
      <c r="A137" s="127"/>
      <c r="B137" s="126" t="s">
        <v>835</v>
      </c>
      <c r="C137" s="125"/>
      <c r="D137" s="125">
        <f>C137</f>
        <v>0</v>
      </c>
      <c r="E137" s="125">
        <f>D137</f>
        <v>0</v>
      </c>
      <c r="H137" s="41">
        <f t="shared" si="11"/>
        <v>0</v>
      </c>
    </row>
    <row r="138" spans="1:10" ht="15" hidden="1" customHeight="1" outlineLevel="2">
      <c r="A138" s="127"/>
      <c r="B138" s="126" t="s">
        <v>842</v>
      </c>
      <c r="C138" s="125">
        <v>172582.889</v>
      </c>
      <c r="D138" s="125">
        <f t="shared" ref="D138:E139" si="12">C138</f>
        <v>172582.889</v>
      </c>
      <c r="E138" s="125">
        <f t="shared" si="12"/>
        <v>172582.889</v>
      </c>
      <c r="H138" s="41">
        <f t="shared" si="11"/>
        <v>172582.889</v>
      </c>
    </row>
    <row r="139" spans="1:10" ht="15" hidden="1" customHeight="1" outlineLevel="2">
      <c r="A139" s="127"/>
      <c r="B139" s="126" t="s">
        <v>841</v>
      </c>
      <c r="C139" s="125">
        <v>84285.907000000007</v>
      </c>
      <c r="D139" s="125">
        <f t="shared" si="12"/>
        <v>84285.907000000007</v>
      </c>
      <c r="E139" s="125">
        <f t="shared" si="12"/>
        <v>84285.907000000007</v>
      </c>
      <c r="H139" s="41">
        <f t="shared" si="11"/>
        <v>84285.907000000007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7"/>
      <c r="B141" s="126" t="s">
        <v>835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hidden="1" customHeight="1" outlineLevel="2">
      <c r="A142" s="127"/>
      <c r="B142" s="126" t="s">
        <v>840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7"/>
      <c r="B144" s="126" t="s">
        <v>835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hidden="1" customHeight="1" outlineLevel="2">
      <c r="A145" s="127"/>
      <c r="B145" s="126" t="s">
        <v>840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7"/>
      <c r="B147" s="126" t="s">
        <v>835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hidden="1" customHeight="1" outlineLevel="2">
      <c r="A148" s="127"/>
      <c r="B148" s="126" t="s">
        <v>840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7"/>
      <c r="B150" s="126" t="s">
        <v>835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hidden="1" customHeight="1" outlineLevel="2">
      <c r="A151" s="127"/>
      <c r="B151" s="126" t="s">
        <v>840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 collapsed="1">
      <c r="A152" s="165" t="s">
        <v>581</v>
      </c>
      <c r="B152" s="166"/>
      <c r="C152" s="23">
        <f>C153+C163+C170</f>
        <v>430000</v>
      </c>
      <c r="D152" s="23">
        <f>D153+D163+D170</f>
        <v>430000</v>
      </c>
      <c r="E152" s="23">
        <f>E153+E163+E170</f>
        <v>430000</v>
      </c>
      <c r="G152" s="39" t="s">
        <v>66</v>
      </c>
      <c r="H152" s="41">
        <f t="shared" si="11"/>
        <v>430000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430000</v>
      </c>
      <c r="D153" s="21">
        <f>D154+D157+D160</f>
        <v>430000</v>
      </c>
      <c r="E153" s="21">
        <f>E154+E157+E160</f>
        <v>430000</v>
      </c>
      <c r="G153" s="39" t="s">
        <v>585</v>
      </c>
      <c r="H153" s="41">
        <f t="shared" si="11"/>
        <v>430000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430000</v>
      </c>
      <c r="D154" s="2">
        <f>D155+D156</f>
        <v>430000</v>
      </c>
      <c r="E154" s="2">
        <f>E155+E156</f>
        <v>430000</v>
      </c>
      <c r="H154" s="41">
        <f t="shared" si="11"/>
        <v>430000</v>
      </c>
    </row>
    <row r="155" spans="1:10" ht="15" hidden="1" customHeight="1" outlineLevel="2">
      <c r="A155" s="127"/>
      <c r="B155" s="126" t="s">
        <v>835</v>
      </c>
      <c r="C155" s="125"/>
      <c r="D155" s="125">
        <f>C155</f>
        <v>0</v>
      </c>
      <c r="E155" s="125">
        <f>D155</f>
        <v>0</v>
      </c>
      <c r="H155" s="41">
        <f t="shared" si="11"/>
        <v>0</v>
      </c>
    </row>
    <row r="156" spans="1:10" ht="15" hidden="1" customHeight="1" outlineLevel="2">
      <c r="A156" s="127"/>
      <c r="B156" s="126" t="s">
        <v>840</v>
      </c>
      <c r="C156" s="125">
        <v>430000</v>
      </c>
      <c r="D156" s="125">
        <f>C156</f>
        <v>430000</v>
      </c>
      <c r="E156" s="125">
        <f>D156</f>
        <v>430000</v>
      </c>
      <c r="H156" s="41">
        <f t="shared" si="11"/>
        <v>430000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7"/>
      <c r="B158" s="126" t="s">
        <v>835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hidden="1" customHeight="1" outlineLevel="2">
      <c r="A159" s="127"/>
      <c r="B159" s="126" t="s">
        <v>840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7"/>
      <c r="B161" s="126" t="s">
        <v>835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hidden="1" customHeight="1" outlineLevel="2">
      <c r="A162" s="127"/>
      <c r="B162" s="126" t="s">
        <v>840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 collapsed="1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7"/>
      <c r="B165" s="126" t="s">
        <v>835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hidden="1" customHeight="1" outlineLevel="2">
      <c r="A166" s="127"/>
      <c r="B166" s="126" t="s">
        <v>840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7"/>
      <c r="B168" s="126" t="s">
        <v>835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hidden="1" customHeight="1" outlineLevel="2">
      <c r="A169" s="127"/>
      <c r="B169" s="126" t="s">
        <v>840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 collapsed="1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7"/>
      <c r="B172" s="126" t="s">
        <v>835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hidden="1" customHeight="1" outlineLevel="2">
      <c r="A173" s="127"/>
      <c r="B173" s="126" t="s">
        <v>840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7"/>
      <c r="B175" s="126" t="s">
        <v>835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hidden="1" customHeight="1" outlineLevel="2">
      <c r="A176" s="127"/>
      <c r="B176" s="126" t="s">
        <v>840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 collapsed="1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9" t="s">
        <v>829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7">
        <v>3</v>
      </c>
      <c r="B180" s="126" t="s">
        <v>837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hidden="1" outlineLevel="2">
      <c r="A181" s="90"/>
      <c r="B181" s="89" t="s">
        <v>835</v>
      </c>
      <c r="C181" s="124"/>
      <c r="D181" s="124">
        <f>C181</f>
        <v>0</v>
      </c>
      <c r="E181" s="124">
        <f>D181</f>
        <v>0</v>
      </c>
    </row>
    <row r="182" spans="1:10" hidden="1" outlineLevel="2">
      <c r="A182" s="127">
        <v>4</v>
      </c>
      <c r="B182" s="126" t="s">
        <v>838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hidden="1" outlineLevel="2">
      <c r="A183" s="90"/>
      <c r="B183" s="89" t="s">
        <v>835</v>
      </c>
      <c r="C183" s="124"/>
      <c r="D183" s="124">
        <f>C183</f>
        <v>0</v>
      </c>
      <c r="E183" s="124">
        <f>D183</f>
        <v>0</v>
      </c>
    </row>
    <row r="184" spans="1:10" hidden="1" outlineLevel="1">
      <c r="A184" s="169" t="s">
        <v>828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7">
        <v>2</v>
      </c>
      <c r="B185" s="126" t="s">
        <v>836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hidden="1" outlineLevel="3">
      <c r="A186" s="90"/>
      <c r="B186" s="89" t="s">
        <v>835</v>
      </c>
      <c r="C186" s="124"/>
      <c r="D186" s="124">
        <f>C186</f>
        <v>0</v>
      </c>
      <c r="E186" s="124">
        <f>D186</f>
        <v>0</v>
      </c>
    </row>
    <row r="187" spans="1:10" hidden="1" outlineLevel="3">
      <c r="A187" s="90"/>
      <c r="B187" s="89" t="s">
        <v>827</v>
      </c>
      <c r="C187" s="124"/>
      <c r="D187" s="124">
        <f>C187</f>
        <v>0</v>
      </c>
      <c r="E187" s="124">
        <f>D187</f>
        <v>0</v>
      </c>
    </row>
    <row r="188" spans="1:10" hidden="1" outlineLevel="1">
      <c r="A188" s="169" t="s">
        <v>826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7">
        <v>1</v>
      </c>
      <c r="B189" s="126" t="s">
        <v>839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hidden="1" outlineLevel="3">
      <c r="A190" s="90"/>
      <c r="B190" s="89" t="s">
        <v>835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hidden="1" outlineLevel="3">
      <c r="A191" s="90"/>
      <c r="B191" s="89" t="s">
        <v>825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hidden="1" outlineLevel="3">
      <c r="A192" s="90"/>
      <c r="B192" s="89" t="s">
        <v>824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hidden="1" outlineLevel="2">
      <c r="A193" s="127">
        <v>3</v>
      </c>
      <c r="B193" s="126" t="s">
        <v>837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hidden="1" outlineLevel="3">
      <c r="A194" s="90"/>
      <c r="B194" s="89" t="s">
        <v>835</v>
      </c>
      <c r="C194" s="124">
        <v>0</v>
      </c>
      <c r="D194" s="124">
        <f>C194</f>
        <v>0</v>
      </c>
      <c r="E194" s="124">
        <f>D194</f>
        <v>0</v>
      </c>
    </row>
    <row r="195" spans="1:5" hidden="1" outlineLevel="2">
      <c r="A195" s="127">
        <v>4</v>
      </c>
      <c r="B195" s="126" t="s">
        <v>838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hidden="1" outlineLevel="3">
      <c r="A196" s="90"/>
      <c r="B196" s="89" t="s">
        <v>835</v>
      </c>
      <c r="C196" s="124">
        <v>0</v>
      </c>
      <c r="D196" s="124">
        <f>C196</f>
        <v>0</v>
      </c>
      <c r="E196" s="124">
        <f>D196</f>
        <v>0</v>
      </c>
    </row>
    <row r="197" spans="1:5" hidden="1" outlineLevel="1">
      <c r="A197" s="169" t="s">
        <v>823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7">
        <v>4</v>
      </c>
      <c r="B198" s="126" t="s">
        <v>838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hidden="1" outlineLevel="3">
      <c r="A199" s="90"/>
      <c r="B199" s="89" t="s">
        <v>835</v>
      </c>
      <c r="C199" s="124">
        <v>0</v>
      </c>
      <c r="D199" s="124">
        <f>C199</f>
        <v>0</v>
      </c>
      <c r="E199" s="124">
        <f>D199</f>
        <v>0</v>
      </c>
    </row>
    <row r="200" spans="1:5" hidden="1" outlineLevel="1">
      <c r="A200" s="169" t="s">
        <v>822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7">
        <v>3</v>
      </c>
      <c r="B201" s="126" t="s">
        <v>837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hidden="1" outlineLevel="3">
      <c r="A202" s="90"/>
      <c r="B202" s="89" t="s">
        <v>835</v>
      </c>
      <c r="C202" s="124">
        <v>0</v>
      </c>
      <c r="D202" s="124">
        <f>C202</f>
        <v>0</v>
      </c>
      <c r="E202" s="124">
        <f>D202</f>
        <v>0</v>
      </c>
    </row>
    <row r="203" spans="1:5" hidden="1" outlineLevel="1">
      <c r="A203" s="169" t="s">
        <v>821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7">
        <v>1</v>
      </c>
      <c r="B204" s="126" t="s">
        <v>839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hidden="1" outlineLevel="3">
      <c r="A205" s="90"/>
      <c r="B205" s="89" t="s">
        <v>835</v>
      </c>
      <c r="C205" s="124">
        <v>0</v>
      </c>
      <c r="D205" s="124">
        <f>C205</f>
        <v>0</v>
      </c>
      <c r="E205" s="124">
        <f>D205</f>
        <v>0</v>
      </c>
    </row>
    <row r="206" spans="1:5" hidden="1" outlineLevel="3">
      <c r="A206" s="90"/>
      <c r="B206" s="89" t="s">
        <v>819</v>
      </c>
      <c r="C206" s="124">
        <v>0</v>
      </c>
      <c r="D206" s="124">
        <f>C206</f>
        <v>0</v>
      </c>
      <c r="E206" s="124">
        <f>D206</f>
        <v>0</v>
      </c>
    </row>
    <row r="207" spans="1:5" hidden="1" outlineLevel="2">
      <c r="A207" s="127">
        <v>2</v>
      </c>
      <c r="B207" s="126" t="s">
        <v>836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hidden="1" outlineLevel="3">
      <c r="A208" s="90"/>
      <c r="B208" s="89" t="s">
        <v>835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hidden="1" outlineLevel="3">
      <c r="A209" s="90"/>
      <c r="B209" s="89" t="s">
        <v>818</v>
      </c>
      <c r="C209" s="124"/>
      <c r="D209" s="124">
        <f t="shared" si="15"/>
        <v>0</v>
      </c>
      <c r="E209" s="124">
        <f t="shared" si="15"/>
        <v>0</v>
      </c>
    </row>
    <row r="210" spans="1:5" hidden="1" outlineLevel="3">
      <c r="A210" s="90"/>
      <c r="B210" s="89" t="s">
        <v>835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hidden="1" outlineLevel="2">
      <c r="A211" s="127">
        <v>3</v>
      </c>
      <c r="B211" s="126" t="s">
        <v>837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hidden="1" outlineLevel="3">
      <c r="A212" s="90"/>
      <c r="B212" s="89" t="s">
        <v>835</v>
      </c>
      <c r="C212" s="124">
        <v>0</v>
      </c>
      <c r="D212" s="124">
        <f>C212</f>
        <v>0</v>
      </c>
      <c r="E212" s="124">
        <f>D212</f>
        <v>0</v>
      </c>
    </row>
    <row r="213" spans="1:5" hidden="1" outlineLevel="2">
      <c r="A213" s="127">
        <v>4</v>
      </c>
      <c r="B213" s="126" t="s">
        <v>838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hidden="1" outlineLevel="3">
      <c r="A214" s="90"/>
      <c r="B214" s="89" t="s">
        <v>835</v>
      </c>
      <c r="C214" s="124">
        <v>0</v>
      </c>
      <c r="D214" s="124">
        <f>C214</f>
        <v>0</v>
      </c>
      <c r="E214" s="124">
        <f>D214</f>
        <v>0</v>
      </c>
    </row>
    <row r="215" spans="1:5" hidden="1" outlineLevel="1">
      <c r="A215" s="169" t="s">
        <v>816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7">
        <v>2</v>
      </c>
      <c r="B216" s="126" t="s">
        <v>836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hidden="1" outlineLevel="3">
      <c r="A217" s="90"/>
      <c r="B217" s="89" t="s">
        <v>835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hidden="1" outlineLevel="3">
      <c r="A218" s="130"/>
      <c r="B218" s="129" t="s">
        <v>815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hidden="1" outlineLevel="3">
      <c r="A219" s="130"/>
      <c r="B219" s="129" t="s">
        <v>801</v>
      </c>
      <c r="C219" s="128"/>
      <c r="D219" s="128">
        <f t="shared" si="16"/>
        <v>0</v>
      </c>
      <c r="E219" s="128">
        <f t="shared" si="16"/>
        <v>0</v>
      </c>
    </row>
    <row r="220" spans="1:5" hidden="1" outlineLevel="2">
      <c r="A220" s="127">
        <v>3</v>
      </c>
      <c r="B220" s="126" t="s">
        <v>837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hidden="1" outlineLevel="3">
      <c r="A221" s="90"/>
      <c r="B221" s="89" t="s">
        <v>835</v>
      </c>
      <c r="C221" s="124">
        <v>0</v>
      </c>
      <c r="D221" s="124">
        <f>C221</f>
        <v>0</v>
      </c>
      <c r="E221" s="124">
        <f>D221</f>
        <v>0</v>
      </c>
    </row>
    <row r="222" spans="1:5" hidden="1" outlineLevel="1">
      <c r="A222" s="169" t="s">
        <v>814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7">
        <v>2</v>
      </c>
      <c r="B223" s="126" t="s">
        <v>836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hidden="1" outlineLevel="3">
      <c r="A224" s="90"/>
      <c r="B224" s="89" t="s">
        <v>835</v>
      </c>
      <c r="C224" s="124">
        <v>0</v>
      </c>
      <c r="D224" s="124">
        <f>C224</f>
        <v>0</v>
      </c>
      <c r="E224" s="124">
        <f>D224</f>
        <v>0</v>
      </c>
    </row>
    <row r="225" spans="1:5" hidden="1" outlineLevel="3">
      <c r="A225" s="90"/>
      <c r="B225" s="89" t="s">
        <v>813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hidden="1" outlineLevel="3">
      <c r="A226" s="90"/>
      <c r="B226" s="89" t="s">
        <v>812</v>
      </c>
      <c r="C226" s="124"/>
      <c r="D226" s="124">
        <f t="shared" si="17"/>
        <v>0</v>
      </c>
      <c r="E226" s="124">
        <f t="shared" si="17"/>
        <v>0</v>
      </c>
    </row>
    <row r="227" spans="1:5" hidden="1" outlineLevel="3">
      <c r="A227" s="90"/>
      <c r="B227" s="89" t="s">
        <v>811</v>
      </c>
      <c r="C227" s="124"/>
      <c r="D227" s="124">
        <f t="shared" si="17"/>
        <v>0</v>
      </c>
      <c r="E227" s="124">
        <f t="shared" si="17"/>
        <v>0</v>
      </c>
    </row>
    <row r="228" spans="1:5" hidden="1" outlineLevel="1">
      <c r="A228" s="169" t="s">
        <v>810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7">
        <v>2</v>
      </c>
      <c r="B229" s="126" t="s">
        <v>836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hidden="1" outlineLevel="3">
      <c r="A230" s="90"/>
      <c r="B230" s="89" t="s">
        <v>835</v>
      </c>
      <c r="C230" s="124">
        <v>0</v>
      </c>
      <c r="D230" s="124">
        <f>C230</f>
        <v>0</v>
      </c>
      <c r="E230" s="124">
        <f>D230</f>
        <v>0</v>
      </c>
    </row>
    <row r="231" spans="1:5" hidden="1" outlineLevel="3">
      <c r="A231" s="90"/>
      <c r="B231" s="89" t="s">
        <v>809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hidden="1" outlineLevel="3">
      <c r="A232" s="90"/>
      <c r="B232" s="89" t="s">
        <v>799</v>
      </c>
      <c r="C232" s="124"/>
      <c r="D232" s="124">
        <f t="shared" si="18"/>
        <v>0</v>
      </c>
      <c r="E232" s="124">
        <f t="shared" si="18"/>
        <v>0</v>
      </c>
    </row>
    <row r="233" spans="1:5" hidden="1" outlineLevel="2">
      <c r="A233" s="127">
        <v>3</v>
      </c>
      <c r="B233" s="126" t="s">
        <v>837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hidden="1" outlineLevel="3">
      <c r="A234" s="90"/>
      <c r="B234" s="89" t="s">
        <v>835</v>
      </c>
      <c r="C234" s="124">
        <v>0</v>
      </c>
      <c r="D234" s="124">
        <f>C234</f>
        <v>0</v>
      </c>
      <c r="E234" s="124">
        <f>D234</f>
        <v>0</v>
      </c>
    </row>
    <row r="235" spans="1:5" hidden="1" outlineLevel="1">
      <c r="A235" s="169" t="s">
        <v>808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7">
        <v>3</v>
      </c>
      <c r="B236" s="126" t="s">
        <v>837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hidden="1" outlineLevel="3">
      <c r="A237" s="90"/>
      <c r="B237" s="89" t="s">
        <v>835</v>
      </c>
      <c r="C237" s="124">
        <v>0</v>
      </c>
      <c r="D237" s="124">
        <f>C237</f>
        <v>0</v>
      </c>
      <c r="E237" s="124">
        <f>D237</f>
        <v>0</v>
      </c>
    </row>
    <row r="238" spans="1:5" hidden="1" outlineLevel="1">
      <c r="A238" s="169" t="s">
        <v>806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7">
        <v>2</v>
      </c>
      <c r="B239" s="126" t="s">
        <v>836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hidden="1" outlineLevel="3">
      <c r="A240" s="90"/>
      <c r="B240" s="89" t="s">
        <v>835</v>
      </c>
      <c r="C240" s="124">
        <v>0</v>
      </c>
      <c r="D240" s="124">
        <f>C240</f>
        <v>0</v>
      </c>
      <c r="E240" s="124">
        <f>D240</f>
        <v>0</v>
      </c>
    </row>
    <row r="241" spans="1:10" hidden="1" outlineLevel="3">
      <c r="A241" s="90"/>
      <c r="B241" s="89" t="s">
        <v>805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hidden="1" outlineLevel="3">
      <c r="A242" s="90"/>
      <c r="B242" s="89" t="s">
        <v>804</v>
      </c>
      <c r="C242" s="124"/>
      <c r="D242" s="124">
        <f t="shared" si="19"/>
        <v>0</v>
      </c>
      <c r="E242" s="124">
        <f t="shared" si="19"/>
        <v>0</v>
      </c>
    </row>
    <row r="243" spans="1:10" hidden="1" outlineLevel="1">
      <c r="A243" s="169" t="s">
        <v>803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7">
        <v>2</v>
      </c>
      <c r="B244" s="126" t="s">
        <v>836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hidden="1" outlineLevel="3">
      <c r="A245" s="90"/>
      <c r="B245" s="89" t="s">
        <v>835</v>
      </c>
      <c r="C245" s="124">
        <v>0</v>
      </c>
      <c r="D245" s="124">
        <f>C245</f>
        <v>0</v>
      </c>
      <c r="E245" s="124">
        <f>D245</f>
        <v>0</v>
      </c>
    </row>
    <row r="246" spans="1:10" hidden="1" outlineLevel="3">
      <c r="A246" s="90"/>
      <c r="B246" s="89" t="s">
        <v>801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hidden="1" outlineLevel="3">
      <c r="A247" s="90"/>
      <c r="B247" s="89" t="s">
        <v>800</v>
      </c>
      <c r="C247" s="124"/>
      <c r="D247" s="124">
        <f t="shared" si="20"/>
        <v>0</v>
      </c>
      <c r="E247" s="124">
        <f t="shared" si="20"/>
        <v>0</v>
      </c>
    </row>
    <row r="248" spans="1:10" hidden="1" outlineLevel="3">
      <c r="A248" s="90"/>
      <c r="B248" s="89" t="s">
        <v>799</v>
      </c>
      <c r="C248" s="124"/>
      <c r="D248" s="124">
        <f t="shared" si="20"/>
        <v>0</v>
      </c>
      <c r="E248" s="124">
        <f t="shared" si="20"/>
        <v>0</v>
      </c>
    </row>
    <row r="249" spans="1:10" hidden="1" outlineLevel="3">
      <c r="A249" s="90"/>
      <c r="B249" s="89" t="s">
        <v>798</v>
      </c>
      <c r="C249" s="124"/>
      <c r="D249" s="124">
        <f t="shared" si="20"/>
        <v>0</v>
      </c>
      <c r="E249" s="124">
        <f t="shared" si="20"/>
        <v>0</v>
      </c>
    </row>
    <row r="250" spans="1:10" hidden="1" outlineLevel="1">
      <c r="A250" s="169" t="s">
        <v>797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835</v>
      </c>
      <c r="C251" s="124">
        <v>0</v>
      </c>
      <c r="D251" s="124">
        <f>C251</f>
        <v>0</v>
      </c>
      <c r="E251" s="124">
        <f>D251</f>
        <v>0</v>
      </c>
    </row>
    <row r="252" spans="1:10" hidden="1" outlineLevel="3">
      <c r="A252" s="90"/>
      <c r="B252" s="89" t="s">
        <v>834</v>
      </c>
      <c r="C252" s="124">
        <v>0</v>
      </c>
      <c r="D252" s="124">
        <f>C252</f>
        <v>0</v>
      </c>
      <c r="E252" s="124">
        <f>D252</f>
        <v>0</v>
      </c>
    </row>
    <row r="253" spans="1:10" collapsed="1"/>
    <row r="256" spans="1:10" ht="18.75">
      <c r="A256" s="160" t="s">
        <v>67</v>
      </c>
      <c r="B256" s="160"/>
      <c r="C256" s="160"/>
      <c r="D256" s="158" t="s">
        <v>833</v>
      </c>
      <c r="E256" s="158" t="s">
        <v>832</v>
      </c>
      <c r="G256" s="47" t="s">
        <v>589</v>
      </c>
      <c r="H256" s="48">
        <f>C257+C559</f>
        <v>2046650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914650</v>
      </c>
      <c r="D257" s="37">
        <f>D258+D550</f>
        <v>914650</v>
      </c>
      <c r="E257" s="37">
        <f>E258+E550</f>
        <v>914650</v>
      </c>
      <c r="G257" s="39" t="s">
        <v>60</v>
      </c>
      <c r="H257" s="41">
        <f>C257</f>
        <v>914650</v>
      </c>
      <c r="I257" s="42"/>
      <c r="J257" s="40" t="b">
        <f>AND(H257=I257)</f>
        <v>0</v>
      </c>
    </row>
    <row r="258" spans="1:10">
      <c r="A258" s="177" t="s">
        <v>266</v>
      </c>
      <c r="B258" s="178"/>
      <c r="C258" s="36">
        <f>C259+C339+C483+C547</f>
        <v>864650</v>
      </c>
      <c r="D258" s="36">
        <f>D259+D339+D483+D547</f>
        <v>864650</v>
      </c>
      <c r="E258" s="36">
        <f>E259+E339+E483+E547</f>
        <v>864650</v>
      </c>
      <c r="G258" s="39" t="s">
        <v>57</v>
      </c>
      <c r="H258" s="41">
        <f t="shared" ref="H258:H321" si="21">C258</f>
        <v>864650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484144</v>
      </c>
      <c r="D259" s="33">
        <f>D260+D263+D314</f>
        <v>484144</v>
      </c>
      <c r="E259" s="33">
        <f>E260+E263+E314</f>
        <v>484144</v>
      </c>
      <c r="G259" s="39" t="s">
        <v>590</v>
      </c>
      <c r="H259" s="41">
        <f t="shared" si="21"/>
        <v>484144</v>
      </c>
      <c r="I259" s="42"/>
      <c r="J259" s="40" t="b">
        <f>AND(H259=I259)</f>
        <v>0</v>
      </c>
    </row>
    <row r="260" spans="1:10" hidden="1" outlineLevel="1">
      <c r="A260" s="171" t="s">
        <v>268</v>
      </c>
      <c r="B260" s="172"/>
      <c r="C260" s="32">
        <f>SUM(C261:C262)</f>
        <v>1208</v>
      </c>
      <c r="D260" s="32">
        <f>SUM(D261:D262)</f>
        <v>1208</v>
      </c>
      <c r="E260" s="32">
        <f>SUM(E261:E262)</f>
        <v>1208</v>
      </c>
      <c r="H260" s="41">
        <f t="shared" si="21"/>
        <v>1208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248</v>
      </c>
      <c r="D262" s="5">
        <f>C262</f>
        <v>248</v>
      </c>
      <c r="E262" s="5">
        <f>D262</f>
        <v>248</v>
      </c>
      <c r="H262" s="41">
        <f t="shared" si="21"/>
        <v>248</v>
      </c>
    </row>
    <row r="263" spans="1:10" hidden="1" outlineLevel="1">
      <c r="A263" s="171" t="s">
        <v>269</v>
      </c>
      <c r="B263" s="172"/>
      <c r="C263" s="32">
        <f>C264+C265+C289+C296+C298+C302+C305+C308+C313</f>
        <v>482936</v>
      </c>
      <c r="D263" s="32">
        <f>D264+D265+D289+D296+D298+D302+D305+D308+D313</f>
        <v>482936</v>
      </c>
      <c r="E263" s="32">
        <f>E264+E265+E289+E296+E298+E302+E305+E308+E313</f>
        <v>482936</v>
      </c>
      <c r="H263" s="41">
        <f t="shared" si="21"/>
        <v>482936</v>
      </c>
    </row>
    <row r="264" spans="1:10" hidden="1" outlineLevel="2">
      <c r="A264" s="6">
        <v>1101</v>
      </c>
      <c r="B264" s="4" t="s">
        <v>34</v>
      </c>
      <c r="C264" s="5">
        <v>207311</v>
      </c>
      <c r="D264" s="5">
        <f>C264</f>
        <v>207311</v>
      </c>
      <c r="E264" s="5">
        <f>D264</f>
        <v>207311</v>
      </c>
      <c r="H264" s="41">
        <f t="shared" si="21"/>
        <v>207311</v>
      </c>
    </row>
    <row r="265" spans="1:10" hidden="1" outlineLevel="2">
      <c r="A265" s="6">
        <v>1101</v>
      </c>
      <c r="B265" s="4" t="s">
        <v>35</v>
      </c>
      <c r="C265" s="5">
        <v>184833</v>
      </c>
      <c r="D265" s="5">
        <v>184833</v>
      </c>
      <c r="E265" s="5">
        <v>184833</v>
      </c>
      <c r="H265" s="41">
        <f t="shared" si="21"/>
        <v>184833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5000</v>
      </c>
      <c r="D289" s="5">
        <v>5000</v>
      </c>
      <c r="E289" s="5">
        <v>5000</v>
      </c>
      <c r="H289" s="41">
        <f t="shared" si="21"/>
        <v>5000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v>400</v>
      </c>
      <c r="E296" s="5">
        <v>400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13081</v>
      </c>
      <c r="D298" s="5">
        <v>13081</v>
      </c>
      <c r="E298" s="5">
        <v>13081</v>
      </c>
      <c r="H298" s="41">
        <f t="shared" si="21"/>
        <v>13081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1500</v>
      </c>
      <c r="D302" s="5">
        <v>1500</v>
      </c>
      <c r="E302" s="5">
        <v>1500</v>
      </c>
      <c r="H302" s="41">
        <f t="shared" si="21"/>
        <v>1500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3100</v>
      </c>
      <c r="D305" s="5">
        <v>3100</v>
      </c>
      <c r="E305" s="5">
        <v>3100</v>
      </c>
      <c r="H305" s="41">
        <f t="shared" si="21"/>
        <v>3100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62846</v>
      </c>
      <c r="D308" s="5">
        <v>62846</v>
      </c>
      <c r="E308" s="5">
        <v>62846</v>
      </c>
      <c r="H308" s="41">
        <f t="shared" si="21"/>
        <v>62846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4865</v>
      </c>
      <c r="D313" s="5">
        <f>C313</f>
        <v>4865</v>
      </c>
      <c r="E313" s="5">
        <f>D313</f>
        <v>4865</v>
      </c>
      <c r="H313" s="41">
        <f t="shared" si="21"/>
        <v>4865</v>
      </c>
    </row>
    <row r="314" spans="1:8" hidden="1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3" t="s">
        <v>270</v>
      </c>
      <c r="B339" s="174"/>
      <c r="C339" s="33">
        <f>C340+C444+C482</f>
        <v>332000</v>
      </c>
      <c r="D339" s="33">
        <f>D340+D444+D482</f>
        <v>332000</v>
      </c>
      <c r="E339" s="33">
        <f>E340+E444+E482</f>
        <v>332000</v>
      </c>
      <c r="G339" s="39" t="s">
        <v>591</v>
      </c>
      <c r="H339" s="41">
        <f t="shared" si="28"/>
        <v>332000</v>
      </c>
      <c r="I339" s="42"/>
      <c r="J339" s="40" t="b">
        <f>AND(H339=I339)</f>
        <v>0</v>
      </c>
    </row>
    <row r="340" spans="1:10" hidden="1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294500</v>
      </c>
      <c r="D340" s="32">
        <f>D341+D342+D343+D344+D347+D348+D353+D356+D357+D362+D367+BH290668+D371+D372+D373+D376+D377+D378+D382+D388+D391+D392+D395+D398+D399+D404+D407+D408+D409+D412+D415+D416+D419+D420+D421+D422+D429+D443</f>
        <v>294500</v>
      </c>
      <c r="E340" s="32">
        <f>E341+E342+E343+E344+E347+E348+E353+E356+E357+E362+E367+BI290668+E371+E372+E373+E376+E377+E378+E382+E388+E391+E392+E395+E398+E399+E404+E407+E408+E409+E412+E415+E416+E419+E420+E421+E422+E429+E443</f>
        <v>294500</v>
      </c>
      <c r="H340" s="41">
        <f t="shared" si="28"/>
        <v>294500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hidden="1" outlineLevel="2">
      <c r="A343" s="6">
        <v>2201</v>
      </c>
      <c r="B343" s="4" t="s">
        <v>41</v>
      </c>
      <c r="C343" s="5">
        <v>90000</v>
      </c>
      <c r="D343" s="5">
        <f t="shared" si="31"/>
        <v>90000</v>
      </c>
      <c r="E343" s="5">
        <f t="shared" si="31"/>
        <v>90000</v>
      </c>
      <c r="H343" s="41">
        <f t="shared" si="28"/>
        <v>90000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31500</v>
      </c>
      <c r="D348" s="5">
        <f>SUM(D349:D352)</f>
        <v>31500</v>
      </c>
      <c r="E348" s="5">
        <f>SUM(E349:E352)</f>
        <v>31500</v>
      </c>
      <c r="H348" s="41">
        <f t="shared" si="28"/>
        <v>31500</v>
      </c>
    </row>
    <row r="349" spans="1:10" hidden="1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hidden="1" outlineLevel="3">
      <c r="A350" s="29"/>
      <c r="B350" s="28" t="s">
        <v>279</v>
      </c>
      <c r="C350" s="30">
        <v>1500</v>
      </c>
      <c r="D350" s="30">
        <f t="shared" ref="D350:E352" si="33">C350</f>
        <v>1500</v>
      </c>
      <c r="E350" s="30">
        <f t="shared" si="33"/>
        <v>1500</v>
      </c>
      <c r="H350" s="41">
        <f t="shared" si="28"/>
        <v>1500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  <c r="H358" s="41">
        <f t="shared" si="28"/>
        <v>3000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36500</v>
      </c>
      <c r="D362" s="5">
        <f>SUM(D363:D366)</f>
        <v>36500</v>
      </c>
      <c r="E362" s="5">
        <f>SUM(E363:E366)</f>
        <v>36500</v>
      </c>
      <c r="H362" s="41">
        <f t="shared" si="28"/>
        <v>36500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25000</v>
      </c>
      <c r="D364" s="30">
        <f t="shared" ref="D364:E366" si="36">C364</f>
        <v>25000</v>
      </c>
      <c r="E364" s="30">
        <f t="shared" si="36"/>
        <v>25000</v>
      </c>
      <c r="H364" s="41">
        <f t="shared" si="28"/>
        <v>25000</v>
      </c>
    </row>
    <row r="365" spans="1:8" hidden="1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  <c r="H367" s="41">
        <f t="shared" si="28"/>
        <v>2500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hidden="1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hidden="1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5100</v>
      </c>
      <c r="D382" s="5">
        <f>SUM(D383:D387)</f>
        <v>5100</v>
      </c>
      <c r="E382" s="5">
        <f>SUM(E383:E387)</f>
        <v>5100</v>
      </c>
      <c r="H382" s="41">
        <f t="shared" si="28"/>
        <v>5100</v>
      </c>
    </row>
    <row r="383" spans="1:8" hidden="1" outlineLevel="3">
      <c r="A383" s="29"/>
      <c r="B383" s="28" t="s">
        <v>304</v>
      </c>
      <c r="C383" s="30">
        <v>1700</v>
      </c>
      <c r="D383" s="30">
        <f>C383</f>
        <v>1700</v>
      </c>
      <c r="E383" s="30">
        <f>D383</f>
        <v>1700</v>
      </c>
      <c r="H383" s="41">
        <f t="shared" si="28"/>
        <v>1700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>
        <v>1700</v>
      </c>
      <c r="D387" s="30">
        <f t="shared" si="40"/>
        <v>1700</v>
      </c>
      <c r="E387" s="30">
        <f t="shared" si="40"/>
        <v>1700</v>
      </c>
      <c r="H387" s="41">
        <f t="shared" si="41"/>
        <v>1700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6355</v>
      </c>
      <c r="D392" s="5">
        <f>SUM(D393:D394)</f>
        <v>6355</v>
      </c>
      <c r="E392" s="5">
        <f>SUM(E393:E394)</f>
        <v>6355</v>
      </c>
      <c r="H392" s="41">
        <f t="shared" si="41"/>
        <v>6355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6355</v>
      </c>
      <c r="D394" s="30">
        <f>C394</f>
        <v>6355</v>
      </c>
      <c r="E394" s="30">
        <f>D394</f>
        <v>6355</v>
      </c>
      <c r="H394" s="41">
        <f t="shared" si="41"/>
        <v>6355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hidden="1" outlineLevel="2">
      <c r="A398" s="6">
        <v>2201</v>
      </c>
      <c r="B398" s="4" t="s">
        <v>317</v>
      </c>
      <c r="C398" s="5">
        <v>300</v>
      </c>
      <c r="D398" s="5">
        <f t="shared" si="43"/>
        <v>300</v>
      </c>
      <c r="E398" s="5">
        <f t="shared" si="43"/>
        <v>300</v>
      </c>
      <c r="H398" s="41">
        <f t="shared" si="41"/>
        <v>300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hidden="1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hidden="1" outlineLevel="3">
      <c r="A405" s="29"/>
      <c r="B405" s="28" t="s">
        <v>323</v>
      </c>
      <c r="C405" s="30">
        <v>2500</v>
      </c>
      <c r="D405" s="30">
        <f t="shared" ref="D405:E408" si="45">C405</f>
        <v>2500</v>
      </c>
      <c r="E405" s="30">
        <f t="shared" si="45"/>
        <v>2500</v>
      </c>
      <c r="H405" s="41">
        <f t="shared" si="41"/>
        <v>2500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7851.08</v>
      </c>
      <c r="D409" s="5">
        <f>SUM(D410:D411)</f>
        <v>7851.08</v>
      </c>
      <c r="E409" s="5">
        <f>SUM(E410:E411)</f>
        <v>7851.08</v>
      </c>
      <c r="H409" s="41">
        <f t="shared" si="41"/>
        <v>7851.08</v>
      </c>
    </row>
    <row r="410" spans="1:8" hidden="1" outlineLevel="3" collapsed="1">
      <c r="A410" s="29"/>
      <c r="B410" s="28" t="s">
        <v>49</v>
      </c>
      <c r="C410" s="30">
        <v>6851.08</v>
      </c>
      <c r="D410" s="30">
        <f>C410</f>
        <v>6851.08</v>
      </c>
      <c r="E410" s="30">
        <f>D410</f>
        <v>6851.08</v>
      </c>
      <c r="H410" s="41">
        <f t="shared" si="41"/>
        <v>6851.08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4500</v>
      </c>
      <c r="D412" s="5">
        <f>SUM(D413:D414)</f>
        <v>4500</v>
      </c>
      <c r="E412" s="5">
        <f>SUM(E413:E414)</f>
        <v>4500</v>
      </c>
      <c r="H412" s="41">
        <f t="shared" si="41"/>
        <v>4500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59293.920000000006</v>
      </c>
      <c r="D429" s="5">
        <f>SUM(D430:D442)</f>
        <v>59293.920000000006</v>
      </c>
      <c r="E429" s="5">
        <f>SUM(E430:E442)</f>
        <v>59293.920000000006</v>
      </c>
      <c r="H429" s="41">
        <f t="shared" si="41"/>
        <v>59293.920000000006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20000</v>
      </c>
      <c r="D431" s="30">
        <f t="shared" ref="D431:E442" si="49">C431</f>
        <v>20000</v>
      </c>
      <c r="E431" s="30">
        <f t="shared" si="49"/>
        <v>20000</v>
      </c>
      <c r="H431" s="41">
        <f t="shared" si="41"/>
        <v>20000</v>
      </c>
    </row>
    <row r="432" spans="1:8" hidden="1" outlineLevel="3">
      <c r="A432" s="29"/>
      <c r="B432" s="28" t="s">
        <v>345</v>
      </c>
      <c r="C432" s="30">
        <v>14106.967000000001</v>
      </c>
      <c r="D432" s="30">
        <f t="shared" si="49"/>
        <v>14106.967000000001</v>
      </c>
      <c r="E432" s="30">
        <f t="shared" si="49"/>
        <v>14106.967000000001</v>
      </c>
      <c r="H432" s="41">
        <f t="shared" si="41"/>
        <v>14106.967000000001</v>
      </c>
    </row>
    <row r="433" spans="1:8" hidden="1" outlineLevel="3">
      <c r="A433" s="29"/>
      <c r="B433" s="28" t="s">
        <v>346</v>
      </c>
      <c r="C433" s="30">
        <v>15000</v>
      </c>
      <c r="D433" s="30">
        <f t="shared" si="49"/>
        <v>15000</v>
      </c>
      <c r="E433" s="30">
        <f t="shared" si="49"/>
        <v>15000</v>
      </c>
      <c r="H433" s="41">
        <f t="shared" si="41"/>
        <v>15000</v>
      </c>
    </row>
    <row r="434" spans="1:8" hidden="1" outlineLevel="3">
      <c r="A434" s="29"/>
      <c r="B434" s="28" t="s">
        <v>347</v>
      </c>
      <c r="C434" s="30">
        <v>2186.953</v>
      </c>
      <c r="D434" s="30">
        <f t="shared" si="49"/>
        <v>2186.953</v>
      </c>
      <c r="E434" s="30">
        <f t="shared" si="49"/>
        <v>2186.953</v>
      </c>
      <c r="H434" s="41">
        <f t="shared" si="41"/>
        <v>2186.953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hidden="1" outlineLevel="3">
      <c r="A442" s="29"/>
      <c r="B442" s="28" t="s">
        <v>355</v>
      </c>
      <c r="C442" s="30">
        <v>6000</v>
      </c>
      <c r="D442" s="30">
        <f t="shared" si="49"/>
        <v>6000</v>
      </c>
      <c r="E442" s="30">
        <f t="shared" si="49"/>
        <v>6000</v>
      </c>
      <c r="H442" s="41">
        <f t="shared" si="41"/>
        <v>6000</v>
      </c>
    </row>
    <row r="443" spans="1:8" ht="15" hidden="1" customHeight="1" outlineLevel="2">
      <c r="A443" s="6">
        <v>2201</v>
      </c>
      <c r="B443" s="4" t="s">
        <v>356</v>
      </c>
      <c r="C443" s="5">
        <v>500</v>
      </c>
      <c r="D443" s="5">
        <f>C443</f>
        <v>500</v>
      </c>
      <c r="E443" s="5">
        <f>D443</f>
        <v>500</v>
      </c>
      <c r="H443" s="41">
        <f t="shared" si="41"/>
        <v>500</v>
      </c>
    </row>
    <row r="444" spans="1:8" hidden="1" outlineLevel="1">
      <c r="A444" s="171" t="s">
        <v>357</v>
      </c>
      <c r="B444" s="172"/>
      <c r="C444" s="32">
        <f>C445+C454+C455+C459+C462+C463+C468+C474+C477+C480+C481+C450</f>
        <v>37500</v>
      </c>
      <c r="D444" s="32">
        <f>D445+D454+D455+D459+D462+D463+D468+D474+D477+D480+D481+D450</f>
        <v>37500</v>
      </c>
      <c r="E444" s="32">
        <f>E445+E454+E455+E459+E462+E463+E468+E474+E477+E480+E481+E450</f>
        <v>37500</v>
      </c>
      <c r="H444" s="41">
        <f t="shared" si="41"/>
        <v>37500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8500</v>
      </c>
      <c r="D445" s="5">
        <f>SUM(D446:D449)</f>
        <v>8500</v>
      </c>
      <c r="E445" s="5">
        <f>SUM(E446:E449)</f>
        <v>8500</v>
      </c>
      <c r="H445" s="41">
        <f t="shared" si="41"/>
        <v>8500</v>
      </c>
    </row>
    <row r="446" spans="1:8" ht="15" hidden="1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hidden="1" customHeight="1" outlineLevel="3">
      <c r="A449" s="28"/>
      <c r="B449" s="28" t="s">
        <v>362</v>
      </c>
      <c r="C449" s="30">
        <v>500</v>
      </c>
      <c r="D449" s="30">
        <f t="shared" si="50"/>
        <v>500</v>
      </c>
      <c r="E449" s="30">
        <f t="shared" si="50"/>
        <v>500</v>
      </c>
      <c r="H449" s="41">
        <f t="shared" si="41"/>
        <v>500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hidden="1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  <c r="H477" s="41">
        <f t="shared" si="51"/>
        <v>3000</v>
      </c>
    </row>
    <row r="478" spans="1:8" ht="15" hidden="1" customHeight="1" outlineLevel="3">
      <c r="A478" s="28"/>
      <c r="B478" s="28" t="s">
        <v>383</v>
      </c>
      <c r="C478" s="30">
        <v>3000</v>
      </c>
      <c r="D478" s="30">
        <f t="shared" ref="D478:E481" si="57">C478</f>
        <v>3000</v>
      </c>
      <c r="E478" s="30">
        <f t="shared" si="57"/>
        <v>3000</v>
      </c>
      <c r="H478" s="41">
        <f t="shared" si="51"/>
        <v>3000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1" t="s">
        <v>389</v>
      </c>
      <c r="B483" s="182"/>
      <c r="C483" s="35">
        <f>C484+C504+C509+C522+C528+C538</f>
        <v>48506</v>
      </c>
      <c r="D483" s="35">
        <f>D484+D504+D509+D522+D528+D538</f>
        <v>48506</v>
      </c>
      <c r="E483" s="35">
        <f>E484+E504+E509+E522+E528+E538</f>
        <v>48506</v>
      </c>
      <c r="G483" s="39" t="s">
        <v>592</v>
      </c>
      <c r="H483" s="41">
        <f t="shared" si="51"/>
        <v>48506</v>
      </c>
      <c r="I483" s="42"/>
      <c r="J483" s="40" t="b">
        <f>AND(H483=I483)</f>
        <v>0</v>
      </c>
    </row>
    <row r="484" spans="1:10" hidden="1" outlineLevel="1">
      <c r="A484" s="171" t="s">
        <v>390</v>
      </c>
      <c r="B484" s="172"/>
      <c r="C484" s="32">
        <f>C485+C486+C490+C491+C494+C497+C500+C501+C502+C503</f>
        <v>37000</v>
      </c>
      <c r="D484" s="32">
        <f>D485+D486+D490+D491+D494+D497+D500+D501+D502+D503</f>
        <v>37000</v>
      </c>
      <c r="E484" s="32">
        <f>E485+E486+E490+E491+E494+E497+E500+E501+E502+E503</f>
        <v>37000</v>
      </c>
      <c r="H484" s="41">
        <f t="shared" si="51"/>
        <v>37000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14000</v>
      </c>
      <c r="D486" s="5">
        <f>SUM(D487:D489)</f>
        <v>14000</v>
      </c>
      <c r="E486" s="5">
        <f>SUM(E487:E489)</f>
        <v>14000</v>
      </c>
      <c r="H486" s="41">
        <f t="shared" si="51"/>
        <v>14000</v>
      </c>
    </row>
    <row r="487" spans="1:10" ht="15" hidden="1" customHeight="1" outlineLevel="3">
      <c r="A487" s="28"/>
      <c r="B487" s="28" t="s">
        <v>393</v>
      </c>
      <c r="C487" s="30">
        <v>10500</v>
      </c>
      <c r="D487" s="30">
        <f>C487</f>
        <v>10500</v>
      </c>
      <c r="E487" s="30">
        <f>D487</f>
        <v>10500</v>
      </c>
      <c r="H487" s="41">
        <f t="shared" si="51"/>
        <v>10500</v>
      </c>
    </row>
    <row r="488" spans="1:10" ht="15" hidden="1" customHeight="1" outlineLevel="3">
      <c r="A488" s="28"/>
      <c r="B488" s="28" t="s">
        <v>394</v>
      </c>
      <c r="C488" s="30">
        <v>3500</v>
      </c>
      <c r="D488" s="30">
        <f t="shared" ref="D488:E489" si="58">C488</f>
        <v>3500</v>
      </c>
      <c r="E488" s="30">
        <f t="shared" si="58"/>
        <v>3500</v>
      </c>
      <c r="H488" s="41">
        <f t="shared" si="51"/>
        <v>3500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1"/>
        <v>500</v>
      </c>
    </row>
    <row r="492" spans="1:10" ht="15" hidden="1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1"/>
        <v>500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3500</v>
      </c>
      <c r="D497" s="5">
        <f>SUM(D498:D499)</f>
        <v>3500</v>
      </c>
      <c r="E497" s="5">
        <f>SUM(E498:E499)</f>
        <v>3500</v>
      </c>
      <c r="H497" s="41">
        <f t="shared" si="51"/>
        <v>3500</v>
      </c>
    </row>
    <row r="498" spans="1:12" ht="15" hidden="1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10000</v>
      </c>
      <c r="D500" s="5">
        <f t="shared" si="59"/>
        <v>10000</v>
      </c>
      <c r="E500" s="5">
        <f t="shared" si="59"/>
        <v>10000</v>
      </c>
      <c r="H500" s="41">
        <f t="shared" si="51"/>
        <v>10000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3000</v>
      </c>
      <c r="D502" s="5">
        <f t="shared" si="59"/>
        <v>3000</v>
      </c>
      <c r="E502" s="5">
        <f t="shared" si="59"/>
        <v>3000</v>
      </c>
      <c r="H502" s="41">
        <f t="shared" si="51"/>
        <v>3000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1" t="s">
        <v>410</v>
      </c>
      <c r="B504" s="172"/>
      <c r="C504" s="32">
        <f>SUM(C505:C508)</f>
        <v>1700</v>
      </c>
      <c r="D504" s="32">
        <f>SUM(D505:D508)</f>
        <v>1700</v>
      </c>
      <c r="E504" s="32">
        <f>SUM(E505:E508)</f>
        <v>1700</v>
      </c>
      <c r="H504" s="41">
        <f t="shared" si="51"/>
        <v>1700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300</v>
      </c>
      <c r="D506" s="5">
        <f t="shared" ref="D506:E508" si="60">C506</f>
        <v>300</v>
      </c>
      <c r="E506" s="5">
        <f t="shared" si="60"/>
        <v>300</v>
      </c>
      <c r="H506" s="41">
        <f t="shared" si="51"/>
        <v>300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60"/>
        <v>500</v>
      </c>
      <c r="E507" s="5">
        <f t="shared" si="60"/>
        <v>500</v>
      </c>
      <c r="H507" s="41">
        <f t="shared" si="51"/>
        <v>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1" t="s">
        <v>414</v>
      </c>
      <c r="B509" s="172"/>
      <c r="C509" s="32">
        <f>C510+C511+C512+C513+C517+C518+C519+C520+C521</f>
        <v>8900</v>
      </c>
      <c r="D509" s="32">
        <f>D510+D511+D512+D513+D517+D518+D519+D520+D521</f>
        <v>8900</v>
      </c>
      <c r="E509" s="32">
        <f>E510+E511+E512+E513+E517+E518+E519+E520+E521</f>
        <v>8900</v>
      </c>
      <c r="F509" s="51"/>
      <c r="H509" s="41">
        <f t="shared" si="51"/>
        <v>8900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1500</v>
      </c>
      <c r="D513" s="5">
        <f>SUM(D514:D516)</f>
        <v>1500</v>
      </c>
      <c r="E513" s="5">
        <f>SUM(E514:E516)</f>
        <v>1500</v>
      </c>
      <c r="H513" s="41">
        <f t="shared" si="51"/>
        <v>1500</v>
      </c>
    </row>
    <row r="514" spans="1:8" ht="15" hidden="1" customHeight="1" outlineLevel="3">
      <c r="A514" s="29"/>
      <c r="B514" s="28" t="s">
        <v>419</v>
      </c>
      <c r="C514" s="30">
        <v>1500</v>
      </c>
      <c r="D514" s="30">
        <f t="shared" ref="D514:E521" si="62">C514</f>
        <v>1500</v>
      </c>
      <c r="E514" s="30">
        <f t="shared" si="62"/>
        <v>1500</v>
      </c>
      <c r="H514" s="41">
        <f t="shared" ref="H514:H577" si="63">C514</f>
        <v>1500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hidden="1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3000</v>
      </c>
      <c r="D520" s="5">
        <f t="shared" si="62"/>
        <v>3000</v>
      </c>
      <c r="E520" s="5">
        <f t="shared" si="62"/>
        <v>3000</v>
      </c>
      <c r="H520" s="41">
        <f t="shared" si="63"/>
        <v>3000</v>
      </c>
    </row>
    <row r="521" spans="1:8" hidden="1" outlineLevel="2">
      <c r="A521" s="6">
        <v>3305</v>
      </c>
      <c r="B521" s="4" t="s">
        <v>409</v>
      </c>
      <c r="C521" s="5">
        <v>400</v>
      </c>
      <c r="D521" s="5">
        <f t="shared" si="62"/>
        <v>400</v>
      </c>
      <c r="E521" s="5">
        <f t="shared" si="62"/>
        <v>400</v>
      </c>
      <c r="H521" s="41">
        <f t="shared" si="63"/>
        <v>400</v>
      </c>
    </row>
    <row r="522" spans="1:8" hidden="1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1" t="s">
        <v>441</v>
      </c>
      <c r="B538" s="172"/>
      <c r="C538" s="32">
        <f>SUM(C539:C544)</f>
        <v>906</v>
      </c>
      <c r="D538" s="32">
        <f>SUM(D539:D544)</f>
        <v>906</v>
      </c>
      <c r="E538" s="32">
        <f>SUM(E539:E544)</f>
        <v>906</v>
      </c>
      <c r="H538" s="41">
        <f t="shared" si="63"/>
        <v>906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906</v>
      </c>
      <c r="D540" s="5">
        <f t="shared" ref="D540:E543" si="66">C540</f>
        <v>906</v>
      </c>
      <c r="E540" s="5">
        <f t="shared" si="66"/>
        <v>906</v>
      </c>
      <c r="H540" s="41">
        <f t="shared" si="63"/>
        <v>906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7" t="s">
        <v>455</v>
      </c>
      <c r="B550" s="178"/>
      <c r="C550" s="36">
        <f>C551</f>
        <v>50000</v>
      </c>
      <c r="D550" s="36">
        <f>D551</f>
        <v>50000</v>
      </c>
      <c r="E550" s="36">
        <f>E551</f>
        <v>50000</v>
      </c>
      <c r="G550" s="39" t="s">
        <v>59</v>
      </c>
      <c r="H550" s="41">
        <f t="shared" si="63"/>
        <v>50000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50000</v>
      </c>
      <c r="D551" s="33">
        <f>D552+D556</f>
        <v>50000</v>
      </c>
      <c r="E551" s="33">
        <f>E552+E556</f>
        <v>50000</v>
      </c>
      <c r="G551" s="39" t="s">
        <v>594</v>
      </c>
      <c r="H551" s="41">
        <f t="shared" si="63"/>
        <v>50000</v>
      </c>
      <c r="I551" s="42"/>
      <c r="J551" s="40" t="b">
        <f>AND(H551=I551)</f>
        <v>0</v>
      </c>
    </row>
    <row r="552" spans="1:10" hidden="1" outlineLevel="1">
      <c r="A552" s="171" t="s">
        <v>457</v>
      </c>
      <c r="B552" s="172"/>
      <c r="C552" s="32">
        <f>SUM(C553:C555)</f>
        <v>50000</v>
      </c>
      <c r="D552" s="32">
        <f>SUM(D553:D555)</f>
        <v>50000</v>
      </c>
      <c r="E552" s="32">
        <f>SUM(E553:E555)</f>
        <v>50000</v>
      </c>
      <c r="H552" s="41">
        <f t="shared" si="63"/>
        <v>50000</v>
      </c>
    </row>
    <row r="553" spans="1:10" hidden="1" outlineLevel="2" collapsed="1">
      <c r="A553" s="6">
        <v>5500</v>
      </c>
      <c r="B553" s="4" t="s">
        <v>458</v>
      </c>
      <c r="C553" s="5">
        <v>50000</v>
      </c>
      <c r="D553" s="5">
        <f t="shared" ref="D553:E555" si="67">C553</f>
        <v>50000</v>
      </c>
      <c r="E553" s="5">
        <f t="shared" si="67"/>
        <v>50000</v>
      </c>
      <c r="H553" s="41">
        <f t="shared" si="63"/>
        <v>50000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5" t="s">
        <v>62</v>
      </c>
      <c r="B559" s="176"/>
      <c r="C559" s="37">
        <f>C560+C716+C725</f>
        <v>1132000</v>
      </c>
      <c r="D559" s="37">
        <f>D560+D716+D725</f>
        <v>1132000</v>
      </c>
      <c r="E559" s="37">
        <f>E560+E716+E725</f>
        <v>1132000</v>
      </c>
      <c r="G559" s="39" t="s">
        <v>62</v>
      </c>
      <c r="H559" s="41">
        <f t="shared" si="63"/>
        <v>1132000</v>
      </c>
      <c r="I559" s="42"/>
      <c r="J559" s="40" t="b">
        <f>AND(H559=I559)</f>
        <v>0</v>
      </c>
    </row>
    <row r="560" spans="1:10">
      <c r="A560" s="177" t="s">
        <v>464</v>
      </c>
      <c r="B560" s="178"/>
      <c r="C560" s="36">
        <f>C561+C638+C642+C645</f>
        <v>1062000</v>
      </c>
      <c r="D560" s="36">
        <f>D561+D638+D642+D645</f>
        <v>1062000</v>
      </c>
      <c r="E560" s="36">
        <f>E561+E638+E642+E645</f>
        <v>1062000</v>
      </c>
      <c r="G560" s="39" t="s">
        <v>61</v>
      </c>
      <c r="H560" s="41">
        <f t="shared" si="63"/>
        <v>1062000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1062000</v>
      </c>
      <c r="D561" s="38">
        <f>D562+D567+D568+D569+D576+D577+D581+D584+D585+D586+D587+D592+D595+D599+D603+D610+D616+D628</f>
        <v>1062000</v>
      </c>
      <c r="E561" s="38">
        <f>E562+E567+E568+E569+E576+E577+E581+E584+E585+E586+E587+E592+E595+E599+E603+E610+E616+E628</f>
        <v>1062000</v>
      </c>
      <c r="G561" s="39" t="s">
        <v>595</v>
      </c>
      <c r="H561" s="41">
        <f t="shared" si="63"/>
        <v>1062000</v>
      </c>
      <c r="I561" s="42"/>
      <c r="J561" s="40" t="b">
        <f>AND(H561=I561)</f>
        <v>0</v>
      </c>
    </row>
    <row r="562" spans="1:10" hidden="1" outlineLevel="1">
      <c r="A562" s="171" t="s">
        <v>466</v>
      </c>
      <c r="B562" s="172"/>
      <c r="C562" s="32">
        <f>SUM(C563:C566)</f>
        <v>5000</v>
      </c>
      <c r="D562" s="32">
        <f>SUM(D563:D566)</f>
        <v>5000</v>
      </c>
      <c r="E562" s="32">
        <f>SUM(E563:E566)</f>
        <v>5000</v>
      </c>
      <c r="H562" s="41">
        <f t="shared" si="63"/>
        <v>5000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5000</v>
      </c>
      <c r="D566" s="5">
        <f t="shared" si="68"/>
        <v>5000</v>
      </c>
      <c r="E566" s="5">
        <f t="shared" si="68"/>
        <v>5000</v>
      </c>
      <c r="H566" s="41">
        <f t="shared" si="63"/>
        <v>5000</v>
      </c>
    </row>
    <row r="567" spans="1:10" hidden="1" outlineLevel="1">
      <c r="A567" s="171" t="s">
        <v>467</v>
      </c>
      <c r="B567" s="172"/>
      <c r="C567" s="31">
        <v>120000</v>
      </c>
      <c r="D567" s="31">
        <f>C567</f>
        <v>120000</v>
      </c>
      <c r="E567" s="31">
        <f>D567</f>
        <v>120000</v>
      </c>
      <c r="H567" s="41">
        <f t="shared" si="63"/>
        <v>120000</v>
      </c>
    </row>
    <row r="568" spans="1:10" hidden="1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1" t="s">
        <v>473</v>
      </c>
      <c r="B569" s="172"/>
      <c r="C569" s="32">
        <f>SUM(C570:C575)</f>
        <v>30000</v>
      </c>
      <c r="D569" s="32">
        <f>SUM(D570:D575)</f>
        <v>30000</v>
      </c>
      <c r="E569" s="32">
        <f>SUM(E570:E575)</f>
        <v>30000</v>
      </c>
      <c r="H569" s="41">
        <f t="shared" si="63"/>
        <v>30000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30000</v>
      </c>
      <c r="D572" s="5">
        <f t="shared" si="69"/>
        <v>30000</v>
      </c>
      <c r="E572" s="5">
        <f t="shared" si="69"/>
        <v>30000</v>
      </c>
      <c r="H572" s="41">
        <f t="shared" si="63"/>
        <v>30000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1" t="s">
        <v>480</v>
      </c>
      <c r="B576" s="172"/>
      <c r="C576" s="32">
        <v>40000</v>
      </c>
      <c r="D576" s="32">
        <f>C576</f>
        <v>40000</v>
      </c>
      <c r="E576" s="32">
        <f>D576</f>
        <v>40000</v>
      </c>
      <c r="H576" s="41">
        <f t="shared" si="63"/>
        <v>40000</v>
      </c>
    </row>
    <row r="577" spans="1:8" hidden="1" outlineLevel="1">
      <c r="A577" s="171" t="s">
        <v>481</v>
      </c>
      <c r="B577" s="172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hidden="1" outlineLevel="1">
      <c r="A581" s="171" t="s">
        <v>485</v>
      </c>
      <c r="B581" s="172"/>
      <c r="C581" s="32">
        <f>SUM(C582:C583)</f>
        <v>260000</v>
      </c>
      <c r="D581" s="32">
        <f>SUM(D582:D583)</f>
        <v>260000</v>
      </c>
      <c r="E581" s="32">
        <f>SUM(E582:E583)</f>
        <v>260000</v>
      </c>
      <c r="H581" s="41">
        <f t="shared" si="71"/>
        <v>260000</v>
      </c>
    </row>
    <row r="582" spans="1:8" hidden="1" outlineLevel="2">
      <c r="A582" s="7">
        <v>6606</v>
      </c>
      <c r="B582" s="4" t="s">
        <v>486</v>
      </c>
      <c r="C582" s="5">
        <v>240000</v>
      </c>
      <c r="D582" s="5">
        <f t="shared" ref="D582:E586" si="72">C582</f>
        <v>240000</v>
      </c>
      <c r="E582" s="5">
        <f t="shared" si="72"/>
        <v>240000</v>
      </c>
      <c r="H582" s="41">
        <f t="shared" si="71"/>
        <v>240000</v>
      </c>
    </row>
    <row r="583" spans="1:8" hidden="1" outlineLevel="2">
      <c r="A583" s="7">
        <v>6606</v>
      </c>
      <c r="B583" s="4" t="s">
        <v>487</v>
      </c>
      <c r="C583" s="5">
        <v>20000</v>
      </c>
      <c r="D583" s="5">
        <f t="shared" si="72"/>
        <v>20000</v>
      </c>
      <c r="E583" s="5">
        <f t="shared" si="72"/>
        <v>20000</v>
      </c>
      <c r="H583" s="41">
        <f t="shared" si="71"/>
        <v>20000</v>
      </c>
    </row>
    <row r="584" spans="1:8" hidden="1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1" t="s">
        <v>489</v>
      </c>
      <c r="B585" s="172"/>
      <c r="C585" s="32">
        <v>5000</v>
      </c>
      <c r="D585" s="32">
        <f t="shared" si="72"/>
        <v>5000</v>
      </c>
      <c r="E585" s="32">
        <f t="shared" si="72"/>
        <v>5000</v>
      </c>
      <c r="H585" s="41">
        <f t="shared" si="71"/>
        <v>5000</v>
      </c>
    </row>
    <row r="586" spans="1:8" hidden="1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1" t="s">
        <v>491</v>
      </c>
      <c r="B587" s="172"/>
      <c r="C587" s="32">
        <f>SUM(C588:C591)</f>
        <v>130000</v>
      </c>
      <c r="D587" s="32">
        <f>SUM(D588:D591)</f>
        <v>130000</v>
      </c>
      <c r="E587" s="32">
        <f>SUM(E588:E591)</f>
        <v>130000</v>
      </c>
      <c r="H587" s="41">
        <f t="shared" si="71"/>
        <v>130000</v>
      </c>
    </row>
    <row r="588" spans="1:8" hidden="1" outlineLevel="2">
      <c r="A588" s="7">
        <v>6610</v>
      </c>
      <c r="B588" s="4" t="s">
        <v>492</v>
      </c>
      <c r="C588" s="5">
        <v>90000</v>
      </c>
      <c r="D588" s="5">
        <f>C588</f>
        <v>90000</v>
      </c>
      <c r="E588" s="5">
        <f>D588</f>
        <v>90000</v>
      </c>
      <c r="H588" s="41">
        <f t="shared" si="71"/>
        <v>90000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40000</v>
      </c>
      <c r="D591" s="5">
        <f t="shared" si="73"/>
        <v>40000</v>
      </c>
      <c r="E591" s="5">
        <f t="shared" si="73"/>
        <v>40000</v>
      </c>
      <c r="H591" s="41">
        <f t="shared" si="71"/>
        <v>40000</v>
      </c>
    </row>
    <row r="592" spans="1:8" hidden="1" outlineLevel="1">
      <c r="A592" s="171" t="s">
        <v>498</v>
      </c>
      <c r="B592" s="172"/>
      <c r="C592" s="32">
        <f>SUM(C593:C594)</f>
        <v>6000</v>
      </c>
      <c r="D592" s="32">
        <f>SUM(D593:D594)</f>
        <v>6000</v>
      </c>
      <c r="E592" s="32">
        <f>SUM(E593:E594)</f>
        <v>6000</v>
      </c>
      <c r="H592" s="41">
        <f t="shared" si="71"/>
        <v>6000</v>
      </c>
    </row>
    <row r="593" spans="1:8" hidden="1" outlineLevel="2">
      <c r="A593" s="7">
        <v>6611</v>
      </c>
      <c r="B593" s="4" t="s">
        <v>496</v>
      </c>
      <c r="C593" s="5">
        <v>6000</v>
      </c>
      <c r="D593" s="5">
        <f>C593</f>
        <v>6000</v>
      </c>
      <c r="E593" s="5">
        <f>D593</f>
        <v>6000</v>
      </c>
      <c r="H593" s="41">
        <f t="shared" si="71"/>
        <v>6000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1" t="s">
        <v>503</v>
      </c>
      <c r="B599" s="172"/>
      <c r="C599" s="32">
        <f>SUM(C600:C602)</f>
        <v>365000</v>
      </c>
      <c r="D599" s="32">
        <f>SUM(D600:D602)</f>
        <v>365000</v>
      </c>
      <c r="E599" s="32">
        <f>SUM(E600:E602)</f>
        <v>365000</v>
      </c>
      <c r="H599" s="41">
        <f t="shared" si="71"/>
        <v>365000</v>
      </c>
    </row>
    <row r="600" spans="1:8" hidden="1" outlineLevel="2">
      <c r="A600" s="7">
        <v>6613</v>
      </c>
      <c r="B600" s="4" t="s">
        <v>504</v>
      </c>
      <c r="C600" s="5">
        <v>50000</v>
      </c>
      <c r="D600" s="5">
        <f t="shared" ref="D600:E602" si="75">C600</f>
        <v>50000</v>
      </c>
      <c r="E600" s="5">
        <f t="shared" si="75"/>
        <v>50000</v>
      </c>
      <c r="H600" s="41">
        <f t="shared" si="71"/>
        <v>50000</v>
      </c>
    </row>
    <row r="601" spans="1:8" hidden="1" outlineLevel="2">
      <c r="A601" s="7">
        <v>6613</v>
      </c>
      <c r="B601" s="4" t="s">
        <v>505</v>
      </c>
      <c r="C601" s="5">
        <v>265000</v>
      </c>
      <c r="D601" s="5">
        <f t="shared" si="75"/>
        <v>265000</v>
      </c>
      <c r="E601" s="5">
        <f t="shared" si="75"/>
        <v>265000</v>
      </c>
      <c r="H601" s="41">
        <f t="shared" si="71"/>
        <v>265000</v>
      </c>
    </row>
    <row r="602" spans="1:8" hidden="1" outlineLevel="2">
      <c r="A602" s="7">
        <v>6613</v>
      </c>
      <c r="B602" s="4" t="s">
        <v>501</v>
      </c>
      <c r="C602" s="5">
        <v>50000</v>
      </c>
      <c r="D602" s="5">
        <f t="shared" si="75"/>
        <v>50000</v>
      </c>
      <c r="E602" s="5">
        <f t="shared" si="75"/>
        <v>50000</v>
      </c>
      <c r="H602" s="41">
        <f t="shared" si="71"/>
        <v>50000</v>
      </c>
    </row>
    <row r="603" spans="1:8" hidden="1" outlineLevel="1">
      <c r="A603" s="171" t="s">
        <v>506</v>
      </c>
      <c r="B603" s="172"/>
      <c r="C603" s="32">
        <f>SUM(C604:C609)</f>
        <v>51000</v>
      </c>
      <c r="D603" s="32">
        <f>SUM(D604:D609)</f>
        <v>51000</v>
      </c>
      <c r="E603" s="32">
        <f>SUM(E604:E609)</f>
        <v>51000</v>
      </c>
      <c r="H603" s="41">
        <f t="shared" si="71"/>
        <v>51000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50000</v>
      </c>
      <c r="D607" s="5">
        <f t="shared" si="76"/>
        <v>50000</v>
      </c>
      <c r="E607" s="5">
        <f t="shared" si="76"/>
        <v>50000</v>
      </c>
      <c r="H607" s="41">
        <f t="shared" si="71"/>
        <v>50000</v>
      </c>
    </row>
    <row r="608" spans="1:8" hidden="1" outlineLevel="2">
      <c r="A608" s="7">
        <v>6614</v>
      </c>
      <c r="B608" s="4" t="s">
        <v>511</v>
      </c>
      <c r="C608" s="5">
        <v>1000</v>
      </c>
      <c r="D608" s="5">
        <f t="shared" si="76"/>
        <v>1000</v>
      </c>
      <c r="E608" s="5">
        <f t="shared" si="76"/>
        <v>1000</v>
      </c>
      <c r="H608" s="41">
        <f t="shared" si="71"/>
        <v>1000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1" t="s">
        <v>513</v>
      </c>
      <c r="B610" s="172"/>
      <c r="C610" s="32">
        <f>SUM(C611:C615)</f>
        <v>20000</v>
      </c>
      <c r="D610" s="32">
        <f>SUM(D611:D615)</f>
        <v>20000</v>
      </c>
      <c r="E610" s="32">
        <f>SUM(E611:E615)</f>
        <v>20000</v>
      </c>
      <c r="H610" s="41">
        <f t="shared" si="71"/>
        <v>20000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20000</v>
      </c>
      <c r="D615" s="5">
        <f t="shared" si="77"/>
        <v>20000</v>
      </c>
      <c r="E615" s="5">
        <f t="shared" si="77"/>
        <v>20000</v>
      </c>
      <c r="H615" s="41">
        <f t="shared" si="71"/>
        <v>20000</v>
      </c>
    </row>
    <row r="616" spans="1:8" hidden="1" outlineLevel="1">
      <c r="A616" s="171" t="s">
        <v>519</v>
      </c>
      <c r="B616" s="172"/>
      <c r="C616" s="32">
        <f>SUM(C617:C627)</f>
        <v>20000</v>
      </c>
      <c r="D616" s="32">
        <f>SUM(D617:D627)</f>
        <v>20000</v>
      </c>
      <c r="E616" s="32">
        <f>SUM(E617:E627)</f>
        <v>20000</v>
      </c>
      <c r="H616" s="41">
        <f t="shared" si="71"/>
        <v>20000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20000</v>
      </c>
      <c r="D627" s="5">
        <f t="shared" si="78"/>
        <v>20000</v>
      </c>
      <c r="E627" s="5">
        <f t="shared" si="78"/>
        <v>20000</v>
      </c>
      <c r="H627" s="41">
        <f t="shared" si="71"/>
        <v>20000</v>
      </c>
    </row>
    <row r="628" spans="1:10" hidden="1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7" t="s">
        <v>570</v>
      </c>
      <c r="B716" s="178"/>
      <c r="C716" s="36">
        <f>C717</f>
        <v>70000</v>
      </c>
      <c r="D716" s="36">
        <f>D717</f>
        <v>70000</v>
      </c>
      <c r="E716" s="36">
        <f>E717</f>
        <v>70000</v>
      </c>
      <c r="G716" s="39" t="s">
        <v>66</v>
      </c>
      <c r="H716" s="41">
        <f t="shared" si="92"/>
        <v>70000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70000</v>
      </c>
      <c r="D717" s="33">
        <f>D718+D722</f>
        <v>70000</v>
      </c>
      <c r="E717" s="33">
        <f>E718+E722</f>
        <v>70000</v>
      </c>
      <c r="G717" s="39" t="s">
        <v>599</v>
      </c>
      <c r="H717" s="41">
        <f t="shared" si="92"/>
        <v>70000</v>
      </c>
      <c r="I717" s="42"/>
      <c r="J717" s="40" t="b">
        <f>AND(H717=I717)</f>
        <v>0</v>
      </c>
    </row>
    <row r="718" spans="1:10" hidden="1" outlineLevel="1" collapsed="1">
      <c r="A718" s="183" t="s">
        <v>831</v>
      </c>
      <c r="B718" s="184"/>
      <c r="C718" s="31">
        <f>SUM(C719:C721)</f>
        <v>70000</v>
      </c>
      <c r="D718" s="31">
        <f>SUM(D719:D721)</f>
        <v>70000</v>
      </c>
      <c r="E718" s="31">
        <f>SUM(E719:E721)</f>
        <v>70000</v>
      </c>
      <c r="H718" s="41">
        <f t="shared" si="92"/>
        <v>70000</v>
      </c>
    </row>
    <row r="719" spans="1:10" ht="15" hidden="1" customHeight="1" outlineLevel="2">
      <c r="A719" s="6">
        <v>10950</v>
      </c>
      <c r="B719" s="4" t="s">
        <v>572</v>
      </c>
      <c r="C719" s="5">
        <v>70000</v>
      </c>
      <c r="D719" s="5">
        <f>C719</f>
        <v>70000</v>
      </c>
      <c r="E719" s="5">
        <f>D719</f>
        <v>70000</v>
      </c>
      <c r="H719" s="41">
        <f t="shared" si="92"/>
        <v>70000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3" t="s">
        <v>830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3" t="s">
        <v>829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807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817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3" t="s">
        <v>828</v>
      </c>
      <c r="B730" s="18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802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827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3" t="s">
        <v>826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820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825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824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807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817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3" t="s">
        <v>823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817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3" t="s">
        <v>822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807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3" t="s">
        <v>821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820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819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802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818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807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817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3" t="s">
        <v>816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802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hidden="1" outlineLevel="3">
      <c r="A752" s="123"/>
      <c r="B752" s="122" t="s">
        <v>815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hidden="1" outlineLevel="3">
      <c r="A753" s="123"/>
      <c r="B753" s="122" t="s">
        <v>801</v>
      </c>
      <c r="C753" s="121"/>
      <c r="D753" s="121">
        <f t="shared" si="98"/>
        <v>0</v>
      </c>
      <c r="E753" s="121">
        <f t="shared" si="98"/>
        <v>0</v>
      </c>
    </row>
    <row r="754" spans="1:5" hidden="1" outlineLevel="2">
      <c r="A754" s="6">
        <v>3</v>
      </c>
      <c r="B754" s="4" t="s">
        <v>807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3" t="s">
        <v>814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802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813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812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811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3" t="s">
        <v>810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802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809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799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807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3" t="s">
        <v>808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807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3" t="s">
        <v>806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802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805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804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3" t="s">
        <v>803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802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801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800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799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798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3" t="s">
        <v>797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796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3" zoomScale="120" zoomScaleNormal="120" workbookViewId="0">
      <selection activeCell="D1" sqref="D1"/>
    </sheetView>
  </sheetViews>
  <sheetFormatPr defaultColWidth="9.140625" defaultRowHeight="15" outlineLevelRow="3"/>
  <cols>
    <col min="1" max="1" width="7" bestFit="1" customWidth="1"/>
    <col min="2" max="2" width="12.7109375" customWidth="1"/>
    <col min="3" max="3" width="24.28515625" customWidth="1"/>
    <col min="4" max="4" width="22.28515625" customWidth="1"/>
    <col min="5" max="5" width="25.5703125" customWidth="1"/>
    <col min="7" max="7" width="15.5703125" bestFit="1" customWidth="1"/>
    <col min="8" max="8" width="26.7109375" customWidth="1"/>
    <col min="9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58" t="s">
        <v>833</v>
      </c>
      <c r="E1" s="158" t="s">
        <v>832</v>
      </c>
      <c r="G1" s="43" t="s">
        <v>31</v>
      </c>
      <c r="H1" s="44">
        <f>C2+C114</f>
        <v>2086500</v>
      </c>
      <c r="I1" s="45"/>
      <c r="J1" s="46" t="b">
        <f>AND(H1=I1)</f>
        <v>0</v>
      </c>
    </row>
    <row r="2" spans="1:14">
      <c r="A2" s="161" t="s">
        <v>60</v>
      </c>
      <c r="B2" s="161"/>
      <c r="C2" s="26">
        <f>C3+C67</f>
        <v>855500</v>
      </c>
      <c r="D2" s="26">
        <f>D3+D67</f>
        <v>855500</v>
      </c>
      <c r="E2" s="26">
        <f>E3+E67</f>
        <v>855500</v>
      </c>
      <c r="G2" s="39" t="s">
        <v>60</v>
      </c>
      <c r="H2" s="41">
        <f>C2</f>
        <v>855500</v>
      </c>
      <c r="I2" s="42"/>
      <c r="J2" s="40" t="b">
        <f>AND(H2=I2)</f>
        <v>0</v>
      </c>
    </row>
    <row r="3" spans="1:14">
      <c r="A3" s="162" t="s">
        <v>578</v>
      </c>
      <c r="B3" s="162"/>
      <c r="C3" s="23">
        <f>C4+C11+C38+C61</f>
        <v>529300</v>
      </c>
      <c r="D3" s="23">
        <f>D4+D11+D38+D61</f>
        <v>529300</v>
      </c>
      <c r="E3" s="23">
        <f>E4+E11+E38+E61</f>
        <v>529300</v>
      </c>
      <c r="G3" s="39" t="s">
        <v>57</v>
      </c>
      <c r="H3" s="41">
        <f t="shared" ref="H3:H66" si="0">C3</f>
        <v>529300</v>
      </c>
      <c r="I3" s="42"/>
      <c r="J3" s="40" t="b">
        <f>AND(H3=I3)</f>
        <v>0</v>
      </c>
    </row>
    <row r="4" spans="1:14" ht="15" customHeight="1">
      <c r="A4" s="163" t="s">
        <v>124</v>
      </c>
      <c r="B4" s="164"/>
      <c r="C4" s="21">
        <f>SUM(C5:C10)</f>
        <v>64400</v>
      </c>
      <c r="D4" s="21">
        <f>SUM(D5:D10)</f>
        <v>64400</v>
      </c>
      <c r="E4" s="21">
        <f>SUM(E5:E10)</f>
        <v>64400</v>
      </c>
      <c r="F4" s="17"/>
      <c r="G4" s="39" t="s">
        <v>53</v>
      </c>
      <c r="H4" s="41">
        <f t="shared" si="0"/>
        <v>64400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7000</v>
      </c>
      <c r="D5" s="2">
        <f>C5</f>
        <v>7000</v>
      </c>
      <c r="E5" s="2">
        <f>D5</f>
        <v>7000</v>
      </c>
      <c r="F5" s="17"/>
      <c r="G5" s="17"/>
      <c r="H5" s="41">
        <f t="shared" si="0"/>
        <v>7000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7000</v>
      </c>
      <c r="D6" s="2">
        <f t="shared" ref="D6:E10" si="1">C6</f>
        <v>7000</v>
      </c>
      <c r="E6" s="2">
        <f t="shared" si="1"/>
        <v>7000</v>
      </c>
      <c r="F6" s="17"/>
      <c r="G6" s="17"/>
      <c r="H6" s="41">
        <f t="shared" si="0"/>
        <v>7000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50000</v>
      </c>
      <c r="D7" s="2">
        <f t="shared" si="1"/>
        <v>50000</v>
      </c>
      <c r="E7" s="2">
        <f t="shared" si="1"/>
        <v>50000</v>
      </c>
      <c r="F7" s="17"/>
      <c r="G7" s="17"/>
      <c r="H7" s="41">
        <f t="shared" si="0"/>
        <v>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63" t="s">
        <v>125</v>
      </c>
      <c r="B11" s="164"/>
      <c r="C11" s="21">
        <f>SUM(C12:C37)</f>
        <v>398900</v>
      </c>
      <c r="D11" s="21">
        <f>SUM(D12:D37)</f>
        <v>398900</v>
      </c>
      <c r="E11" s="21">
        <f>SUM(E12:E37)</f>
        <v>398900</v>
      </c>
      <c r="F11" s="17"/>
      <c r="G11" s="39" t="s">
        <v>54</v>
      </c>
      <c r="H11" s="41">
        <f t="shared" si="0"/>
        <v>398900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395000</v>
      </c>
      <c r="D12" s="2">
        <f>C12</f>
        <v>395000</v>
      </c>
      <c r="E12" s="2">
        <f>D12</f>
        <v>395000</v>
      </c>
      <c r="H12" s="41">
        <f t="shared" si="0"/>
        <v>395000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500</v>
      </c>
      <c r="D15" s="2">
        <f t="shared" si="2"/>
        <v>500</v>
      </c>
      <c r="E15" s="2">
        <f t="shared" si="2"/>
        <v>500</v>
      </c>
      <c r="H15" s="41">
        <f t="shared" si="0"/>
        <v>500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</v>
      </c>
      <c r="D32" s="2">
        <f t="shared" si="3"/>
        <v>200</v>
      </c>
      <c r="E32" s="2">
        <f t="shared" si="3"/>
        <v>200</v>
      </c>
      <c r="H32" s="41">
        <f t="shared" si="0"/>
        <v>200</v>
      </c>
    </row>
    <row r="33" spans="1:10" hidden="1" outlineLevel="1">
      <c r="A33" s="3">
        <v>2403</v>
      </c>
      <c r="B33" s="1" t="s">
        <v>144</v>
      </c>
      <c r="C33" s="2">
        <v>200</v>
      </c>
      <c r="D33" s="2">
        <f t="shared" si="3"/>
        <v>200</v>
      </c>
      <c r="E33" s="2">
        <f t="shared" si="3"/>
        <v>200</v>
      </c>
      <c r="H33" s="41">
        <f t="shared" si="0"/>
        <v>200</v>
      </c>
    </row>
    <row r="34" spans="1:10" hidden="1" outlineLevel="1">
      <c r="A34" s="3">
        <v>2404</v>
      </c>
      <c r="B34" s="1" t="s">
        <v>7</v>
      </c>
      <c r="C34" s="2">
        <v>2500</v>
      </c>
      <c r="D34" s="2">
        <f t="shared" si="3"/>
        <v>2500</v>
      </c>
      <c r="E34" s="2">
        <f t="shared" si="3"/>
        <v>2500</v>
      </c>
      <c r="H34" s="41">
        <f t="shared" si="0"/>
        <v>2500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3" t="s">
        <v>145</v>
      </c>
      <c r="B38" s="164"/>
      <c r="C38" s="21">
        <f>SUM(C39:C60)</f>
        <v>65900</v>
      </c>
      <c r="D38" s="21">
        <f>SUM(D39:D60)</f>
        <v>65900</v>
      </c>
      <c r="E38" s="21">
        <f>SUM(E39:E60)</f>
        <v>65900</v>
      </c>
      <c r="G38" s="39" t="s">
        <v>55</v>
      </c>
      <c r="H38" s="41">
        <f t="shared" si="0"/>
        <v>65900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</v>
      </c>
      <c r="D39" s="2">
        <f>C39</f>
        <v>7500</v>
      </c>
      <c r="E39" s="2">
        <f>D39</f>
        <v>7500</v>
      </c>
      <c r="H39" s="41">
        <f t="shared" si="0"/>
        <v>7500</v>
      </c>
    </row>
    <row r="40" spans="1:10" hidden="1" outlineLevel="1">
      <c r="A40" s="20">
        <v>3102</v>
      </c>
      <c r="B40" s="20" t="s">
        <v>12</v>
      </c>
      <c r="C40" s="2">
        <v>3500</v>
      </c>
      <c r="D40" s="2">
        <f t="shared" ref="D40:E55" si="4">C40</f>
        <v>3500</v>
      </c>
      <c r="E40" s="2">
        <f t="shared" si="4"/>
        <v>3500</v>
      </c>
      <c r="H40" s="41">
        <f t="shared" si="0"/>
        <v>3500</v>
      </c>
    </row>
    <row r="41" spans="1:10" hidden="1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</v>
      </c>
      <c r="D48" s="2">
        <f t="shared" si="4"/>
        <v>2500</v>
      </c>
      <c r="E48" s="2">
        <f t="shared" si="4"/>
        <v>2500</v>
      </c>
      <c r="H48" s="41">
        <f t="shared" si="0"/>
        <v>2500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</v>
      </c>
      <c r="D52" s="2">
        <f t="shared" si="4"/>
        <v>100</v>
      </c>
      <c r="E52" s="2">
        <f t="shared" si="4"/>
        <v>100</v>
      </c>
      <c r="H52" s="41">
        <f t="shared" si="0"/>
        <v>100</v>
      </c>
    </row>
    <row r="53" spans="1:10" hidden="1" outlineLevel="1">
      <c r="A53" s="20">
        <v>3301</v>
      </c>
      <c r="B53" s="20" t="s">
        <v>18</v>
      </c>
      <c r="C53" s="2">
        <v>7000</v>
      </c>
      <c r="D53" s="2">
        <f t="shared" si="4"/>
        <v>7000</v>
      </c>
      <c r="E53" s="2">
        <f t="shared" si="4"/>
        <v>7000</v>
      </c>
      <c r="H53" s="41">
        <f t="shared" si="0"/>
        <v>7000</v>
      </c>
    </row>
    <row r="54" spans="1:10" hidden="1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hidden="1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24000</v>
      </c>
      <c r="D57" s="2">
        <f t="shared" si="5"/>
        <v>24000</v>
      </c>
      <c r="E57" s="2">
        <f t="shared" si="5"/>
        <v>24000</v>
      </c>
      <c r="H57" s="41">
        <f t="shared" si="0"/>
        <v>24000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3" t="s">
        <v>158</v>
      </c>
      <c r="B61" s="164"/>
      <c r="C61" s="22">
        <f>SUM(C62:C66)</f>
        <v>100</v>
      </c>
      <c r="D61" s="22">
        <f>SUM(D62:D66)</f>
        <v>100</v>
      </c>
      <c r="E61" s="22">
        <f>SUM(E62:E66)</f>
        <v>100</v>
      </c>
      <c r="G61" s="39" t="s">
        <v>105</v>
      </c>
      <c r="H61" s="41">
        <f t="shared" si="0"/>
        <v>100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100</v>
      </c>
      <c r="D64" s="2">
        <f t="shared" si="6"/>
        <v>100</v>
      </c>
      <c r="E64" s="2">
        <f t="shared" si="6"/>
        <v>100</v>
      </c>
      <c r="H64" s="41">
        <f t="shared" si="0"/>
        <v>100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2" t="s">
        <v>579</v>
      </c>
      <c r="B67" s="162"/>
      <c r="C67" s="25">
        <f>C97+C68</f>
        <v>326200</v>
      </c>
      <c r="D67" s="25">
        <f>D97+D68</f>
        <v>326200</v>
      </c>
      <c r="E67" s="25">
        <f>E97+E68</f>
        <v>326200</v>
      </c>
      <c r="G67" s="39" t="s">
        <v>59</v>
      </c>
      <c r="H67" s="41">
        <f t="shared" ref="H67:H130" si="7">C67</f>
        <v>326200</v>
      </c>
      <c r="I67" s="42"/>
      <c r="J67" s="40" t="b">
        <f>AND(H67=I67)</f>
        <v>0</v>
      </c>
    </row>
    <row r="68" spans="1:10">
      <c r="A68" s="163" t="s">
        <v>163</v>
      </c>
      <c r="B68" s="164"/>
      <c r="C68" s="21">
        <f>SUM(C69:C96)</f>
        <v>15000</v>
      </c>
      <c r="D68" s="21">
        <f>SUM(D69:D96)</f>
        <v>15000</v>
      </c>
      <c r="E68" s="21">
        <f>SUM(E69:E96)</f>
        <v>15000</v>
      </c>
      <c r="G68" s="39" t="s">
        <v>56</v>
      </c>
      <c r="H68" s="41">
        <f t="shared" si="7"/>
        <v>15000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311200</v>
      </c>
      <c r="D97" s="21">
        <f>SUM(D98:D113)</f>
        <v>311200</v>
      </c>
      <c r="E97" s="21">
        <f>SUM(E98:E113)</f>
        <v>311200</v>
      </c>
      <c r="G97" s="39" t="s">
        <v>58</v>
      </c>
      <c r="H97" s="41">
        <f t="shared" si="7"/>
        <v>311200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220000</v>
      </c>
      <c r="D98" s="2">
        <f>C98</f>
        <v>220000</v>
      </c>
      <c r="E98" s="2">
        <f>D98</f>
        <v>220000</v>
      </c>
      <c r="H98" s="41">
        <f t="shared" si="7"/>
        <v>220000</v>
      </c>
    </row>
    <row r="99" spans="1:10" ht="15" hidden="1" customHeight="1" outlineLevel="1">
      <c r="A99" s="3">
        <v>6002</v>
      </c>
      <c r="B99" s="1" t="s">
        <v>185</v>
      </c>
      <c r="C99" s="2">
        <v>80000</v>
      </c>
      <c r="D99" s="2">
        <f t="shared" ref="D99:E113" si="10">C99</f>
        <v>80000</v>
      </c>
      <c r="E99" s="2">
        <f t="shared" si="10"/>
        <v>80000</v>
      </c>
      <c r="H99" s="41">
        <f t="shared" si="7"/>
        <v>80000</v>
      </c>
    </row>
    <row r="100" spans="1:10" ht="15" hidden="1" customHeight="1" outlineLevel="1">
      <c r="A100" s="3">
        <v>6003</v>
      </c>
      <c r="B100" s="1" t="s">
        <v>186</v>
      </c>
      <c r="C100" s="2">
        <v>10000</v>
      </c>
      <c r="D100" s="2">
        <f t="shared" si="10"/>
        <v>10000</v>
      </c>
      <c r="E100" s="2">
        <f t="shared" si="10"/>
        <v>10000</v>
      </c>
      <c r="H100" s="41">
        <f t="shared" si="7"/>
        <v>10000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hidden="1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 collapsed="1">
      <c r="A114" s="167" t="s">
        <v>62</v>
      </c>
      <c r="B114" s="168"/>
      <c r="C114" s="26">
        <f>C115+C152+C177</f>
        <v>1231000</v>
      </c>
      <c r="D114" s="26">
        <f>D115+D152+D177</f>
        <v>1231000</v>
      </c>
      <c r="E114" s="26">
        <f>E115+E152+E177</f>
        <v>1231000</v>
      </c>
      <c r="G114" s="39" t="s">
        <v>62</v>
      </c>
      <c r="H114" s="41">
        <f t="shared" si="7"/>
        <v>1231000</v>
      </c>
      <c r="I114" s="42"/>
      <c r="J114" s="40" t="b">
        <f>AND(H114=I114)</f>
        <v>0</v>
      </c>
    </row>
    <row r="115" spans="1:10">
      <c r="A115" s="165" t="s">
        <v>580</v>
      </c>
      <c r="B115" s="166"/>
      <c r="C115" s="23">
        <f>C116+C135</f>
        <v>924550</v>
      </c>
      <c r="D115" s="23">
        <f>D116+D135</f>
        <v>924550</v>
      </c>
      <c r="E115" s="23">
        <f>E116+E135</f>
        <v>924550</v>
      </c>
      <c r="G115" s="39" t="s">
        <v>61</v>
      </c>
      <c r="H115" s="41">
        <f t="shared" si="7"/>
        <v>924550</v>
      </c>
      <c r="I115" s="42"/>
      <c r="J115" s="40" t="b">
        <f>AND(H115=I115)</f>
        <v>0</v>
      </c>
    </row>
    <row r="116" spans="1:10" ht="15" customHeight="1">
      <c r="A116" s="163" t="s">
        <v>195</v>
      </c>
      <c r="B116" s="164"/>
      <c r="C116" s="21">
        <f>C117+C120+C123+C126+C129+C132</f>
        <v>382550</v>
      </c>
      <c r="D116" s="21">
        <f>D117+D120+D123+D126+D129+D132</f>
        <v>382550</v>
      </c>
      <c r="E116" s="21">
        <f>E117+E120+E123+E126+E129+E132</f>
        <v>382550</v>
      </c>
      <c r="G116" s="39" t="s">
        <v>583</v>
      </c>
      <c r="H116" s="41">
        <f t="shared" si="7"/>
        <v>382550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382550</v>
      </c>
      <c r="D117" s="2">
        <f>D118+D119</f>
        <v>382550</v>
      </c>
      <c r="E117" s="2">
        <f>E118+E119</f>
        <v>382550</v>
      </c>
      <c r="H117" s="41">
        <f t="shared" si="7"/>
        <v>382550</v>
      </c>
    </row>
    <row r="118" spans="1:10" ht="15" hidden="1" customHeight="1" outlineLevel="2">
      <c r="A118" s="127"/>
      <c r="B118" s="126" t="s">
        <v>835</v>
      </c>
      <c r="C118" s="125"/>
      <c r="D118" s="125">
        <f>C118</f>
        <v>0</v>
      </c>
      <c r="E118" s="125">
        <f>D118</f>
        <v>0</v>
      </c>
      <c r="H118" s="41">
        <f t="shared" si="7"/>
        <v>0</v>
      </c>
    </row>
    <row r="119" spans="1:10" ht="15" hidden="1" customHeight="1" outlineLevel="2">
      <c r="A119" s="127"/>
      <c r="B119" s="126" t="s">
        <v>840</v>
      </c>
      <c r="C119" s="125">
        <v>382550</v>
      </c>
      <c r="D119" s="125">
        <f>C119</f>
        <v>382550</v>
      </c>
      <c r="E119" s="125">
        <f>D119</f>
        <v>382550</v>
      </c>
      <c r="H119" s="41">
        <f t="shared" si="7"/>
        <v>382550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27"/>
      <c r="B121" s="126" t="s">
        <v>835</v>
      </c>
      <c r="C121" s="125"/>
      <c r="D121" s="125">
        <f>C121</f>
        <v>0</v>
      </c>
      <c r="E121" s="125">
        <f>D121</f>
        <v>0</v>
      </c>
      <c r="H121" s="41">
        <f t="shared" si="7"/>
        <v>0</v>
      </c>
    </row>
    <row r="122" spans="1:10" ht="15" hidden="1" customHeight="1" outlineLevel="2">
      <c r="A122" s="127"/>
      <c r="B122" s="126" t="s">
        <v>840</v>
      </c>
      <c r="C122" s="125"/>
      <c r="D122" s="125">
        <f>C122</f>
        <v>0</v>
      </c>
      <c r="E122" s="125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27"/>
      <c r="B124" s="126" t="s">
        <v>835</v>
      </c>
      <c r="C124" s="125"/>
      <c r="D124" s="125">
        <f>C124</f>
        <v>0</v>
      </c>
      <c r="E124" s="125">
        <f>D124</f>
        <v>0</v>
      </c>
      <c r="H124" s="41">
        <f t="shared" si="7"/>
        <v>0</v>
      </c>
    </row>
    <row r="125" spans="1:10" ht="15" hidden="1" customHeight="1" outlineLevel="2">
      <c r="A125" s="127"/>
      <c r="B125" s="126" t="s">
        <v>840</v>
      </c>
      <c r="C125" s="125"/>
      <c r="D125" s="125">
        <f>C125</f>
        <v>0</v>
      </c>
      <c r="E125" s="125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27"/>
      <c r="B127" s="126" t="s">
        <v>835</v>
      </c>
      <c r="C127" s="125"/>
      <c r="D127" s="125">
        <f>C127</f>
        <v>0</v>
      </c>
      <c r="E127" s="125">
        <f>D127</f>
        <v>0</v>
      </c>
      <c r="H127" s="41">
        <f t="shared" si="7"/>
        <v>0</v>
      </c>
    </row>
    <row r="128" spans="1:10" ht="15" hidden="1" customHeight="1" outlineLevel="2">
      <c r="A128" s="127"/>
      <c r="B128" s="126" t="s">
        <v>840</v>
      </c>
      <c r="C128" s="125"/>
      <c r="D128" s="125">
        <f>C128</f>
        <v>0</v>
      </c>
      <c r="E128" s="125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27"/>
      <c r="B130" s="126" t="s">
        <v>835</v>
      </c>
      <c r="C130" s="125"/>
      <c r="D130" s="125">
        <f>C130</f>
        <v>0</v>
      </c>
      <c r="E130" s="125">
        <f>D130</f>
        <v>0</v>
      </c>
      <c r="H130" s="41">
        <f t="shared" si="7"/>
        <v>0</v>
      </c>
    </row>
    <row r="131" spans="1:10" ht="15" hidden="1" customHeight="1" outlineLevel="2">
      <c r="A131" s="127"/>
      <c r="B131" s="126" t="s">
        <v>840</v>
      </c>
      <c r="C131" s="125"/>
      <c r="D131" s="125">
        <f>C131</f>
        <v>0</v>
      </c>
      <c r="E131" s="125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27"/>
      <c r="B133" s="126" t="s">
        <v>835</v>
      </c>
      <c r="C133" s="125"/>
      <c r="D133" s="125">
        <f>C133</f>
        <v>0</v>
      </c>
      <c r="E133" s="125">
        <f>D133</f>
        <v>0</v>
      </c>
      <c r="H133" s="41">
        <f t="shared" si="11"/>
        <v>0</v>
      </c>
    </row>
    <row r="134" spans="1:10" ht="15" hidden="1" customHeight="1" outlineLevel="2">
      <c r="A134" s="127"/>
      <c r="B134" s="126" t="s">
        <v>840</v>
      </c>
      <c r="C134" s="125"/>
      <c r="D134" s="125">
        <f>C134</f>
        <v>0</v>
      </c>
      <c r="E134" s="125">
        <f>D134</f>
        <v>0</v>
      </c>
      <c r="H134" s="41">
        <f t="shared" si="11"/>
        <v>0</v>
      </c>
    </row>
    <row r="135" spans="1:10" collapsed="1">
      <c r="A135" s="163" t="s">
        <v>202</v>
      </c>
      <c r="B135" s="164"/>
      <c r="C135" s="21">
        <f>C136+C140+C143+C146+C149</f>
        <v>542000</v>
      </c>
      <c r="D135" s="21">
        <f>D136+D140+D143+D146+D149</f>
        <v>542000</v>
      </c>
      <c r="E135" s="21">
        <f>E136+E140+E143+E146+E149</f>
        <v>542000</v>
      </c>
      <c r="G135" s="39" t="s">
        <v>584</v>
      </c>
      <c r="H135" s="41">
        <f t="shared" si="11"/>
        <v>542000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542000</v>
      </c>
      <c r="D136" s="2">
        <f>D137+D138+D139</f>
        <v>542000</v>
      </c>
      <c r="E136" s="2">
        <f>E137+E138+E139</f>
        <v>542000</v>
      </c>
      <c r="H136" s="41">
        <f t="shared" si="11"/>
        <v>542000</v>
      </c>
    </row>
    <row r="137" spans="1:10" ht="15" hidden="1" customHeight="1" outlineLevel="2">
      <c r="A137" s="127"/>
      <c r="B137" s="126" t="s">
        <v>835</v>
      </c>
      <c r="C137" s="125">
        <v>473604.27500000002</v>
      </c>
      <c r="D137" s="125">
        <f>C137</f>
        <v>473604.27500000002</v>
      </c>
      <c r="E137" s="125">
        <f>D137</f>
        <v>473604.27500000002</v>
      </c>
      <c r="H137" s="41">
        <f t="shared" si="11"/>
        <v>473604.27500000002</v>
      </c>
    </row>
    <row r="138" spans="1:10" ht="15" hidden="1" customHeight="1" outlineLevel="2">
      <c r="A138" s="127"/>
      <c r="B138" s="126" t="s">
        <v>842</v>
      </c>
      <c r="C138" s="125">
        <v>24000</v>
      </c>
      <c r="D138" s="125">
        <f t="shared" ref="D138:E139" si="12">C138</f>
        <v>24000</v>
      </c>
      <c r="E138" s="125">
        <f t="shared" si="12"/>
        <v>24000</v>
      </c>
      <c r="H138" s="41">
        <f t="shared" si="11"/>
        <v>24000</v>
      </c>
    </row>
    <row r="139" spans="1:10" ht="15" hidden="1" customHeight="1" outlineLevel="2">
      <c r="A139" s="127"/>
      <c r="B139" s="126" t="s">
        <v>841</v>
      </c>
      <c r="C139" s="125">
        <v>44395.724999999999</v>
      </c>
      <c r="D139" s="125">
        <f t="shared" si="12"/>
        <v>44395.724999999999</v>
      </c>
      <c r="E139" s="125">
        <f t="shared" si="12"/>
        <v>44395.724999999999</v>
      </c>
      <c r="H139" s="41">
        <f t="shared" si="11"/>
        <v>44395.724999999999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27"/>
      <c r="B141" s="126" t="s">
        <v>835</v>
      </c>
      <c r="C141" s="125"/>
      <c r="D141" s="125">
        <f>C141</f>
        <v>0</v>
      </c>
      <c r="E141" s="125">
        <f>D141</f>
        <v>0</v>
      </c>
      <c r="H141" s="41">
        <f t="shared" si="11"/>
        <v>0</v>
      </c>
    </row>
    <row r="142" spans="1:10" ht="15" hidden="1" customHeight="1" outlineLevel="2">
      <c r="A142" s="127"/>
      <c r="B142" s="126" t="s">
        <v>840</v>
      </c>
      <c r="C142" s="125"/>
      <c r="D142" s="125">
        <f>C142</f>
        <v>0</v>
      </c>
      <c r="E142" s="125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27"/>
      <c r="B144" s="126" t="s">
        <v>835</v>
      </c>
      <c r="C144" s="125"/>
      <c r="D144" s="125">
        <f>C144</f>
        <v>0</v>
      </c>
      <c r="E144" s="125">
        <f>D144</f>
        <v>0</v>
      </c>
      <c r="H144" s="41">
        <f t="shared" si="11"/>
        <v>0</v>
      </c>
    </row>
    <row r="145" spans="1:10" ht="15" hidden="1" customHeight="1" outlineLevel="2">
      <c r="A145" s="127"/>
      <c r="B145" s="126" t="s">
        <v>840</v>
      </c>
      <c r="C145" s="125"/>
      <c r="D145" s="125">
        <f>C145</f>
        <v>0</v>
      </c>
      <c r="E145" s="125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27"/>
      <c r="B147" s="126" t="s">
        <v>835</v>
      </c>
      <c r="C147" s="125"/>
      <c r="D147" s="125">
        <f>C147</f>
        <v>0</v>
      </c>
      <c r="E147" s="125">
        <f>D147</f>
        <v>0</v>
      </c>
      <c r="H147" s="41">
        <f t="shared" si="11"/>
        <v>0</v>
      </c>
    </row>
    <row r="148" spans="1:10" ht="15" hidden="1" customHeight="1" outlineLevel="2">
      <c r="A148" s="127"/>
      <c r="B148" s="126" t="s">
        <v>840</v>
      </c>
      <c r="C148" s="125"/>
      <c r="D148" s="125">
        <f>C148</f>
        <v>0</v>
      </c>
      <c r="E148" s="125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27"/>
      <c r="B150" s="126" t="s">
        <v>835</v>
      </c>
      <c r="C150" s="125"/>
      <c r="D150" s="125">
        <f>C150</f>
        <v>0</v>
      </c>
      <c r="E150" s="125">
        <f>D150</f>
        <v>0</v>
      </c>
      <c r="H150" s="41">
        <f t="shared" si="11"/>
        <v>0</v>
      </c>
    </row>
    <row r="151" spans="1:10" ht="15" hidden="1" customHeight="1" outlineLevel="2">
      <c r="A151" s="127"/>
      <c r="B151" s="126" t="s">
        <v>840</v>
      </c>
      <c r="C151" s="125"/>
      <c r="D151" s="125">
        <f>C151</f>
        <v>0</v>
      </c>
      <c r="E151" s="125">
        <f>D151</f>
        <v>0</v>
      </c>
      <c r="H151" s="41">
        <f t="shared" si="11"/>
        <v>0</v>
      </c>
    </row>
    <row r="152" spans="1:10" collapsed="1">
      <c r="A152" s="165" t="s">
        <v>581</v>
      </c>
      <c r="B152" s="166"/>
      <c r="C152" s="23">
        <f>C153+C163+C170</f>
        <v>306450</v>
      </c>
      <c r="D152" s="23">
        <f>D153+D163+D170</f>
        <v>306450</v>
      </c>
      <c r="E152" s="23">
        <f>E153+E163+E170</f>
        <v>306450</v>
      </c>
      <c r="G152" s="39" t="s">
        <v>66</v>
      </c>
      <c r="H152" s="41">
        <f t="shared" si="11"/>
        <v>306450</v>
      </c>
      <c r="I152" s="42"/>
      <c r="J152" s="40" t="b">
        <f>AND(H152=I152)</f>
        <v>0</v>
      </c>
    </row>
    <row r="153" spans="1:10">
      <c r="A153" s="163" t="s">
        <v>208</v>
      </c>
      <c r="B153" s="164"/>
      <c r="C153" s="21">
        <f>C154+C157+C160</f>
        <v>306450</v>
      </c>
      <c r="D153" s="21">
        <f>D154+D157+D160</f>
        <v>306450</v>
      </c>
      <c r="E153" s="21">
        <f>E154+E157+E160</f>
        <v>306450</v>
      </c>
      <c r="G153" s="39" t="s">
        <v>585</v>
      </c>
      <c r="H153" s="41">
        <f t="shared" si="11"/>
        <v>306450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306450</v>
      </c>
      <c r="D154" s="2">
        <f>D155+D156</f>
        <v>306450</v>
      </c>
      <c r="E154" s="2">
        <f>E155+E156</f>
        <v>306450</v>
      </c>
      <c r="H154" s="41">
        <f t="shared" si="11"/>
        <v>306450</v>
      </c>
    </row>
    <row r="155" spans="1:10" ht="15" hidden="1" customHeight="1" outlineLevel="2">
      <c r="A155" s="127"/>
      <c r="B155" s="126" t="s">
        <v>835</v>
      </c>
      <c r="C155" s="125">
        <v>306450</v>
      </c>
      <c r="D155" s="125">
        <f>C155</f>
        <v>306450</v>
      </c>
      <c r="E155" s="125">
        <f>D155</f>
        <v>306450</v>
      </c>
      <c r="H155" s="41">
        <f t="shared" si="11"/>
        <v>306450</v>
      </c>
    </row>
    <row r="156" spans="1:10" ht="15" hidden="1" customHeight="1" outlineLevel="2">
      <c r="A156" s="127"/>
      <c r="B156" s="126" t="s">
        <v>840</v>
      </c>
      <c r="C156" s="125"/>
      <c r="D156" s="125">
        <f>C156</f>
        <v>0</v>
      </c>
      <c r="E156" s="125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27"/>
      <c r="B158" s="126" t="s">
        <v>835</v>
      </c>
      <c r="C158" s="125"/>
      <c r="D158" s="125">
        <f>C158</f>
        <v>0</v>
      </c>
      <c r="E158" s="125">
        <f>D158</f>
        <v>0</v>
      </c>
      <c r="H158" s="41">
        <f t="shared" si="11"/>
        <v>0</v>
      </c>
    </row>
    <row r="159" spans="1:10" ht="15" hidden="1" customHeight="1" outlineLevel="2">
      <c r="A159" s="127"/>
      <c r="B159" s="126" t="s">
        <v>840</v>
      </c>
      <c r="C159" s="125"/>
      <c r="D159" s="125">
        <f>C159</f>
        <v>0</v>
      </c>
      <c r="E159" s="125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27"/>
      <c r="B161" s="126" t="s">
        <v>835</v>
      </c>
      <c r="C161" s="125"/>
      <c r="D161" s="125">
        <f>C161</f>
        <v>0</v>
      </c>
      <c r="E161" s="125">
        <f>D161</f>
        <v>0</v>
      </c>
      <c r="H161" s="41">
        <f t="shared" si="11"/>
        <v>0</v>
      </c>
    </row>
    <row r="162" spans="1:10" ht="15" hidden="1" customHeight="1" outlineLevel="2">
      <c r="A162" s="127"/>
      <c r="B162" s="126" t="s">
        <v>840</v>
      </c>
      <c r="C162" s="125"/>
      <c r="D162" s="125">
        <f>C162</f>
        <v>0</v>
      </c>
      <c r="E162" s="125">
        <f>D162</f>
        <v>0</v>
      </c>
      <c r="H162" s="41">
        <f t="shared" si="11"/>
        <v>0</v>
      </c>
    </row>
    <row r="163" spans="1:10" collapsed="1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27"/>
      <c r="B165" s="126" t="s">
        <v>835</v>
      </c>
      <c r="C165" s="125"/>
      <c r="D165" s="125">
        <f>C165</f>
        <v>0</v>
      </c>
      <c r="E165" s="125">
        <f>D165</f>
        <v>0</v>
      </c>
      <c r="H165" s="41">
        <f t="shared" si="11"/>
        <v>0</v>
      </c>
    </row>
    <row r="166" spans="1:10" ht="15" hidden="1" customHeight="1" outlineLevel="2">
      <c r="A166" s="127"/>
      <c r="B166" s="126" t="s">
        <v>840</v>
      </c>
      <c r="C166" s="125"/>
      <c r="D166" s="125">
        <f>C166</f>
        <v>0</v>
      </c>
      <c r="E166" s="125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27"/>
      <c r="B168" s="126" t="s">
        <v>835</v>
      </c>
      <c r="C168" s="125"/>
      <c r="D168" s="125">
        <f>C168</f>
        <v>0</v>
      </c>
      <c r="E168" s="125">
        <f>D168</f>
        <v>0</v>
      </c>
      <c r="H168" s="41">
        <f t="shared" si="11"/>
        <v>0</v>
      </c>
    </row>
    <row r="169" spans="1:10" ht="15" hidden="1" customHeight="1" outlineLevel="2">
      <c r="A169" s="127"/>
      <c r="B169" s="126" t="s">
        <v>840</v>
      </c>
      <c r="C169" s="125"/>
      <c r="D169" s="125">
        <f>C169</f>
        <v>0</v>
      </c>
      <c r="E169" s="125">
        <f>D169</f>
        <v>0</v>
      </c>
      <c r="H169" s="41">
        <f t="shared" si="11"/>
        <v>0</v>
      </c>
    </row>
    <row r="170" spans="1:10" collapsed="1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27"/>
      <c r="B172" s="126" t="s">
        <v>835</v>
      </c>
      <c r="C172" s="125"/>
      <c r="D172" s="125">
        <f>C172</f>
        <v>0</v>
      </c>
      <c r="E172" s="125">
        <f>D172</f>
        <v>0</v>
      </c>
      <c r="H172" s="41">
        <f t="shared" si="11"/>
        <v>0</v>
      </c>
    </row>
    <row r="173" spans="1:10" ht="15" hidden="1" customHeight="1" outlineLevel="2">
      <c r="A173" s="127"/>
      <c r="B173" s="126" t="s">
        <v>840</v>
      </c>
      <c r="C173" s="125"/>
      <c r="D173" s="125">
        <f>C173</f>
        <v>0</v>
      </c>
      <c r="E173" s="125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27"/>
      <c r="B175" s="126" t="s">
        <v>835</v>
      </c>
      <c r="C175" s="125"/>
      <c r="D175" s="125">
        <f>C175</f>
        <v>0</v>
      </c>
      <c r="E175" s="125">
        <f>D175</f>
        <v>0</v>
      </c>
      <c r="H175" s="41">
        <f t="shared" si="11"/>
        <v>0</v>
      </c>
    </row>
    <row r="176" spans="1:10" ht="15" hidden="1" customHeight="1" outlineLevel="2">
      <c r="A176" s="127"/>
      <c r="B176" s="126" t="s">
        <v>840</v>
      </c>
      <c r="C176" s="125"/>
      <c r="D176" s="125">
        <f>C176</f>
        <v>0</v>
      </c>
      <c r="E176" s="125">
        <f>D176</f>
        <v>0</v>
      </c>
      <c r="H176" s="41">
        <f t="shared" si="11"/>
        <v>0</v>
      </c>
    </row>
    <row r="177" spans="1:10" collapsed="1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69" t="s">
        <v>829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7">
        <v>3</v>
      </c>
      <c r="B180" s="126" t="s">
        <v>837</v>
      </c>
      <c r="C180" s="125">
        <f>C181</f>
        <v>0</v>
      </c>
      <c r="D180" s="125">
        <f>D181</f>
        <v>0</v>
      </c>
      <c r="E180" s="125">
        <f>E181</f>
        <v>0</v>
      </c>
    </row>
    <row r="181" spans="1:10" hidden="1" outlineLevel="2">
      <c r="A181" s="90"/>
      <c r="B181" s="89" t="s">
        <v>835</v>
      </c>
      <c r="C181" s="124"/>
      <c r="D181" s="124">
        <f>C181</f>
        <v>0</v>
      </c>
      <c r="E181" s="124">
        <f>D181</f>
        <v>0</v>
      </c>
    </row>
    <row r="182" spans="1:10" hidden="1" outlineLevel="2">
      <c r="A182" s="127">
        <v>4</v>
      </c>
      <c r="B182" s="126" t="s">
        <v>838</v>
      </c>
      <c r="C182" s="125">
        <f>C183</f>
        <v>0</v>
      </c>
      <c r="D182" s="125">
        <f>D183</f>
        <v>0</v>
      </c>
      <c r="E182" s="125">
        <f>E183</f>
        <v>0</v>
      </c>
    </row>
    <row r="183" spans="1:10" hidden="1" outlineLevel="2">
      <c r="A183" s="90"/>
      <c r="B183" s="89" t="s">
        <v>835</v>
      </c>
      <c r="C183" s="124"/>
      <c r="D183" s="124">
        <f>C183</f>
        <v>0</v>
      </c>
      <c r="E183" s="124">
        <f>D183</f>
        <v>0</v>
      </c>
    </row>
    <row r="184" spans="1:10" hidden="1" outlineLevel="1">
      <c r="A184" s="169" t="s">
        <v>828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7">
        <v>2</v>
      </c>
      <c r="B185" s="126" t="s">
        <v>836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hidden="1" outlineLevel="3">
      <c r="A186" s="90"/>
      <c r="B186" s="89" t="s">
        <v>835</v>
      </c>
      <c r="C186" s="124"/>
      <c r="D186" s="124">
        <f>C186</f>
        <v>0</v>
      </c>
      <c r="E186" s="124">
        <f>D186</f>
        <v>0</v>
      </c>
    </row>
    <row r="187" spans="1:10" hidden="1" outlineLevel="3">
      <c r="A187" s="90"/>
      <c r="B187" s="89" t="s">
        <v>827</v>
      </c>
      <c r="C187" s="124"/>
      <c r="D187" s="124">
        <f>C187</f>
        <v>0</v>
      </c>
      <c r="E187" s="124">
        <f>D187</f>
        <v>0</v>
      </c>
    </row>
    <row r="188" spans="1:10" hidden="1" outlineLevel="1">
      <c r="A188" s="169" t="s">
        <v>826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7">
        <v>1</v>
      </c>
      <c r="B189" s="126" t="s">
        <v>839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hidden="1" outlineLevel="3">
      <c r="A190" s="90"/>
      <c r="B190" s="89" t="s">
        <v>835</v>
      </c>
      <c r="C190" s="124">
        <v>0</v>
      </c>
      <c r="D190" s="124">
        <f t="shared" ref="D190:E192" si="13">C190</f>
        <v>0</v>
      </c>
      <c r="E190" s="124">
        <f t="shared" si="13"/>
        <v>0</v>
      </c>
    </row>
    <row r="191" spans="1:10" hidden="1" outlineLevel="3">
      <c r="A191" s="90"/>
      <c r="B191" s="89" t="s">
        <v>825</v>
      </c>
      <c r="C191" s="124">
        <v>0</v>
      </c>
      <c r="D191" s="124">
        <f t="shared" si="13"/>
        <v>0</v>
      </c>
      <c r="E191" s="124">
        <f t="shared" si="13"/>
        <v>0</v>
      </c>
    </row>
    <row r="192" spans="1:10" hidden="1" outlineLevel="3">
      <c r="A192" s="90"/>
      <c r="B192" s="89" t="s">
        <v>824</v>
      </c>
      <c r="C192" s="124">
        <v>0</v>
      </c>
      <c r="D192" s="124">
        <f t="shared" si="13"/>
        <v>0</v>
      </c>
      <c r="E192" s="124">
        <f t="shared" si="13"/>
        <v>0</v>
      </c>
    </row>
    <row r="193" spans="1:5" hidden="1" outlineLevel="2">
      <c r="A193" s="127">
        <v>3</v>
      </c>
      <c r="B193" s="126" t="s">
        <v>837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hidden="1" outlineLevel="3">
      <c r="A194" s="90"/>
      <c r="B194" s="89" t="s">
        <v>835</v>
      </c>
      <c r="C194" s="124">
        <v>0</v>
      </c>
      <c r="D194" s="124">
        <f>C194</f>
        <v>0</v>
      </c>
      <c r="E194" s="124">
        <f>D194</f>
        <v>0</v>
      </c>
    </row>
    <row r="195" spans="1:5" hidden="1" outlineLevel="2">
      <c r="A195" s="127">
        <v>4</v>
      </c>
      <c r="B195" s="126" t="s">
        <v>838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hidden="1" outlineLevel="3">
      <c r="A196" s="90"/>
      <c r="B196" s="89" t="s">
        <v>835</v>
      </c>
      <c r="C196" s="124">
        <v>0</v>
      </c>
      <c r="D196" s="124">
        <f>C196</f>
        <v>0</v>
      </c>
      <c r="E196" s="124">
        <f>D196</f>
        <v>0</v>
      </c>
    </row>
    <row r="197" spans="1:5" hidden="1" outlineLevel="1">
      <c r="A197" s="169" t="s">
        <v>823</v>
      </c>
      <c r="B197" s="17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27">
        <v>4</v>
      </c>
      <c r="B198" s="126" t="s">
        <v>838</v>
      </c>
      <c r="C198" s="125">
        <f t="shared" si="14"/>
        <v>0</v>
      </c>
      <c r="D198" s="125">
        <f t="shared" si="14"/>
        <v>0</v>
      </c>
      <c r="E198" s="125">
        <f t="shared" si="14"/>
        <v>0</v>
      </c>
    </row>
    <row r="199" spans="1:5" hidden="1" outlineLevel="3">
      <c r="A199" s="90"/>
      <c r="B199" s="89" t="s">
        <v>835</v>
      </c>
      <c r="C199" s="124">
        <v>0</v>
      </c>
      <c r="D199" s="124">
        <f>C199</f>
        <v>0</v>
      </c>
      <c r="E199" s="124">
        <f>D199</f>
        <v>0</v>
      </c>
    </row>
    <row r="200" spans="1:5" hidden="1" outlineLevel="1">
      <c r="A200" s="169" t="s">
        <v>822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7">
        <v>3</v>
      </c>
      <c r="B201" s="126" t="s">
        <v>837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hidden="1" outlineLevel="3">
      <c r="A202" s="90"/>
      <c r="B202" s="89" t="s">
        <v>835</v>
      </c>
      <c r="C202" s="124">
        <v>0</v>
      </c>
      <c r="D202" s="124">
        <f>C202</f>
        <v>0</v>
      </c>
      <c r="E202" s="124">
        <f>D202</f>
        <v>0</v>
      </c>
    </row>
    <row r="203" spans="1:5" hidden="1" outlineLevel="1">
      <c r="A203" s="169" t="s">
        <v>821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7">
        <v>1</v>
      </c>
      <c r="B204" s="126" t="s">
        <v>839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hidden="1" outlineLevel="3">
      <c r="A205" s="90"/>
      <c r="B205" s="89" t="s">
        <v>835</v>
      </c>
      <c r="C205" s="124">
        <v>0</v>
      </c>
      <c r="D205" s="124">
        <f>C205</f>
        <v>0</v>
      </c>
      <c r="E205" s="124">
        <f>D205</f>
        <v>0</v>
      </c>
    </row>
    <row r="206" spans="1:5" hidden="1" outlineLevel="3">
      <c r="A206" s="90"/>
      <c r="B206" s="89" t="s">
        <v>819</v>
      </c>
      <c r="C206" s="124">
        <v>0</v>
      </c>
      <c r="D206" s="124">
        <f>C206</f>
        <v>0</v>
      </c>
      <c r="E206" s="124">
        <f>D206</f>
        <v>0</v>
      </c>
    </row>
    <row r="207" spans="1:5" hidden="1" outlineLevel="2">
      <c r="A207" s="127">
        <v>2</v>
      </c>
      <c r="B207" s="126" t="s">
        <v>836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hidden="1" outlineLevel="3">
      <c r="A208" s="90"/>
      <c r="B208" s="89" t="s">
        <v>835</v>
      </c>
      <c r="C208" s="124">
        <v>0</v>
      </c>
      <c r="D208" s="124">
        <f t="shared" ref="D208:E210" si="15">C208</f>
        <v>0</v>
      </c>
      <c r="E208" s="124">
        <f t="shared" si="15"/>
        <v>0</v>
      </c>
    </row>
    <row r="209" spans="1:5" hidden="1" outlineLevel="3">
      <c r="A209" s="90"/>
      <c r="B209" s="89" t="s">
        <v>818</v>
      </c>
      <c r="C209" s="124"/>
      <c r="D209" s="124">
        <f t="shared" si="15"/>
        <v>0</v>
      </c>
      <c r="E209" s="124">
        <f t="shared" si="15"/>
        <v>0</v>
      </c>
    </row>
    <row r="210" spans="1:5" hidden="1" outlineLevel="3">
      <c r="A210" s="90"/>
      <c r="B210" s="89" t="s">
        <v>835</v>
      </c>
      <c r="C210" s="124">
        <v>0</v>
      </c>
      <c r="D210" s="124">
        <f t="shared" si="15"/>
        <v>0</v>
      </c>
      <c r="E210" s="124">
        <f t="shared" si="15"/>
        <v>0</v>
      </c>
    </row>
    <row r="211" spans="1:5" hidden="1" outlineLevel="2">
      <c r="A211" s="127">
        <v>3</v>
      </c>
      <c r="B211" s="126" t="s">
        <v>837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hidden="1" outlineLevel="3">
      <c r="A212" s="90"/>
      <c r="B212" s="89" t="s">
        <v>835</v>
      </c>
      <c r="C212" s="124">
        <v>0</v>
      </c>
      <c r="D212" s="124">
        <f>C212</f>
        <v>0</v>
      </c>
      <c r="E212" s="124">
        <f>D212</f>
        <v>0</v>
      </c>
    </row>
    <row r="213" spans="1:5" hidden="1" outlineLevel="2">
      <c r="A213" s="127">
        <v>4</v>
      </c>
      <c r="B213" s="126" t="s">
        <v>838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hidden="1" outlineLevel="3">
      <c r="A214" s="90"/>
      <c r="B214" s="89" t="s">
        <v>835</v>
      </c>
      <c r="C214" s="124">
        <v>0</v>
      </c>
      <c r="D214" s="124">
        <f>C214</f>
        <v>0</v>
      </c>
      <c r="E214" s="124">
        <f>D214</f>
        <v>0</v>
      </c>
    </row>
    <row r="215" spans="1:5" hidden="1" outlineLevel="1">
      <c r="A215" s="169" t="s">
        <v>816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7">
        <v>2</v>
      </c>
      <c r="B216" s="126" t="s">
        <v>836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hidden="1" outlineLevel="3">
      <c r="A217" s="90"/>
      <c r="B217" s="89" t="s">
        <v>835</v>
      </c>
      <c r="C217" s="124">
        <v>0</v>
      </c>
      <c r="D217" s="124">
        <f t="shared" ref="D217:E219" si="16">C217</f>
        <v>0</v>
      </c>
      <c r="E217" s="124">
        <f t="shared" si="16"/>
        <v>0</v>
      </c>
    </row>
    <row r="218" spans="1:5" s="120" customFormat="1" hidden="1" outlineLevel="3">
      <c r="A218" s="130"/>
      <c r="B218" s="129" t="s">
        <v>815</v>
      </c>
      <c r="C218" s="128"/>
      <c r="D218" s="128">
        <f t="shared" si="16"/>
        <v>0</v>
      </c>
      <c r="E218" s="128">
        <f t="shared" si="16"/>
        <v>0</v>
      </c>
    </row>
    <row r="219" spans="1:5" s="120" customFormat="1" hidden="1" outlineLevel="3">
      <c r="A219" s="130"/>
      <c r="B219" s="129" t="s">
        <v>801</v>
      </c>
      <c r="C219" s="128"/>
      <c r="D219" s="128">
        <f t="shared" si="16"/>
        <v>0</v>
      </c>
      <c r="E219" s="128">
        <f t="shared" si="16"/>
        <v>0</v>
      </c>
    </row>
    <row r="220" spans="1:5" hidden="1" outlineLevel="2">
      <c r="A220" s="127">
        <v>3</v>
      </c>
      <c r="B220" s="126" t="s">
        <v>837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hidden="1" outlineLevel="3">
      <c r="A221" s="90"/>
      <c r="B221" s="89" t="s">
        <v>835</v>
      </c>
      <c r="C221" s="124">
        <v>0</v>
      </c>
      <c r="D221" s="124">
        <f>C221</f>
        <v>0</v>
      </c>
      <c r="E221" s="124">
        <f>D221</f>
        <v>0</v>
      </c>
    </row>
    <row r="222" spans="1:5" hidden="1" outlineLevel="1">
      <c r="A222" s="169" t="s">
        <v>814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7">
        <v>2</v>
      </c>
      <c r="B223" s="126" t="s">
        <v>836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hidden="1" outlineLevel="3">
      <c r="A224" s="90"/>
      <c r="B224" s="89" t="s">
        <v>835</v>
      </c>
      <c r="C224" s="124">
        <v>0</v>
      </c>
      <c r="D224" s="124">
        <f>C224</f>
        <v>0</v>
      </c>
      <c r="E224" s="124">
        <f>D224</f>
        <v>0</v>
      </c>
    </row>
    <row r="225" spans="1:5" hidden="1" outlineLevel="3">
      <c r="A225" s="90"/>
      <c r="B225" s="89" t="s">
        <v>813</v>
      </c>
      <c r="C225" s="124"/>
      <c r="D225" s="124">
        <f t="shared" ref="D225:E227" si="17">C225</f>
        <v>0</v>
      </c>
      <c r="E225" s="124">
        <f t="shared" si="17"/>
        <v>0</v>
      </c>
    </row>
    <row r="226" spans="1:5" hidden="1" outlineLevel="3">
      <c r="A226" s="90"/>
      <c r="B226" s="89" t="s">
        <v>812</v>
      </c>
      <c r="C226" s="124"/>
      <c r="D226" s="124">
        <f t="shared" si="17"/>
        <v>0</v>
      </c>
      <c r="E226" s="124">
        <f t="shared" si="17"/>
        <v>0</v>
      </c>
    </row>
    <row r="227" spans="1:5" hidden="1" outlineLevel="3">
      <c r="A227" s="90"/>
      <c r="B227" s="89" t="s">
        <v>811</v>
      </c>
      <c r="C227" s="124"/>
      <c r="D227" s="124">
        <f t="shared" si="17"/>
        <v>0</v>
      </c>
      <c r="E227" s="124">
        <f t="shared" si="17"/>
        <v>0</v>
      </c>
    </row>
    <row r="228" spans="1:5" hidden="1" outlineLevel="1">
      <c r="A228" s="169" t="s">
        <v>810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7">
        <v>2</v>
      </c>
      <c r="B229" s="126" t="s">
        <v>836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hidden="1" outlineLevel="3">
      <c r="A230" s="90"/>
      <c r="B230" s="89" t="s">
        <v>835</v>
      </c>
      <c r="C230" s="124">
        <v>0</v>
      </c>
      <c r="D230" s="124">
        <f>C230</f>
        <v>0</v>
      </c>
      <c r="E230" s="124">
        <f>D230</f>
        <v>0</v>
      </c>
    </row>
    <row r="231" spans="1:5" hidden="1" outlineLevel="3">
      <c r="A231" s="90"/>
      <c r="B231" s="89" t="s">
        <v>809</v>
      </c>
      <c r="C231" s="124">
        <v>0</v>
      </c>
      <c r="D231" s="124">
        <f t="shared" ref="D231:E232" si="18">C231</f>
        <v>0</v>
      </c>
      <c r="E231" s="124">
        <f t="shared" si="18"/>
        <v>0</v>
      </c>
    </row>
    <row r="232" spans="1:5" hidden="1" outlineLevel="3">
      <c r="A232" s="90"/>
      <c r="B232" s="89" t="s">
        <v>799</v>
      </c>
      <c r="C232" s="124"/>
      <c r="D232" s="124">
        <f t="shared" si="18"/>
        <v>0</v>
      </c>
      <c r="E232" s="124">
        <f t="shared" si="18"/>
        <v>0</v>
      </c>
    </row>
    <row r="233" spans="1:5" hidden="1" outlineLevel="2">
      <c r="A233" s="127">
        <v>3</v>
      </c>
      <c r="B233" s="126" t="s">
        <v>837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hidden="1" outlineLevel="3">
      <c r="A234" s="90"/>
      <c r="B234" s="89" t="s">
        <v>835</v>
      </c>
      <c r="C234" s="124">
        <v>0</v>
      </c>
      <c r="D234" s="124">
        <f>C234</f>
        <v>0</v>
      </c>
      <c r="E234" s="124">
        <f>D234</f>
        <v>0</v>
      </c>
    </row>
    <row r="235" spans="1:5" hidden="1" outlineLevel="1">
      <c r="A235" s="169" t="s">
        <v>808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7">
        <v>3</v>
      </c>
      <c r="B236" s="126" t="s">
        <v>837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hidden="1" outlineLevel="3">
      <c r="A237" s="90"/>
      <c r="B237" s="89" t="s">
        <v>835</v>
      </c>
      <c r="C237" s="124">
        <v>0</v>
      </c>
      <c r="D237" s="124">
        <f>C237</f>
        <v>0</v>
      </c>
      <c r="E237" s="124">
        <f>D237</f>
        <v>0</v>
      </c>
    </row>
    <row r="238" spans="1:5" hidden="1" outlineLevel="1">
      <c r="A238" s="169" t="s">
        <v>806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7">
        <v>2</v>
      </c>
      <c r="B239" s="126" t="s">
        <v>836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hidden="1" outlineLevel="3">
      <c r="A240" s="90"/>
      <c r="B240" s="89" t="s">
        <v>835</v>
      </c>
      <c r="C240" s="124">
        <v>0</v>
      </c>
      <c r="D240" s="124">
        <f>C240</f>
        <v>0</v>
      </c>
      <c r="E240" s="124">
        <f>D240</f>
        <v>0</v>
      </c>
    </row>
    <row r="241" spans="1:10" hidden="1" outlineLevel="3">
      <c r="A241" s="90"/>
      <c r="B241" s="89" t="s">
        <v>805</v>
      </c>
      <c r="C241" s="124"/>
      <c r="D241" s="124">
        <f t="shared" ref="D241:E242" si="19">C241</f>
        <v>0</v>
      </c>
      <c r="E241" s="124">
        <f t="shared" si="19"/>
        <v>0</v>
      </c>
    </row>
    <row r="242" spans="1:10" hidden="1" outlineLevel="3">
      <c r="A242" s="90"/>
      <c r="B242" s="89" t="s">
        <v>804</v>
      </c>
      <c r="C242" s="124"/>
      <c r="D242" s="124">
        <f t="shared" si="19"/>
        <v>0</v>
      </c>
      <c r="E242" s="124">
        <f t="shared" si="19"/>
        <v>0</v>
      </c>
    </row>
    <row r="243" spans="1:10" hidden="1" outlineLevel="1">
      <c r="A243" s="169" t="s">
        <v>803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7">
        <v>2</v>
      </c>
      <c r="B244" s="126" t="s">
        <v>836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hidden="1" outlineLevel="3">
      <c r="A245" s="90"/>
      <c r="B245" s="89" t="s">
        <v>835</v>
      </c>
      <c r="C245" s="124">
        <v>0</v>
      </c>
      <c r="D245" s="124">
        <f>C245</f>
        <v>0</v>
      </c>
      <c r="E245" s="124">
        <f>D245</f>
        <v>0</v>
      </c>
    </row>
    <row r="246" spans="1:10" hidden="1" outlineLevel="3">
      <c r="A246" s="90"/>
      <c r="B246" s="89" t="s">
        <v>801</v>
      </c>
      <c r="C246" s="124"/>
      <c r="D246" s="124">
        <f t="shared" ref="D246:E249" si="20">C246</f>
        <v>0</v>
      </c>
      <c r="E246" s="124">
        <f t="shared" si="20"/>
        <v>0</v>
      </c>
    </row>
    <row r="247" spans="1:10" hidden="1" outlineLevel="3">
      <c r="A247" s="90"/>
      <c r="B247" s="89" t="s">
        <v>800</v>
      </c>
      <c r="C247" s="124"/>
      <c r="D247" s="124">
        <f t="shared" si="20"/>
        <v>0</v>
      </c>
      <c r="E247" s="124">
        <f t="shared" si="20"/>
        <v>0</v>
      </c>
    </row>
    <row r="248" spans="1:10" hidden="1" outlineLevel="3">
      <c r="A248" s="90"/>
      <c r="B248" s="89" t="s">
        <v>799</v>
      </c>
      <c r="C248" s="124"/>
      <c r="D248" s="124">
        <f t="shared" si="20"/>
        <v>0</v>
      </c>
      <c r="E248" s="124">
        <f t="shared" si="20"/>
        <v>0</v>
      </c>
    </row>
    <row r="249" spans="1:10" hidden="1" outlineLevel="3">
      <c r="A249" s="90"/>
      <c r="B249" s="89" t="s">
        <v>798</v>
      </c>
      <c r="C249" s="124"/>
      <c r="D249" s="124">
        <f t="shared" si="20"/>
        <v>0</v>
      </c>
      <c r="E249" s="124">
        <f t="shared" si="20"/>
        <v>0</v>
      </c>
    </row>
    <row r="250" spans="1:10" hidden="1" outlineLevel="1">
      <c r="A250" s="169" t="s">
        <v>797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835</v>
      </c>
      <c r="C251" s="124">
        <v>0</v>
      </c>
      <c r="D251" s="124">
        <f>C251</f>
        <v>0</v>
      </c>
      <c r="E251" s="124">
        <f>D251</f>
        <v>0</v>
      </c>
    </row>
    <row r="252" spans="1:10" hidden="1" outlineLevel="3">
      <c r="A252" s="90"/>
      <c r="B252" s="89" t="s">
        <v>834</v>
      </c>
      <c r="C252" s="124">
        <v>0</v>
      </c>
      <c r="D252" s="124">
        <f>C252</f>
        <v>0</v>
      </c>
      <c r="E252" s="124">
        <f>D252</f>
        <v>0</v>
      </c>
    </row>
    <row r="253" spans="1:10" collapsed="1"/>
    <row r="256" spans="1:10" ht="18.75">
      <c r="A256" s="160" t="s">
        <v>67</v>
      </c>
      <c r="B256" s="160"/>
      <c r="C256" s="160"/>
      <c r="D256" s="158" t="s">
        <v>833</v>
      </c>
      <c r="E256" s="158" t="s">
        <v>832</v>
      </c>
      <c r="G256" s="47" t="s">
        <v>589</v>
      </c>
      <c r="H256" s="48">
        <f>C257+C559</f>
        <v>2086500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855500</v>
      </c>
      <c r="D257" s="37">
        <f>D258+D550</f>
        <v>584339</v>
      </c>
      <c r="E257" s="37">
        <f>E258+E550</f>
        <v>584339</v>
      </c>
      <c r="G257" s="39" t="s">
        <v>60</v>
      </c>
      <c r="H257" s="41">
        <f>C257</f>
        <v>855500</v>
      </c>
      <c r="I257" s="42"/>
      <c r="J257" s="40" t="b">
        <f>AND(H257=I257)</f>
        <v>0</v>
      </c>
    </row>
    <row r="258" spans="1:10">
      <c r="A258" s="177" t="s">
        <v>266</v>
      </c>
      <c r="B258" s="178"/>
      <c r="C258" s="36">
        <f>C259+C339+C483+C547</f>
        <v>830550</v>
      </c>
      <c r="D258" s="36">
        <f>D259+D339+D483+D547</f>
        <v>559389</v>
      </c>
      <c r="E258" s="36">
        <f>E259+E339+E483+E547</f>
        <v>559389</v>
      </c>
      <c r="G258" s="39" t="s">
        <v>57</v>
      </c>
      <c r="H258" s="41">
        <f t="shared" ref="H258:H321" si="21">C258</f>
        <v>830550</v>
      </c>
      <c r="I258" s="42"/>
      <c r="J258" s="40" t="b">
        <f>AND(H258=I258)</f>
        <v>0</v>
      </c>
    </row>
    <row r="259" spans="1:10">
      <c r="A259" s="173" t="s">
        <v>267</v>
      </c>
      <c r="B259" s="174"/>
      <c r="C259" s="33">
        <f>C260+C263+C314</f>
        <v>479379</v>
      </c>
      <c r="D259" s="33">
        <f>D260+D263+D314</f>
        <v>208218</v>
      </c>
      <c r="E259" s="33">
        <f>E260+E263+E314</f>
        <v>208218</v>
      </c>
      <c r="G259" s="39" t="s">
        <v>590</v>
      </c>
      <c r="H259" s="41">
        <f t="shared" si="21"/>
        <v>479379</v>
      </c>
      <c r="I259" s="42"/>
      <c r="J259" s="40" t="b">
        <f>AND(H259=I259)</f>
        <v>0</v>
      </c>
    </row>
    <row r="260" spans="1:10" hidden="1" outlineLevel="1">
      <c r="A260" s="171" t="s">
        <v>268</v>
      </c>
      <c r="B260" s="172"/>
      <c r="C260" s="32">
        <f>SUM(C261:C262)</f>
        <v>1208</v>
      </c>
      <c r="D260" s="32">
        <f>SUM(D261:D262)</f>
        <v>1208</v>
      </c>
      <c r="E260" s="32">
        <f>SUM(E261:E262)</f>
        <v>1208</v>
      </c>
      <c r="H260" s="41">
        <f t="shared" si="21"/>
        <v>1208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248</v>
      </c>
      <c r="D262" s="5">
        <f>C262</f>
        <v>248</v>
      </c>
      <c r="E262" s="5">
        <f>D262</f>
        <v>248</v>
      </c>
      <c r="H262" s="41">
        <f t="shared" si="21"/>
        <v>248</v>
      </c>
    </row>
    <row r="263" spans="1:10" hidden="1" outlineLevel="1">
      <c r="A263" s="171" t="s">
        <v>269</v>
      </c>
      <c r="B263" s="172"/>
      <c r="C263" s="32">
        <f>C264+C265+C289+C296+C298+C302+C305+C308+C313</f>
        <v>478171</v>
      </c>
      <c r="D263" s="32">
        <f>D264+D265+D289+D296+D298+D302+D305+D308+D313</f>
        <v>207010</v>
      </c>
      <c r="E263" s="32">
        <f>E264+E265+E289+E296+E298+E302+E305+E308+E313</f>
        <v>207010</v>
      </c>
      <c r="H263" s="41">
        <f t="shared" si="21"/>
        <v>478171</v>
      </c>
    </row>
    <row r="264" spans="1:10" hidden="1" outlineLevel="2">
      <c r="A264" s="6">
        <v>1101</v>
      </c>
      <c r="B264" s="4" t="s">
        <v>34</v>
      </c>
      <c r="C264" s="5">
        <v>207010</v>
      </c>
      <c r="D264" s="5">
        <f>C264</f>
        <v>207010</v>
      </c>
      <c r="E264" s="5">
        <f>D264</f>
        <v>207010</v>
      </c>
      <c r="H264" s="41">
        <f t="shared" si="21"/>
        <v>207010</v>
      </c>
    </row>
    <row r="265" spans="1:10" hidden="1" outlineLevel="2">
      <c r="A265" s="6">
        <v>1101</v>
      </c>
      <c r="B265" s="4" t="s">
        <v>35</v>
      </c>
      <c r="C265" s="5">
        <v>185000</v>
      </c>
      <c r="D265" s="5">
        <f>SUM(D266:D288)</f>
        <v>0</v>
      </c>
      <c r="E265" s="5">
        <f>SUM(E266:E288)</f>
        <v>0</v>
      </c>
      <c r="H265" s="41">
        <f t="shared" si="21"/>
        <v>185000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5000</v>
      </c>
      <c r="D289" s="5">
        <f>SUM(D290:D295)</f>
        <v>0</v>
      </c>
      <c r="E289" s="5">
        <f>SUM(E290:E295)</f>
        <v>0</v>
      </c>
      <c r="H289" s="41">
        <f t="shared" si="21"/>
        <v>5000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13305</v>
      </c>
      <c r="D298" s="5">
        <f>SUM(D299:D301)</f>
        <v>0</v>
      </c>
      <c r="E298" s="5">
        <f>SUM(E299:E301)</f>
        <v>0</v>
      </c>
      <c r="H298" s="41">
        <f t="shared" si="21"/>
        <v>13305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1500</v>
      </c>
      <c r="D302" s="5">
        <f>SUM(D303:D304)</f>
        <v>0</v>
      </c>
      <c r="E302" s="5">
        <f>SUM(E303:E304)</f>
        <v>0</v>
      </c>
      <c r="H302" s="41">
        <f t="shared" si="21"/>
        <v>1500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3100</v>
      </c>
      <c r="D305" s="5">
        <f>SUM(D306:D307)</f>
        <v>0</v>
      </c>
      <c r="E305" s="5">
        <f>SUM(E306:E307)</f>
        <v>0</v>
      </c>
      <c r="H305" s="41">
        <f t="shared" si="21"/>
        <v>3100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62856</v>
      </c>
      <c r="D308" s="5">
        <f>SUM(D309:D312)</f>
        <v>0</v>
      </c>
      <c r="E308" s="5">
        <f>SUM(E309:E312)</f>
        <v>0</v>
      </c>
      <c r="H308" s="41">
        <f t="shared" si="21"/>
        <v>62856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3" t="s">
        <v>270</v>
      </c>
      <c r="B339" s="174"/>
      <c r="C339" s="33">
        <f>C340+C444+C482</f>
        <v>309365</v>
      </c>
      <c r="D339" s="33">
        <f>D340+D444+D482</f>
        <v>309365</v>
      </c>
      <c r="E339" s="33">
        <f>E340+E444+E482</f>
        <v>309365</v>
      </c>
      <c r="G339" s="39" t="s">
        <v>591</v>
      </c>
      <c r="H339" s="41">
        <f t="shared" si="28"/>
        <v>309365</v>
      </c>
      <c r="I339" s="42"/>
      <c r="J339" s="40" t="b">
        <f>AND(H339=I339)</f>
        <v>0</v>
      </c>
    </row>
    <row r="340" spans="1:10" hidden="1" outlineLevel="1">
      <c r="A340" s="171" t="s">
        <v>271</v>
      </c>
      <c r="B340" s="172"/>
      <c r="C340" s="32">
        <f>C341+C342+C343+C344+C347+C348+C353+C356+C357+C362+C367+C368+C371+C372+C373+C376+C377+C378+C382+C388+C391+C392+C395+C398+C399+C404+C407+C408+C409+C412+C415+C416+C419+C420+C421+C422+C429+C443</f>
        <v>286365</v>
      </c>
      <c r="D340" s="32">
        <f>D341+D342+D343+D344+D347+D348+D353+D356+D357+D362+D367+BH290668+D371+D372+D373+D376+D377+D378+D382+D388+D391+D392+D395+D398+D399+D404+D407+D408+D409+D412+D415+D416+D419+D420+D421+D422+D429+D443</f>
        <v>286365</v>
      </c>
      <c r="E340" s="32">
        <f>E341+E342+E343+E344+E347+E348+E353+E356+E357+E362+E367+BI290668+E371+E372+E373+E376+E377+E378+E382+E388+E391+E392+E395+E398+E399+E404+E407+E408+E409+E412+E415+E416+E419+E420+E421+E422+E429+E443</f>
        <v>286365</v>
      </c>
      <c r="H340" s="41">
        <f t="shared" si="28"/>
        <v>286365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>
        <f t="shared" si="31"/>
        <v>70000</v>
      </c>
      <c r="E343" s="5">
        <f t="shared" si="31"/>
        <v>70000</v>
      </c>
      <c r="H343" s="41">
        <f t="shared" si="28"/>
        <v>70000</v>
      </c>
    </row>
    <row r="344" spans="1:10" hidden="1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hidden="1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30200</v>
      </c>
      <c r="D348" s="5">
        <f>SUM(D349:D352)</f>
        <v>30200</v>
      </c>
      <c r="E348" s="5">
        <f>SUM(E349:E352)</f>
        <v>30200</v>
      </c>
      <c r="H348" s="41">
        <f t="shared" si="28"/>
        <v>30200</v>
      </c>
    </row>
    <row r="349" spans="1:10" hidden="1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hidden="1" outlineLevel="3">
      <c r="A350" s="29"/>
      <c r="B350" s="28" t="s">
        <v>279</v>
      </c>
      <c r="C350" s="30">
        <v>200</v>
      </c>
      <c r="D350" s="30">
        <f t="shared" ref="D350:E352" si="33">C350</f>
        <v>200</v>
      </c>
      <c r="E350" s="30">
        <f t="shared" si="33"/>
        <v>200</v>
      </c>
      <c r="H350" s="41">
        <f t="shared" si="28"/>
        <v>200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  <c r="H353" s="41">
        <f t="shared" si="28"/>
        <v>600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22500</v>
      </c>
      <c r="D362" s="5">
        <f>SUM(D363:D366)</f>
        <v>22500</v>
      </c>
      <c r="E362" s="5">
        <f>SUM(E363:E366)</f>
        <v>22500</v>
      </c>
      <c r="H362" s="41">
        <f t="shared" si="28"/>
        <v>22500</v>
      </c>
    </row>
    <row r="363" spans="1:8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hidden="1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hidden="1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hidden="1" outlineLevel="2">
      <c r="A372" s="6">
        <v>2201</v>
      </c>
      <c r="B372" s="4" t="s">
        <v>45</v>
      </c>
      <c r="C372" s="5">
        <v>7000</v>
      </c>
      <c r="D372" s="5">
        <f t="shared" si="37"/>
        <v>7000</v>
      </c>
      <c r="E372" s="5">
        <f t="shared" si="37"/>
        <v>7000</v>
      </c>
      <c r="H372" s="41">
        <f t="shared" si="28"/>
        <v>7000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>
        <v>1000</v>
      </c>
      <c r="D380" s="30">
        <f t="shared" ref="D380:E381" si="39">C380</f>
        <v>1000</v>
      </c>
      <c r="E380" s="30">
        <f t="shared" si="39"/>
        <v>1000</v>
      </c>
      <c r="H380" s="41">
        <f t="shared" si="28"/>
        <v>1000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5100</v>
      </c>
      <c r="D382" s="5">
        <f>SUM(D383:D387)</f>
        <v>5100</v>
      </c>
      <c r="E382" s="5">
        <f>SUM(E383:E387)</f>
        <v>5100</v>
      </c>
      <c r="H382" s="41">
        <f t="shared" si="28"/>
        <v>5100</v>
      </c>
    </row>
    <row r="383" spans="1:8" hidden="1" outlineLevel="3">
      <c r="A383" s="29"/>
      <c r="B383" s="28" t="s">
        <v>304</v>
      </c>
      <c r="C383" s="30">
        <v>1700</v>
      </c>
      <c r="D383" s="30">
        <f>C383</f>
        <v>1700</v>
      </c>
      <c r="E383" s="30">
        <f>D383</f>
        <v>1700</v>
      </c>
      <c r="H383" s="41">
        <f t="shared" si="28"/>
        <v>1700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hidden="1" outlineLevel="3">
      <c r="A387" s="29"/>
      <c r="B387" s="28" t="s">
        <v>308</v>
      </c>
      <c r="C387" s="30">
        <v>1700</v>
      </c>
      <c r="D387" s="30">
        <f t="shared" si="40"/>
        <v>1700</v>
      </c>
      <c r="E387" s="30">
        <f t="shared" si="40"/>
        <v>1700</v>
      </c>
      <c r="H387" s="41">
        <f t="shared" si="41"/>
        <v>1700</v>
      </c>
    </row>
    <row r="388" spans="1:8" hidden="1" outlineLevel="2">
      <c r="A388" s="6">
        <v>2201</v>
      </c>
      <c r="B388" s="4" t="s">
        <v>309</v>
      </c>
      <c r="C388" s="5">
        <f>SUM(C389:C390)</f>
        <v>1550</v>
      </c>
      <c r="D388" s="5">
        <f>SUM(D389:D390)</f>
        <v>1550</v>
      </c>
      <c r="E388" s="5">
        <f>SUM(E389:E390)</f>
        <v>1550</v>
      </c>
      <c r="H388" s="41">
        <f t="shared" si="41"/>
        <v>1550</v>
      </c>
    </row>
    <row r="389" spans="1:8" hidden="1" outlineLevel="3">
      <c r="A389" s="29"/>
      <c r="B389" s="28" t="s">
        <v>48</v>
      </c>
      <c r="C389" s="30">
        <v>1550</v>
      </c>
      <c r="D389" s="30">
        <f t="shared" ref="D389:E391" si="42">C389</f>
        <v>1550</v>
      </c>
      <c r="E389" s="30">
        <f t="shared" si="42"/>
        <v>1550</v>
      </c>
      <c r="H389" s="41">
        <f t="shared" si="41"/>
        <v>1550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hidden="1" outlineLevel="2">
      <c r="A398" s="6">
        <v>2201</v>
      </c>
      <c r="B398" s="4" t="s">
        <v>317</v>
      </c>
      <c r="C398" s="5">
        <v>300</v>
      </c>
      <c r="D398" s="5">
        <f t="shared" si="43"/>
        <v>300</v>
      </c>
      <c r="E398" s="5">
        <f t="shared" si="43"/>
        <v>300</v>
      </c>
      <c r="H398" s="41">
        <f t="shared" si="41"/>
        <v>300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1815</v>
      </c>
      <c r="D404" s="5">
        <f>SUM(D405:D406)</f>
        <v>1815</v>
      </c>
      <c r="E404" s="5">
        <f>SUM(E405:E406)</f>
        <v>1815</v>
      </c>
      <c r="H404" s="41">
        <f t="shared" si="41"/>
        <v>1815</v>
      </c>
    </row>
    <row r="405" spans="1:8" hidden="1" outlineLevel="3">
      <c r="A405" s="29"/>
      <c r="B405" s="28" t="s">
        <v>323</v>
      </c>
      <c r="C405" s="30">
        <v>1315</v>
      </c>
      <c r="D405" s="30">
        <f t="shared" ref="D405:E408" si="45">C405</f>
        <v>1315</v>
      </c>
      <c r="E405" s="30">
        <f t="shared" si="45"/>
        <v>1315</v>
      </c>
      <c r="H405" s="41">
        <f t="shared" si="41"/>
        <v>1315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1000</v>
      </c>
      <c r="D407" s="5">
        <f t="shared" si="45"/>
        <v>1000</v>
      </c>
      <c r="E407" s="5">
        <f t="shared" si="45"/>
        <v>1000</v>
      </c>
      <c r="H407" s="41">
        <f t="shared" si="41"/>
        <v>1000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4500</v>
      </c>
      <c r="D412" s="5">
        <f>SUM(D413:D414)</f>
        <v>4500</v>
      </c>
      <c r="E412" s="5">
        <f>SUM(E413:E414)</f>
        <v>4500</v>
      </c>
      <c r="H412" s="41">
        <f t="shared" si="41"/>
        <v>4500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300</v>
      </c>
      <c r="D419" s="5">
        <f t="shared" si="47"/>
        <v>300</v>
      </c>
      <c r="E419" s="5">
        <f t="shared" si="47"/>
        <v>300</v>
      </c>
      <c r="H419" s="41">
        <f t="shared" si="41"/>
        <v>300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1"/>
        <v>300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300</v>
      </c>
      <c r="D428" s="30">
        <f t="shared" si="48"/>
        <v>300</v>
      </c>
      <c r="E428" s="30">
        <f t="shared" si="48"/>
        <v>300</v>
      </c>
      <c r="H428" s="41">
        <f t="shared" si="41"/>
        <v>300</v>
      </c>
    </row>
    <row r="429" spans="1:8" hidden="1" outlineLevel="2">
      <c r="A429" s="6">
        <v>2201</v>
      </c>
      <c r="B429" s="4" t="s">
        <v>342</v>
      </c>
      <c r="C429" s="5">
        <f>SUM(C430:C442)</f>
        <v>87500</v>
      </c>
      <c r="D429" s="5">
        <f>SUM(D430:D442)</f>
        <v>87500</v>
      </c>
      <c r="E429" s="5">
        <f>SUM(E430:E442)</f>
        <v>87500</v>
      </c>
      <c r="H429" s="41">
        <f t="shared" si="41"/>
        <v>87500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5000</v>
      </c>
      <c r="D431" s="30">
        <f t="shared" ref="D431:E442" si="49">C431</f>
        <v>5000</v>
      </c>
      <c r="E431" s="30">
        <f t="shared" si="49"/>
        <v>5000</v>
      </c>
      <c r="H431" s="41">
        <f t="shared" si="41"/>
        <v>5000</v>
      </c>
    </row>
    <row r="432" spans="1:8" hidden="1" outlineLevel="3">
      <c r="A432" s="29"/>
      <c r="B432" s="28" t="s">
        <v>345</v>
      </c>
      <c r="C432" s="30">
        <v>8000</v>
      </c>
      <c r="D432" s="30">
        <f t="shared" si="49"/>
        <v>8000</v>
      </c>
      <c r="E432" s="30">
        <f t="shared" si="49"/>
        <v>8000</v>
      </c>
      <c r="H432" s="41">
        <f t="shared" si="41"/>
        <v>8000</v>
      </c>
    </row>
    <row r="433" spans="1:8" hidden="1" outlineLevel="3">
      <c r="A433" s="29"/>
      <c r="B433" s="28" t="s">
        <v>346</v>
      </c>
      <c r="C433" s="30">
        <v>17000</v>
      </c>
      <c r="D433" s="30">
        <f t="shared" si="49"/>
        <v>17000</v>
      </c>
      <c r="E433" s="30">
        <f t="shared" si="49"/>
        <v>17000</v>
      </c>
      <c r="H433" s="41">
        <f t="shared" si="41"/>
        <v>17000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55500</v>
      </c>
      <c r="D441" s="30">
        <f t="shared" si="49"/>
        <v>55500</v>
      </c>
      <c r="E441" s="30">
        <f t="shared" si="49"/>
        <v>55500</v>
      </c>
      <c r="H441" s="41">
        <f t="shared" si="41"/>
        <v>55500</v>
      </c>
    </row>
    <row r="442" spans="1:8" hidden="1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1" t="s">
        <v>357</v>
      </c>
      <c r="B444" s="172"/>
      <c r="C444" s="32">
        <f>C445+C454+C455+C459+C462+C463+C468+C474+C477+C480+C481+C450</f>
        <v>23000</v>
      </c>
      <c r="D444" s="32">
        <f>D445+D454+D455+D459+D462+D463+D468+D474+D477+D480+D481+D450</f>
        <v>23000</v>
      </c>
      <c r="E444" s="32">
        <f>E445+E454+E455+E459+E462+E463+E468+E474+E477+E480+E481+E450</f>
        <v>23000</v>
      </c>
      <c r="H444" s="41">
        <f t="shared" si="41"/>
        <v>23000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9000</v>
      </c>
      <c r="D445" s="5">
        <f>SUM(D446:D449)</f>
        <v>9000</v>
      </c>
      <c r="E445" s="5">
        <f>SUM(E446:E449)</f>
        <v>9000</v>
      </c>
      <c r="H445" s="41">
        <f t="shared" si="41"/>
        <v>9000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  <c r="H455" s="41">
        <f t="shared" si="51"/>
        <v>5000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1" t="s">
        <v>389</v>
      </c>
      <c r="B483" s="182"/>
      <c r="C483" s="35">
        <f>C484+C504+C509+C522+C528+C538</f>
        <v>41806</v>
      </c>
      <c r="D483" s="35">
        <f>D484+D504+D509+D522+D528+D538</f>
        <v>41806</v>
      </c>
      <c r="E483" s="35">
        <f>E484+E504+E509+E522+E528+E538</f>
        <v>41806</v>
      </c>
      <c r="G483" s="39" t="s">
        <v>592</v>
      </c>
      <c r="H483" s="41">
        <f t="shared" si="51"/>
        <v>41806</v>
      </c>
      <c r="I483" s="42"/>
      <c r="J483" s="40" t="b">
        <f>AND(H483=I483)</f>
        <v>0</v>
      </c>
    </row>
    <row r="484" spans="1:10" hidden="1" outlineLevel="1">
      <c r="A484" s="171" t="s">
        <v>390</v>
      </c>
      <c r="B484" s="172"/>
      <c r="C484" s="32">
        <f>C485+C486+C490+C491+C494+C497+C500+C501+C502+C503</f>
        <v>30000</v>
      </c>
      <c r="D484" s="32">
        <f>D485+D486+D490+D491+D494+D497+D500+D501+D502+D503</f>
        <v>30000</v>
      </c>
      <c r="E484" s="32">
        <f>E485+E486+E490+E491+E494+E497+E500+E501+E502+E503</f>
        <v>30000</v>
      </c>
      <c r="H484" s="41">
        <f t="shared" si="51"/>
        <v>30000</v>
      </c>
    </row>
    <row r="485" spans="1:10" hidden="1" outlineLevel="2">
      <c r="A485" s="6">
        <v>3302</v>
      </c>
      <c r="B485" s="4" t="s">
        <v>391</v>
      </c>
      <c r="C485" s="5">
        <v>8000</v>
      </c>
      <c r="D485" s="5">
        <f>C485</f>
        <v>8000</v>
      </c>
      <c r="E485" s="5">
        <f>D485</f>
        <v>8000</v>
      </c>
      <c r="H485" s="41">
        <f t="shared" si="51"/>
        <v>8000</v>
      </c>
    </row>
    <row r="486" spans="1:10" hidden="1" outlineLevel="2">
      <c r="A486" s="6">
        <v>3302</v>
      </c>
      <c r="B486" s="4" t="s">
        <v>392</v>
      </c>
      <c r="C486" s="5">
        <f>SUM(C487:C489)</f>
        <v>6000</v>
      </c>
      <c r="D486" s="5">
        <f>SUM(D487:D489)</f>
        <v>6000</v>
      </c>
      <c r="E486" s="5">
        <f>SUM(E487:E489)</f>
        <v>6000</v>
      </c>
      <c r="H486" s="41">
        <f t="shared" si="51"/>
        <v>6000</v>
      </c>
    </row>
    <row r="487" spans="1:10" ht="15" hidden="1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hidden="1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1000</v>
      </c>
      <c r="D491" s="5">
        <f>SUM(D492:D493)</f>
        <v>1000</v>
      </c>
      <c r="E491" s="5">
        <f>SUM(E492:E493)</f>
        <v>1000</v>
      </c>
      <c r="H491" s="41">
        <f t="shared" si="51"/>
        <v>1000</v>
      </c>
    </row>
    <row r="492" spans="1:10" ht="15" hidden="1" customHeight="1" outlineLevel="3">
      <c r="A492" s="28"/>
      <c r="B492" s="28" t="s">
        <v>398</v>
      </c>
      <c r="C492" s="30">
        <v>1000</v>
      </c>
      <c r="D492" s="30">
        <f>C492</f>
        <v>1000</v>
      </c>
      <c r="E492" s="30">
        <f>D492</f>
        <v>1000</v>
      </c>
      <c r="H492" s="41">
        <f t="shared" si="51"/>
        <v>1000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3500</v>
      </c>
      <c r="D497" s="5">
        <f>SUM(D498:D499)</f>
        <v>3500</v>
      </c>
      <c r="E497" s="5">
        <f>SUM(E498:E499)</f>
        <v>3500</v>
      </c>
      <c r="H497" s="41">
        <f t="shared" si="51"/>
        <v>3500</v>
      </c>
    </row>
    <row r="498" spans="1:12" ht="15" hidden="1" customHeight="1" outlineLevel="3">
      <c r="A498" s="28"/>
      <c r="B498" s="28" t="s">
        <v>404</v>
      </c>
      <c r="C498" s="30">
        <v>3000</v>
      </c>
      <c r="D498" s="30">
        <f t="shared" ref="D498:E503" si="59">C498</f>
        <v>3000</v>
      </c>
      <c r="E498" s="30">
        <f t="shared" si="59"/>
        <v>3000</v>
      </c>
      <c r="H498" s="41">
        <f t="shared" si="51"/>
        <v>3000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10000</v>
      </c>
      <c r="D500" s="5">
        <f t="shared" si="59"/>
        <v>10000</v>
      </c>
      <c r="E500" s="5">
        <f t="shared" si="59"/>
        <v>10000</v>
      </c>
      <c r="H500" s="41">
        <f t="shared" si="51"/>
        <v>10000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9"/>
        <v>500</v>
      </c>
      <c r="E502" s="5">
        <f t="shared" si="59"/>
        <v>500</v>
      </c>
      <c r="H502" s="41">
        <f t="shared" si="51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1" t="s">
        <v>410</v>
      </c>
      <c r="B504" s="172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hidden="1" outlineLevel="2" collapsed="1">
      <c r="A505" s="6">
        <v>3303</v>
      </c>
      <c r="B505" s="4" t="s">
        <v>411</v>
      </c>
      <c r="C505" s="5">
        <v>900</v>
      </c>
      <c r="D505" s="5">
        <f>C505</f>
        <v>900</v>
      </c>
      <c r="E505" s="5">
        <f>D505</f>
        <v>900</v>
      </c>
      <c r="H505" s="41">
        <f t="shared" si="51"/>
        <v>900</v>
      </c>
    </row>
    <row r="506" spans="1:12" hidden="1" outlineLevel="2">
      <c r="A506" s="6">
        <v>3303</v>
      </c>
      <c r="B506" s="4" t="s">
        <v>412</v>
      </c>
      <c r="C506" s="5">
        <v>300</v>
      </c>
      <c r="D506" s="5">
        <f t="shared" ref="D506:E508" si="60">C506</f>
        <v>300</v>
      </c>
      <c r="E506" s="5">
        <f t="shared" si="60"/>
        <v>300</v>
      </c>
      <c r="H506" s="41">
        <f t="shared" si="51"/>
        <v>300</v>
      </c>
    </row>
    <row r="507" spans="1:12" hidden="1" outlineLevel="2">
      <c r="A507" s="6">
        <v>3303</v>
      </c>
      <c r="B507" s="4" t="s">
        <v>413</v>
      </c>
      <c r="C507" s="5">
        <v>800</v>
      </c>
      <c r="D507" s="5">
        <f t="shared" si="60"/>
        <v>800</v>
      </c>
      <c r="E507" s="5">
        <f t="shared" si="60"/>
        <v>800</v>
      </c>
      <c r="H507" s="41">
        <f t="shared" si="51"/>
        <v>800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1" t="s">
        <v>414</v>
      </c>
      <c r="B509" s="172"/>
      <c r="C509" s="32">
        <f>C510+C511+C512+C513+C517+C518+C519+C520+C521</f>
        <v>8900</v>
      </c>
      <c r="D509" s="32">
        <f>D510+D511+D512+D513+D517+D518+D519+D520+D521</f>
        <v>8900</v>
      </c>
      <c r="E509" s="32">
        <f>E510+E511+E512+E513+E517+E518+E519+E520+E521</f>
        <v>8900</v>
      </c>
      <c r="F509" s="51"/>
      <c r="H509" s="41">
        <f t="shared" si="51"/>
        <v>8900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2500</v>
      </c>
      <c r="D513" s="5">
        <f>SUM(D514:D516)</f>
        <v>2500</v>
      </c>
      <c r="E513" s="5">
        <f>SUM(E514:E516)</f>
        <v>2500</v>
      </c>
      <c r="H513" s="41">
        <f t="shared" si="51"/>
        <v>2500</v>
      </c>
    </row>
    <row r="514" spans="1:8" ht="15" hidden="1" customHeight="1" outlineLevel="3">
      <c r="A514" s="29"/>
      <c r="B514" s="28" t="s">
        <v>419</v>
      </c>
      <c r="C514" s="30">
        <v>2500</v>
      </c>
      <c r="D514" s="30">
        <f t="shared" ref="D514:E521" si="62">C514</f>
        <v>2500</v>
      </c>
      <c r="E514" s="30">
        <f t="shared" si="62"/>
        <v>2500</v>
      </c>
      <c r="H514" s="41">
        <f t="shared" ref="H514:H577" si="63">C514</f>
        <v>2500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3000</v>
      </c>
      <c r="D517" s="5">
        <f t="shared" si="62"/>
        <v>3000</v>
      </c>
      <c r="E517" s="5">
        <f t="shared" si="62"/>
        <v>3000</v>
      </c>
      <c r="H517" s="41">
        <f t="shared" si="63"/>
        <v>3000</v>
      </c>
    </row>
    <row r="518" spans="1:8" hidden="1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hidden="1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hidden="1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hidden="1" outlineLevel="2">
      <c r="A521" s="6">
        <v>3305</v>
      </c>
      <c r="B521" s="4" t="s">
        <v>409</v>
      </c>
      <c r="C521" s="5">
        <v>400</v>
      </c>
      <c r="D521" s="5">
        <f t="shared" si="62"/>
        <v>400</v>
      </c>
      <c r="E521" s="5">
        <f t="shared" si="62"/>
        <v>400</v>
      </c>
      <c r="H521" s="41">
        <f t="shared" si="63"/>
        <v>400</v>
      </c>
    </row>
    <row r="522" spans="1:8" hidden="1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1" t="s">
        <v>441</v>
      </c>
      <c r="B538" s="172"/>
      <c r="C538" s="32">
        <f>SUM(C539:C544)</f>
        <v>906</v>
      </c>
      <c r="D538" s="32">
        <f>SUM(D539:D544)</f>
        <v>906</v>
      </c>
      <c r="E538" s="32">
        <f>SUM(E539:E544)</f>
        <v>906</v>
      </c>
      <c r="H538" s="41">
        <f t="shared" si="63"/>
        <v>906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906</v>
      </c>
      <c r="D540" s="5">
        <f t="shared" ref="D540:E543" si="66">C540</f>
        <v>906</v>
      </c>
      <c r="E540" s="5">
        <f t="shared" si="66"/>
        <v>906</v>
      </c>
      <c r="H540" s="41">
        <f t="shared" si="63"/>
        <v>906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9" t="s">
        <v>449</v>
      </c>
      <c r="B547" s="180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77" t="s">
        <v>455</v>
      </c>
      <c r="B550" s="178"/>
      <c r="C550" s="36">
        <f>C551</f>
        <v>24950</v>
      </c>
      <c r="D550" s="36">
        <f>D551</f>
        <v>24950</v>
      </c>
      <c r="E550" s="36">
        <f>E551</f>
        <v>24950</v>
      </c>
      <c r="G550" s="39" t="s">
        <v>59</v>
      </c>
      <c r="H550" s="41">
        <f t="shared" si="63"/>
        <v>24950</v>
      </c>
      <c r="I550" s="42"/>
      <c r="J550" s="40" t="b">
        <f>AND(H550=I550)</f>
        <v>0</v>
      </c>
    </row>
    <row r="551" spans="1:10">
      <c r="A551" s="173" t="s">
        <v>456</v>
      </c>
      <c r="B551" s="174"/>
      <c r="C551" s="33">
        <f>C552+C556</f>
        <v>24950</v>
      </c>
      <c r="D551" s="33">
        <f>D552+D556</f>
        <v>24950</v>
      </c>
      <c r="E551" s="33">
        <f>E552+E556</f>
        <v>24950</v>
      </c>
      <c r="G551" s="39" t="s">
        <v>594</v>
      </c>
      <c r="H551" s="41">
        <f t="shared" si="63"/>
        <v>24950</v>
      </c>
      <c r="I551" s="42"/>
      <c r="J551" s="40" t="b">
        <f>AND(H551=I551)</f>
        <v>0</v>
      </c>
    </row>
    <row r="552" spans="1:10" hidden="1" outlineLevel="1">
      <c r="A552" s="171" t="s">
        <v>457</v>
      </c>
      <c r="B552" s="172"/>
      <c r="C552" s="32">
        <f>SUM(C553:C555)</f>
        <v>24950</v>
      </c>
      <c r="D552" s="32">
        <f>SUM(D553:D555)</f>
        <v>24950</v>
      </c>
      <c r="E552" s="32">
        <f>SUM(E553:E555)</f>
        <v>24950</v>
      </c>
      <c r="H552" s="41">
        <f t="shared" si="63"/>
        <v>24950</v>
      </c>
    </row>
    <row r="553" spans="1:10" hidden="1" outlineLevel="2" collapsed="1">
      <c r="A553" s="6">
        <v>5500</v>
      </c>
      <c r="B553" s="4" t="s">
        <v>458</v>
      </c>
      <c r="C553" s="5">
        <v>24950</v>
      </c>
      <c r="D553" s="5">
        <f t="shared" ref="D553:E555" si="67">C553</f>
        <v>24950</v>
      </c>
      <c r="E553" s="5">
        <f t="shared" si="67"/>
        <v>24950</v>
      </c>
      <c r="H553" s="41">
        <f t="shared" si="63"/>
        <v>24950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5" t="s">
        <v>62</v>
      </c>
      <c r="B559" s="176"/>
      <c r="C559" s="37">
        <f>C560+C716+C725</f>
        <v>1231000</v>
      </c>
      <c r="D559" s="37">
        <f>D560+D716+D725</f>
        <v>1231000</v>
      </c>
      <c r="E559" s="37">
        <f>E560+E716+E725</f>
        <v>1231000</v>
      </c>
      <c r="G559" s="39" t="s">
        <v>62</v>
      </c>
      <c r="H559" s="41">
        <f t="shared" si="63"/>
        <v>1231000</v>
      </c>
      <c r="I559" s="42"/>
      <c r="J559" s="40" t="b">
        <f>AND(H559=I559)</f>
        <v>0</v>
      </c>
    </row>
    <row r="560" spans="1:10">
      <c r="A560" s="177" t="s">
        <v>464</v>
      </c>
      <c r="B560" s="178"/>
      <c r="C560" s="36">
        <f>C561+C638+C642+C645</f>
        <v>1156000</v>
      </c>
      <c r="D560" s="36">
        <f>D561+D638+D642+D645</f>
        <v>1156000</v>
      </c>
      <c r="E560" s="36">
        <f>E561+E638+E642+E645</f>
        <v>1156000</v>
      </c>
      <c r="G560" s="39" t="s">
        <v>61</v>
      </c>
      <c r="H560" s="41">
        <f t="shared" si="63"/>
        <v>1156000</v>
      </c>
      <c r="I560" s="42"/>
      <c r="J560" s="40" t="b">
        <f>AND(H560=I560)</f>
        <v>0</v>
      </c>
    </row>
    <row r="561" spans="1:10">
      <c r="A561" s="173" t="s">
        <v>465</v>
      </c>
      <c r="B561" s="174"/>
      <c r="C561" s="38">
        <f>C562+C567+C568+C569+C576+C577+C581+C584+C585+C586+C587+C592+C595+C599+C603+C610+C616+C628</f>
        <v>1156000</v>
      </c>
      <c r="D561" s="38">
        <f>D562+D567+D568+D569+D576+D577+D581+D584+D585+D586+D587+D592+D595+D599+D603+D610+D616+D628</f>
        <v>1156000</v>
      </c>
      <c r="E561" s="38">
        <f>E562+E567+E568+E569+E576+E577+E581+E584+E585+E586+E587+E592+E595+E599+E603+E610+E616+E628</f>
        <v>1156000</v>
      </c>
      <c r="G561" s="39" t="s">
        <v>595</v>
      </c>
      <c r="H561" s="41">
        <f t="shared" si="63"/>
        <v>1156000</v>
      </c>
      <c r="I561" s="42"/>
      <c r="J561" s="40" t="b">
        <f>AND(H561=I561)</f>
        <v>0</v>
      </c>
    </row>
    <row r="562" spans="1:10" hidden="1" outlineLevel="1">
      <c r="A562" s="171" t="s">
        <v>466</v>
      </c>
      <c r="B562" s="172"/>
      <c r="C562" s="32">
        <f>SUM(C563:C566)</f>
        <v>5000</v>
      </c>
      <c r="D562" s="32">
        <f>SUM(D563:D566)</f>
        <v>5000</v>
      </c>
      <c r="E562" s="32">
        <f>SUM(E563:E566)</f>
        <v>5000</v>
      </c>
      <c r="H562" s="41">
        <f t="shared" si="63"/>
        <v>5000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5000</v>
      </c>
      <c r="D566" s="5">
        <f t="shared" si="68"/>
        <v>5000</v>
      </c>
      <c r="E566" s="5">
        <f t="shared" si="68"/>
        <v>5000</v>
      </c>
      <c r="H566" s="41">
        <f t="shared" si="63"/>
        <v>5000</v>
      </c>
    </row>
    <row r="567" spans="1:10" hidden="1" outlineLevel="1">
      <c r="A567" s="171" t="s">
        <v>467</v>
      </c>
      <c r="B567" s="172"/>
      <c r="C567" s="31">
        <v>140000</v>
      </c>
      <c r="D567" s="31">
        <f>C567</f>
        <v>140000</v>
      </c>
      <c r="E567" s="31">
        <f>D567</f>
        <v>140000</v>
      </c>
      <c r="H567" s="41">
        <f t="shared" si="63"/>
        <v>140000</v>
      </c>
    </row>
    <row r="568" spans="1:10" hidden="1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1" t="s">
        <v>473</v>
      </c>
      <c r="B569" s="172"/>
      <c r="C569" s="32">
        <f>SUM(C570:C575)</f>
        <v>30000</v>
      </c>
      <c r="D569" s="32">
        <f>SUM(D570:D575)</f>
        <v>30000</v>
      </c>
      <c r="E569" s="32">
        <f>SUM(E570:E575)</f>
        <v>30000</v>
      </c>
      <c r="H569" s="41">
        <f t="shared" si="63"/>
        <v>30000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30000</v>
      </c>
      <c r="D572" s="5">
        <f t="shared" si="69"/>
        <v>30000</v>
      </c>
      <c r="E572" s="5">
        <f t="shared" si="69"/>
        <v>30000</v>
      </c>
      <c r="H572" s="41">
        <f t="shared" si="63"/>
        <v>30000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1" t="s">
        <v>480</v>
      </c>
      <c r="B576" s="172"/>
      <c r="C576" s="32">
        <v>20000</v>
      </c>
      <c r="D576" s="32">
        <f>C576</f>
        <v>20000</v>
      </c>
      <c r="E576" s="32">
        <f>D576</f>
        <v>20000</v>
      </c>
      <c r="H576" s="41">
        <f t="shared" si="63"/>
        <v>20000</v>
      </c>
    </row>
    <row r="577" spans="1:8" hidden="1" outlineLevel="1">
      <c r="A577" s="171" t="s">
        <v>481</v>
      </c>
      <c r="B577" s="172"/>
      <c r="C577" s="32">
        <f>SUM(C578:C580)</f>
        <v>2000</v>
      </c>
      <c r="D577" s="32">
        <f>SUM(D578:D580)</f>
        <v>2000</v>
      </c>
      <c r="E577" s="32">
        <f>SUM(E578:E580)</f>
        <v>2000</v>
      </c>
      <c r="H577" s="41">
        <f t="shared" si="63"/>
        <v>2000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2000</v>
      </c>
      <c r="D580" s="5">
        <f t="shared" si="70"/>
        <v>2000</v>
      </c>
      <c r="E580" s="5">
        <f t="shared" si="70"/>
        <v>2000</v>
      </c>
      <c r="H580" s="41">
        <f t="shared" si="71"/>
        <v>2000</v>
      </c>
    </row>
    <row r="581" spans="1:8" hidden="1" outlineLevel="1">
      <c r="A581" s="171" t="s">
        <v>485</v>
      </c>
      <c r="B581" s="172"/>
      <c r="C581" s="32">
        <f>SUM(C582:C583)</f>
        <v>255000</v>
      </c>
      <c r="D581" s="32">
        <f>SUM(D582:D583)</f>
        <v>255000</v>
      </c>
      <c r="E581" s="32">
        <f>SUM(E582:E583)</f>
        <v>255000</v>
      </c>
      <c r="H581" s="41">
        <f t="shared" si="71"/>
        <v>255000</v>
      </c>
    </row>
    <row r="582" spans="1:8" hidden="1" outlineLevel="2">
      <c r="A582" s="7">
        <v>6606</v>
      </c>
      <c r="B582" s="4" t="s">
        <v>486</v>
      </c>
      <c r="C582" s="5">
        <v>240000</v>
      </c>
      <c r="D582" s="5">
        <f t="shared" ref="D582:E586" si="72">C582</f>
        <v>240000</v>
      </c>
      <c r="E582" s="5">
        <f t="shared" si="72"/>
        <v>240000</v>
      </c>
      <c r="H582" s="41">
        <f t="shared" si="71"/>
        <v>240000</v>
      </c>
    </row>
    <row r="583" spans="1:8" hidden="1" outlineLevel="2">
      <c r="A583" s="7">
        <v>6606</v>
      </c>
      <c r="B583" s="4" t="s">
        <v>487</v>
      </c>
      <c r="C583" s="5">
        <v>15000</v>
      </c>
      <c r="D583" s="5">
        <f t="shared" si="72"/>
        <v>15000</v>
      </c>
      <c r="E583" s="5">
        <f t="shared" si="72"/>
        <v>15000</v>
      </c>
      <c r="H583" s="41">
        <f t="shared" si="71"/>
        <v>15000</v>
      </c>
    </row>
    <row r="584" spans="1:8" hidden="1" outlineLevel="1">
      <c r="A584" s="171" t="s">
        <v>488</v>
      </c>
      <c r="B584" s="172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1" t="s">
        <v>489</v>
      </c>
      <c r="B585" s="172"/>
      <c r="C585" s="32">
        <v>67000</v>
      </c>
      <c r="D585" s="32">
        <f t="shared" si="72"/>
        <v>67000</v>
      </c>
      <c r="E585" s="32">
        <f t="shared" si="72"/>
        <v>67000</v>
      </c>
      <c r="H585" s="41">
        <f t="shared" si="71"/>
        <v>67000</v>
      </c>
    </row>
    <row r="586" spans="1:8" hidden="1" outlineLevel="1" collapsed="1">
      <c r="A586" s="171" t="s">
        <v>490</v>
      </c>
      <c r="B586" s="172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1" t="s">
        <v>491</v>
      </c>
      <c r="B587" s="172"/>
      <c r="C587" s="32">
        <f>SUM(C588:C591)</f>
        <v>100000</v>
      </c>
      <c r="D587" s="32">
        <f>SUM(D588:D591)</f>
        <v>100000</v>
      </c>
      <c r="E587" s="32">
        <f>SUM(E588:E591)</f>
        <v>100000</v>
      </c>
      <c r="H587" s="41">
        <f t="shared" si="71"/>
        <v>100000</v>
      </c>
    </row>
    <row r="588" spans="1:8" hidden="1" outlineLevel="2">
      <c r="A588" s="7">
        <v>6610</v>
      </c>
      <c r="B588" s="4" t="s">
        <v>492</v>
      </c>
      <c r="C588" s="5">
        <v>90000</v>
      </c>
      <c r="D588" s="5">
        <f>C588</f>
        <v>90000</v>
      </c>
      <c r="E588" s="5">
        <f>D588</f>
        <v>90000</v>
      </c>
      <c r="H588" s="41">
        <f t="shared" si="71"/>
        <v>90000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10000</v>
      </c>
      <c r="D591" s="5">
        <f t="shared" si="73"/>
        <v>10000</v>
      </c>
      <c r="E591" s="5">
        <f t="shared" si="73"/>
        <v>10000</v>
      </c>
      <c r="H591" s="41">
        <f t="shared" si="71"/>
        <v>10000</v>
      </c>
    </row>
    <row r="592" spans="1:8" hidden="1" outlineLevel="1">
      <c r="A592" s="171" t="s">
        <v>498</v>
      </c>
      <c r="B592" s="172"/>
      <c r="C592" s="32">
        <f>SUM(C593:C594)</f>
        <v>1000</v>
      </c>
      <c r="D592" s="32">
        <f>SUM(D593:D594)</f>
        <v>1000</v>
      </c>
      <c r="E592" s="32">
        <f>SUM(E593:E594)</f>
        <v>1000</v>
      </c>
      <c r="H592" s="41">
        <f t="shared" si="71"/>
        <v>1000</v>
      </c>
    </row>
    <row r="593" spans="1:8" hidden="1" outlineLevel="2">
      <c r="A593" s="7">
        <v>6611</v>
      </c>
      <c r="B593" s="4" t="s">
        <v>496</v>
      </c>
      <c r="C593" s="5">
        <v>1000</v>
      </c>
      <c r="D593" s="5">
        <f>C593</f>
        <v>1000</v>
      </c>
      <c r="E593" s="5">
        <f>D593</f>
        <v>1000</v>
      </c>
      <c r="H593" s="41">
        <f t="shared" si="71"/>
        <v>1000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1" t="s">
        <v>503</v>
      </c>
      <c r="B599" s="172"/>
      <c r="C599" s="32">
        <f>SUM(C600:C602)</f>
        <v>345000</v>
      </c>
      <c r="D599" s="32">
        <f>SUM(D600:D602)</f>
        <v>345000</v>
      </c>
      <c r="E599" s="32">
        <f>SUM(E600:E602)</f>
        <v>345000</v>
      </c>
      <c r="H599" s="41">
        <f t="shared" si="71"/>
        <v>345000</v>
      </c>
    </row>
    <row r="600" spans="1:8" hidden="1" outlineLevel="2">
      <c r="A600" s="7">
        <v>6613</v>
      </c>
      <c r="B600" s="4" t="s">
        <v>504</v>
      </c>
      <c r="C600" s="5">
        <v>5000</v>
      </c>
      <c r="D600" s="5">
        <f t="shared" ref="D600:E602" si="75">C600</f>
        <v>5000</v>
      </c>
      <c r="E600" s="5">
        <f t="shared" si="75"/>
        <v>5000</v>
      </c>
      <c r="H600" s="41">
        <f t="shared" si="71"/>
        <v>5000</v>
      </c>
    </row>
    <row r="601" spans="1:8" hidden="1" outlineLevel="2">
      <c r="A601" s="7">
        <v>6613</v>
      </c>
      <c r="B601" s="4" t="s">
        <v>505</v>
      </c>
      <c r="C601" s="5">
        <v>320000</v>
      </c>
      <c r="D601" s="5">
        <f t="shared" si="75"/>
        <v>320000</v>
      </c>
      <c r="E601" s="5">
        <f t="shared" si="75"/>
        <v>320000</v>
      </c>
      <c r="H601" s="41">
        <f t="shared" si="71"/>
        <v>320000</v>
      </c>
    </row>
    <row r="602" spans="1:8" hidden="1" outlineLevel="2">
      <c r="A602" s="7">
        <v>6613</v>
      </c>
      <c r="B602" s="4" t="s">
        <v>501</v>
      </c>
      <c r="C602" s="5">
        <v>20000</v>
      </c>
      <c r="D602" s="5">
        <f t="shared" si="75"/>
        <v>20000</v>
      </c>
      <c r="E602" s="5">
        <f t="shared" si="75"/>
        <v>20000</v>
      </c>
      <c r="H602" s="41">
        <f t="shared" si="71"/>
        <v>20000</v>
      </c>
    </row>
    <row r="603" spans="1:8" hidden="1" outlineLevel="1">
      <c r="A603" s="171" t="s">
        <v>506</v>
      </c>
      <c r="B603" s="172"/>
      <c r="C603" s="32">
        <f>SUM(C604:C609)</f>
        <v>151000</v>
      </c>
      <c r="D603" s="32">
        <f>SUM(D604:D609)</f>
        <v>151000</v>
      </c>
      <c r="E603" s="32">
        <f>SUM(E604:E609)</f>
        <v>151000</v>
      </c>
      <c r="H603" s="41">
        <f t="shared" si="71"/>
        <v>151000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150000</v>
      </c>
      <c r="D607" s="5">
        <f t="shared" si="76"/>
        <v>150000</v>
      </c>
      <c r="E607" s="5">
        <f t="shared" si="76"/>
        <v>150000</v>
      </c>
      <c r="H607" s="41">
        <f t="shared" si="71"/>
        <v>150000</v>
      </c>
    </row>
    <row r="608" spans="1:8" hidden="1" outlineLevel="2">
      <c r="A608" s="7">
        <v>6614</v>
      </c>
      <c r="B608" s="4" t="s">
        <v>511</v>
      </c>
      <c r="C608" s="5">
        <v>1000</v>
      </c>
      <c r="D608" s="5">
        <f t="shared" si="76"/>
        <v>1000</v>
      </c>
      <c r="E608" s="5">
        <f t="shared" si="76"/>
        <v>1000</v>
      </c>
      <c r="H608" s="41">
        <f t="shared" si="71"/>
        <v>1000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1" t="s">
        <v>513</v>
      </c>
      <c r="B610" s="172"/>
      <c r="C610" s="32">
        <f>SUM(C611:C615)</f>
        <v>20000</v>
      </c>
      <c r="D610" s="32">
        <f>SUM(D611:D615)</f>
        <v>20000</v>
      </c>
      <c r="E610" s="32">
        <f>SUM(E611:E615)</f>
        <v>20000</v>
      </c>
      <c r="H610" s="41">
        <f t="shared" si="71"/>
        <v>20000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20000</v>
      </c>
      <c r="D615" s="5">
        <f t="shared" si="77"/>
        <v>20000</v>
      </c>
      <c r="E615" s="5">
        <f t="shared" si="77"/>
        <v>20000</v>
      </c>
      <c r="H615" s="41">
        <f t="shared" si="71"/>
        <v>20000</v>
      </c>
    </row>
    <row r="616" spans="1:8" hidden="1" outlineLevel="1">
      <c r="A616" s="171" t="s">
        <v>519</v>
      </c>
      <c r="B616" s="172"/>
      <c r="C616" s="32">
        <f>SUM(C617:C627)</f>
        <v>20000</v>
      </c>
      <c r="D616" s="32">
        <f>SUM(D617:D627)</f>
        <v>20000</v>
      </c>
      <c r="E616" s="32">
        <f>SUM(E617:E627)</f>
        <v>20000</v>
      </c>
      <c r="H616" s="41">
        <f t="shared" si="71"/>
        <v>20000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20000</v>
      </c>
      <c r="D627" s="5">
        <f t="shared" si="78"/>
        <v>20000</v>
      </c>
      <c r="E627" s="5">
        <f t="shared" si="78"/>
        <v>20000</v>
      </c>
      <c r="H627" s="41">
        <f t="shared" si="71"/>
        <v>20000</v>
      </c>
    </row>
    <row r="628" spans="1:10" hidden="1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3" t="s">
        <v>541</v>
      </c>
      <c r="B638" s="17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3" t="s">
        <v>545</v>
      </c>
      <c r="B642" s="17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3" t="s">
        <v>548</v>
      </c>
      <c r="B645" s="17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1" t="s">
        <v>556</v>
      </c>
      <c r="B668" s="172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1" t="s">
        <v>557</v>
      </c>
      <c r="B669" s="172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1" t="s">
        <v>558</v>
      </c>
      <c r="B670" s="172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77" t="s">
        <v>570</v>
      </c>
      <c r="B716" s="178"/>
      <c r="C716" s="36">
        <f>C717</f>
        <v>75000</v>
      </c>
      <c r="D716" s="36">
        <f>D717</f>
        <v>75000</v>
      </c>
      <c r="E716" s="36">
        <f>E717</f>
        <v>75000</v>
      </c>
      <c r="G716" s="39" t="s">
        <v>66</v>
      </c>
      <c r="H716" s="41">
        <f t="shared" si="92"/>
        <v>75000</v>
      </c>
      <c r="I716" s="42"/>
      <c r="J716" s="40" t="b">
        <f>AND(H716=I716)</f>
        <v>0</v>
      </c>
    </row>
    <row r="717" spans="1:10">
      <c r="A717" s="173" t="s">
        <v>571</v>
      </c>
      <c r="B717" s="174"/>
      <c r="C717" s="33">
        <f>C718+C722</f>
        <v>75000</v>
      </c>
      <c r="D717" s="33">
        <f>D718+D722</f>
        <v>75000</v>
      </c>
      <c r="E717" s="33">
        <f>E718+E722</f>
        <v>75000</v>
      </c>
      <c r="G717" s="39" t="s">
        <v>599</v>
      </c>
      <c r="H717" s="41">
        <f t="shared" si="92"/>
        <v>75000</v>
      </c>
      <c r="I717" s="42"/>
      <c r="J717" s="40" t="b">
        <f>AND(H717=I717)</f>
        <v>0</v>
      </c>
    </row>
    <row r="718" spans="1:10" hidden="1" outlineLevel="1" collapsed="1">
      <c r="A718" s="183" t="s">
        <v>831</v>
      </c>
      <c r="B718" s="184"/>
      <c r="C718" s="31">
        <f>SUM(C719:C721)</f>
        <v>75000</v>
      </c>
      <c r="D718" s="31">
        <f>SUM(D719:D721)</f>
        <v>75000</v>
      </c>
      <c r="E718" s="31">
        <f>SUM(E719:E721)</f>
        <v>75000</v>
      </c>
      <c r="H718" s="41">
        <f t="shared" si="92"/>
        <v>75000</v>
      </c>
    </row>
    <row r="719" spans="1:10" ht="15" hidden="1" customHeight="1" outlineLevel="2">
      <c r="A719" s="6">
        <v>10950</v>
      </c>
      <c r="B719" s="4" t="s">
        <v>572</v>
      </c>
      <c r="C719" s="5">
        <v>75000</v>
      </c>
      <c r="D719" s="5">
        <f>C719</f>
        <v>75000</v>
      </c>
      <c r="E719" s="5">
        <f>D719</f>
        <v>75000</v>
      </c>
      <c r="H719" s="41">
        <f t="shared" si="92"/>
        <v>75000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 t="b">
        <f>C595=C720</f>
        <v>1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3" t="s">
        <v>830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77" t="s">
        <v>577</v>
      </c>
      <c r="B725" s="17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3" t="s">
        <v>588</v>
      </c>
      <c r="B726" s="17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3" t="s">
        <v>829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807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817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3" t="s">
        <v>828</v>
      </c>
      <c r="B730" s="18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802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827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3" t="s">
        <v>826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820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825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824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807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817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3" t="s">
        <v>823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817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3" t="s">
        <v>822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807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3" t="s">
        <v>821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820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819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802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818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807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817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3" t="s">
        <v>816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802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0" customFormat="1" hidden="1" outlineLevel="3">
      <c r="A752" s="123"/>
      <c r="B752" s="122" t="s">
        <v>815</v>
      </c>
      <c r="C752" s="121"/>
      <c r="D752" s="121">
        <f t="shared" ref="D752:E754" si="98">C752</f>
        <v>0</v>
      </c>
      <c r="E752" s="121">
        <f t="shared" si="98"/>
        <v>0</v>
      </c>
    </row>
    <row r="753" spans="1:5" s="120" customFormat="1" hidden="1" outlineLevel="3">
      <c r="A753" s="123"/>
      <c r="B753" s="122" t="s">
        <v>801</v>
      </c>
      <c r="C753" s="121"/>
      <c r="D753" s="121">
        <f t="shared" si="98"/>
        <v>0</v>
      </c>
      <c r="E753" s="121">
        <f t="shared" si="98"/>
        <v>0</v>
      </c>
    </row>
    <row r="754" spans="1:5" hidden="1" outlineLevel="2">
      <c r="A754" s="6">
        <v>3</v>
      </c>
      <c r="B754" s="4" t="s">
        <v>807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3" t="s">
        <v>814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802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813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812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811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3" t="s">
        <v>810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802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809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799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807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3" t="s">
        <v>808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807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3" t="s">
        <v>806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802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805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804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3" t="s">
        <v>803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802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801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800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799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798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3" t="s">
        <v>797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796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0" t="s">
        <v>30</v>
      </c>
      <c r="B1" s="160"/>
      <c r="C1" s="160"/>
      <c r="D1" s="157" t="s">
        <v>833</v>
      </c>
      <c r="E1" s="157" t="s">
        <v>832</v>
      </c>
      <c r="G1" s="43" t="s">
        <v>31</v>
      </c>
      <c r="H1" s="44"/>
      <c r="I1" s="45"/>
      <c r="J1" s="46" t="b">
        <f>AND(H1=I1)</f>
        <v>1</v>
      </c>
    </row>
    <row r="2" spans="1:14">
      <c r="A2" s="161" t="s">
        <v>60</v>
      </c>
      <c r="B2" s="16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2" t="s">
        <v>578</v>
      </c>
      <c r="B3" s="16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3" t="s">
        <v>124</v>
      </c>
      <c r="B4" s="164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3" t="s">
        <v>125</v>
      </c>
      <c r="B11" s="164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3" t="s">
        <v>145</v>
      </c>
      <c r="B38" s="164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3" t="s">
        <v>158</v>
      </c>
      <c r="B61" s="164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2" t="s">
        <v>579</v>
      </c>
      <c r="B67" s="16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3" t="s">
        <v>163</v>
      </c>
      <c r="B68" s="164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7" t="s">
        <v>62</v>
      </c>
      <c r="B114" s="16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5" t="s">
        <v>580</v>
      </c>
      <c r="B115" s="166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3" t="s">
        <v>195</v>
      </c>
      <c r="B116" s="164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7"/>
      <c r="B118" s="126" t="s">
        <v>835</v>
      </c>
      <c r="C118" s="125"/>
      <c r="D118" s="125">
        <f>C118</f>
        <v>0</v>
      </c>
      <c r="E118" s="125">
        <f>D118</f>
        <v>0</v>
      </c>
    </row>
    <row r="119" spans="1:10" ht="15" customHeight="1" outlineLevel="2">
      <c r="A119" s="127"/>
      <c r="B119" s="126" t="s">
        <v>840</v>
      </c>
      <c r="C119" s="125"/>
      <c r="D119" s="125">
        <f>C119</f>
        <v>0</v>
      </c>
      <c r="E119" s="125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7"/>
      <c r="B121" s="126" t="s">
        <v>835</v>
      </c>
      <c r="C121" s="125"/>
      <c r="D121" s="125">
        <f>C121</f>
        <v>0</v>
      </c>
      <c r="E121" s="125">
        <f>D121</f>
        <v>0</v>
      </c>
    </row>
    <row r="122" spans="1:10" ht="15" customHeight="1" outlineLevel="2">
      <c r="A122" s="127"/>
      <c r="B122" s="126" t="s">
        <v>840</v>
      </c>
      <c r="C122" s="125"/>
      <c r="D122" s="125">
        <f>C122</f>
        <v>0</v>
      </c>
      <c r="E122" s="125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7"/>
      <c r="B124" s="126" t="s">
        <v>835</v>
      </c>
      <c r="C124" s="125"/>
      <c r="D124" s="125">
        <f>C124</f>
        <v>0</v>
      </c>
      <c r="E124" s="125">
        <f>D124</f>
        <v>0</v>
      </c>
    </row>
    <row r="125" spans="1:10" ht="15" customHeight="1" outlineLevel="2">
      <c r="A125" s="127"/>
      <c r="B125" s="126" t="s">
        <v>840</v>
      </c>
      <c r="C125" s="125"/>
      <c r="D125" s="125">
        <f>C125</f>
        <v>0</v>
      </c>
      <c r="E125" s="125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7"/>
      <c r="B127" s="126" t="s">
        <v>835</v>
      </c>
      <c r="C127" s="125"/>
      <c r="D127" s="125">
        <f>C127</f>
        <v>0</v>
      </c>
      <c r="E127" s="125">
        <f>D127</f>
        <v>0</v>
      </c>
    </row>
    <row r="128" spans="1:10" ht="15" customHeight="1" outlineLevel="2">
      <c r="A128" s="127"/>
      <c r="B128" s="126" t="s">
        <v>840</v>
      </c>
      <c r="C128" s="125"/>
      <c r="D128" s="125">
        <f>C128</f>
        <v>0</v>
      </c>
      <c r="E128" s="125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7"/>
      <c r="B130" s="126" t="s">
        <v>835</v>
      </c>
      <c r="C130" s="125"/>
      <c r="D130" s="125">
        <f>C130</f>
        <v>0</v>
      </c>
      <c r="E130" s="125">
        <f>D130</f>
        <v>0</v>
      </c>
    </row>
    <row r="131" spans="1:10" ht="15" customHeight="1" outlineLevel="2">
      <c r="A131" s="127"/>
      <c r="B131" s="126" t="s">
        <v>840</v>
      </c>
      <c r="C131" s="125"/>
      <c r="D131" s="125">
        <f>C131</f>
        <v>0</v>
      </c>
      <c r="E131" s="125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7"/>
      <c r="B133" s="126" t="s">
        <v>835</v>
      </c>
      <c r="C133" s="125"/>
      <c r="D133" s="125">
        <f>C133</f>
        <v>0</v>
      </c>
      <c r="E133" s="125">
        <f>D133</f>
        <v>0</v>
      </c>
    </row>
    <row r="134" spans="1:10" ht="15" customHeight="1" outlineLevel="2">
      <c r="A134" s="127"/>
      <c r="B134" s="126" t="s">
        <v>840</v>
      </c>
      <c r="C134" s="125"/>
      <c r="D134" s="125">
        <f>C134</f>
        <v>0</v>
      </c>
      <c r="E134" s="125">
        <f>D134</f>
        <v>0</v>
      </c>
    </row>
    <row r="135" spans="1:10">
      <c r="A135" s="163" t="s">
        <v>202</v>
      </c>
      <c r="B135" s="164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7"/>
      <c r="B137" s="126" t="s">
        <v>835</v>
      </c>
      <c r="C137" s="125"/>
      <c r="D137" s="125">
        <f>C137</f>
        <v>0</v>
      </c>
      <c r="E137" s="125">
        <f>D137</f>
        <v>0</v>
      </c>
    </row>
    <row r="138" spans="1:10" ht="15" customHeight="1" outlineLevel="2">
      <c r="A138" s="127"/>
      <c r="B138" s="126" t="s">
        <v>842</v>
      </c>
      <c r="C138" s="125"/>
      <c r="D138" s="125">
        <f t="shared" ref="D138:E139" si="9">C138</f>
        <v>0</v>
      </c>
      <c r="E138" s="125">
        <f t="shared" si="9"/>
        <v>0</v>
      </c>
    </row>
    <row r="139" spans="1:10" ht="15" customHeight="1" outlineLevel="2">
      <c r="A139" s="127"/>
      <c r="B139" s="126" t="s">
        <v>841</v>
      </c>
      <c r="C139" s="125"/>
      <c r="D139" s="125">
        <f t="shared" si="9"/>
        <v>0</v>
      </c>
      <c r="E139" s="125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7"/>
      <c r="B141" s="126" t="s">
        <v>835</v>
      </c>
      <c r="C141" s="125"/>
      <c r="D141" s="125">
        <f>C141</f>
        <v>0</v>
      </c>
      <c r="E141" s="125">
        <f>D141</f>
        <v>0</v>
      </c>
    </row>
    <row r="142" spans="1:10" ht="15" customHeight="1" outlineLevel="2">
      <c r="A142" s="127"/>
      <c r="B142" s="126" t="s">
        <v>840</v>
      </c>
      <c r="C142" s="125"/>
      <c r="D142" s="125">
        <f>C142</f>
        <v>0</v>
      </c>
      <c r="E142" s="125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7"/>
      <c r="B144" s="126" t="s">
        <v>835</v>
      </c>
      <c r="C144" s="125"/>
      <c r="D144" s="125">
        <f>C144</f>
        <v>0</v>
      </c>
      <c r="E144" s="125">
        <f>D144</f>
        <v>0</v>
      </c>
    </row>
    <row r="145" spans="1:10" ht="15" customHeight="1" outlineLevel="2">
      <c r="A145" s="127"/>
      <c r="B145" s="126" t="s">
        <v>840</v>
      </c>
      <c r="C145" s="125"/>
      <c r="D145" s="125">
        <f>C145</f>
        <v>0</v>
      </c>
      <c r="E145" s="125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7"/>
      <c r="B147" s="126" t="s">
        <v>835</v>
      </c>
      <c r="C147" s="125"/>
      <c r="D147" s="125">
        <f>C147</f>
        <v>0</v>
      </c>
      <c r="E147" s="125">
        <f>D147</f>
        <v>0</v>
      </c>
    </row>
    <row r="148" spans="1:10" ht="15" customHeight="1" outlineLevel="2">
      <c r="A148" s="127"/>
      <c r="B148" s="126" t="s">
        <v>840</v>
      </c>
      <c r="C148" s="125"/>
      <c r="D148" s="125">
        <f>C148</f>
        <v>0</v>
      </c>
      <c r="E148" s="125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7"/>
      <c r="B150" s="126" t="s">
        <v>835</v>
      </c>
      <c r="C150" s="125"/>
      <c r="D150" s="125">
        <f>C150</f>
        <v>0</v>
      </c>
      <c r="E150" s="125">
        <f>D150</f>
        <v>0</v>
      </c>
    </row>
    <row r="151" spans="1:10" ht="15" customHeight="1" outlineLevel="2">
      <c r="A151" s="127"/>
      <c r="B151" s="126" t="s">
        <v>840</v>
      </c>
      <c r="C151" s="125"/>
      <c r="D151" s="125">
        <f>C151</f>
        <v>0</v>
      </c>
      <c r="E151" s="125">
        <f>D151</f>
        <v>0</v>
      </c>
    </row>
    <row r="152" spans="1:10">
      <c r="A152" s="165" t="s">
        <v>581</v>
      </c>
      <c r="B152" s="166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3" t="s">
        <v>208</v>
      </c>
      <c r="B153" s="164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7"/>
      <c r="B155" s="126" t="s">
        <v>835</v>
      </c>
      <c r="C155" s="125"/>
      <c r="D155" s="125">
        <f>C155</f>
        <v>0</v>
      </c>
      <c r="E155" s="125">
        <f>D155</f>
        <v>0</v>
      </c>
    </row>
    <row r="156" spans="1:10" ht="15" customHeight="1" outlineLevel="2">
      <c r="A156" s="127"/>
      <c r="B156" s="126" t="s">
        <v>840</v>
      </c>
      <c r="C156" s="125"/>
      <c r="D156" s="125">
        <f>C156</f>
        <v>0</v>
      </c>
      <c r="E156" s="125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7"/>
      <c r="B158" s="126" t="s">
        <v>835</v>
      </c>
      <c r="C158" s="125"/>
      <c r="D158" s="125">
        <f>C158</f>
        <v>0</v>
      </c>
      <c r="E158" s="125">
        <f>D158</f>
        <v>0</v>
      </c>
    </row>
    <row r="159" spans="1:10" ht="15" customHeight="1" outlineLevel="2">
      <c r="A159" s="127"/>
      <c r="B159" s="126" t="s">
        <v>840</v>
      </c>
      <c r="C159" s="125"/>
      <c r="D159" s="125">
        <f>C159</f>
        <v>0</v>
      </c>
      <c r="E159" s="125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7"/>
      <c r="B161" s="126" t="s">
        <v>835</v>
      </c>
      <c r="C161" s="125"/>
      <c r="D161" s="125">
        <f>C161</f>
        <v>0</v>
      </c>
      <c r="E161" s="125">
        <f>D161</f>
        <v>0</v>
      </c>
    </row>
    <row r="162" spans="1:10" ht="15" customHeight="1" outlineLevel="2">
      <c r="A162" s="127"/>
      <c r="B162" s="126" t="s">
        <v>840</v>
      </c>
      <c r="C162" s="125"/>
      <c r="D162" s="125">
        <f>C162</f>
        <v>0</v>
      </c>
      <c r="E162" s="125">
        <f>D162</f>
        <v>0</v>
      </c>
    </row>
    <row r="163" spans="1:10">
      <c r="A163" s="163" t="s">
        <v>212</v>
      </c>
      <c r="B163" s="164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7"/>
      <c r="B165" s="126" t="s">
        <v>835</v>
      </c>
      <c r="C165" s="125"/>
      <c r="D165" s="125">
        <f>C165</f>
        <v>0</v>
      </c>
      <c r="E165" s="125">
        <f>D165</f>
        <v>0</v>
      </c>
    </row>
    <row r="166" spans="1:10" ht="15" customHeight="1" outlineLevel="2">
      <c r="A166" s="127"/>
      <c r="B166" s="126" t="s">
        <v>840</v>
      </c>
      <c r="C166" s="125"/>
      <c r="D166" s="125">
        <f>C166</f>
        <v>0</v>
      </c>
      <c r="E166" s="125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7"/>
      <c r="B168" s="126" t="s">
        <v>835</v>
      </c>
      <c r="C168" s="125"/>
      <c r="D168" s="125">
        <f>C168</f>
        <v>0</v>
      </c>
      <c r="E168" s="125">
        <f>D168</f>
        <v>0</v>
      </c>
    </row>
    <row r="169" spans="1:10" ht="15" customHeight="1" outlineLevel="2">
      <c r="A169" s="127"/>
      <c r="B169" s="126" t="s">
        <v>840</v>
      </c>
      <c r="C169" s="125"/>
      <c r="D169" s="125">
        <f>C169</f>
        <v>0</v>
      </c>
      <c r="E169" s="125">
        <f>D169</f>
        <v>0</v>
      </c>
    </row>
    <row r="170" spans="1:10">
      <c r="A170" s="163" t="s">
        <v>214</v>
      </c>
      <c r="B170" s="164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7"/>
      <c r="B172" s="126" t="s">
        <v>835</v>
      </c>
      <c r="C172" s="125"/>
      <c r="D172" s="125">
        <f>C172</f>
        <v>0</v>
      </c>
      <c r="E172" s="125">
        <f>D172</f>
        <v>0</v>
      </c>
    </row>
    <row r="173" spans="1:10" ht="15" customHeight="1" outlineLevel="2">
      <c r="A173" s="127"/>
      <c r="B173" s="126" t="s">
        <v>840</v>
      </c>
      <c r="C173" s="125"/>
      <c r="D173" s="125">
        <f>C173</f>
        <v>0</v>
      </c>
      <c r="E173" s="125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7"/>
      <c r="B175" s="126" t="s">
        <v>835</v>
      </c>
      <c r="C175" s="125"/>
      <c r="D175" s="125">
        <f>C175</f>
        <v>0</v>
      </c>
      <c r="E175" s="125">
        <f>D175</f>
        <v>0</v>
      </c>
    </row>
    <row r="176" spans="1:10" ht="15" customHeight="1" outlineLevel="2">
      <c r="A176" s="127"/>
      <c r="B176" s="126" t="s">
        <v>840</v>
      </c>
      <c r="C176" s="125"/>
      <c r="D176" s="125">
        <f>C176</f>
        <v>0</v>
      </c>
      <c r="E176" s="125">
        <f>D176</f>
        <v>0</v>
      </c>
    </row>
    <row r="177" spans="1:10">
      <c r="A177" s="165" t="s">
        <v>582</v>
      </c>
      <c r="B177" s="166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3" t="s">
        <v>217</v>
      </c>
      <c r="B178" s="164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69" t="s">
        <v>829</v>
      </c>
      <c r="B179" s="17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7">
        <v>3</v>
      </c>
      <c r="B180" s="126" t="s">
        <v>837</v>
      </c>
      <c r="C180" s="125"/>
      <c r="D180" s="125">
        <f>D181</f>
        <v>0</v>
      </c>
      <c r="E180" s="125">
        <f>E181</f>
        <v>0</v>
      </c>
    </row>
    <row r="181" spans="1:10" outlineLevel="2">
      <c r="A181" s="90"/>
      <c r="B181" s="89" t="s">
        <v>835</v>
      </c>
      <c r="C181" s="124"/>
      <c r="D181" s="124">
        <f>C181</f>
        <v>0</v>
      </c>
      <c r="E181" s="124">
        <f>D181</f>
        <v>0</v>
      </c>
    </row>
    <row r="182" spans="1:10" outlineLevel="2">
      <c r="A182" s="127">
        <v>4</v>
      </c>
      <c r="B182" s="126" t="s">
        <v>838</v>
      </c>
      <c r="C182" s="125"/>
      <c r="D182" s="125">
        <f>D183</f>
        <v>0</v>
      </c>
      <c r="E182" s="125">
        <f>E183</f>
        <v>0</v>
      </c>
    </row>
    <row r="183" spans="1:10" outlineLevel="2">
      <c r="A183" s="90"/>
      <c r="B183" s="89" t="s">
        <v>835</v>
      </c>
      <c r="C183" s="124"/>
      <c r="D183" s="124">
        <f>C183</f>
        <v>0</v>
      </c>
      <c r="E183" s="124">
        <f>D183</f>
        <v>0</v>
      </c>
    </row>
    <row r="184" spans="1:10" outlineLevel="1">
      <c r="A184" s="169" t="s">
        <v>828</v>
      </c>
      <c r="B184" s="17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7">
        <v>2</v>
      </c>
      <c r="B185" s="126" t="s">
        <v>836</v>
      </c>
      <c r="C185" s="125">
        <f>C186+C187</f>
        <v>0</v>
      </c>
      <c r="D185" s="125">
        <f>D186+D187</f>
        <v>0</v>
      </c>
      <c r="E185" s="125">
        <f>E186+E187</f>
        <v>0</v>
      </c>
    </row>
    <row r="186" spans="1:10" outlineLevel="3">
      <c r="A186" s="90"/>
      <c r="B186" s="89" t="s">
        <v>835</v>
      </c>
      <c r="C186" s="124"/>
      <c r="D186" s="124">
        <f>C186</f>
        <v>0</v>
      </c>
      <c r="E186" s="124">
        <f>D186</f>
        <v>0</v>
      </c>
    </row>
    <row r="187" spans="1:10" outlineLevel="3">
      <c r="A187" s="90"/>
      <c r="B187" s="89" t="s">
        <v>827</v>
      </c>
      <c r="C187" s="124"/>
      <c r="D187" s="124">
        <f>C187</f>
        <v>0</v>
      </c>
      <c r="E187" s="124">
        <f>D187</f>
        <v>0</v>
      </c>
    </row>
    <row r="188" spans="1:10" outlineLevel="1">
      <c r="A188" s="169" t="s">
        <v>826</v>
      </c>
      <c r="B188" s="17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7">
        <v>1</v>
      </c>
      <c r="B189" s="126" t="s">
        <v>839</v>
      </c>
      <c r="C189" s="125">
        <f>C190+C191+C192</f>
        <v>0</v>
      </c>
      <c r="D189" s="125">
        <f>D190+D191+D192</f>
        <v>0</v>
      </c>
      <c r="E189" s="125">
        <f>E190+E191+E192</f>
        <v>0</v>
      </c>
    </row>
    <row r="190" spans="1:10" outlineLevel="3">
      <c r="A190" s="90"/>
      <c r="B190" s="89" t="s">
        <v>835</v>
      </c>
      <c r="C190" s="124">
        <v>0</v>
      </c>
      <c r="D190" s="124">
        <f t="shared" ref="D190:E192" si="10">C190</f>
        <v>0</v>
      </c>
      <c r="E190" s="124">
        <f t="shared" si="10"/>
        <v>0</v>
      </c>
    </row>
    <row r="191" spans="1:10" outlineLevel="3">
      <c r="A191" s="90"/>
      <c r="B191" s="89" t="s">
        <v>825</v>
      </c>
      <c r="C191" s="124">
        <v>0</v>
      </c>
      <c r="D191" s="124">
        <f t="shared" si="10"/>
        <v>0</v>
      </c>
      <c r="E191" s="124">
        <f t="shared" si="10"/>
        <v>0</v>
      </c>
    </row>
    <row r="192" spans="1:10" outlineLevel="3">
      <c r="A192" s="90"/>
      <c r="B192" s="89" t="s">
        <v>824</v>
      </c>
      <c r="C192" s="124">
        <v>0</v>
      </c>
      <c r="D192" s="124">
        <f t="shared" si="10"/>
        <v>0</v>
      </c>
      <c r="E192" s="124">
        <f t="shared" si="10"/>
        <v>0</v>
      </c>
    </row>
    <row r="193" spans="1:5" outlineLevel="2">
      <c r="A193" s="127">
        <v>3</v>
      </c>
      <c r="B193" s="126" t="s">
        <v>837</v>
      </c>
      <c r="C193" s="125">
        <f>C194</f>
        <v>0</v>
      </c>
      <c r="D193" s="125">
        <f>D194</f>
        <v>0</v>
      </c>
      <c r="E193" s="125">
        <f>E194</f>
        <v>0</v>
      </c>
    </row>
    <row r="194" spans="1:5" outlineLevel="3">
      <c r="A194" s="90"/>
      <c r="B194" s="89" t="s">
        <v>835</v>
      </c>
      <c r="C194" s="124">
        <v>0</v>
      </c>
      <c r="D194" s="124">
        <f>C194</f>
        <v>0</v>
      </c>
      <c r="E194" s="124">
        <f>D194</f>
        <v>0</v>
      </c>
    </row>
    <row r="195" spans="1:5" outlineLevel="2">
      <c r="A195" s="127">
        <v>4</v>
      </c>
      <c r="B195" s="126" t="s">
        <v>838</v>
      </c>
      <c r="C195" s="125">
        <f>C196</f>
        <v>0</v>
      </c>
      <c r="D195" s="125">
        <f>D196</f>
        <v>0</v>
      </c>
      <c r="E195" s="125">
        <f>E196</f>
        <v>0</v>
      </c>
    </row>
    <row r="196" spans="1:5" outlineLevel="3">
      <c r="A196" s="90"/>
      <c r="B196" s="89" t="s">
        <v>835</v>
      </c>
      <c r="C196" s="124">
        <v>0</v>
      </c>
      <c r="D196" s="124">
        <f>C196</f>
        <v>0</v>
      </c>
      <c r="E196" s="124">
        <f>D196</f>
        <v>0</v>
      </c>
    </row>
    <row r="197" spans="1:5" outlineLevel="1">
      <c r="A197" s="169" t="s">
        <v>823</v>
      </c>
      <c r="B197" s="17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7">
        <v>4</v>
      </c>
      <c r="B198" s="126" t="s">
        <v>838</v>
      </c>
      <c r="C198" s="125">
        <f t="shared" si="11"/>
        <v>0</v>
      </c>
      <c r="D198" s="125">
        <f t="shared" si="11"/>
        <v>0</v>
      </c>
      <c r="E198" s="125">
        <f t="shared" si="11"/>
        <v>0</v>
      </c>
    </row>
    <row r="199" spans="1:5" outlineLevel="3">
      <c r="A199" s="90"/>
      <c r="B199" s="89" t="s">
        <v>835</v>
      </c>
      <c r="C199" s="124">
        <v>0</v>
      </c>
      <c r="D199" s="124">
        <f>C199</f>
        <v>0</v>
      </c>
      <c r="E199" s="124">
        <f>D199</f>
        <v>0</v>
      </c>
    </row>
    <row r="200" spans="1:5" outlineLevel="1">
      <c r="A200" s="169" t="s">
        <v>822</v>
      </c>
      <c r="B200" s="17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7">
        <v>3</v>
      </c>
      <c r="B201" s="126" t="s">
        <v>837</v>
      </c>
      <c r="C201" s="125">
        <f>C202</f>
        <v>0</v>
      </c>
      <c r="D201" s="125">
        <f>D202</f>
        <v>0</v>
      </c>
      <c r="E201" s="125">
        <f>E202</f>
        <v>0</v>
      </c>
    </row>
    <row r="202" spans="1:5" outlineLevel="3">
      <c r="A202" s="90"/>
      <c r="B202" s="89" t="s">
        <v>835</v>
      </c>
      <c r="C202" s="124">
        <v>0</v>
      </c>
      <c r="D202" s="124">
        <f>C202</f>
        <v>0</v>
      </c>
      <c r="E202" s="124">
        <f>D202</f>
        <v>0</v>
      </c>
    </row>
    <row r="203" spans="1:5" outlineLevel="1">
      <c r="A203" s="169" t="s">
        <v>821</v>
      </c>
      <c r="B203" s="17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7">
        <v>1</v>
      </c>
      <c r="B204" s="126" t="s">
        <v>839</v>
      </c>
      <c r="C204" s="125">
        <f>C205+C206</f>
        <v>0</v>
      </c>
      <c r="D204" s="125">
        <f>D205+D206</f>
        <v>0</v>
      </c>
      <c r="E204" s="125">
        <f>E205+E206</f>
        <v>0</v>
      </c>
    </row>
    <row r="205" spans="1:5" outlineLevel="3">
      <c r="A205" s="90"/>
      <c r="B205" s="89" t="s">
        <v>835</v>
      </c>
      <c r="C205" s="124">
        <v>0</v>
      </c>
      <c r="D205" s="124">
        <f>C205</f>
        <v>0</v>
      </c>
      <c r="E205" s="124">
        <f>D205</f>
        <v>0</v>
      </c>
    </row>
    <row r="206" spans="1:5" outlineLevel="3">
      <c r="A206" s="90"/>
      <c r="B206" s="89" t="s">
        <v>819</v>
      </c>
      <c r="C206" s="124">
        <v>0</v>
      </c>
      <c r="D206" s="124">
        <f>C206</f>
        <v>0</v>
      </c>
      <c r="E206" s="124">
        <f>D206</f>
        <v>0</v>
      </c>
    </row>
    <row r="207" spans="1:5" outlineLevel="2">
      <c r="A207" s="127">
        <v>2</v>
      </c>
      <c r="B207" s="126" t="s">
        <v>836</v>
      </c>
      <c r="C207" s="125">
        <f>C209+C208+C210</f>
        <v>0</v>
      </c>
      <c r="D207" s="125">
        <f>D209+D208+D210</f>
        <v>0</v>
      </c>
      <c r="E207" s="125">
        <f>E209+E208+E210</f>
        <v>0</v>
      </c>
    </row>
    <row r="208" spans="1:5" outlineLevel="3">
      <c r="A208" s="90"/>
      <c r="B208" s="89" t="s">
        <v>835</v>
      </c>
      <c r="C208" s="124">
        <v>0</v>
      </c>
      <c r="D208" s="124">
        <f t="shared" ref="D208:E210" si="12">C208</f>
        <v>0</v>
      </c>
      <c r="E208" s="124">
        <f t="shared" si="12"/>
        <v>0</v>
      </c>
    </row>
    <row r="209" spans="1:5" outlineLevel="3">
      <c r="A209" s="90"/>
      <c r="B209" s="89" t="s">
        <v>818</v>
      </c>
      <c r="C209" s="124"/>
      <c r="D209" s="124">
        <f t="shared" si="12"/>
        <v>0</v>
      </c>
      <c r="E209" s="124">
        <f t="shared" si="12"/>
        <v>0</v>
      </c>
    </row>
    <row r="210" spans="1:5" outlineLevel="3">
      <c r="A210" s="90"/>
      <c r="B210" s="89" t="s">
        <v>835</v>
      </c>
      <c r="C210" s="124">
        <v>0</v>
      </c>
      <c r="D210" s="124">
        <f t="shared" si="12"/>
        <v>0</v>
      </c>
      <c r="E210" s="124">
        <f t="shared" si="12"/>
        <v>0</v>
      </c>
    </row>
    <row r="211" spans="1:5" outlineLevel="2">
      <c r="A211" s="127">
        <v>3</v>
      </c>
      <c r="B211" s="126" t="s">
        <v>837</v>
      </c>
      <c r="C211" s="125">
        <f>C212</f>
        <v>0</v>
      </c>
      <c r="D211" s="125">
        <f>D212</f>
        <v>0</v>
      </c>
      <c r="E211" s="125">
        <f>E212</f>
        <v>0</v>
      </c>
    </row>
    <row r="212" spans="1:5" outlineLevel="3">
      <c r="A212" s="90"/>
      <c r="B212" s="89" t="s">
        <v>835</v>
      </c>
      <c r="C212" s="124">
        <v>0</v>
      </c>
      <c r="D212" s="124">
        <f>C212</f>
        <v>0</v>
      </c>
      <c r="E212" s="124">
        <f>D212</f>
        <v>0</v>
      </c>
    </row>
    <row r="213" spans="1:5" outlineLevel="2">
      <c r="A213" s="127">
        <v>4</v>
      </c>
      <c r="B213" s="126" t="s">
        <v>838</v>
      </c>
      <c r="C213" s="125">
        <f>C214</f>
        <v>0</v>
      </c>
      <c r="D213" s="125">
        <f>D214</f>
        <v>0</v>
      </c>
      <c r="E213" s="125">
        <f>E214</f>
        <v>0</v>
      </c>
    </row>
    <row r="214" spans="1:5" outlineLevel="3">
      <c r="A214" s="90"/>
      <c r="B214" s="89" t="s">
        <v>835</v>
      </c>
      <c r="C214" s="124">
        <v>0</v>
      </c>
      <c r="D214" s="124">
        <f>C214</f>
        <v>0</v>
      </c>
      <c r="E214" s="124">
        <f>D214</f>
        <v>0</v>
      </c>
    </row>
    <row r="215" spans="1:5" outlineLevel="1">
      <c r="A215" s="169" t="s">
        <v>816</v>
      </c>
      <c r="B215" s="17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7">
        <v>2</v>
      </c>
      <c r="B216" s="126" t="s">
        <v>836</v>
      </c>
      <c r="C216" s="125">
        <f>C219+C218+C217</f>
        <v>0</v>
      </c>
      <c r="D216" s="125">
        <f>D219+D218+D217</f>
        <v>0</v>
      </c>
      <c r="E216" s="125">
        <f>E219+E218+E217</f>
        <v>0</v>
      </c>
    </row>
    <row r="217" spans="1:5" outlineLevel="3">
      <c r="A217" s="90"/>
      <c r="B217" s="89" t="s">
        <v>835</v>
      </c>
      <c r="C217" s="124">
        <v>0</v>
      </c>
      <c r="D217" s="124">
        <f t="shared" ref="D217:E219" si="13">C217</f>
        <v>0</v>
      </c>
      <c r="E217" s="124">
        <f t="shared" si="13"/>
        <v>0</v>
      </c>
    </row>
    <row r="218" spans="1:5" s="120" customFormat="1" outlineLevel="3">
      <c r="A218" s="130"/>
      <c r="B218" s="129" t="s">
        <v>815</v>
      </c>
      <c r="C218" s="128"/>
      <c r="D218" s="128">
        <f t="shared" si="13"/>
        <v>0</v>
      </c>
      <c r="E218" s="128">
        <f t="shared" si="13"/>
        <v>0</v>
      </c>
    </row>
    <row r="219" spans="1:5" s="120" customFormat="1" outlineLevel="3">
      <c r="A219" s="130"/>
      <c r="B219" s="129" t="s">
        <v>801</v>
      </c>
      <c r="C219" s="128"/>
      <c r="D219" s="128">
        <f t="shared" si="13"/>
        <v>0</v>
      </c>
      <c r="E219" s="128">
        <f t="shared" si="13"/>
        <v>0</v>
      </c>
    </row>
    <row r="220" spans="1:5" outlineLevel="2">
      <c r="A220" s="127">
        <v>3</v>
      </c>
      <c r="B220" s="126" t="s">
        <v>837</v>
      </c>
      <c r="C220" s="125">
        <f>C221</f>
        <v>0</v>
      </c>
      <c r="D220" s="125">
        <f>D221</f>
        <v>0</v>
      </c>
      <c r="E220" s="125">
        <f>E221</f>
        <v>0</v>
      </c>
    </row>
    <row r="221" spans="1:5" outlineLevel="3">
      <c r="A221" s="90"/>
      <c r="B221" s="89" t="s">
        <v>835</v>
      </c>
      <c r="C221" s="124">
        <v>0</v>
      </c>
      <c r="D221" s="124">
        <f>C221</f>
        <v>0</v>
      </c>
      <c r="E221" s="124">
        <f>D221</f>
        <v>0</v>
      </c>
    </row>
    <row r="222" spans="1:5" outlineLevel="1">
      <c r="A222" s="169" t="s">
        <v>814</v>
      </c>
      <c r="B222" s="17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7">
        <v>2</v>
      </c>
      <c r="B223" s="126" t="s">
        <v>836</v>
      </c>
      <c r="C223" s="125">
        <f>C225+C226+C227+C224</f>
        <v>0</v>
      </c>
      <c r="D223" s="125">
        <f>D225+D226+D227+D224</f>
        <v>0</v>
      </c>
      <c r="E223" s="125">
        <f>E225+E226+E227+E224</f>
        <v>0</v>
      </c>
    </row>
    <row r="224" spans="1:5" outlineLevel="3">
      <c r="A224" s="90"/>
      <c r="B224" s="89" t="s">
        <v>835</v>
      </c>
      <c r="C224" s="124">
        <v>0</v>
      </c>
      <c r="D224" s="124">
        <f>C224</f>
        <v>0</v>
      </c>
      <c r="E224" s="124">
        <f>D224</f>
        <v>0</v>
      </c>
    </row>
    <row r="225" spans="1:5" outlineLevel="3">
      <c r="A225" s="90"/>
      <c r="B225" s="89" t="s">
        <v>813</v>
      </c>
      <c r="C225" s="124"/>
      <c r="D225" s="124">
        <f t="shared" ref="D225:E227" si="14">C225</f>
        <v>0</v>
      </c>
      <c r="E225" s="124">
        <f t="shared" si="14"/>
        <v>0</v>
      </c>
    </row>
    <row r="226" spans="1:5" outlineLevel="3">
      <c r="A226" s="90"/>
      <c r="B226" s="89" t="s">
        <v>812</v>
      </c>
      <c r="C226" s="124"/>
      <c r="D226" s="124">
        <f t="shared" si="14"/>
        <v>0</v>
      </c>
      <c r="E226" s="124">
        <f t="shared" si="14"/>
        <v>0</v>
      </c>
    </row>
    <row r="227" spans="1:5" outlineLevel="3">
      <c r="A227" s="90"/>
      <c r="B227" s="89" t="s">
        <v>811</v>
      </c>
      <c r="C227" s="124"/>
      <c r="D227" s="124">
        <f t="shared" si="14"/>
        <v>0</v>
      </c>
      <c r="E227" s="124">
        <f t="shared" si="14"/>
        <v>0</v>
      </c>
    </row>
    <row r="228" spans="1:5" outlineLevel="1">
      <c r="A228" s="169" t="s">
        <v>810</v>
      </c>
      <c r="B228" s="17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7">
        <v>2</v>
      </c>
      <c r="B229" s="126" t="s">
        <v>836</v>
      </c>
      <c r="C229" s="125">
        <f>C231+C232+C230</f>
        <v>0</v>
      </c>
      <c r="D229" s="125">
        <f>D231+D232+D230</f>
        <v>0</v>
      </c>
      <c r="E229" s="125">
        <f>E231+E232+E230</f>
        <v>0</v>
      </c>
    </row>
    <row r="230" spans="1:5" outlineLevel="3">
      <c r="A230" s="90"/>
      <c r="B230" s="89" t="s">
        <v>835</v>
      </c>
      <c r="C230" s="124">
        <v>0</v>
      </c>
      <c r="D230" s="124">
        <f>C230</f>
        <v>0</v>
      </c>
      <c r="E230" s="124">
        <f>D230</f>
        <v>0</v>
      </c>
    </row>
    <row r="231" spans="1:5" outlineLevel="3">
      <c r="A231" s="90"/>
      <c r="B231" s="89" t="s">
        <v>809</v>
      </c>
      <c r="C231" s="124">
        <v>0</v>
      </c>
      <c r="D231" s="124">
        <f t="shared" ref="D231:E232" si="15">C231</f>
        <v>0</v>
      </c>
      <c r="E231" s="124">
        <f t="shared" si="15"/>
        <v>0</v>
      </c>
    </row>
    <row r="232" spans="1:5" outlineLevel="3">
      <c r="A232" s="90"/>
      <c r="B232" s="89" t="s">
        <v>799</v>
      </c>
      <c r="C232" s="124"/>
      <c r="D232" s="124">
        <f t="shared" si="15"/>
        <v>0</v>
      </c>
      <c r="E232" s="124">
        <f t="shared" si="15"/>
        <v>0</v>
      </c>
    </row>
    <row r="233" spans="1:5" outlineLevel="2">
      <c r="A233" s="127">
        <v>3</v>
      </c>
      <c r="B233" s="126" t="s">
        <v>837</v>
      </c>
      <c r="C233" s="125">
        <f>C234</f>
        <v>0</v>
      </c>
      <c r="D233" s="125">
        <f>D234</f>
        <v>0</v>
      </c>
      <c r="E233" s="125">
        <f>E234</f>
        <v>0</v>
      </c>
    </row>
    <row r="234" spans="1:5" outlineLevel="3">
      <c r="A234" s="90"/>
      <c r="B234" s="89" t="s">
        <v>835</v>
      </c>
      <c r="C234" s="124">
        <v>0</v>
      </c>
      <c r="D234" s="124">
        <f>C234</f>
        <v>0</v>
      </c>
      <c r="E234" s="124">
        <f>D234</f>
        <v>0</v>
      </c>
    </row>
    <row r="235" spans="1:5" outlineLevel="1">
      <c r="A235" s="169" t="s">
        <v>808</v>
      </c>
      <c r="B235" s="17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7">
        <v>3</v>
      </c>
      <c r="B236" s="126" t="s">
        <v>837</v>
      </c>
      <c r="C236" s="125">
        <f>C237</f>
        <v>0</v>
      </c>
      <c r="D236" s="125">
        <f>D237</f>
        <v>0</v>
      </c>
      <c r="E236" s="125">
        <f>E237</f>
        <v>0</v>
      </c>
    </row>
    <row r="237" spans="1:5" outlineLevel="3">
      <c r="A237" s="90"/>
      <c r="B237" s="89" t="s">
        <v>835</v>
      </c>
      <c r="C237" s="124">
        <v>0</v>
      </c>
      <c r="D237" s="124">
        <f>C237</f>
        <v>0</v>
      </c>
      <c r="E237" s="124">
        <f>D237</f>
        <v>0</v>
      </c>
    </row>
    <row r="238" spans="1:5" outlineLevel="1">
      <c r="A238" s="169" t="s">
        <v>806</v>
      </c>
      <c r="B238" s="17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7">
        <v>2</v>
      </c>
      <c r="B239" s="126" t="s">
        <v>836</v>
      </c>
      <c r="C239" s="125">
        <f>C241+C242+C240</f>
        <v>0</v>
      </c>
      <c r="D239" s="125">
        <f>D241+D242+D240</f>
        <v>0</v>
      </c>
      <c r="E239" s="125">
        <f>E241+E242+E240</f>
        <v>0</v>
      </c>
    </row>
    <row r="240" spans="1:5" outlineLevel="3">
      <c r="A240" s="90"/>
      <c r="B240" s="89" t="s">
        <v>835</v>
      </c>
      <c r="C240" s="124">
        <v>0</v>
      </c>
      <c r="D240" s="124">
        <f>C240</f>
        <v>0</v>
      </c>
      <c r="E240" s="124">
        <f>D240</f>
        <v>0</v>
      </c>
    </row>
    <row r="241" spans="1:10" outlineLevel="3">
      <c r="A241" s="90"/>
      <c r="B241" s="89" t="s">
        <v>805</v>
      </c>
      <c r="C241" s="124"/>
      <c r="D241" s="124">
        <f t="shared" ref="D241:E242" si="16">C241</f>
        <v>0</v>
      </c>
      <c r="E241" s="124">
        <f t="shared" si="16"/>
        <v>0</v>
      </c>
    </row>
    <row r="242" spans="1:10" outlineLevel="3">
      <c r="A242" s="90"/>
      <c r="B242" s="89" t="s">
        <v>804</v>
      </c>
      <c r="C242" s="124"/>
      <c r="D242" s="124">
        <f t="shared" si="16"/>
        <v>0</v>
      </c>
      <c r="E242" s="124">
        <f t="shared" si="16"/>
        <v>0</v>
      </c>
    </row>
    <row r="243" spans="1:10" outlineLevel="1">
      <c r="A243" s="169" t="s">
        <v>803</v>
      </c>
      <c r="B243" s="17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7">
        <v>2</v>
      </c>
      <c r="B244" s="126" t="s">
        <v>836</v>
      </c>
      <c r="C244" s="125">
        <f>C246+C247+C248+C249+C245</f>
        <v>0</v>
      </c>
      <c r="D244" s="125">
        <f>D246+D247+D248+D249+D245</f>
        <v>0</v>
      </c>
      <c r="E244" s="125">
        <f>E246+E247+E248+E249+E245</f>
        <v>0</v>
      </c>
    </row>
    <row r="245" spans="1:10" outlineLevel="3">
      <c r="A245" s="90"/>
      <c r="B245" s="89" t="s">
        <v>835</v>
      </c>
      <c r="C245" s="124">
        <v>0</v>
      </c>
      <c r="D245" s="124">
        <f>C245</f>
        <v>0</v>
      </c>
      <c r="E245" s="124">
        <f>D245</f>
        <v>0</v>
      </c>
    </row>
    <row r="246" spans="1:10" outlineLevel="3">
      <c r="A246" s="90"/>
      <c r="B246" s="89" t="s">
        <v>801</v>
      </c>
      <c r="C246" s="124"/>
      <c r="D246" s="124">
        <f t="shared" ref="D246:E249" si="17">C246</f>
        <v>0</v>
      </c>
      <c r="E246" s="124">
        <f t="shared" si="17"/>
        <v>0</v>
      </c>
    </row>
    <row r="247" spans="1:10" outlineLevel="3">
      <c r="A247" s="90"/>
      <c r="B247" s="89" t="s">
        <v>800</v>
      </c>
      <c r="C247" s="124"/>
      <c r="D247" s="124">
        <f t="shared" si="17"/>
        <v>0</v>
      </c>
      <c r="E247" s="124">
        <f t="shared" si="17"/>
        <v>0</v>
      </c>
    </row>
    <row r="248" spans="1:10" outlineLevel="3">
      <c r="A248" s="90"/>
      <c r="B248" s="89" t="s">
        <v>799</v>
      </c>
      <c r="C248" s="124"/>
      <c r="D248" s="124">
        <f t="shared" si="17"/>
        <v>0</v>
      </c>
      <c r="E248" s="124">
        <f t="shared" si="17"/>
        <v>0</v>
      </c>
    </row>
    <row r="249" spans="1:10" outlineLevel="3">
      <c r="A249" s="90"/>
      <c r="B249" s="89" t="s">
        <v>798</v>
      </c>
      <c r="C249" s="124"/>
      <c r="D249" s="124">
        <f t="shared" si="17"/>
        <v>0</v>
      </c>
      <c r="E249" s="124">
        <f t="shared" si="17"/>
        <v>0</v>
      </c>
    </row>
    <row r="250" spans="1:10" outlineLevel="1">
      <c r="A250" s="169" t="s">
        <v>797</v>
      </c>
      <c r="B250" s="17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835</v>
      </c>
      <c r="C251" s="124">
        <v>0</v>
      </c>
      <c r="D251" s="124">
        <f>C251</f>
        <v>0</v>
      </c>
      <c r="E251" s="124">
        <f>D251</f>
        <v>0</v>
      </c>
    </row>
    <row r="252" spans="1:10" outlineLevel="3">
      <c r="A252" s="90"/>
      <c r="B252" s="89" t="s">
        <v>834</v>
      </c>
      <c r="C252" s="124">
        <v>0</v>
      </c>
      <c r="D252" s="124">
        <f>C252</f>
        <v>0</v>
      </c>
      <c r="E252" s="124">
        <f>D252</f>
        <v>0</v>
      </c>
    </row>
    <row r="256" spans="1:10" ht="18.75">
      <c r="A256" s="160" t="s">
        <v>67</v>
      </c>
      <c r="B256" s="160"/>
      <c r="C256" s="160"/>
      <c r="D256" s="157" t="s">
        <v>833</v>
      </c>
      <c r="E256" s="157" t="s">
        <v>832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7" t="s">
        <v>266</v>
      </c>
      <c r="B258" s="17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3" t="s">
        <v>267</v>
      </c>
      <c r="B259" s="17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3" t="s">
        <v>270</v>
      </c>
      <c r="B339" s="17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81" t="s">
        <v>389</v>
      </c>
      <c r="B483" s="182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1" t="s">
        <v>941</v>
      </c>
      <c r="B509" s="172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1" t="s">
        <v>414</v>
      </c>
      <c r="B510" s="172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1" t="s">
        <v>426</v>
      </c>
      <c r="B523" s="172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1" t="s">
        <v>432</v>
      </c>
      <c r="B529" s="172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1" t="s">
        <v>441</v>
      </c>
      <c r="B539" s="172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9" t="s">
        <v>449</v>
      </c>
      <c r="B548" s="180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1" t="s">
        <v>450</v>
      </c>
      <c r="B549" s="172"/>
      <c r="C549" s="32"/>
      <c r="D549" s="32">
        <f>C549</f>
        <v>0</v>
      </c>
      <c r="E549" s="32">
        <f>D549</f>
        <v>0</v>
      </c>
    </row>
    <row r="550" spans="1:10" outlineLevel="1">
      <c r="A550" s="171" t="s">
        <v>451</v>
      </c>
      <c r="B550" s="172"/>
      <c r="C550" s="32">
        <v>0</v>
      </c>
      <c r="D550" s="32">
        <f>C550</f>
        <v>0</v>
      </c>
      <c r="E550" s="32">
        <f>D550</f>
        <v>0</v>
      </c>
    </row>
    <row r="551" spans="1:10">
      <c r="A551" s="177" t="s">
        <v>455</v>
      </c>
      <c r="B551" s="17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3" t="s">
        <v>456</v>
      </c>
      <c r="B552" s="174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1" t="s">
        <v>457</v>
      </c>
      <c r="B553" s="172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1" t="s">
        <v>461</v>
      </c>
      <c r="B557" s="172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7" t="s">
        <v>464</v>
      </c>
      <c r="B561" s="17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3" t="s">
        <v>465</v>
      </c>
      <c r="B562" s="174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1" t="s">
        <v>466</v>
      </c>
      <c r="B563" s="172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1" t="s">
        <v>467</v>
      </c>
      <c r="B568" s="172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1" t="s">
        <v>472</v>
      </c>
      <c r="B569" s="172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1" t="s">
        <v>473</v>
      </c>
      <c r="B570" s="172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1" t="s">
        <v>480</v>
      </c>
      <c r="B577" s="172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1" t="s">
        <v>481</v>
      </c>
      <c r="B578" s="172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1" t="s">
        <v>485</v>
      </c>
      <c r="B582" s="172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1" t="s">
        <v>488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1" t="s">
        <v>489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1" t="s">
        <v>490</v>
      </c>
      <c r="B587" s="172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1" t="s">
        <v>491</v>
      </c>
      <c r="B588" s="172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1" t="s">
        <v>498</v>
      </c>
      <c r="B593" s="172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1" t="s">
        <v>502</v>
      </c>
      <c r="B596" s="172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1" t="s">
        <v>503</v>
      </c>
      <c r="B600" s="172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1" t="s">
        <v>506</v>
      </c>
      <c r="B604" s="172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1" t="s">
        <v>513</v>
      </c>
      <c r="B611" s="172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1" t="s">
        <v>519</v>
      </c>
      <c r="B617" s="172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1" t="s">
        <v>531</v>
      </c>
      <c r="B629" s="172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3" t="s">
        <v>541</v>
      </c>
      <c r="B639" s="174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1" t="s">
        <v>542</v>
      </c>
      <c r="B640" s="172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1" t="s">
        <v>543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1" t="s">
        <v>544</v>
      </c>
      <c r="B642" s="172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3" t="s">
        <v>545</v>
      </c>
      <c r="B643" s="174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1" t="s">
        <v>546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1" t="s">
        <v>547</v>
      </c>
      <c r="B645" s="172"/>
      <c r="C645" s="32">
        <v>0</v>
      </c>
      <c r="D645" s="32">
        <f>C645</f>
        <v>0</v>
      </c>
      <c r="E645" s="32">
        <f>D645</f>
        <v>0</v>
      </c>
    </row>
    <row r="646" spans="1:10">
      <c r="A646" s="173" t="s">
        <v>548</v>
      </c>
      <c r="B646" s="174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1" t="s">
        <v>549</v>
      </c>
      <c r="B647" s="172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1" t="s">
        <v>550</v>
      </c>
      <c r="B652" s="172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1" t="s">
        <v>551</v>
      </c>
      <c r="B653" s="172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1" t="s">
        <v>552</v>
      </c>
      <c r="B654" s="172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1" t="s">
        <v>553</v>
      </c>
      <c r="B661" s="172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1" t="s">
        <v>554</v>
      </c>
      <c r="B662" s="172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1" t="s">
        <v>555</v>
      </c>
      <c r="B666" s="172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1" t="s">
        <v>556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1" t="s">
        <v>557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1" t="s">
        <v>558</v>
      </c>
      <c r="B671" s="172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1" t="s">
        <v>559</v>
      </c>
      <c r="B672" s="172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1" t="s">
        <v>560</v>
      </c>
      <c r="B677" s="172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1" t="s">
        <v>561</v>
      </c>
      <c r="B680" s="172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1" t="s">
        <v>562</v>
      </c>
      <c r="B684" s="172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1" t="s">
        <v>563</v>
      </c>
      <c r="B688" s="172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1" t="s">
        <v>564</v>
      </c>
      <c r="B695" s="172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1" t="s">
        <v>565</v>
      </c>
      <c r="B701" s="172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1" t="s">
        <v>566</v>
      </c>
      <c r="B713" s="172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1" t="s">
        <v>567</v>
      </c>
      <c r="B714" s="172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1" t="s">
        <v>568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1" t="s">
        <v>569</v>
      </c>
      <c r="B716" s="172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7" t="s">
        <v>570</v>
      </c>
      <c r="B717" s="17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3" t="s">
        <v>571</v>
      </c>
      <c r="B718" s="174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3" t="s">
        <v>831</v>
      </c>
      <c r="B719" s="18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3" t="s">
        <v>830</v>
      </c>
      <c r="B723" s="18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7" t="s">
        <v>577</v>
      </c>
      <c r="B726" s="17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3" t="s">
        <v>588</v>
      </c>
      <c r="B727" s="174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3" t="s">
        <v>829</v>
      </c>
      <c r="B728" s="18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807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817</v>
      </c>
      <c r="C730" s="5"/>
      <c r="D730" s="5">
        <f>C730</f>
        <v>0</v>
      </c>
      <c r="E730" s="5">
        <f>D730</f>
        <v>0</v>
      </c>
    </row>
    <row r="731" spans="1:10" outlineLevel="1">
      <c r="A731" s="183" t="s">
        <v>828</v>
      </c>
      <c r="B731" s="18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802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827</v>
      </c>
      <c r="C733" s="30"/>
      <c r="D733" s="30">
        <f>C733</f>
        <v>0</v>
      </c>
      <c r="E733" s="30">
        <f>D733</f>
        <v>0</v>
      </c>
    </row>
    <row r="734" spans="1:10" outlineLevel="1">
      <c r="A734" s="183" t="s">
        <v>826</v>
      </c>
      <c r="B734" s="18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820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825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824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807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817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3" t="s">
        <v>823</v>
      </c>
      <c r="B740" s="18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817</v>
      </c>
      <c r="C741" s="5"/>
      <c r="D741" s="5">
        <f>C741</f>
        <v>0</v>
      </c>
      <c r="E741" s="5">
        <f>D741</f>
        <v>0</v>
      </c>
    </row>
    <row r="742" spans="1:5" outlineLevel="1">
      <c r="A742" s="183" t="s">
        <v>822</v>
      </c>
      <c r="B742" s="18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807</v>
      </c>
      <c r="C743" s="5"/>
      <c r="D743" s="5">
        <f>C743</f>
        <v>0</v>
      </c>
      <c r="E743" s="5">
        <f>D743</f>
        <v>0</v>
      </c>
    </row>
    <row r="744" spans="1:5" outlineLevel="1">
      <c r="A744" s="183" t="s">
        <v>821</v>
      </c>
      <c r="B744" s="18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820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819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802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818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807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817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3" t="s">
        <v>816</v>
      </c>
      <c r="B751" s="18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802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0" customFormat="1" outlineLevel="3">
      <c r="A753" s="123"/>
      <c r="B753" s="122" t="s">
        <v>815</v>
      </c>
      <c r="C753" s="121"/>
      <c r="D753" s="121">
        <f t="shared" ref="D753:E755" si="87">C753</f>
        <v>0</v>
      </c>
      <c r="E753" s="121">
        <f t="shared" si="87"/>
        <v>0</v>
      </c>
    </row>
    <row r="754" spans="1:5" s="120" customFormat="1" outlineLevel="3">
      <c r="A754" s="123"/>
      <c r="B754" s="122" t="s">
        <v>801</v>
      </c>
      <c r="C754" s="121"/>
      <c r="D754" s="121">
        <f t="shared" si="87"/>
        <v>0</v>
      </c>
      <c r="E754" s="121">
        <f t="shared" si="87"/>
        <v>0</v>
      </c>
    </row>
    <row r="755" spans="1:5" outlineLevel="2">
      <c r="A755" s="6">
        <v>3</v>
      </c>
      <c r="B755" s="4" t="s">
        <v>807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3" t="s">
        <v>814</v>
      </c>
      <c r="B756" s="18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802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813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812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811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3" t="s">
        <v>810</v>
      </c>
      <c r="B761" s="18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802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809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799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807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3" t="s">
        <v>808</v>
      </c>
      <c r="B766" s="18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807</v>
      </c>
      <c r="C767" s="5"/>
      <c r="D767" s="5">
        <f>C767</f>
        <v>0</v>
      </c>
      <c r="E767" s="5">
        <f>D767</f>
        <v>0</v>
      </c>
    </row>
    <row r="768" spans="1:5" outlineLevel="1">
      <c r="A768" s="183" t="s">
        <v>806</v>
      </c>
      <c r="B768" s="18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802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805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804</v>
      </c>
      <c r="C771" s="30"/>
      <c r="D771" s="30">
        <f>C771</f>
        <v>0</v>
      </c>
      <c r="E771" s="30">
        <f>D771</f>
        <v>0</v>
      </c>
    </row>
    <row r="772" spans="1:5" outlineLevel="1">
      <c r="A772" s="183" t="s">
        <v>803</v>
      </c>
      <c r="B772" s="18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802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801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800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799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798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3" t="s">
        <v>797</v>
      </c>
      <c r="B778" s="18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796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38" workbookViewId="0">
      <selection activeCell="F45" sqref="F45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5" t="s">
        <v>882</v>
      </c>
      <c r="B1" s="185" t="s">
        <v>883</v>
      </c>
      <c r="C1" s="185" t="s">
        <v>884</v>
      </c>
      <c r="D1" s="188" t="s">
        <v>613</v>
      </c>
      <c r="E1" s="189"/>
      <c r="F1" s="189"/>
      <c r="G1" s="189"/>
      <c r="H1" s="189"/>
      <c r="I1" s="190"/>
    </row>
    <row r="2" spans="1:9">
      <c r="A2" s="186"/>
      <c r="B2" s="186"/>
      <c r="C2" s="186"/>
      <c r="D2" s="185" t="s">
        <v>625</v>
      </c>
      <c r="E2" s="185" t="s">
        <v>626</v>
      </c>
      <c r="F2" s="191" t="s">
        <v>885</v>
      </c>
      <c r="G2" s="191" t="s">
        <v>886</v>
      </c>
      <c r="H2" s="193" t="s">
        <v>887</v>
      </c>
      <c r="I2" s="194"/>
    </row>
    <row r="3" spans="1:9">
      <c r="A3" s="187"/>
      <c r="B3" s="187"/>
      <c r="C3" s="187"/>
      <c r="D3" s="187"/>
      <c r="E3" s="187"/>
      <c r="F3" s="192"/>
      <c r="G3" s="192"/>
      <c r="H3" s="137" t="s">
        <v>888</v>
      </c>
      <c r="I3" s="138" t="s">
        <v>889</v>
      </c>
    </row>
    <row r="4" spans="1:9">
      <c r="A4" s="139" t="s">
        <v>890</v>
      </c>
      <c r="B4" s="139"/>
      <c r="C4" s="139">
        <f t="shared" ref="C4:I4" si="0">C5+C10+C13+C16+C26+C29+C32</f>
        <v>70563.360000000001</v>
      </c>
      <c r="D4" s="139">
        <f t="shared" si="0"/>
        <v>0</v>
      </c>
      <c r="E4" s="139">
        <f t="shared" si="0"/>
        <v>31</v>
      </c>
      <c r="F4" s="139">
        <f t="shared" si="0"/>
        <v>0</v>
      </c>
      <c r="G4" s="139">
        <f t="shared" si="0"/>
        <v>1984.32</v>
      </c>
      <c r="H4" s="139">
        <f t="shared" si="0"/>
        <v>0</v>
      </c>
      <c r="I4" s="139">
        <f t="shared" si="0"/>
        <v>0</v>
      </c>
    </row>
    <row r="5" spans="1:9">
      <c r="A5" s="140" t="s">
        <v>891</v>
      </c>
      <c r="B5" s="141"/>
      <c r="C5" s="141">
        <f t="shared" ref="C5:H5" si="1">SUM(C6:C9)</f>
        <v>120</v>
      </c>
      <c r="D5" s="141">
        <f t="shared" si="1"/>
        <v>0</v>
      </c>
      <c r="E5" s="141">
        <f t="shared" si="1"/>
        <v>31</v>
      </c>
      <c r="F5" s="141">
        <f t="shared" si="1"/>
        <v>0</v>
      </c>
      <c r="G5" s="141"/>
      <c r="H5" s="141">
        <f t="shared" si="1"/>
        <v>0</v>
      </c>
      <c r="I5" s="141"/>
    </row>
    <row r="6" spans="1:9">
      <c r="A6" s="10" t="s">
        <v>892</v>
      </c>
      <c r="B6" s="10">
        <v>2016</v>
      </c>
      <c r="C6" s="10">
        <v>120</v>
      </c>
      <c r="D6" s="10"/>
      <c r="E6" s="10">
        <v>31</v>
      </c>
      <c r="F6" s="10"/>
      <c r="G6" s="10">
        <v>89</v>
      </c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0" t="s">
        <v>893</v>
      </c>
      <c r="B10" s="140"/>
      <c r="C10" s="140">
        <f t="shared" ref="C10:I10" si="2">SUM(C11:C12)</f>
        <v>0</v>
      </c>
      <c r="D10" s="140">
        <f t="shared" si="2"/>
        <v>0</v>
      </c>
      <c r="E10" s="140">
        <f t="shared" si="2"/>
        <v>0</v>
      </c>
      <c r="F10" s="140">
        <f t="shared" si="2"/>
        <v>0</v>
      </c>
      <c r="G10" s="140">
        <f t="shared" si="2"/>
        <v>0</v>
      </c>
      <c r="H10" s="140">
        <f t="shared" si="2"/>
        <v>0</v>
      </c>
      <c r="I10" s="140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0" t="s">
        <v>894</v>
      </c>
      <c r="B13" s="140"/>
      <c r="C13" s="140">
        <f t="shared" ref="C13" si="5">SUM(C14:C15)</f>
        <v>0</v>
      </c>
      <c r="D13" s="140">
        <f t="shared" ref="D13:I13" si="6">SUM(D14:D15)</f>
        <v>0</v>
      </c>
      <c r="E13" s="140">
        <f t="shared" si="6"/>
        <v>0</v>
      </c>
      <c r="F13" s="140">
        <f t="shared" si="6"/>
        <v>0</v>
      </c>
      <c r="G13" s="140">
        <f t="shared" si="6"/>
        <v>0</v>
      </c>
      <c r="H13" s="140">
        <f t="shared" si="6"/>
        <v>0</v>
      </c>
      <c r="I13" s="140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0" t="s">
        <v>895</v>
      </c>
      <c r="B16" s="140"/>
      <c r="C16" s="140">
        <f t="shared" ref="C16" si="9">SUM(C17:C18)</f>
        <v>0</v>
      </c>
      <c r="D16" s="140">
        <f t="shared" ref="D16:I16" si="10">SUM(D17:D18)</f>
        <v>0</v>
      </c>
      <c r="E16" s="140">
        <f t="shared" si="10"/>
        <v>0</v>
      </c>
      <c r="F16" s="140">
        <f t="shared" si="10"/>
        <v>0</v>
      </c>
      <c r="G16" s="140">
        <f t="shared" si="10"/>
        <v>0</v>
      </c>
      <c r="H16" s="140">
        <f t="shared" si="10"/>
        <v>0</v>
      </c>
      <c r="I16" s="140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0" t="s">
        <v>896</v>
      </c>
      <c r="B26" s="140"/>
      <c r="C26" s="140">
        <f t="shared" ref="C26" si="11">SUM(C27:C28)</f>
        <v>54568.800000000003</v>
      </c>
      <c r="D26" s="140">
        <f t="shared" ref="D26:H26" si="12">SUM(D27:D28)</f>
        <v>0</v>
      </c>
      <c r="E26" s="140">
        <f t="shared" si="12"/>
        <v>0</v>
      </c>
      <c r="F26" s="140">
        <f t="shared" si="12"/>
        <v>0</v>
      </c>
      <c r="G26" s="140">
        <f t="shared" si="12"/>
        <v>0</v>
      </c>
      <c r="H26" s="140">
        <f t="shared" si="12"/>
        <v>0</v>
      </c>
      <c r="I26" s="140"/>
    </row>
    <row r="27" spans="1:9">
      <c r="A27" s="10"/>
      <c r="B27" s="10"/>
      <c r="C27" s="10">
        <f t="shared" ref="C27" si="13">SUM(C28:C29)</f>
        <v>33733.440000000002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20835.36</v>
      </c>
      <c r="D28" s="10"/>
      <c r="E28" s="10"/>
      <c r="F28" s="10"/>
      <c r="G28" s="10"/>
      <c r="H28" s="10"/>
      <c r="I28" s="10"/>
    </row>
    <row r="29" spans="1:9">
      <c r="A29" s="140" t="s">
        <v>897</v>
      </c>
      <c r="B29" s="140"/>
      <c r="C29" s="140">
        <f t="shared" ref="C29" si="15">SUM(C30:C31)</f>
        <v>12898.080000000002</v>
      </c>
      <c r="D29" s="140">
        <f t="shared" ref="D29:I29" si="16">SUM(D30:D31)</f>
        <v>0</v>
      </c>
      <c r="E29" s="140">
        <f t="shared" si="16"/>
        <v>0</v>
      </c>
      <c r="F29" s="140">
        <f t="shared" si="16"/>
        <v>0</v>
      </c>
      <c r="G29" s="140">
        <f t="shared" si="16"/>
        <v>0</v>
      </c>
      <c r="H29" s="140">
        <f t="shared" si="16"/>
        <v>0</v>
      </c>
      <c r="I29" s="140">
        <f t="shared" si="16"/>
        <v>0</v>
      </c>
    </row>
    <row r="30" spans="1:9">
      <c r="A30" s="10"/>
      <c r="B30" s="10"/>
      <c r="C30" s="10">
        <f t="shared" ref="C30" si="17">SUM(C31:C32)</f>
        <v>7937.2800000000007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4960.8</v>
      </c>
      <c r="D31" s="10"/>
      <c r="E31" s="10"/>
      <c r="F31" s="10"/>
      <c r="G31" s="10"/>
      <c r="H31" s="10"/>
      <c r="I31" s="10"/>
    </row>
    <row r="32" spans="1:9">
      <c r="A32" s="140" t="s">
        <v>898</v>
      </c>
      <c r="B32" s="140"/>
      <c r="C32" s="140">
        <f t="shared" ref="C32" si="19">SUM(C33:C34)</f>
        <v>2976.48</v>
      </c>
      <c r="D32" s="140"/>
      <c r="E32" s="140">
        <f t="shared" ref="E32:I32" si="20">E33+E36</f>
        <v>0</v>
      </c>
      <c r="F32" s="140">
        <f t="shared" si="20"/>
        <v>0</v>
      </c>
      <c r="G32" s="140">
        <f t="shared" si="20"/>
        <v>1984.32</v>
      </c>
      <c r="H32" s="140">
        <f t="shared" si="20"/>
        <v>0</v>
      </c>
      <c r="I32" s="140">
        <f t="shared" si="20"/>
        <v>0</v>
      </c>
    </row>
    <row r="33" spans="1:9">
      <c r="A33" s="142" t="s">
        <v>899</v>
      </c>
      <c r="B33" s="142"/>
      <c r="C33" s="142">
        <f t="shared" ref="C33" si="21">SUM(C34:C35)</f>
        <v>1984.32</v>
      </c>
      <c r="D33" s="142">
        <f t="shared" ref="D33:I33" si="22">SUM(D34:D35)</f>
        <v>0</v>
      </c>
      <c r="E33" s="142">
        <f t="shared" si="22"/>
        <v>0</v>
      </c>
      <c r="F33" s="142">
        <f t="shared" si="22"/>
        <v>0</v>
      </c>
      <c r="G33" s="142">
        <f t="shared" si="22"/>
        <v>1984.32</v>
      </c>
      <c r="H33" s="142">
        <f t="shared" si="22"/>
        <v>0</v>
      </c>
      <c r="I33" s="142">
        <f t="shared" si="22"/>
        <v>0</v>
      </c>
    </row>
    <row r="34" spans="1:9">
      <c r="A34" s="10" t="s">
        <v>944</v>
      </c>
      <c r="B34" s="10"/>
      <c r="C34" s="10">
        <v>992.16</v>
      </c>
      <c r="D34" s="10"/>
      <c r="E34" s="10"/>
      <c r="F34" s="10"/>
      <c r="G34" s="10">
        <v>992.16</v>
      </c>
      <c r="H34" s="10"/>
      <c r="I34" s="10"/>
    </row>
    <row r="35" spans="1:9">
      <c r="A35" s="10" t="s">
        <v>945</v>
      </c>
      <c r="B35" s="10">
        <v>2016</v>
      </c>
      <c r="C35" s="10">
        <v>992.16</v>
      </c>
      <c r="D35" s="10"/>
      <c r="E35" s="10"/>
      <c r="F35" s="10"/>
      <c r="G35" s="10">
        <v>992.16</v>
      </c>
      <c r="H35" s="10"/>
      <c r="I35" s="10"/>
    </row>
    <row r="36" spans="1:9">
      <c r="A36" s="142" t="s">
        <v>900</v>
      </c>
      <c r="B36" s="142"/>
      <c r="C36" s="142">
        <f t="shared" ref="C36" si="23">SUM(C37:C38)</f>
        <v>683768</v>
      </c>
      <c r="D36" s="142"/>
      <c r="E36" s="142">
        <f t="shared" ref="E36:I36" si="24">SUM(E37:E38)</f>
        <v>0</v>
      </c>
      <c r="F36" s="142">
        <f t="shared" si="24"/>
        <v>0</v>
      </c>
      <c r="G36" s="142">
        <f t="shared" si="24"/>
        <v>0</v>
      </c>
      <c r="H36" s="142">
        <f t="shared" si="24"/>
        <v>0</v>
      </c>
      <c r="I36" s="142">
        <f t="shared" si="24"/>
        <v>0</v>
      </c>
    </row>
    <row r="37" spans="1:9">
      <c r="A37" s="10"/>
      <c r="B37" s="10"/>
      <c r="C37" s="10">
        <f t="shared" ref="C37" si="25">SUM(C38:C39)</f>
        <v>426375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6">SUM(C39:C40)</f>
        <v>257393</v>
      </c>
      <c r="D38" s="10"/>
      <c r="E38" s="10"/>
      <c r="F38" s="10"/>
      <c r="G38" s="10"/>
      <c r="H38" s="10"/>
      <c r="I38" s="10"/>
    </row>
    <row r="39" spans="1:9">
      <c r="A39" s="143" t="s">
        <v>901</v>
      </c>
      <c r="B39" s="143"/>
      <c r="C39" s="143">
        <f t="shared" ref="C39" si="27">SUM(C40:C41)</f>
        <v>168982</v>
      </c>
      <c r="D39" s="143">
        <f t="shared" ref="D39:I39" si="28">D40+D52+D55+D58+D61+D64+D67+D74+D77</f>
        <v>6.069</v>
      </c>
      <c r="E39" s="143">
        <f t="shared" si="28"/>
        <v>29811</v>
      </c>
      <c r="F39" s="143">
        <f t="shared" si="28"/>
        <v>51246.391000000003</v>
      </c>
      <c r="G39" s="143">
        <f t="shared" si="28"/>
        <v>7840</v>
      </c>
      <c r="H39" s="143">
        <f t="shared" si="28"/>
        <v>0</v>
      </c>
      <c r="I39" s="143">
        <f t="shared" si="28"/>
        <v>0</v>
      </c>
    </row>
    <row r="40" spans="1:9">
      <c r="A40" s="140" t="s">
        <v>891</v>
      </c>
      <c r="B40" s="140"/>
      <c r="C40" s="140">
        <f t="shared" ref="C40" si="29">SUM(C41:C42)</f>
        <v>88411</v>
      </c>
      <c r="D40" s="140">
        <f t="shared" ref="D40:I40" si="30">SUM(D41:D51)</f>
        <v>6.069</v>
      </c>
      <c r="E40" s="140">
        <f t="shared" si="30"/>
        <v>29811</v>
      </c>
      <c r="F40" s="140">
        <f t="shared" si="30"/>
        <v>51246.391000000003</v>
      </c>
      <c r="G40" s="140">
        <f t="shared" si="30"/>
        <v>7840</v>
      </c>
      <c r="H40" s="140">
        <f t="shared" si="30"/>
        <v>0</v>
      </c>
      <c r="I40" s="140">
        <f t="shared" si="30"/>
        <v>0</v>
      </c>
    </row>
    <row r="41" spans="1:9">
      <c r="A41" s="10" t="s">
        <v>946</v>
      </c>
      <c r="B41" s="10">
        <v>2013</v>
      </c>
      <c r="C41" s="10">
        <v>80571</v>
      </c>
      <c r="D41" s="10"/>
      <c r="E41" s="10">
        <v>29811</v>
      </c>
      <c r="F41" s="10">
        <v>50760</v>
      </c>
      <c r="G41" s="10"/>
      <c r="H41" s="10"/>
      <c r="I41" s="10"/>
    </row>
    <row r="42" spans="1:9">
      <c r="A42" s="10" t="s">
        <v>947</v>
      </c>
      <c r="B42" s="10">
        <v>2015</v>
      </c>
      <c r="C42" s="10">
        <v>7840</v>
      </c>
      <c r="D42" s="10"/>
      <c r="E42" s="10"/>
      <c r="F42" s="10"/>
      <c r="G42" s="10">
        <v>7840</v>
      </c>
      <c r="H42" s="10"/>
      <c r="I42" s="10"/>
    </row>
    <row r="43" spans="1:9">
      <c r="A43" s="10" t="s">
        <v>948</v>
      </c>
      <c r="B43" s="10">
        <v>2015</v>
      </c>
      <c r="C43" s="10">
        <v>192.45</v>
      </c>
      <c r="D43" s="10">
        <v>6.069</v>
      </c>
      <c r="E43" s="10"/>
      <c r="F43" s="10">
        <v>186.39099999999999</v>
      </c>
      <c r="G43" s="10"/>
      <c r="H43" s="10"/>
      <c r="I43" s="10"/>
    </row>
    <row r="44" spans="1:9">
      <c r="A44" s="10" t="s">
        <v>892</v>
      </c>
      <c r="B44" s="10">
        <v>2013</v>
      </c>
      <c r="C44" s="10">
        <v>300</v>
      </c>
      <c r="D44" s="10"/>
      <c r="E44" s="10"/>
      <c r="F44" s="10">
        <v>300</v>
      </c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0" t="s">
        <v>893</v>
      </c>
      <c r="B52" s="140"/>
      <c r="C52" s="140">
        <f t="shared" ref="C52" si="31">SUM(C53:C54)</f>
        <v>0</v>
      </c>
      <c r="D52" s="140">
        <f t="shared" ref="D52:I52" si="32">SUM(D53:D54)</f>
        <v>0</v>
      </c>
      <c r="E52" s="140">
        <f t="shared" si="32"/>
        <v>0</v>
      </c>
      <c r="F52" s="140">
        <f t="shared" si="32"/>
        <v>0</v>
      </c>
      <c r="G52" s="140">
        <f t="shared" si="32"/>
        <v>0</v>
      </c>
      <c r="H52" s="140">
        <f t="shared" si="32"/>
        <v>0</v>
      </c>
      <c r="I52" s="140">
        <f t="shared" si="32"/>
        <v>0</v>
      </c>
    </row>
    <row r="53" spans="1:9">
      <c r="A53" s="10"/>
      <c r="B53" s="10"/>
      <c r="C53" s="10">
        <f t="shared" ref="C53" si="33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4">SUM(C55:C56)</f>
        <v>0</v>
      </c>
      <c r="D54" s="10"/>
      <c r="E54" s="10"/>
      <c r="F54" s="10"/>
      <c r="G54" s="10"/>
      <c r="H54" s="10"/>
      <c r="I54" s="10"/>
    </row>
    <row r="55" spans="1:9">
      <c r="A55" s="140" t="s">
        <v>894</v>
      </c>
      <c r="B55" s="140"/>
      <c r="C55" s="140">
        <f t="shared" ref="C55" si="35">SUM(C56:C57)</f>
        <v>0</v>
      </c>
      <c r="D55" s="140">
        <f t="shared" ref="D55:I55" si="36">SUM(D56:D57)</f>
        <v>0</v>
      </c>
      <c r="E55" s="140">
        <f t="shared" si="36"/>
        <v>0</v>
      </c>
      <c r="F55" s="140">
        <f t="shared" si="36"/>
        <v>0</v>
      </c>
      <c r="G55" s="140">
        <f t="shared" si="36"/>
        <v>0</v>
      </c>
      <c r="H55" s="140">
        <f t="shared" si="36"/>
        <v>0</v>
      </c>
      <c r="I55" s="140">
        <f t="shared" si="36"/>
        <v>0</v>
      </c>
    </row>
    <row r="56" spans="1:9">
      <c r="A56" s="10"/>
      <c r="B56" s="10"/>
      <c r="C56" s="10">
        <f t="shared" ref="C56" si="37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38">SUM(C58:C59)</f>
        <v>0</v>
      </c>
      <c r="D57" s="10"/>
      <c r="E57" s="10"/>
      <c r="F57" s="10"/>
      <c r="G57" s="10"/>
      <c r="H57" s="10"/>
      <c r="I57" s="10"/>
    </row>
    <row r="58" spans="1:9">
      <c r="A58" s="140" t="s">
        <v>895</v>
      </c>
      <c r="B58" s="140"/>
      <c r="C58" s="140">
        <f t="shared" ref="C58" si="39">SUM(C59:C60)</f>
        <v>0</v>
      </c>
      <c r="D58" s="140">
        <f t="shared" ref="D58:I58" si="40">SUM(D59:D60)</f>
        <v>0</v>
      </c>
      <c r="E58" s="140">
        <f t="shared" si="40"/>
        <v>0</v>
      </c>
      <c r="F58" s="140">
        <f t="shared" si="40"/>
        <v>0</v>
      </c>
      <c r="G58" s="140">
        <f t="shared" si="40"/>
        <v>0</v>
      </c>
      <c r="H58" s="140">
        <f t="shared" si="40"/>
        <v>0</v>
      </c>
      <c r="I58" s="140">
        <f t="shared" si="40"/>
        <v>0</v>
      </c>
    </row>
    <row r="59" spans="1:9">
      <c r="A59" s="10"/>
      <c r="B59" s="10"/>
      <c r="C59" s="10">
        <f t="shared" ref="C59" si="41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2">SUM(C61:C62)</f>
        <v>0</v>
      </c>
      <c r="D60" s="10"/>
      <c r="E60" s="10"/>
      <c r="F60" s="10"/>
      <c r="G60" s="10"/>
      <c r="H60" s="10"/>
      <c r="I60" s="10"/>
    </row>
    <row r="61" spans="1:9">
      <c r="A61" s="140" t="s">
        <v>896</v>
      </c>
      <c r="B61" s="140"/>
      <c r="C61" s="140">
        <f t="shared" ref="C61" si="43">SUM(C62:C63)</f>
        <v>0</v>
      </c>
      <c r="D61" s="140">
        <f t="shared" ref="D61:I61" si="44">SUM(D62:D63)</f>
        <v>0</v>
      </c>
      <c r="E61" s="140">
        <f t="shared" si="44"/>
        <v>0</v>
      </c>
      <c r="F61" s="140">
        <f t="shared" si="44"/>
        <v>0</v>
      </c>
      <c r="G61" s="140">
        <f t="shared" si="44"/>
        <v>0</v>
      </c>
      <c r="H61" s="140">
        <f t="shared" si="44"/>
        <v>0</v>
      </c>
      <c r="I61" s="140">
        <f t="shared" si="44"/>
        <v>0</v>
      </c>
    </row>
    <row r="62" spans="1:9">
      <c r="A62" s="10"/>
      <c r="B62" s="10"/>
      <c r="C62" s="10">
        <f t="shared" ref="C62" si="45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6">SUM(C64:C65)</f>
        <v>0</v>
      </c>
      <c r="D63" s="10"/>
      <c r="E63" s="10"/>
      <c r="F63" s="10"/>
      <c r="G63" s="10"/>
      <c r="H63" s="10"/>
      <c r="I63" s="10"/>
    </row>
    <row r="64" spans="1:9">
      <c r="A64" s="140" t="s">
        <v>897</v>
      </c>
      <c r="B64" s="140"/>
      <c r="C64" s="140">
        <f t="shared" ref="C64" si="47">SUM(C65:C66)</f>
        <v>0</v>
      </c>
      <c r="D64" s="140">
        <f t="shared" ref="D64:H64" si="48">SUM(D65:D66)</f>
        <v>0</v>
      </c>
      <c r="E64" s="140">
        <f t="shared" si="48"/>
        <v>0</v>
      </c>
      <c r="F64" s="140">
        <f t="shared" si="48"/>
        <v>0</v>
      </c>
      <c r="G64" s="140">
        <f t="shared" si="48"/>
        <v>0</v>
      </c>
      <c r="H64" s="140">
        <f t="shared" si="48"/>
        <v>0</v>
      </c>
      <c r="I64" s="140"/>
    </row>
    <row r="65" spans="1:9">
      <c r="A65" s="10"/>
      <c r="B65" s="10"/>
      <c r="C65" s="10">
        <f t="shared" ref="C65" si="49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0">SUM(C67:C68)</f>
        <v>0</v>
      </c>
      <c r="D66" s="10"/>
      <c r="E66" s="10"/>
      <c r="F66" s="10"/>
      <c r="G66" s="10"/>
      <c r="H66" s="10"/>
      <c r="I66" s="10"/>
    </row>
    <row r="67" spans="1:9">
      <c r="A67" s="140" t="s">
        <v>898</v>
      </c>
      <c r="B67" s="140"/>
      <c r="C67" s="140">
        <f t="shared" ref="C67" si="51">SUM(C68:C69)</f>
        <v>0</v>
      </c>
      <c r="D67" s="140">
        <f t="shared" ref="D67:I67" si="52">D68+D71</f>
        <v>0</v>
      </c>
      <c r="E67" s="140">
        <f t="shared" si="52"/>
        <v>0</v>
      </c>
      <c r="F67" s="140">
        <f t="shared" si="52"/>
        <v>0</v>
      </c>
      <c r="G67" s="140">
        <f t="shared" si="52"/>
        <v>0</v>
      </c>
      <c r="H67" s="140">
        <f t="shared" si="52"/>
        <v>0</v>
      </c>
      <c r="I67" s="140">
        <f t="shared" si="52"/>
        <v>0</v>
      </c>
    </row>
    <row r="68" spans="1:9">
      <c r="A68" s="142" t="s">
        <v>899</v>
      </c>
      <c r="B68" s="142"/>
      <c r="C68" s="142">
        <f t="shared" ref="C68" si="53">SUM(C69:C70)</f>
        <v>0</v>
      </c>
      <c r="D68" s="142">
        <f t="shared" ref="D68:I68" si="54">SUM(D69:D70)</f>
        <v>0</v>
      </c>
      <c r="E68" s="142">
        <f t="shared" si="54"/>
        <v>0</v>
      </c>
      <c r="F68" s="142">
        <f t="shared" si="54"/>
        <v>0</v>
      </c>
      <c r="G68" s="142">
        <f t="shared" si="54"/>
        <v>0</v>
      </c>
      <c r="H68" s="142">
        <f t="shared" si="54"/>
        <v>0</v>
      </c>
      <c r="I68" s="142">
        <f t="shared" si="54"/>
        <v>0</v>
      </c>
    </row>
    <row r="69" spans="1:9">
      <c r="A69" s="10"/>
      <c r="B69" s="10"/>
      <c r="C69" s="10">
        <f t="shared" ref="C69" si="55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6">SUM(C71:C72)</f>
        <v>0</v>
      </c>
      <c r="D70" s="10"/>
      <c r="E70" s="10"/>
      <c r="F70" s="10"/>
      <c r="G70" s="10"/>
      <c r="H70" s="10"/>
      <c r="I70" s="10"/>
    </row>
    <row r="71" spans="1:9">
      <c r="A71" s="142" t="s">
        <v>900</v>
      </c>
      <c r="B71" s="142"/>
      <c r="C71" s="142">
        <f t="shared" ref="C71" si="57">SUM(C72:C73)</f>
        <v>0</v>
      </c>
      <c r="D71" s="142">
        <f t="shared" ref="D71:I71" si="58">SUM(D72:D73)</f>
        <v>0</v>
      </c>
      <c r="E71" s="142">
        <f t="shared" si="58"/>
        <v>0</v>
      </c>
      <c r="F71" s="142">
        <f t="shared" si="58"/>
        <v>0</v>
      </c>
      <c r="G71" s="142">
        <f t="shared" si="58"/>
        <v>0</v>
      </c>
      <c r="H71" s="142">
        <f t="shared" si="58"/>
        <v>0</v>
      </c>
      <c r="I71" s="142">
        <f t="shared" si="58"/>
        <v>0</v>
      </c>
    </row>
    <row r="72" spans="1:9">
      <c r="A72" s="10"/>
      <c r="B72" s="10"/>
      <c r="C72" s="10">
        <f t="shared" ref="C72" si="59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0">SUM(C74:C75)</f>
        <v>0</v>
      </c>
      <c r="D73" s="10"/>
      <c r="E73" s="10"/>
      <c r="F73" s="10"/>
      <c r="G73" s="10"/>
      <c r="H73" s="10"/>
      <c r="I73" s="10"/>
    </row>
    <row r="74" spans="1:9">
      <c r="A74" s="140" t="s">
        <v>915</v>
      </c>
      <c r="B74" s="140"/>
      <c r="C74" s="140">
        <f t="shared" ref="C74" si="61">SUM(C75:C76)</f>
        <v>0</v>
      </c>
      <c r="D74" s="140">
        <f t="shared" ref="D74:I74" si="62">SUM(D75:D76)</f>
        <v>0</v>
      </c>
      <c r="E74" s="140">
        <f t="shared" si="62"/>
        <v>0</v>
      </c>
      <c r="F74" s="140">
        <f t="shared" si="62"/>
        <v>0</v>
      </c>
      <c r="G74" s="140">
        <f t="shared" si="62"/>
        <v>0</v>
      </c>
      <c r="H74" s="140">
        <f t="shared" si="62"/>
        <v>0</v>
      </c>
      <c r="I74" s="140">
        <f t="shared" si="62"/>
        <v>0</v>
      </c>
    </row>
    <row r="75" spans="1:9">
      <c r="A75" s="10"/>
      <c r="B75" s="10"/>
      <c r="C75" s="10">
        <f t="shared" ref="C75" si="63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4">SUM(C77:C78)</f>
        <v>0</v>
      </c>
      <c r="D76" s="10"/>
      <c r="E76" s="10"/>
      <c r="F76" s="10"/>
      <c r="G76" s="10"/>
      <c r="H76" s="10"/>
      <c r="I76" s="10"/>
    </row>
    <row r="77" spans="1:9">
      <c r="A77" s="140" t="s">
        <v>916</v>
      </c>
      <c r="B77" s="140"/>
      <c r="C77" s="140">
        <f t="shared" ref="C77" si="65">SUM(C78:C79)</f>
        <v>0</v>
      </c>
      <c r="D77" s="140"/>
      <c r="E77" s="140"/>
      <c r="F77" s="140"/>
      <c r="G77" s="140"/>
      <c r="H77" s="140"/>
      <c r="I77" s="140"/>
    </row>
    <row r="78" spans="1:9">
      <c r="A78" s="140" t="s">
        <v>917</v>
      </c>
      <c r="B78" s="140"/>
      <c r="C78" s="140">
        <f t="shared" ref="C78" si="66">SUM(C79:C80)</f>
        <v>0</v>
      </c>
      <c r="D78" s="140"/>
      <c r="E78" s="140"/>
      <c r="F78" s="140">
        <f t="shared" ref="F78" si="67">F77+F74+F67+F64+F61+F58+F55+F52+F40+F32+F29+F26+F16+F13+F10+F5</f>
        <v>51246.391000000003</v>
      </c>
      <c r="G78" s="140"/>
      <c r="H78" s="140"/>
      <c r="I78" s="140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5" t="s">
        <v>882</v>
      </c>
      <c r="B1" s="185" t="s">
        <v>883</v>
      </c>
      <c r="C1" s="185" t="s">
        <v>884</v>
      </c>
      <c r="D1" s="188" t="s">
        <v>613</v>
      </c>
      <c r="E1" s="189"/>
      <c r="F1" s="189"/>
      <c r="G1" s="189"/>
      <c r="H1" s="189"/>
      <c r="I1" s="190"/>
    </row>
    <row r="2" spans="1:9">
      <c r="A2" s="186"/>
      <c r="B2" s="186"/>
      <c r="C2" s="186"/>
      <c r="D2" s="185" t="s">
        <v>625</v>
      </c>
      <c r="E2" s="185" t="s">
        <v>626</v>
      </c>
      <c r="F2" s="191" t="s">
        <v>885</v>
      </c>
      <c r="G2" s="191" t="s">
        <v>886</v>
      </c>
      <c r="H2" s="193" t="s">
        <v>887</v>
      </c>
      <c r="I2" s="194"/>
    </row>
    <row r="3" spans="1:9">
      <c r="A3" s="187"/>
      <c r="B3" s="187"/>
      <c r="C3" s="187"/>
      <c r="D3" s="187"/>
      <c r="E3" s="187"/>
      <c r="F3" s="192"/>
      <c r="G3" s="192"/>
      <c r="H3" s="137" t="s">
        <v>888</v>
      </c>
      <c r="I3" s="138" t="s">
        <v>889</v>
      </c>
    </row>
    <row r="4" spans="1:9">
      <c r="A4" s="139" t="s">
        <v>890</v>
      </c>
      <c r="B4" s="139"/>
      <c r="C4" s="139">
        <f t="shared" ref="C4:I4" si="0">C5+C10+C13+C16+C19+C22+C25</f>
        <v>0</v>
      </c>
      <c r="D4" s="139">
        <f t="shared" si="0"/>
        <v>0</v>
      </c>
      <c r="E4" s="139">
        <f t="shared" si="0"/>
        <v>0</v>
      </c>
      <c r="F4" s="139">
        <f t="shared" si="0"/>
        <v>0</v>
      </c>
      <c r="G4" s="139">
        <f t="shared" si="0"/>
        <v>0</v>
      </c>
      <c r="H4" s="139">
        <f t="shared" si="0"/>
        <v>0</v>
      </c>
      <c r="I4" s="139">
        <f t="shared" si="0"/>
        <v>0</v>
      </c>
    </row>
    <row r="5" spans="1:9">
      <c r="A5" s="140" t="s">
        <v>891</v>
      </c>
      <c r="B5" s="141"/>
      <c r="C5" s="141">
        <f t="shared" ref="C5:I5" si="1">SUM(C6:C9)</f>
        <v>0</v>
      </c>
      <c r="D5" s="141">
        <f t="shared" si="1"/>
        <v>0</v>
      </c>
      <c r="E5" s="141">
        <f t="shared" si="1"/>
        <v>0</v>
      </c>
      <c r="F5" s="141">
        <f t="shared" si="1"/>
        <v>0</v>
      </c>
      <c r="G5" s="141">
        <f t="shared" si="1"/>
        <v>0</v>
      </c>
      <c r="H5" s="141">
        <f t="shared" si="1"/>
        <v>0</v>
      </c>
      <c r="I5" s="141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0" t="s">
        <v>893</v>
      </c>
      <c r="B10" s="140"/>
      <c r="C10" s="140">
        <f t="shared" si="2"/>
        <v>0</v>
      </c>
      <c r="D10" s="140">
        <f t="shared" ref="D10:I10" si="3">SUM(D11:D12)</f>
        <v>0</v>
      </c>
      <c r="E10" s="140">
        <f t="shared" si="3"/>
        <v>0</v>
      </c>
      <c r="F10" s="140">
        <f t="shared" si="3"/>
        <v>0</v>
      </c>
      <c r="G10" s="140">
        <f t="shared" si="3"/>
        <v>0</v>
      </c>
      <c r="H10" s="140">
        <f t="shared" si="3"/>
        <v>0</v>
      </c>
      <c r="I10" s="140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0" t="s">
        <v>894</v>
      </c>
      <c r="B13" s="140"/>
      <c r="C13" s="140">
        <f t="shared" si="2"/>
        <v>0</v>
      </c>
      <c r="D13" s="140">
        <f t="shared" ref="D13:I13" si="4">SUM(D14:D15)</f>
        <v>0</v>
      </c>
      <c r="E13" s="140">
        <f t="shared" si="4"/>
        <v>0</v>
      </c>
      <c r="F13" s="140">
        <f t="shared" si="4"/>
        <v>0</v>
      </c>
      <c r="G13" s="140">
        <f t="shared" si="4"/>
        <v>0</v>
      </c>
      <c r="H13" s="140">
        <f t="shared" si="4"/>
        <v>0</v>
      </c>
      <c r="I13" s="140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0" t="s">
        <v>895</v>
      </c>
      <c r="B16" s="140"/>
      <c r="C16" s="140">
        <f t="shared" si="2"/>
        <v>0</v>
      </c>
      <c r="D16" s="140">
        <f t="shared" ref="D16:I16" si="5">SUM(D17:D18)</f>
        <v>0</v>
      </c>
      <c r="E16" s="140">
        <f t="shared" si="5"/>
        <v>0</v>
      </c>
      <c r="F16" s="140">
        <f t="shared" si="5"/>
        <v>0</v>
      </c>
      <c r="G16" s="140">
        <f t="shared" si="5"/>
        <v>0</v>
      </c>
      <c r="H16" s="140">
        <f t="shared" si="5"/>
        <v>0</v>
      </c>
      <c r="I16" s="140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0" t="s">
        <v>896</v>
      </c>
      <c r="B19" s="140"/>
      <c r="C19" s="140">
        <f t="shared" si="2"/>
        <v>0</v>
      </c>
      <c r="D19" s="140">
        <f t="shared" ref="D19:I19" si="6">SUM(D20:D21)</f>
        <v>0</v>
      </c>
      <c r="E19" s="140">
        <f t="shared" si="6"/>
        <v>0</v>
      </c>
      <c r="F19" s="140">
        <f t="shared" si="6"/>
        <v>0</v>
      </c>
      <c r="G19" s="140">
        <f t="shared" si="6"/>
        <v>0</v>
      </c>
      <c r="H19" s="140">
        <f t="shared" si="6"/>
        <v>0</v>
      </c>
      <c r="I19" s="140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0" t="s">
        <v>897</v>
      </c>
      <c r="B22" s="140"/>
      <c r="C22" s="140">
        <f t="shared" si="2"/>
        <v>0</v>
      </c>
      <c r="D22" s="140">
        <f t="shared" ref="D22:I22" si="7">SUM(D23:D24)</f>
        <v>0</v>
      </c>
      <c r="E22" s="140">
        <f t="shared" si="7"/>
        <v>0</v>
      </c>
      <c r="F22" s="140">
        <f t="shared" si="7"/>
        <v>0</v>
      </c>
      <c r="G22" s="140">
        <f t="shared" si="7"/>
        <v>0</v>
      </c>
      <c r="H22" s="140">
        <f t="shared" si="7"/>
        <v>0</v>
      </c>
      <c r="I22" s="140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0" t="s">
        <v>898</v>
      </c>
      <c r="B25" s="140"/>
      <c r="C25" s="140">
        <f t="shared" si="2"/>
        <v>0</v>
      </c>
      <c r="D25" s="140">
        <f t="shared" ref="D25:I25" si="8">D26+D29</f>
        <v>0</v>
      </c>
      <c r="E25" s="140">
        <f t="shared" si="8"/>
        <v>0</v>
      </c>
      <c r="F25" s="140">
        <f t="shared" si="8"/>
        <v>0</v>
      </c>
      <c r="G25" s="140">
        <f t="shared" si="8"/>
        <v>0</v>
      </c>
      <c r="H25" s="140">
        <f t="shared" si="8"/>
        <v>0</v>
      </c>
      <c r="I25" s="140">
        <f t="shared" si="8"/>
        <v>0</v>
      </c>
    </row>
    <row r="26" spans="1:9">
      <c r="A26" s="142" t="s">
        <v>899</v>
      </c>
      <c r="B26" s="142"/>
      <c r="C26" s="142">
        <f t="shared" si="2"/>
        <v>0</v>
      </c>
      <c r="D26" s="142">
        <f t="shared" ref="D26:I26" si="9">SUM(D27:D28)</f>
        <v>0</v>
      </c>
      <c r="E26" s="142">
        <f t="shared" si="9"/>
        <v>0</v>
      </c>
      <c r="F26" s="142">
        <f t="shared" si="9"/>
        <v>0</v>
      </c>
      <c r="G26" s="142">
        <f t="shared" si="9"/>
        <v>0</v>
      </c>
      <c r="H26" s="142">
        <f t="shared" si="9"/>
        <v>0</v>
      </c>
      <c r="I26" s="142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2" t="s">
        <v>900</v>
      </c>
      <c r="B29" s="142"/>
      <c r="C29" s="142">
        <f t="shared" si="2"/>
        <v>0</v>
      </c>
      <c r="D29" s="142">
        <f t="shared" ref="D29:I29" si="10">SUM(D30:D31)</f>
        <v>0</v>
      </c>
      <c r="E29" s="142">
        <f t="shared" si="10"/>
        <v>0</v>
      </c>
      <c r="F29" s="142">
        <f t="shared" si="10"/>
        <v>0</v>
      </c>
      <c r="G29" s="142">
        <f t="shared" si="10"/>
        <v>0</v>
      </c>
      <c r="H29" s="142">
        <f t="shared" si="10"/>
        <v>0</v>
      </c>
      <c r="I29" s="142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3" t="s">
        <v>901</v>
      </c>
      <c r="B32" s="143"/>
      <c r="C32" s="143">
        <f t="shared" si="2"/>
        <v>0</v>
      </c>
      <c r="D32" s="143">
        <f t="shared" ref="D32:I32" si="11">D33+D48+D51+D54+D57+D60+D63+D70+D73</f>
        <v>0</v>
      </c>
      <c r="E32" s="143">
        <f t="shared" si="11"/>
        <v>0</v>
      </c>
      <c r="F32" s="143">
        <f t="shared" si="11"/>
        <v>0</v>
      </c>
      <c r="G32" s="143">
        <f t="shared" si="11"/>
        <v>0</v>
      </c>
      <c r="H32" s="143">
        <f t="shared" si="11"/>
        <v>0</v>
      </c>
      <c r="I32" s="143">
        <f t="shared" si="11"/>
        <v>0</v>
      </c>
    </row>
    <row r="33" spans="1:9">
      <c r="A33" s="140" t="s">
        <v>891</v>
      </c>
      <c r="B33" s="140"/>
      <c r="C33" s="140">
        <f t="shared" si="2"/>
        <v>0</v>
      </c>
      <c r="D33" s="140">
        <f t="shared" ref="D33:I33" si="12">SUM(D34:D47)</f>
        <v>0</v>
      </c>
      <c r="E33" s="140">
        <f t="shared" si="12"/>
        <v>0</v>
      </c>
      <c r="F33" s="140">
        <f t="shared" si="12"/>
        <v>0</v>
      </c>
      <c r="G33" s="140">
        <f t="shared" si="12"/>
        <v>0</v>
      </c>
      <c r="H33" s="140">
        <f t="shared" si="12"/>
        <v>0</v>
      </c>
      <c r="I33" s="140">
        <f t="shared" si="12"/>
        <v>0</v>
      </c>
    </row>
    <row r="34" spans="1:9">
      <c r="A34" s="10" t="s">
        <v>892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902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903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904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905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906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907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908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909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910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911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912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4" t="s">
        <v>913</v>
      </c>
      <c r="B46" s="144"/>
      <c r="C46" s="144">
        <f t="shared" si="2"/>
        <v>0</v>
      </c>
      <c r="D46" s="144"/>
      <c r="E46" s="144"/>
      <c r="F46" s="144"/>
      <c r="G46" s="144"/>
      <c r="H46" s="144"/>
      <c r="I46" s="144"/>
    </row>
    <row r="47" spans="1:9">
      <c r="A47" s="10" t="s">
        <v>914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0" t="s">
        <v>893</v>
      </c>
      <c r="B48" s="140"/>
      <c r="C48" s="140">
        <f t="shared" si="2"/>
        <v>0</v>
      </c>
      <c r="D48" s="140">
        <f t="shared" ref="D48:I48" si="13">SUM(D49:D50)</f>
        <v>0</v>
      </c>
      <c r="E48" s="140">
        <f t="shared" si="13"/>
        <v>0</v>
      </c>
      <c r="F48" s="140">
        <f t="shared" si="13"/>
        <v>0</v>
      </c>
      <c r="G48" s="140">
        <f t="shared" si="13"/>
        <v>0</v>
      </c>
      <c r="H48" s="140">
        <f t="shared" si="13"/>
        <v>0</v>
      </c>
      <c r="I48" s="140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0" t="s">
        <v>894</v>
      </c>
      <c r="B51" s="140"/>
      <c r="C51" s="140">
        <f t="shared" si="2"/>
        <v>0</v>
      </c>
      <c r="D51" s="140">
        <f t="shared" ref="D51:I51" si="14">SUM(D52:D53)</f>
        <v>0</v>
      </c>
      <c r="E51" s="140">
        <f t="shared" si="14"/>
        <v>0</v>
      </c>
      <c r="F51" s="140">
        <f t="shared" si="14"/>
        <v>0</v>
      </c>
      <c r="G51" s="140">
        <f t="shared" si="14"/>
        <v>0</v>
      </c>
      <c r="H51" s="140">
        <f t="shared" si="14"/>
        <v>0</v>
      </c>
      <c r="I51" s="140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0" t="s">
        <v>895</v>
      </c>
      <c r="B54" s="140"/>
      <c r="C54" s="140">
        <f t="shared" si="2"/>
        <v>0</v>
      </c>
      <c r="D54" s="140">
        <f t="shared" ref="D54:I54" si="15">SUM(D55:D56)</f>
        <v>0</v>
      </c>
      <c r="E54" s="140">
        <f t="shared" si="15"/>
        <v>0</v>
      </c>
      <c r="F54" s="140">
        <f t="shared" si="15"/>
        <v>0</v>
      </c>
      <c r="G54" s="140">
        <f t="shared" si="15"/>
        <v>0</v>
      </c>
      <c r="H54" s="140">
        <f t="shared" si="15"/>
        <v>0</v>
      </c>
      <c r="I54" s="140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0" t="s">
        <v>896</v>
      </c>
      <c r="B57" s="140"/>
      <c r="C57" s="140">
        <f t="shared" si="2"/>
        <v>0</v>
      </c>
      <c r="D57" s="140">
        <f t="shared" ref="D57:I57" si="16">SUM(D58:D59)</f>
        <v>0</v>
      </c>
      <c r="E57" s="140">
        <f t="shared" si="16"/>
        <v>0</v>
      </c>
      <c r="F57" s="140">
        <f t="shared" si="16"/>
        <v>0</v>
      </c>
      <c r="G57" s="140">
        <f t="shared" si="16"/>
        <v>0</v>
      </c>
      <c r="H57" s="140">
        <f t="shared" si="16"/>
        <v>0</v>
      </c>
      <c r="I57" s="140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0" t="s">
        <v>897</v>
      </c>
      <c r="B60" s="140"/>
      <c r="C60" s="140">
        <f t="shared" si="2"/>
        <v>0</v>
      </c>
      <c r="D60" s="140">
        <f t="shared" ref="D60:H60" si="17">SUM(D61:D62)</f>
        <v>0</v>
      </c>
      <c r="E60" s="140">
        <f t="shared" si="17"/>
        <v>0</v>
      </c>
      <c r="F60" s="140">
        <f t="shared" si="17"/>
        <v>0</v>
      </c>
      <c r="G60" s="140">
        <f t="shared" si="17"/>
        <v>0</v>
      </c>
      <c r="H60" s="140">
        <f t="shared" si="17"/>
        <v>0</v>
      </c>
      <c r="I60" s="140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0" t="s">
        <v>898</v>
      </c>
      <c r="B63" s="140"/>
      <c r="C63" s="140">
        <f t="shared" si="2"/>
        <v>0</v>
      </c>
      <c r="D63" s="140">
        <f t="shared" ref="D63:I63" si="18">D64+D67</f>
        <v>0</v>
      </c>
      <c r="E63" s="140">
        <f t="shared" si="18"/>
        <v>0</v>
      </c>
      <c r="F63" s="140">
        <f t="shared" si="18"/>
        <v>0</v>
      </c>
      <c r="G63" s="140">
        <f t="shared" si="18"/>
        <v>0</v>
      </c>
      <c r="H63" s="140">
        <f t="shared" si="18"/>
        <v>0</v>
      </c>
      <c r="I63" s="140">
        <f t="shared" si="18"/>
        <v>0</v>
      </c>
    </row>
    <row r="64" spans="1:9">
      <c r="A64" s="142" t="s">
        <v>899</v>
      </c>
      <c r="B64" s="142"/>
      <c r="C64" s="142">
        <f t="shared" si="2"/>
        <v>0</v>
      </c>
      <c r="D64" s="142">
        <f t="shared" ref="D64:I64" si="19">SUM(D65:D66)</f>
        <v>0</v>
      </c>
      <c r="E64" s="142">
        <f t="shared" si="19"/>
        <v>0</v>
      </c>
      <c r="F64" s="142">
        <f t="shared" si="19"/>
        <v>0</v>
      </c>
      <c r="G64" s="142">
        <f t="shared" si="19"/>
        <v>0</v>
      </c>
      <c r="H64" s="142">
        <f t="shared" si="19"/>
        <v>0</v>
      </c>
      <c r="I64" s="142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2" t="s">
        <v>900</v>
      </c>
      <c r="B67" s="142"/>
      <c r="C67" s="142">
        <f t="shared" si="2"/>
        <v>0</v>
      </c>
      <c r="D67" s="142">
        <f t="shared" ref="D67:I67" si="20">SUM(D68:D69)</f>
        <v>0</v>
      </c>
      <c r="E67" s="142">
        <f t="shared" si="20"/>
        <v>0</v>
      </c>
      <c r="F67" s="142">
        <f t="shared" si="20"/>
        <v>0</v>
      </c>
      <c r="G67" s="142">
        <f t="shared" si="20"/>
        <v>0</v>
      </c>
      <c r="H67" s="142">
        <f t="shared" si="20"/>
        <v>0</v>
      </c>
      <c r="I67" s="142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0" t="s">
        <v>915</v>
      </c>
      <c r="B70" s="140"/>
      <c r="C70" s="140">
        <f t="shared" si="2"/>
        <v>0</v>
      </c>
      <c r="D70" s="140">
        <f t="shared" ref="D70:I70" si="21">SUM(D71:D72)</f>
        <v>0</v>
      </c>
      <c r="E70" s="140">
        <f t="shared" si="21"/>
        <v>0</v>
      </c>
      <c r="F70" s="140">
        <f t="shared" si="21"/>
        <v>0</v>
      </c>
      <c r="G70" s="140">
        <f t="shared" si="21"/>
        <v>0</v>
      </c>
      <c r="H70" s="140">
        <f t="shared" si="21"/>
        <v>0</v>
      </c>
      <c r="I70" s="140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0" t="s">
        <v>916</v>
      </c>
      <c r="B73" s="140"/>
      <c r="C73" s="140">
        <f t="shared" si="22"/>
        <v>0</v>
      </c>
      <c r="D73" s="140"/>
      <c r="E73" s="140"/>
      <c r="F73" s="140"/>
      <c r="G73" s="140"/>
      <c r="H73" s="140"/>
      <c r="I73" s="140"/>
    </row>
    <row r="74" spans="1:9">
      <c r="A74" s="140" t="s">
        <v>917</v>
      </c>
      <c r="B74" s="140"/>
      <c r="C74" s="140">
        <f t="shared" si="22"/>
        <v>0</v>
      </c>
      <c r="D74" s="140">
        <f t="shared" ref="D74:I74" si="23">D73+D70+D63+D60+D57+D54+D51+D48+D33+D25+D22+D19+D16+D13+D10+D5</f>
        <v>0</v>
      </c>
      <c r="E74" s="140">
        <f t="shared" si="23"/>
        <v>0</v>
      </c>
      <c r="F74" s="140">
        <f t="shared" si="23"/>
        <v>0</v>
      </c>
      <c r="G74" s="140">
        <f t="shared" si="23"/>
        <v>0</v>
      </c>
      <c r="H74" s="140">
        <f t="shared" si="23"/>
        <v>0</v>
      </c>
      <c r="I74" s="140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 </vt:lpstr>
      <vt:lpstr>ميزانية 2013 </vt:lpstr>
      <vt:lpstr>ميزانية 2014</vt:lpstr>
      <vt:lpstr>ميزانية 2015 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 </vt:lpstr>
      <vt:lpstr>قائمة في العملة</vt:lpstr>
      <vt:lpstr>مرافق البلدية 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 </vt:lpstr>
      <vt:lpstr>النفايات</vt:lpstr>
      <vt:lpstr>قانون الإطار</vt:lpstr>
      <vt:lpstr>المشاريع!Print_Area</vt:lpstr>
      <vt:lpstr>'قائمة في الأعوان 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2018-02-03T14:08:57Z</dcterms:modified>
</cp:coreProperties>
</file>