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REPORTS\1. LEADS\"/>
    </mc:Choice>
  </mc:AlternateContent>
  <bookViews>
    <workbookView xWindow="0" yWindow="0" windowWidth="23040" windowHeight="9060"/>
  </bookViews>
  <sheets>
    <sheet name="LEADS 2018- March" sheetId="2" r:id="rId1"/>
  </sheets>
  <definedNames>
    <definedName name="_xlnm._FilterDatabase" localSheetId="0" hidden="1">'LEADS 2018- March'!$C$11:$Q$24</definedName>
    <definedName name="_xlnm.Print_Area" localSheetId="0">'LEADS 2018- March'!$B$2:$R$120</definedName>
  </definedNames>
  <calcPr calcId="152511"/>
</workbook>
</file>

<file path=xl/calcChain.xml><?xml version="1.0" encoding="utf-8"?>
<calcChain xmlns="http://schemas.openxmlformats.org/spreadsheetml/2006/main">
  <c r="P6" i="2" l="1"/>
  <c r="P8" i="2"/>
  <c r="P7" i="2"/>
  <c r="Q6" i="2"/>
  <c r="Q7" i="2"/>
  <c r="Q8" i="2"/>
  <c r="L7" i="2"/>
  <c r="L6" i="2"/>
  <c r="E8" i="2"/>
  <c r="E7" i="2"/>
  <c r="E6" i="2"/>
</calcChain>
</file>

<file path=xl/sharedStrings.xml><?xml version="1.0" encoding="utf-8"?>
<sst xmlns="http://schemas.openxmlformats.org/spreadsheetml/2006/main" count="558" uniqueCount="235">
  <si>
    <t>SIZE</t>
  </si>
  <si>
    <t xml:space="preserve">LEAD SOURCE </t>
  </si>
  <si>
    <t>BROKER / COMPANY</t>
  </si>
  <si>
    <t>LEAD NAME</t>
  </si>
  <si>
    <t>GABY</t>
  </si>
  <si>
    <t>Gaby</t>
  </si>
  <si>
    <t>FEED BACK (YES/NO)</t>
  </si>
  <si>
    <t>COMMENTS</t>
  </si>
  <si>
    <t>TOTAL</t>
  </si>
  <si>
    <t>Expected BUDGET</t>
  </si>
  <si>
    <t>JAN</t>
  </si>
  <si>
    <t>FEB</t>
  </si>
  <si>
    <t>LEAD FROM</t>
  </si>
  <si>
    <t>DATE OF LEAD</t>
  </si>
  <si>
    <t xml:space="preserve">LEAD ASSIGNMENT DATE </t>
  </si>
  <si>
    <t>B.D ASSIGNED</t>
  </si>
  <si>
    <t xml:space="preserve">CLIENT MEETING DATE </t>
  </si>
  <si>
    <t xml:space="preserve">MEETING ATTENDEES </t>
  </si>
  <si>
    <t>2nd</t>
  </si>
  <si>
    <t>DIRECT</t>
  </si>
  <si>
    <t>MAR</t>
  </si>
  <si>
    <t>APRIL</t>
  </si>
  <si>
    <t>MAY</t>
  </si>
  <si>
    <t>JUNE</t>
  </si>
  <si>
    <t>JULY</t>
  </si>
  <si>
    <t>AUG</t>
  </si>
  <si>
    <t>SEP</t>
  </si>
  <si>
    <t>OCT</t>
  </si>
  <si>
    <t>NOV</t>
  </si>
  <si>
    <t>DEC</t>
  </si>
  <si>
    <t>YES</t>
  </si>
  <si>
    <t>NO</t>
  </si>
  <si>
    <t>TBC</t>
  </si>
  <si>
    <t>%</t>
  </si>
  <si>
    <t>LEADS</t>
  </si>
  <si>
    <t xml:space="preserve"> LEADS</t>
  </si>
  <si>
    <t>ASH</t>
  </si>
  <si>
    <t>% of YES</t>
  </si>
  <si>
    <t>SOURCE</t>
  </si>
  <si>
    <t>BROKERS</t>
  </si>
  <si>
    <t>% OF YES</t>
  </si>
  <si>
    <t>OVERALL VIEW</t>
  </si>
  <si>
    <t xml:space="preserve">B.D TEAM VALUATION </t>
  </si>
  <si>
    <t xml:space="preserve">LEADS SOURCES VALUATION </t>
  </si>
  <si>
    <t xml:space="preserve">TOTAL OF YES </t>
  </si>
  <si>
    <t>TOTAL OF NO</t>
  </si>
  <si>
    <t>TOTAL OF TBC</t>
  </si>
  <si>
    <t xml:space="preserve">2018 LEADS REPORT </t>
  </si>
  <si>
    <t>LEADS IN</t>
  </si>
  <si>
    <t>LEADS %</t>
  </si>
  <si>
    <t xml:space="preserve">Broker </t>
  </si>
  <si>
    <t xml:space="preserve">Abland </t>
  </si>
  <si>
    <t xml:space="preserve">Gaby </t>
  </si>
  <si>
    <t>Gaby/Derek/Marike</t>
  </si>
  <si>
    <t>Waiting for Appointment</t>
  </si>
  <si>
    <t>Fiat/Chrysler</t>
  </si>
  <si>
    <t>Broker</t>
  </si>
  <si>
    <t>Elene/Gaby</t>
  </si>
  <si>
    <t>Presenting Friday the 11th</t>
  </si>
  <si>
    <t xml:space="preserve">Gridhost </t>
  </si>
  <si>
    <t>CW Excellerate</t>
  </si>
  <si>
    <t xml:space="preserve">New Vantage </t>
  </si>
  <si>
    <t>Gaby/Meyer</t>
  </si>
  <si>
    <t xml:space="preserve">Waiting for appointment </t>
  </si>
  <si>
    <t xml:space="preserve">Meltwater CT </t>
  </si>
  <si>
    <t>Past Client</t>
  </si>
  <si>
    <t>5th Avenue</t>
  </si>
  <si>
    <t>Gaby/Elene</t>
  </si>
  <si>
    <t xml:space="preserve">Busy with Space Plan </t>
  </si>
  <si>
    <t xml:space="preserve">Philip Morris </t>
  </si>
  <si>
    <t xml:space="preserve">Trend Group </t>
  </si>
  <si>
    <t xml:space="preserve">Waiting for Appointment </t>
  </si>
  <si>
    <t>Sage BEE123</t>
  </si>
  <si>
    <t>Attacq</t>
  </si>
  <si>
    <t xml:space="preserve">2nd </t>
  </si>
  <si>
    <t>Silica</t>
  </si>
  <si>
    <t>Direct</t>
  </si>
  <si>
    <t xml:space="preserve">Busy with a proposal </t>
  </si>
  <si>
    <t>Standard Chartered Bank</t>
  </si>
  <si>
    <t>Broll</t>
  </si>
  <si>
    <t xml:space="preserve">The CRM Team </t>
  </si>
  <si>
    <t>Gaby/Jean</t>
  </si>
  <si>
    <t>Busy with 2nd Proposal</t>
  </si>
  <si>
    <t xml:space="preserve">Wipro </t>
  </si>
  <si>
    <t>Gaby/Kyle/Bianca</t>
  </si>
  <si>
    <t>Waiting for appointment</t>
  </si>
  <si>
    <t xml:space="preserve">12th </t>
  </si>
  <si>
    <t>21st</t>
  </si>
  <si>
    <t>23rd</t>
  </si>
  <si>
    <t>3rd</t>
  </si>
  <si>
    <t>18th</t>
  </si>
  <si>
    <t xml:space="preserve">8th </t>
  </si>
  <si>
    <t xml:space="preserve">20th </t>
  </si>
  <si>
    <t>Axalta</t>
  </si>
  <si>
    <t>Gaby/Derek/Ash</t>
  </si>
  <si>
    <t xml:space="preserve">Appointed </t>
  </si>
  <si>
    <t xml:space="preserve">Compuscan </t>
  </si>
  <si>
    <t xml:space="preserve">Digiata </t>
  </si>
  <si>
    <t>Derek/Marike</t>
  </si>
  <si>
    <t xml:space="preserve">26th </t>
  </si>
  <si>
    <t xml:space="preserve">DNA Fit </t>
  </si>
  <si>
    <t xml:space="preserve">25th </t>
  </si>
  <si>
    <t xml:space="preserve">Tabis </t>
  </si>
  <si>
    <t xml:space="preserve">Gavin </t>
  </si>
  <si>
    <t xml:space="preserve">Direct </t>
  </si>
  <si>
    <t>Appointed</t>
  </si>
  <si>
    <t xml:space="preserve">Wide Range </t>
  </si>
  <si>
    <t>15th</t>
  </si>
  <si>
    <t>Sanlam Subsid</t>
  </si>
  <si>
    <t xml:space="preserve">7th </t>
  </si>
  <si>
    <t>Covington</t>
  </si>
  <si>
    <t>Gaby/Derek</t>
  </si>
  <si>
    <t xml:space="preserve">1st </t>
  </si>
  <si>
    <t>Mohamed/Gaby</t>
  </si>
  <si>
    <t xml:space="preserve">Citi Bank </t>
  </si>
  <si>
    <t>Meyer</t>
  </si>
  <si>
    <t>Mo/Meyer/Derek/Jacques</t>
  </si>
  <si>
    <t>Apppointed</t>
  </si>
  <si>
    <t>4th</t>
  </si>
  <si>
    <t>Ashlee</t>
  </si>
  <si>
    <t xml:space="preserve">Texton Vunani </t>
  </si>
  <si>
    <t xml:space="preserve">Texton </t>
  </si>
  <si>
    <t xml:space="preserve">Ashlee/Derek </t>
  </si>
  <si>
    <t>MO</t>
  </si>
  <si>
    <t>OUTSURANCE</t>
  </si>
  <si>
    <t>BOOGERTMAN (ELENE)</t>
  </si>
  <si>
    <t>MO / ROSHNEE</t>
  </si>
  <si>
    <t>TENDER</t>
  </si>
  <si>
    <t xml:space="preserve">4th </t>
  </si>
  <si>
    <t>Babcock Texton</t>
  </si>
  <si>
    <t>Mohamed</t>
  </si>
  <si>
    <t>Ashlee/Derek/Elene</t>
  </si>
  <si>
    <t>Ashlee/Meyer</t>
  </si>
  <si>
    <t>FBC</t>
  </si>
  <si>
    <t xml:space="preserve">Did a full proposal </t>
  </si>
  <si>
    <t>Space plan and HL Budget</t>
  </si>
  <si>
    <t>Space planning + Concept</t>
  </si>
  <si>
    <t>Bronwyn</t>
  </si>
  <si>
    <t>Campari Umhlanga</t>
  </si>
  <si>
    <t xml:space="preserve">Repeat Client </t>
  </si>
  <si>
    <t>Rohan</t>
  </si>
  <si>
    <t>Rohan/Marike</t>
  </si>
  <si>
    <t xml:space="preserve">16th </t>
  </si>
  <si>
    <t xml:space="preserve">Derek </t>
  </si>
  <si>
    <t xml:space="preserve">Surrey Place </t>
  </si>
  <si>
    <t>Redefine</t>
  </si>
  <si>
    <t xml:space="preserve">Rohan </t>
  </si>
  <si>
    <t xml:space="preserve">Rohan/Jean </t>
  </si>
  <si>
    <t>Surrey Phase 2</t>
  </si>
  <si>
    <t>Busy with Costing</t>
  </si>
  <si>
    <t xml:space="preserve">14th </t>
  </si>
  <si>
    <t>Fairvest</t>
  </si>
  <si>
    <t>The Ridge (Whitebox)</t>
  </si>
  <si>
    <t xml:space="preserve">Fairvest Vereeninging White Box </t>
  </si>
  <si>
    <t xml:space="preserve">Fairvest </t>
  </si>
  <si>
    <t xml:space="preserve">Roahn </t>
  </si>
  <si>
    <t xml:space="preserve">Decision Pending </t>
  </si>
  <si>
    <t xml:space="preserve">6th </t>
  </si>
  <si>
    <t>Wedgefield</t>
  </si>
  <si>
    <t>Rohan/Derek</t>
  </si>
  <si>
    <t>Rohan/Elene</t>
  </si>
  <si>
    <t xml:space="preserve">15th </t>
  </si>
  <si>
    <t xml:space="preserve">Office Space Online </t>
  </si>
  <si>
    <t>Derek</t>
  </si>
  <si>
    <t xml:space="preserve">TREND GROUP </t>
  </si>
  <si>
    <t xml:space="preserve">Past Client </t>
  </si>
  <si>
    <t>World sports betting</t>
  </si>
  <si>
    <t>Linkedin</t>
  </si>
  <si>
    <t xml:space="preserve">Wont meet us </t>
  </si>
  <si>
    <t>Typography</t>
  </si>
  <si>
    <t xml:space="preserve">High Street </t>
  </si>
  <si>
    <t xml:space="preserve">Not our scope </t>
  </si>
  <si>
    <t>McCann</t>
  </si>
  <si>
    <t>JLL</t>
  </si>
  <si>
    <t>Gaby/Stacey/Derek</t>
  </si>
  <si>
    <t xml:space="preserve">Gaby/Gavin </t>
  </si>
  <si>
    <t>Cummins</t>
  </si>
  <si>
    <t xml:space="preserve">Full design proposal </t>
  </si>
  <si>
    <t xml:space="preserve">Design Proposal </t>
  </si>
  <si>
    <t xml:space="preserve">Rain </t>
  </si>
  <si>
    <t>They didn’t want to meet</t>
  </si>
  <si>
    <t xml:space="preserve">21st </t>
  </si>
  <si>
    <t xml:space="preserve">Sybrin </t>
  </si>
  <si>
    <t xml:space="preserve">Cell C </t>
  </si>
  <si>
    <t xml:space="preserve">Stacey </t>
  </si>
  <si>
    <t xml:space="preserve">Gaby/Jean </t>
  </si>
  <si>
    <t>Putting together a proposal</t>
  </si>
  <si>
    <t>22nd</t>
  </si>
  <si>
    <t>Fasken Martinau</t>
  </si>
  <si>
    <t xml:space="preserve">None </t>
  </si>
  <si>
    <t xml:space="preserve">Own design company </t>
  </si>
  <si>
    <t xml:space="preserve">5th Avenue </t>
  </si>
  <si>
    <t xml:space="preserve">Peregirne </t>
  </si>
  <si>
    <t xml:space="preserve">Too late </t>
  </si>
  <si>
    <t xml:space="preserve">Esquared </t>
  </si>
  <si>
    <t xml:space="preserve">Uber </t>
  </si>
  <si>
    <t>8rh</t>
  </si>
  <si>
    <t>Dell Phase 2</t>
  </si>
  <si>
    <t xml:space="preserve">2nd Phase </t>
  </si>
  <si>
    <t xml:space="preserve">Abreal </t>
  </si>
  <si>
    <t xml:space="preserve">Traxation </t>
  </si>
  <si>
    <t>Vix</t>
  </si>
  <si>
    <t>Abland</t>
  </si>
  <si>
    <t>16th</t>
  </si>
  <si>
    <t>ECTP</t>
  </si>
  <si>
    <t xml:space="preserve">Chris </t>
  </si>
  <si>
    <t>Gaby/Chris</t>
  </si>
  <si>
    <t>Turner&amp;Townsend</t>
  </si>
  <si>
    <t>Wikus</t>
  </si>
  <si>
    <t>10th</t>
  </si>
  <si>
    <t>11th</t>
  </si>
  <si>
    <t>Taxify CT</t>
  </si>
  <si>
    <t>9th</t>
  </si>
  <si>
    <t xml:space="preserve">Taxify Crescent </t>
  </si>
  <si>
    <t>Wood Group</t>
  </si>
  <si>
    <t>ProAfrica</t>
  </si>
  <si>
    <t xml:space="preserve">13th </t>
  </si>
  <si>
    <t>Waiting for go ahead</t>
  </si>
  <si>
    <t>Busy with Prez</t>
  </si>
  <si>
    <t>Pirtek</t>
  </si>
  <si>
    <t xml:space="preserve">Full proposal given </t>
  </si>
  <si>
    <t xml:space="preserve">29th </t>
  </si>
  <si>
    <t xml:space="preserve">Bronwyn </t>
  </si>
  <si>
    <t>Bronwyn/Jean</t>
  </si>
  <si>
    <t>Invoset</t>
  </si>
  <si>
    <t>Mitsui</t>
  </si>
  <si>
    <t>Space Calc</t>
  </si>
  <si>
    <t>25th</t>
  </si>
  <si>
    <t>Prommac</t>
  </si>
  <si>
    <t>Furniture Budget</t>
  </si>
  <si>
    <t>Take-A-Lot</t>
  </si>
  <si>
    <t>Coca Cocal Devland</t>
  </si>
  <si>
    <t xml:space="preserve">Arqaam </t>
  </si>
  <si>
    <t>Stratum Benefits</t>
  </si>
  <si>
    <t>Taxify PARC NICOL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</si>
</sst>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R&quot;#,##0;[Red]\-&quot;R&quot;#,##0"/>
    <numFmt numFmtId="164" formatCode="_(&quot;$&quot;* #,##0.00_);_(&quot;$&quot;* \(#,##0.00\);_(&quot;$&quot;* &quot;-&quot;??_);_(@_)"/>
    <numFmt numFmtId="165" formatCode="_-[$R-1C09]* #,##0.00_-;\-[$R-1C09]* #,##0.00_-;_-[$R-1C09]* &quot;-&quot;??_-;_-@_-"/>
    <numFmt numFmtId="166" formatCode="0.0%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7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2">
    <xf numFmtId="0" fontId="0" fillId="0" borderId="0" xfId="0"/>
    <xf numFmtId="0" fontId="0" fillId="0" borderId="0" xfId="0" applyAlignment="1">
      <alignment horizontal="center"/>
    </xf>
    <xf numFmtId="0" fontId="0" fillId="35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9" fillId="0" borderId="0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36" borderId="18" xfId="0" applyFont="1" applyFill="1" applyBorder="1" applyAlignment="1">
      <alignment horizontal="justify" vertical="center"/>
    </xf>
    <xf numFmtId="0" fontId="0" fillId="0" borderId="18" xfId="0" applyFont="1" applyBorder="1" applyAlignment="1">
      <alignment horizontal="center"/>
    </xf>
    <xf numFmtId="0" fontId="0" fillId="0" borderId="18" xfId="0" applyFont="1" applyBorder="1"/>
    <xf numFmtId="0" fontId="0" fillId="0" borderId="18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21" fillId="36" borderId="18" xfId="0" applyFont="1" applyFill="1" applyBorder="1" applyAlignment="1">
      <alignment horizontal="center" vertical="center"/>
    </xf>
    <xf numFmtId="0" fontId="22" fillId="36" borderId="20" xfId="0" applyFont="1" applyFill="1" applyBorder="1" applyAlignment="1">
      <alignment horizontal="center" vertical="center"/>
    </xf>
    <xf numFmtId="0" fontId="0" fillId="36" borderId="18" xfId="0" applyFont="1" applyFill="1" applyBorder="1" applyAlignment="1">
      <alignment horizontal="center"/>
    </xf>
    <xf numFmtId="0" fontId="0" fillId="36" borderId="18" xfId="0" applyFont="1" applyFill="1" applyBorder="1"/>
    <xf numFmtId="0" fontId="0" fillId="36" borderId="18" xfId="0" applyFont="1" applyFill="1" applyBorder="1" applyAlignment="1">
      <alignment horizontal="center" vertical="center"/>
    </xf>
    <xf numFmtId="0" fontId="23" fillId="0" borderId="18" xfId="0" applyFont="1" applyBorder="1" applyAlignment="1">
      <alignment horizontal="center"/>
    </xf>
    <xf numFmtId="0" fontId="23" fillId="36" borderId="18" xfId="0" applyFont="1" applyFill="1" applyBorder="1" applyAlignment="1">
      <alignment horizontal="center"/>
    </xf>
    <xf numFmtId="0" fontId="23" fillId="0" borderId="18" xfId="0" applyFont="1" applyBorder="1"/>
    <xf numFmtId="0" fontId="23" fillId="0" borderId="18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/>
    </xf>
    <xf numFmtId="0" fontId="23" fillId="0" borderId="0" xfId="0" applyFont="1" applyBorder="1" applyAlignment="1">
      <alignment horizontal="center"/>
    </xf>
    <xf numFmtId="166" fontId="23" fillId="0" borderId="0" xfId="43" applyNumberFormat="1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24" fillId="36" borderId="18" xfId="0" applyFont="1" applyFill="1" applyBorder="1" applyAlignment="1">
      <alignment horizontal="center" vertical="center"/>
    </xf>
    <xf numFmtId="0" fontId="24" fillId="36" borderId="25" xfId="0" applyFont="1" applyFill="1" applyBorder="1" applyAlignment="1">
      <alignment horizontal="center" vertical="center"/>
    </xf>
    <xf numFmtId="166" fontId="23" fillId="0" borderId="25" xfId="43" applyNumberFormat="1" applyFont="1" applyBorder="1" applyAlignment="1">
      <alignment horizontal="center" vertical="center"/>
    </xf>
    <xf numFmtId="0" fontId="23" fillId="0" borderId="26" xfId="0" applyFont="1" applyBorder="1" applyAlignment="1">
      <alignment horizontal="center"/>
    </xf>
    <xf numFmtId="166" fontId="23" fillId="0" borderId="27" xfId="43" applyNumberFormat="1" applyFont="1" applyBorder="1" applyAlignment="1">
      <alignment horizontal="center" vertical="center"/>
    </xf>
    <xf numFmtId="0" fontId="23" fillId="36" borderId="28" xfId="0" applyFont="1" applyFill="1" applyBorder="1" applyAlignment="1">
      <alignment horizontal="center" vertical="center"/>
    </xf>
    <xf numFmtId="0" fontId="24" fillId="36" borderId="28" xfId="0" applyFont="1" applyFill="1" applyBorder="1" applyAlignment="1">
      <alignment horizontal="center" vertical="center"/>
    </xf>
    <xf numFmtId="0" fontId="23" fillId="36" borderId="29" xfId="0" applyFont="1" applyFill="1" applyBorder="1" applyAlignment="1">
      <alignment horizontal="center" vertical="center"/>
    </xf>
    <xf numFmtId="0" fontId="23" fillId="0" borderId="26" xfId="0" applyFont="1" applyBorder="1" applyAlignment="1">
      <alignment horizontal="center" vertical="center"/>
    </xf>
    <xf numFmtId="0" fontId="23" fillId="0" borderId="28" xfId="0" applyFont="1" applyBorder="1" applyAlignment="1">
      <alignment horizontal="center" vertical="center"/>
    </xf>
    <xf numFmtId="0" fontId="23" fillId="0" borderId="29" xfId="0" applyFont="1" applyBorder="1" applyAlignment="1">
      <alignment horizontal="center" vertical="center"/>
    </xf>
    <xf numFmtId="0" fontId="23" fillId="36" borderId="18" xfId="0" applyFont="1" applyFill="1" applyBorder="1" applyAlignment="1">
      <alignment horizontal="justify" vertical="center"/>
    </xf>
    <xf numFmtId="0" fontId="24" fillId="36" borderId="20" xfId="0" applyFont="1" applyFill="1" applyBorder="1" applyAlignment="1">
      <alignment horizontal="center" vertical="center"/>
    </xf>
    <xf numFmtId="0" fontId="25" fillId="38" borderId="18" xfId="0" applyFont="1" applyFill="1" applyBorder="1" applyAlignment="1">
      <alignment horizontal="center" vertical="center"/>
    </xf>
    <xf numFmtId="165" fontId="24" fillId="38" borderId="18" xfId="42" applyNumberFormat="1" applyFont="1" applyFill="1" applyBorder="1" applyAlignment="1">
      <alignment horizontal="center" vertical="center"/>
    </xf>
    <xf numFmtId="0" fontId="25" fillId="37" borderId="18" xfId="0" applyFont="1" applyFill="1" applyBorder="1" applyAlignment="1">
      <alignment horizontal="center" vertical="center"/>
    </xf>
    <xf numFmtId="165" fontId="24" fillId="37" borderId="18" xfId="42" applyNumberFormat="1" applyFont="1" applyFill="1" applyBorder="1" applyAlignment="1">
      <alignment horizontal="center" vertical="center"/>
    </xf>
    <xf numFmtId="0" fontId="25" fillId="33" borderId="18" xfId="0" applyFont="1" applyFill="1" applyBorder="1" applyAlignment="1">
      <alignment horizontal="center" vertical="center"/>
    </xf>
    <xf numFmtId="165" fontId="24" fillId="33" borderId="18" xfId="42" applyNumberFormat="1" applyFont="1" applyFill="1" applyBorder="1" applyAlignment="1">
      <alignment horizontal="center" vertical="center"/>
    </xf>
    <xf numFmtId="0" fontId="25" fillId="34" borderId="18" xfId="0" applyFont="1" applyFill="1" applyBorder="1" applyAlignment="1">
      <alignment horizontal="center" vertical="center"/>
    </xf>
    <xf numFmtId="165" fontId="24" fillId="34" borderId="18" xfId="42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8" borderId="28" xfId="0" applyFill="1" applyBorder="1" applyAlignment="1">
      <alignment vertical="center"/>
    </xf>
    <xf numFmtId="0" fontId="24" fillId="36" borderId="28" xfId="0" applyFont="1" applyFill="1" applyBorder="1" applyAlignment="1">
      <alignment vertical="center"/>
    </xf>
    <xf numFmtId="0" fontId="24" fillId="36" borderId="29" xfId="0" applyFont="1" applyFill="1" applyBorder="1" applyAlignment="1"/>
    <xf numFmtId="0" fontId="24" fillId="36" borderId="20" xfId="0" applyFont="1" applyFill="1" applyBorder="1" applyAlignment="1">
      <alignment horizontal="center" vertical="center"/>
    </xf>
    <xf numFmtId="0" fontId="24" fillId="36" borderId="21" xfId="0" applyFont="1" applyFill="1" applyBorder="1" applyAlignment="1">
      <alignment horizontal="center" vertical="center"/>
    </xf>
    <xf numFmtId="0" fontId="27" fillId="0" borderId="18" xfId="0" applyFont="1" applyBorder="1"/>
    <xf numFmtId="0" fontId="27" fillId="0" borderId="18" xfId="0" applyFont="1" applyBorder="1" applyAlignment="1">
      <alignment horizontal="center"/>
    </xf>
    <xf numFmtId="6" fontId="27" fillId="0" borderId="18" xfId="0" applyNumberFormat="1" applyFont="1" applyBorder="1" applyAlignment="1">
      <alignment horizontal="center"/>
    </xf>
    <xf numFmtId="0" fontId="27" fillId="0" borderId="18" xfId="0" applyFont="1" applyBorder="1" applyAlignment="1">
      <alignment horizontal="center" vertical="center"/>
    </xf>
    <xf numFmtId="0" fontId="28" fillId="0" borderId="18" xfId="0" applyFont="1" applyBorder="1" applyAlignment="1">
      <alignment horizontal="center" vertical="center"/>
    </xf>
    <xf numFmtId="0" fontId="27" fillId="0" borderId="10" xfId="0" applyFont="1" applyBorder="1" applyAlignment="1">
      <alignment horizontal="center"/>
    </xf>
    <xf numFmtId="0" fontId="27" fillId="34" borderId="18" xfId="0" applyFont="1" applyFill="1" applyBorder="1" applyAlignment="1">
      <alignment horizontal="center" vertical="center"/>
    </xf>
    <xf numFmtId="0" fontId="27" fillId="0" borderId="11" xfId="0" applyFont="1" applyBorder="1" applyAlignment="1">
      <alignment horizontal="center"/>
    </xf>
    <xf numFmtId="0" fontId="27" fillId="0" borderId="0" xfId="0" applyFont="1" applyAlignment="1">
      <alignment horizontal="center"/>
    </xf>
    <xf numFmtId="15" fontId="27" fillId="0" borderId="18" xfId="0" applyNumberFormat="1" applyFont="1" applyBorder="1" applyAlignment="1">
      <alignment horizontal="center" vertical="center"/>
    </xf>
    <xf numFmtId="0" fontId="27" fillId="33" borderId="18" xfId="0" applyFont="1" applyFill="1" applyBorder="1" applyAlignment="1">
      <alignment horizontal="center" vertical="center"/>
    </xf>
    <xf numFmtId="0" fontId="23" fillId="36" borderId="18" xfId="0" applyFont="1" applyFill="1" applyBorder="1" applyAlignment="1">
      <alignment horizontal="center" vertical="center"/>
    </xf>
    <xf numFmtId="0" fontId="27" fillId="36" borderId="18" xfId="0" applyFont="1" applyFill="1" applyBorder="1" applyAlignment="1">
      <alignment horizontal="center"/>
    </xf>
    <xf numFmtId="6" fontId="27" fillId="36" borderId="18" xfId="0" applyNumberFormat="1" applyFont="1" applyFill="1" applyBorder="1" applyAlignment="1">
      <alignment horizontal="center"/>
    </xf>
    <xf numFmtId="0" fontId="27" fillId="36" borderId="18" xfId="0" applyFont="1" applyFill="1" applyBorder="1" applyAlignment="1">
      <alignment horizontal="center" vertical="center"/>
    </xf>
    <xf numFmtId="0" fontId="27" fillId="0" borderId="24" xfId="0" applyFont="1" applyBorder="1" applyAlignment="1">
      <alignment horizontal="center"/>
    </xf>
    <xf numFmtId="0" fontId="24" fillId="36" borderId="33" xfId="0" applyFont="1" applyFill="1" applyBorder="1" applyAlignment="1">
      <alignment horizontal="center" vertical="center"/>
    </xf>
    <xf numFmtId="6" fontId="27" fillId="0" borderId="18" xfId="42" applyNumberFormat="1" applyFont="1" applyBorder="1" applyAlignment="1">
      <alignment horizontal="center"/>
    </xf>
    <xf numFmtId="17" fontId="27" fillId="0" borderId="18" xfId="0" applyNumberFormat="1" applyFont="1" applyBorder="1" applyAlignment="1">
      <alignment horizontal="center"/>
    </xf>
    <xf numFmtId="17" fontId="27" fillId="36" borderId="18" xfId="0" applyNumberFormat="1" applyFont="1" applyFill="1" applyBorder="1" applyAlignment="1">
      <alignment horizontal="center"/>
    </xf>
    <xf numFmtId="0" fontId="27" fillId="36" borderId="18" xfId="0" applyFont="1" applyFill="1" applyBorder="1"/>
    <xf numFmtId="15" fontId="27" fillId="36" borderId="18" xfId="0" applyNumberFormat="1" applyFont="1" applyFill="1" applyBorder="1" applyAlignment="1">
      <alignment horizontal="center" vertical="center"/>
    </xf>
    <xf numFmtId="0" fontId="24" fillId="36" borderId="19" xfId="0" applyFont="1" applyFill="1" applyBorder="1" applyAlignment="1">
      <alignment horizontal="center" vertical="center"/>
    </xf>
    <xf numFmtId="0" fontId="24" fillId="36" borderId="20" xfId="0" applyFont="1" applyFill="1" applyBorder="1" applyAlignment="1">
      <alignment horizontal="center" vertical="center"/>
    </xf>
    <xf numFmtId="0" fontId="26" fillId="39" borderId="14" xfId="0" applyFont="1" applyFill="1" applyBorder="1" applyAlignment="1">
      <alignment horizontal="center" vertical="center"/>
    </xf>
    <xf numFmtId="0" fontId="26" fillId="39" borderId="15" xfId="0" applyFont="1" applyFill="1" applyBorder="1" applyAlignment="1">
      <alignment horizontal="center" vertical="center"/>
    </xf>
    <xf numFmtId="0" fontId="26" fillId="39" borderId="16" xfId="0" applyFont="1" applyFill="1" applyBorder="1" applyAlignment="1">
      <alignment horizontal="center" vertical="center"/>
    </xf>
    <xf numFmtId="0" fontId="24" fillId="38" borderId="30" xfId="0" applyFont="1" applyFill="1" applyBorder="1" applyAlignment="1">
      <alignment horizontal="center" vertical="center"/>
    </xf>
    <xf numFmtId="0" fontId="24" fillId="38" borderId="31" xfId="0" applyFont="1" applyFill="1" applyBorder="1" applyAlignment="1">
      <alignment horizontal="center" vertical="center"/>
    </xf>
    <xf numFmtId="0" fontId="24" fillId="38" borderId="32" xfId="0" applyFont="1" applyFill="1" applyBorder="1" applyAlignment="1">
      <alignment horizontal="center" vertical="center"/>
    </xf>
    <xf numFmtId="0" fontId="25" fillId="38" borderId="22" xfId="0" applyFont="1" applyFill="1" applyBorder="1" applyAlignment="1">
      <alignment horizontal="center" vertical="center"/>
    </xf>
    <xf numFmtId="0" fontId="25" fillId="38" borderId="23" xfId="0" applyFont="1" applyFill="1" applyBorder="1" applyAlignment="1">
      <alignment horizontal="center" vertical="center"/>
    </xf>
    <xf numFmtId="0" fontId="25" fillId="38" borderId="24" xfId="0" applyFont="1" applyFill="1" applyBorder="1" applyAlignment="1">
      <alignment horizontal="center" vertical="center"/>
    </xf>
    <xf numFmtId="0" fontId="24" fillId="36" borderId="21" xfId="0" applyFont="1" applyFill="1" applyBorder="1" applyAlignment="1">
      <alignment horizontal="center" vertical="center"/>
    </xf>
    <xf numFmtId="0" fontId="25" fillId="34" borderId="22" xfId="0" applyFont="1" applyFill="1" applyBorder="1" applyAlignment="1">
      <alignment horizontal="center" vertical="center"/>
    </xf>
    <xf numFmtId="0" fontId="25" fillId="34" borderId="23" xfId="0" applyFont="1" applyFill="1" applyBorder="1" applyAlignment="1">
      <alignment horizontal="center" vertical="center"/>
    </xf>
    <xf numFmtId="0" fontId="25" fillId="34" borderId="24" xfId="0" applyFont="1" applyFill="1" applyBorder="1" applyAlignment="1">
      <alignment horizontal="center" vertical="center"/>
    </xf>
    <xf numFmtId="0" fontId="25" fillId="33" borderId="22" xfId="0" applyFont="1" applyFill="1" applyBorder="1" applyAlignment="1">
      <alignment horizontal="center" vertical="center"/>
    </xf>
    <xf numFmtId="0" fontId="25" fillId="33" borderId="23" xfId="0" applyFont="1" applyFill="1" applyBorder="1" applyAlignment="1">
      <alignment horizontal="center" vertical="center"/>
    </xf>
    <xf numFmtId="0" fontId="25" fillId="33" borderId="24" xfId="0" applyFont="1" applyFill="1" applyBorder="1" applyAlignment="1">
      <alignment horizontal="center" vertical="center"/>
    </xf>
    <xf numFmtId="0" fontId="25" fillId="37" borderId="22" xfId="0" applyFont="1" applyFill="1" applyBorder="1" applyAlignment="1">
      <alignment horizontal="center" vertical="center"/>
    </xf>
    <xf numFmtId="0" fontId="25" fillId="37" borderId="23" xfId="0" applyFont="1" applyFill="1" applyBorder="1" applyAlignment="1">
      <alignment horizontal="center" vertical="center"/>
    </xf>
    <xf numFmtId="0" fontId="25" fillId="37" borderId="24" xfId="0" applyFont="1" applyFill="1" applyBorder="1" applyAlignment="1">
      <alignment horizontal="center"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Z141"/>
  <sheetViews>
    <sheetView tabSelected="1" topLeftCell="C49" zoomScale="40" zoomScaleNormal="40" zoomScalePageLayoutView="90" workbookViewId="0">
      <selection activeCell="H73" sqref="H73"/>
    </sheetView>
  </sheetViews>
  <sheetFormatPr defaultColWidth="8.86328125" defaultRowHeight="14.25" x14ac:dyDescent="0.65"/>
  <cols>
    <col min="1" max="1" width="8.86328125" style="4"/>
    <col min="2" max="2" width="5.54296875" style="4" customWidth="1"/>
    <col min="3" max="3" width="16.54296875" style="1" customWidth="1"/>
    <col min="4" max="4" width="21" style="4" customWidth="1"/>
    <col min="5" max="5" width="46.7265625" style="4" customWidth="1"/>
    <col min="6" max="6" width="35.86328125" style="4" customWidth="1"/>
    <col min="7" max="7" width="34.54296875" style="1" customWidth="1"/>
    <col min="8" max="8" width="26.26953125" style="1" customWidth="1"/>
    <col min="9" max="9" width="47.7265625" style="1" customWidth="1"/>
    <col min="10" max="10" width="40" style="3" customWidth="1"/>
    <col min="11" max="11" width="51" style="3" customWidth="1"/>
    <col min="12" max="12" width="63" style="3" customWidth="1"/>
    <col min="13" max="13" width="47.7265625" style="3" customWidth="1"/>
    <col min="14" max="14" width="56.86328125" style="3" customWidth="1"/>
    <col min="15" max="15" width="55.86328125" style="3" customWidth="1"/>
    <col min="16" max="16" width="54.7265625" style="3" customWidth="1"/>
    <col min="17" max="17" width="50.86328125" style="3" customWidth="1"/>
    <col min="18" max="16384" width="8.86328125" style="1"/>
  </cols>
  <sheetData>
    <row r="1" spans="1:858" s="4" customFormat="1" ht="30" customHeight="1" thickBot="1" x14ac:dyDescent="0.7">
      <c r="C1" s="11"/>
      <c r="D1" s="11"/>
      <c r="E1" s="11"/>
      <c r="F1" s="11"/>
      <c r="G1" s="11"/>
      <c r="H1" s="11"/>
      <c r="I1" s="11"/>
      <c r="J1" s="13"/>
      <c r="K1" s="6"/>
      <c r="L1" s="6"/>
      <c r="M1" s="5"/>
      <c r="N1" s="5"/>
      <c r="O1" s="3"/>
      <c r="P1" s="3"/>
      <c r="Q1" s="3"/>
    </row>
    <row r="2" spans="1:858" s="4" customFormat="1" ht="142.5" customHeight="1" thickBot="1" x14ac:dyDescent="0.7">
      <c r="B2" s="83" t="s">
        <v>47</v>
      </c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5"/>
    </row>
    <row r="3" spans="1:858" s="4" customFormat="1" ht="30" customHeight="1" thickBot="1" x14ac:dyDescent="0.7">
      <c r="B3" s="48"/>
      <c r="C3" s="11"/>
      <c r="D3" s="11"/>
      <c r="E3" s="11"/>
      <c r="F3" s="11"/>
      <c r="G3" s="11"/>
      <c r="H3" s="11"/>
      <c r="I3" s="11"/>
      <c r="J3" s="13"/>
      <c r="K3" s="5"/>
      <c r="L3" s="5"/>
      <c r="M3" s="5"/>
      <c r="N3" s="5"/>
      <c r="O3" s="11"/>
      <c r="P3" s="11"/>
      <c r="Q3" s="11"/>
      <c r="R3" s="50"/>
    </row>
    <row r="4" spans="1:858" s="4" customFormat="1" ht="48.75" customHeight="1" x14ac:dyDescent="0.65">
      <c r="B4" s="48"/>
      <c r="C4" s="86" t="s">
        <v>41</v>
      </c>
      <c r="D4" s="87"/>
      <c r="E4" s="88"/>
      <c r="G4" s="86" t="s">
        <v>42</v>
      </c>
      <c r="H4" s="87"/>
      <c r="I4" s="87"/>
      <c r="J4" s="87"/>
      <c r="K4" s="87"/>
      <c r="L4" s="88"/>
      <c r="N4" s="86" t="s">
        <v>43</v>
      </c>
      <c r="O4" s="87"/>
      <c r="P4" s="87"/>
      <c r="Q4" s="88"/>
      <c r="R4" s="50"/>
    </row>
    <row r="5" spans="1:858" s="4" customFormat="1" ht="30" customHeight="1" x14ac:dyDescent="0.65">
      <c r="B5" s="48"/>
      <c r="C5" s="54"/>
      <c r="D5" s="27" t="s">
        <v>35</v>
      </c>
      <c r="E5" s="28" t="s">
        <v>33</v>
      </c>
      <c r="G5" s="32"/>
      <c r="H5" s="27" t="s">
        <v>34</v>
      </c>
      <c r="I5" s="27" t="s">
        <v>30</v>
      </c>
      <c r="J5" s="27" t="s">
        <v>31</v>
      </c>
      <c r="K5" s="27" t="s">
        <v>32</v>
      </c>
      <c r="L5" s="28" t="s">
        <v>37</v>
      </c>
      <c r="N5" s="33" t="s">
        <v>38</v>
      </c>
      <c r="O5" s="27" t="s">
        <v>48</v>
      </c>
      <c r="P5" s="27" t="s">
        <v>49</v>
      </c>
      <c r="Q5" s="28" t="s">
        <v>40</v>
      </c>
      <c r="R5" s="50"/>
    </row>
    <row r="6" spans="1:858" s="4" customFormat="1" ht="30" customHeight="1" x14ac:dyDescent="0.65">
      <c r="B6" s="48"/>
      <c r="C6" s="55" t="s">
        <v>30</v>
      </c>
      <c r="D6" s="22">
        <v>50</v>
      </c>
      <c r="E6" s="29">
        <f>D6/20</f>
        <v>2.5</v>
      </c>
      <c r="G6" s="33" t="s">
        <v>4</v>
      </c>
      <c r="H6" s="22">
        <v>33</v>
      </c>
      <c r="I6" s="22">
        <v>27</v>
      </c>
      <c r="J6" s="22">
        <v>6</v>
      </c>
      <c r="K6" s="22">
        <v>0</v>
      </c>
      <c r="L6" s="29">
        <f>I6/H6</f>
        <v>0.81818181818181823</v>
      </c>
      <c r="N6" s="36" t="s">
        <v>164</v>
      </c>
      <c r="O6" s="22">
        <v>5</v>
      </c>
      <c r="P6" s="29">
        <f>5/35</f>
        <v>0.14285714285714285</v>
      </c>
      <c r="Q6" s="29">
        <f>1/5</f>
        <v>0.2</v>
      </c>
      <c r="R6" s="50"/>
    </row>
    <row r="7" spans="1:858" s="4" customFormat="1" ht="30" customHeight="1" x14ac:dyDescent="0.65">
      <c r="B7" s="48"/>
      <c r="C7" s="55" t="s">
        <v>31</v>
      </c>
      <c r="D7" s="22">
        <v>6</v>
      </c>
      <c r="E7" s="29">
        <f>10/20</f>
        <v>0.5</v>
      </c>
      <c r="G7" s="33" t="s">
        <v>36</v>
      </c>
      <c r="H7" s="22">
        <v>5</v>
      </c>
      <c r="I7" s="22">
        <v>2</v>
      </c>
      <c r="J7" s="22">
        <v>3</v>
      </c>
      <c r="K7" s="22">
        <v>0</v>
      </c>
      <c r="L7" s="29">
        <f>I7/H7</f>
        <v>0.4</v>
      </c>
      <c r="N7" s="36" t="s">
        <v>19</v>
      </c>
      <c r="O7" s="22">
        <v>24</v>
      </c>
      <c r="P7" s="29">
        <f>O7/35</f>
        <v>0.68571428571428572</v>
      </c>
      <c r="Q7" s="29">
        <f>3/10</f>
        <v>0.3</v>
      </c>
      <c r="R7" s="50"/>
    </row>
    <row r="8" spans="1:858" s="4" customFormat="1" ht="30" customHeight="1" thickBot="1" x14ac:dyDescent="1.3">
      <c r="B8" s="48"/>
      <c r="C8" s="56" t="s">
        <v>32</v>
      </c>
      <c r="D8" s="30">
        <v>0</v>
      </c>
      <c r="E8" s="31">
        <f>5/20</f>
        <v>0.25</v>
      </c>
      <c r="G8" s="34"/>
      <c r="H8" s="35"/>
      <c r="I8" s="35"/>
      <c r="J8" s="35"/>
      <c r="K8" s="35"/>
      <c r="L8" s="31"/>
      <c r="N8" s="37" t="s">
        <v>39</v>
      </c>
      <c r="O8" s="35">
        <v>28</v>
      </c>
      <c r="P8" s="31">
        <f>20/35</f>
        <v>0.5714285714285714</v>
      </c>
      <c r="Q8" s="31">
        <f>5/20</f>
        <v>0.25</v>
      </c>
      <c r="R8" s="50"/>
    </row>
    <row r="9" spans="1:858" s="4" customFormat="1" ht="30" customHeight="1" x14ac:dyDescent="1.25">
      <c r="B9" s="48"/>
      <c r="C9" s="49"/>
      <c r="D9" s="23"/>
      <c r="E9" s="24"/>
      <c r="F9" s="25"/>
      <c r="G9" s="49"/>
      <c r="H9" s="26"/>
      <c r="I9" s="26"/>
      <c r="J9" s="26"/>
      <c r="K9" s="26"/>
      <c r="L9" s="26"/>
      <c r="M9" s="25"/>
      <c r="N9" s="49"/>
      <c r="O9" s="26"/>
      <c r="P9" s="26"/>
      <c r="Q9" s="25"/>
      <c r="R9" s="50"/>
    </row>
    <row r="10" spans="1:858" s="2" customFormat="1" ht="30" customHeight="1" x14ac:dyDescent="0.65">
      <c r="A10" s="4"/>
      <c r="B10" s="48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50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</row>
    <row r="11" spans="1:858" s="2" customFormat="1" ht="71.25" customHeight="1" x14ac:dyDescent="0.65">
      <c r="A11" s="4"/>
      <c r="B11" s="48"/>
      <c r="C11" s="7"/>
      <c r="D11" s="38"/>
      <c r="E11" s="14" t="s">
        <v>13</v>
      </c>
      <c r="F11" s="14" t="s">
        <v>12</v>
      </c>
      <c r="G11" s="14" t="s">
        <v>3</v>
      </c>
      <c r="H11" s="14" t="s">
        <v>0</v>
      </c>
      <c r="I11" s="14" t="s">
        <v>9</v>
      </c>
      <c r="J11" s="14" t="s">
        <v>1</v>
      </c>
      <c r="K11" s="14" t="s">
        <v>2</v>
      </c>
      <c r="L11" s="14" t="s">
        <v>14</v>
      </c>
      <c r="M11" s="14" t="s">
        <v>15</v>
      </c>
      <c r="N11" s="14" t="s">
        <v>16</v>
      </c>
      <c r="O11" s="14" t="s">
        <v>17</v>
      </c>
      <c r="P11" s="14" t="s">
        <v>6</v>
      </c>
      <c r="Q11" s="14" t="s">
        <v>7</v>
      </c>
      <c r="R11" s="50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  <c r="NH11" s="4"/>
      <c r="NI11" s="4"/>
      <c r="NJ11" s="4"/>
      <c r="NK11" s="4"/>
      <c r="NL11" s="4"/>
      <c r="NM11" s="4"/>
      <c r="NN11" s="4"/>
      <c r="NO11" s="4"/>
      <c r="NP11" s="4"/>
      <c r="NQ11" s="4"/>
      <c r="NR11" s="4"/>
      <c r="NS11" s="4"/>
      <c r="NT11" s="4"/>
      <c r="NU11" s="4"/>
      <c r="NV11" s="4"/>
      <c r="NW11" s="4"/>
      <c r="NX11" s="4"/>
      <c r="NY11" s="4"/>
      <c r="NZ11" s="4"/>
      <c r="OA11" s="4"/>
      <c r="OB11" s="4"/>
      <c r="OC11" s="4"/>
      <c r="OD11" s="4"/>
      <c r="OE11" s="4"/>
      <c r="OF11" s="4"/>
      <c r="OG11" s="4"/>
      <c r="OH11" s="4"/>
      <c r="OI11" s="4"/>
      <c r="OJ11" s="4"/>
      <c r="OK11" s="4"/>
      <c r="OL11" s="4"/>
      <c r="OM11" s="4"/>
      <c r="ON11" s="4"/>
      <c r="OO11" s="4"/>
      <c r="OP11" s="4"/>
      <c r="OQ11" s="4"/>
      <c r="OR11" s="4"/>
      <c r="OS11" s="4"/>
      <c r="OT11" s="4"/>
      <c r="OU11" s="4"/>
      <c r="OV11" s="4"/>
      <c r="OW11" s="4"/>
      <c r="OX11" s="4"/>
      <c r="OY11" s="4"/>
      <c r="OZ11" s="4"/>
      <c r="PA11" s="4"/>
      <c r="PB11" s="4"/>
      <c r="PC11" s="4"/>
      <c r="PD11" s="4"/>
      <c r="PE11" s="4"/>
      <c r="PF11" s="4"/>
      <c r="PG11" s="4"/>
      <c r="PH11" s="4"/>
      <c r="PI11" s="4"/>
      <c r="PJ11" s="4"/>
      <c r="PK11" s="4"/>
      <c r="PL11" s="4"/>
      <c r="PM11" s="4"/>
      <c r="PN11" s="4"/>
      <c r="PO11" s="4"/>
      <c r="PP11" s="4"/>
      <c r="PQ11" s="4"/>
      <c r="PR11" s="4"/>
      <c r="PS11" s="4"/>
      <c r="PT11" s="4"/>
      <c r="PU11" s="4"/>
      <c r="PV11" s="4"/>
      <c r="PW11" s="4"/>
      <c r="PX11" s="4"/>
      <c r="PY11" s="4"/>
      <c r="PZ11" s="4"/>
      <c r="QA11" s="4"/>
      <c r="QB11" s="4"/>
      <c r="QC11" s="4"/>
      <c r="QD11" s="4"/>
      <c r="QE11" s="4"/>
      <c r="QF11" s="4"/>
      <c r="QG11" s="4"/>
      <c r="QH11" s="4"/>
      <c r="QI11" s="4"/>
      <c r="QJ11" s="4"/>
      <c r="QK11" s="4"/>
      <c r="QL11" s="4"/>
      <c r="QM11" s="4"/>
      <c r="QN11" s="4"/>
      <c r="QO11" s="4"/>
      <c r="QP11" s="4"/>
      <c r="QQ11" s="4"/>
      <c r="QR11" s="4"/>
      <c r="QS11" s="4"/>
      <c r="QT11" s="4"/>
      <c r="QU11" s="4"/>
      <c r="QV11" s="4"/>
      <c r="QW11" s="4"/>
      <c r="QX11" s="4"/>
      <c r="QY11" s="4"/>
      <c r="QZ11" s="4"/>
      <c r="RA11" s="4"/>
      <c r="RB11" s="4"/>
      <c r="RC11" s="4"/>
      <c r="RD11" s="4"/>
      <c r="RE11" s="4"/>
      <c r="RF11" s="4"/>
      <c r="RG11" s="4"/>
      <c r="RH11" s="4"/>
      <c r="RI11" s="4"/>
      <c r="RJ11" s="4"/>
      <c r="RK11" s="4"/>
      <c r="RL11" s="4"/>
      <c r="RM11" s="4"/>
      <c r="RN11" s="4"/>
      <c r="RO11" s="4"/>
      <c r="RP11" s="4"/>
      <c r="RQ11" s="4"/>
      <c r="RR11" s="4"/>
      <c r="RS11" s="4"/>
      <c r="RT11" s="4"/>
      <c r="RU11" s="4"/>
      <c r="RV11" s="4"/>
      <c r="RW11" s="4"/>
      <c r="RX11" s="4"/>
      <c r="RY11" s="4"/>
      <c r="RZ11" s="4"/>
      <c r="SA11" s="4"/>
      <c r="SB11" s="4"/>
      <c r="SC11" s="4"/>
      <c r="SD11" s="4"/>
      <c r="SE11" s="4"/>
      <c r="SF11" s="4"/>
      <c r="SG11" s="4"/>
      <c r="SH11" s="4"/>
      <c r="SI11" s="4"/>
      <c r="SJ11" s="4"/>
      <c r="SK11" s="4"/>
      <c r="SL11" s="4"/>
      <c r="SM11" s="4"/>
      <c r="SN11" s="4"/>
      <c r="SO11" s="4"/>
      <c r="SP11" s="4"/>
      <c r="SQ11" s="4"/>
      <c r="SR11" s="4"/>
      <c r="SS11" s="4"/>
      <c r="ST11" s="4"/>
      <c r="SU11" s="4"/>
      <c r="SV11" s="4"/>
      <c r="SW11" s="4"/>
      <c r="SX11" s="4"/>
      <c r="SY11" s="4"/>
      <c r="SZ11" s="4"/>
      <c r="TA11" s="4"/>
      <c r="TB11" s="4"/>
      <c r="TC11" s="4"/>
      <c r="TD11" s="4"/>
      <c r="TE11" s="4"/>
      <c r="TF11" s="4"/>
      <c r="TG11" s="4"/>
      <c r="TH11" s="4"/>
      <c r="TI11" s="4"/>
      <c r="TJ11" s="4"/>
      <c r="TK11" s="4"/>
      <c r="TL11" s="4"/>
      <c r="TM11" s="4"/>
      <c r="TN11" s="4"/>
      <c r="TO11" s="4"/>
      <c r="TP11" s="4"/>
      <c r="TQ11" s="4"/>
      <c r="TR11" s="4"/>
      <c r="TS11" s="4"/>
      <c r="TT11" s="4"/>
      <c r="TU11" s="4"/>
      <c r="TV11" s="4"/>
      <c r="TW11" s="4"/>
      <c r="TX11" s="4"/>
      <c r="TY11" s="4"/>
      <c r="TZ11" s="4"/>
      <c r="UA11" s="4"/>
      <c r="UB11" s="4"/>
      <c r="UC11" s="4"/>
      <c r="UD11" s="4"/>
      <c r="UE11" s="4"/>
      <c r="UF11" s="4"/>
      <c r="UG11" s="4"/>
      <c r="UH11" s="4"/>
      <c r="UI11" s="4"/>
      <c r="UJ11" s="4"/>
      <c r="UK11" s="4"/>
      <c r="UL11" s="4"/>
      <c r="UM11" s="4"/>
      <c r="UN11" s="4"/>
      <c r="UO11" s="4"/>
      <c r="UP11" s="4"/>
      <c r="UQ11" s="4"/>
      <c r="UR11" s="4"/>
      <c r="US11" s="4"/>
      <c r="UT11" s="4"/>
      <c r="UU11" s="4"/>
      <c r="UV11" s="4"/>
      <c r="UW11" s="4"/>
      <c r="UX11" s="4"/>
      <c r="UY11" s="4"/>
      <c r="UZ11" s="4"/>
      <c r="VA11" s="4"/>
      <c r="VB11" s="4"/>
      <c r="VC11" s="4"/>
      <c r="VD11" s="4"/>
      <c r="VE11" s="4"/>
      <c r="VF11" s="4"/>
      <c r="VG11" s="4"/>
      <c r="VH11" s="4"/>
      <c r="VI11" s="4"/>
      <c r="VJ11" s="4"/>
      <c r="VK11" s="4"/>
      <c r="VL11" s="4"/>
      <c r="VM11" s="4"/>
      <c r="VN11" s="4"/>
      <c r="VO11" s="4"/>
      <c r="VP11" s="4"/>
      <c r="VQ11" s="4"/>
      <c r="VR11" s="4"/>
      <c r="VS11" s="4"/>
      <c r="VT11" s="4"/>
      <c r="VU11" s="4"/>
      <c r="VV11" s="4"/>
      <c r="VW11" s="4"/>
      <c r="VX11" s="4"/>
      <c r="VY11" s="4"/>
      <c r="VZ11" s="4"/>
      <c r="WA11" s="4"/>
      <c r="WB11" s="4"/>
      <c r="WC11" s="4"/>
      <c r="WD11" s="4"/>
      <c r="WE11" s="4"/>
      <c r="WF11" s="4"/>
      <c r="WG11" s="4"/>
      <c r="WH11" s="4"/>
      <c r="WI11" s="4"/>
      <c r="WJ11" s="4"/>
      <c r="WK11" s="4"/>
      <c r="WL11" s="4"/>
      <c r="WM11" s="4"/>
      <c r="WN11" s="4"/>
      <c r="WO11" s="4"/>
      <c r="WP11" s="4"/>
      <c r="WQ11" s="4"/>
      <c r="WR11" s="4"/>
      <c r="WS11" s="4"/>
      <c r="WT11" s="4"/>
      <c r="WU11" s="4"/>
      <c r="WV11" s="4"/>
      <c r="WW11" s="4"/>
      <c r="WX11" s="4"/>
      <c r="WY11" s="4"/>
      <c r="WZ11" s="4"/>
      <c r="XA11" s="4"/>
      <c r="XB11" s="4"/>
      <c r="XC11" s="4"/>
      <c r="XD11" s="4"/>
      <c r="XE11" s="4"/>
      <c r="XF11" s="4"/>
      <c r="XG11" s="4"/>
      <c r="XH11" s="4"/>
      <c r="XI11" s="4"/>
      <c r="XJ11" s="4"/>
      <c r="XK11" s="4"/>
      <c r="XL11" s="4"/>
      <c r="XM11" s="4"/>
      <c r="XN11" s="4"/>
      <c r="XO11" s="4"/>
      <c r="XP11" s="4"/>
      <c r="XQ11" s="4"/>
      <c r="XR11" s="4"/>
      <c r="XS11" s="4"/>
      <c r="XT11" s="4"/>
      <c r="XU11" s="4"/>
      <c r="XV11" s="4"/>
      <c r="XW11" s="4"/>
      <c r="XX11" s="4"/>
      <c r="XY11" s="4"/>
      <c r="XZ11" s="4"/>
      <c r="YA11" s="4"/>
      <c r="YB11" s="4"/>
      <c r="YC11" s="4"/>
      <c r="YD11" s="4"/>
      <c r="YE11" s="4"/>
      <c r="YF11" s="4"/>
      <c r="YG11" s="4"/>
      <c r="YH11" s="4"/>
      <c r="YI11" s="4"/>
      <c r="YJ11" s="4"/>
      <c r="YK11" s="4"/>
      <c r="YL11" s="4"/>
      <c r="YM11" s="4"/>
      <c r="YN11" s="4"/>
      <c r="YO11" s="4"/>
      <c r="YP11" s="4"/>
      <c r="YQ11" s="4"/>
      <c r="YR11" s="4"/>
      <c r="YS11" s="4"/>
      <c r="YT11" s="4"/>
      <c r="YU11" s="4"/>
      <c r="YV11" s="4"/>
      <c r="YW11" s="4"/>
      <c r="YX11" s="4"/>
      <c r="YY11" s="4"/>
      <c r="YZ11" s="4"/>
      <c r="ZA11" s="4"/>
      <c r="ZB11" s="4"/>
      <c r="ZC11" s="4"/>
      <c r="ZD11" s="4"/>
      <c r="ZE11" s="4"/>
      <c r="ZF11" s="4"/>
      <c r="ZG11" s="4"/>
      <c r="ZH11" s="4"/>
      <c r="ZI11" s="4"/>
      <c r="ZJ11" s="4"/>
      <c r="ZK11" s="4"/>
      <c r="ZL11" s="4"/>
      <c r="ZM11" s="4"/>
      <c r="ZN11" s="4"/>
      <c r="ZO11" s="4"/>
      <c r="ZP11" s="4"/>
      <c r="ZQ11" s="4"/>
      <c r="ZR11" s="4"/>
      <c r="ZS11" s="4"/>
      <c r="ZT11" s="4"/>
      <c r="ZU11" s="4"/>
      <c r="ZV11" s="4"/>
      <c r="ZW11" s="4"/>
      <c r="ZX11" s="4"/>
      <c r="ZY11" s="4"/>
      <c r="ZZ11" s="4"/>
      <c r="AAA11" s="4"/>
      <c r="AAB11" s="4"/>
      <c r="AAC11" s="4"/>
      <c r="AAD11" s="4"/>
      <c r="AAE11" s="4"/>
      <c r="AAF11" s="4"/>
      <c r="AAG11" s="4"/>
      <c r="AAH11" s="4"/>
      <c r="AAI11" s="4"/>
      <c r="AAJ11" s="4"/>
      <c r="AAK11" s="4"/>
      <c r="AAL11" s="4"/>
      <c r="AAM11" s="4"/>
      <c r="AAN11" s="4"/>
      <c r="AAO11" s="4"/>
      <c r="AAP11" s="4"/>
      <c r="AAQ11" s="4"/>
      <c r="AAR11" s="4"/>
      <c r="AAS11" s="4"/>
      <c r="AAT11" s="4"/>
      <c r="AAU11" s="4"/>
      <c r="AAV11" s="4"/>
      <c r="AAW11" s="4"/>
      <c r="AAX11" s="4"/>
      <c r="AAY11" s="4"/>
      <c r="AAZ11" s="4"/>
      <c r="ABA11" s="4"/>
      <c r="ABB11" s="4"/>
      <c r="ABC11" s="4"/>
      <c r="ABD11" s="4"/>
      <c r="ABE11" s="4"/>
      <c r="ABF11" s="4"/>
      <c r="ABG11" s="4"/>
      <c r="ABH11" s="4"/>
      <c r="ABI11" s="4"/>
      <c r="ABJ11" s="4"/>
      <c r="ABK11" s="4"/>
      <c r="ABL11" s="4"/>
      <c r="ABM11" s="4"/>
      <c r="ABN11" s="4"/>
      <c r="ABO11" s="4"/>
      <c r="ABP11" s="4"/>
      <c r="ABQ11" s="4"/>
      <c r="ABR11" s="4"/>
      <c r="ABS11" s="4"/>
      <c r="ABT11" s="4"/>
      <c r="ABU11" s="4"/>
      <c r="ABV11" s="4"/>
      <c r="ABW11" s="4"/>
      <c r="ABX11" s="4"/>
      <c r="ABY11" s="4"/>
      <c r="ABZ11" s="4"/>
      <c r="ACA11" s="4"/>
      <c r="ACB11" s="4"/>
      <c r="ACC11" s="4"/>
      <c r="ACD11" s="4"/>
      <c r="ACE11" s="4"/>
      <c r="ACF11" s="4"/>
      <c r="ACG11" s="4"/>
      <c r="ACH11" s="4"/>
      <c r="ACI11" s="4"/>
      <c r="ACJ11" s="4"/>
      <c r="ACK11" s="4"/>
      <c r="ACL11" s="4"/>
      <c r="ACM11" s="4"/>
      <c r="ACN11" s="4"/>
      <c r="ACO11" s="4"/>
      <c r="ACP11" s="4"/>
      <c r="ACQ11" s="4"/>
      <c r="ACR11" s="4"/>
      <c r="ACS11" s="4"/>
      <c r="ACT11" s="4"/>
      <c r="ACU11" s="4"/>
      <c r="ACV11" s="4"/>
      <c r="ACW11" s="4"/>
      <c r="ACX11" s="4"/>
      <c r="ACY11" s="4"/>
      <c r="ACZ11" s="4"/>
      <c r="ADA11" s="4"/>
      <c r="ADB11" s="4"/>
      <c r="ADC11" s="4"/>
      <c r="ADD11" s="4"/>
      <c r="ADE11" s="4"/>
      <c r="ADF11" s="4"/>
      <c r="ADG11" s="4"/>
      <c r="ADH11" s="4"/>
      <c r="ADI11" s="4"/>
      <c r="ADJ11" s="4"/>
      <c r="ADK11" s="4"/>
      <c r="ADL11" s="4"/>
      <c r="ADM11" s="4"/>
      <c r="ADN11" s="4"/>
      <c r="ADO11" s="4"/>
      <c r="ADP11" s="4"/>
      <c r="ADQ11" s="4"/>
      <c r="ADR11" s="4"/>
      <c r="ADS11" s="4"/>
      <c r="ADT11" s="4"/>
      <c r="ADU11" s="4"/>
      <c r="ADV11" s="4"/>
      <c r="ADW11" s="4"/>
      <c r="ADX11" s="4"/>
      <c r="ADY11" s="4"/>
      <c r="ADZ11" s="4"/>
      <c r="AEA11" s="4"/>
      <c r="AEB11" s="4"/>
      <c r="AEC11" s="4"/>
      <c r="AED11" s="4"/>
      <c r="AEE11" s="4"/>
      <c r="AEF11" s="4"/>
      <c r="AEG11" s="4"/>
      <c r="AEH11" s="4"/>
      <c r="AEI11" s="4"/>
      <c r="AEJ11" s="4"/>
      <c r="AEK11" s="4"/>
      <c r="AEL11" s="4"/>
      <c r="AEM11" s="4"/>
      <c r="AEN11" s="4"/>
      <c r="AEO11" s="4"/>
      <c r="AEP11" s="4"/>
      <c r="AEQ11" s="4"/>
      <c r="AER11" s="4"/>
      <c r="AES11" s="4"/>
      <c r="AET11" s="4"/>
      <c r="AEU11" s="4"/>
      <c r="AEV11" s="4"/>
      <c r="AEW11" s="4"/>
      <c r="AEX11" s="4"/>
      <c r="AEY11" s="4"/>
      <c r="AEZ11" s="4"/>
      <c r="AFA11" s="4"/>
      <c r="AFB11" s="4"/>
      <c r="AFC11" s="4"/>
      <c r="AFD11" s="4"/>
      <c r="AFE11" s="4"/>
      <c r="AFF11" s="4"/>
      <c r="AFG11" s="4"/>
      <c r="AFH11" s="4"/>
      <c r="AFI11" s="4"/>
      <c r="AFJ11" s="4"/>
      <c r="AFK11" s="4"/>
      <c r="AFL11" s="4"/>
      <c r="AFM11" s="4"/>
      <c r="AFN11" s="4"/>
      <c r="AFO11" s="4"/>
      <c r="AFP11" s="4"/>
      <c r="AFQ11" s="4"/>
      <c r="AFR11" s="4"/>
      <c r="AFS11" s="4"/>
      <c r="AFT11" s="4"/>
      <c r="AFU11" s="4"/>
      <c r="AFV11" s="4"/>
      <c r="AFW11" s="4"/>
      <c r="AFX11" s="4"/>
      <c r="AFY11" s="4"/>
      <c r="AFZ11" s="4"/>
    </row>
    <row r="12" spans="1:858" s="67" customFormat="1" ht="30" customHeight="1" x14ac:dyDescent="1.35">
      <c r="B12" s="64"/>
      <c r="C12" s="60">
        <v>1</v>
      </c>
      <c r="D12" s="81">
        <v>2017</v>
      </c>
      <c r="E12" s="77">
        <v>42917</v>
      </c>
      <c r="F12" s="60" t="s">
        <v>5</v>
      </c>
      <c r="G12" s="59" t="s">
        <v>194</v>
      </c>
      <c r="H12" s="60">
        <v>350</v>
      </c>
      <c r="I12" s="61">
        <v>1973659.03</v>
      </c>
      <c r="J12" s="62" t="s">
        <v>56</v>
      </c>
      <c r="K12" s="62" t="s">
        <v>199</v>
      </c>
      <c r="L12" s="68">
        <v>42926</v>
      </c>
      <c r="M12" s="62" t="s">
        <v>52</v>
      </c>
      <c r="N12" s="68">
        <v>42933</v>
      </c>
      <c r="O12" s="62" t="s">
        <v>52</v>
      </c>
      <c r="P12" s="65" t="s">
        <v>30</v>
      </c>
      <c r="Q12" s="22" t="s">
        <v>105</v>
      </c>
      <c r="R12" s="66"/>
    </row>
    <row r="13" spans="1:858" s="67" customFormat="1" ht="30" customHeight="1" x14ac:dyDescent="1.35">
      <c r="B13" s="64"/>
      <c r="C13" s="60">
        <v>2</v>
      </c>
      <c r="D13" s="82"/>
      <c r="E13" s="77">
        <v>42979</v>
      </c>
      <c r="F13" s="60" t="s">
        <v>5</v>
      </c>
      <c r="G13" s="59" t="s">
        <v>195</v>
      </c>
      <c r="H13" s="60">
        <v>3000</v>
      </c>
      <c r="I13" s="61">
        <v>9000000</v>
      </c>
      <c r="J13" s="62" t="s">
        <v>104</v>
      </c>
      <c r="K13" s="62" t="s">
        <v>104</v>
      </c>
      <c r="L13" s="68">
        <v>42992</v>
      </c>
      <c r="M13" s="62" t="s">
        <v>52</v>
      </c>
      <c r="N13" s="68">
        <v>42992</v>
      </c>
      <c r="O13" s="68" t="s">
        <v>111</v>
      </c>
      <c r="P13" s="65" t="s">
        <v>30</v>
      </c>
      <c r="Q13" s="22" t="s">
        <v>95</v>
      </c>
      <c r="R13" s="66"/>
    </row>
    <row r="14" spans="1:858" s="67" customFormat="1" ht="30" customHeight="1" x14ac:dyDescent="1.35">
      <c r="B14" s="64"/>
      <c r="C14" s="60">
        <v>3</v>
      </c>
      <c r="D14" s="82"/>
      <c r="E14" s="77">
        <v>42887</v>
      </c>
      <c r="F14" s="60" t="s">
        <v>5</v>
      </c>
      <c r="G14" s="59" t="s">
        <v>219</v>
      </c>
      <c r="H14" s="60">
        <v>700</v>
      </c>
      <c r="I14" s="61">
        <v>4000000</v>
      </c>
      <c r="J14" s="62" t="s">
        <v>76</v>
      </c>
      <c r="K14" s="62" t="s">
        <v>70</v>
      </c>
      <c r="L14" s="68">
        <v>42898</v>
      </c>
      <c r="M14" s="62" t="s">
        <v>52</v>
      </c>
      <c r="N14" s="68">
        <v>42900</v>
      </c>
      <c r="O14" s="68" t="s">
        <v>52</v>
      </c>
      <c r="P14" s="65" t="s">
        <v>30</v>
      </c>
      <c r="Q14" s="22" t="s">
        <v>220</v>
      </c>
      <c r="R14" s="66"/>
    </row>
    <row r="15" spans="1:858" s="67" customFormat="1" ht="30" customHeight="1" x14ac:dyDescent="1.35">
      <c r="B15" s="64"/>
      <c r="C15" s="60">
        <v>4</v>
      </c>
      <c r="D15" s="82"/>
      <c r="E15" s="77">
        <v>42917</v>
      </c>
      <c r="F15" s="60" t="s">
        <v>5</v>
      </c>
      <c r="G15" s="59" t="s">
        <v>78</v>
      </c>
      <c r="H15" s="60">
        <v>3000</v>
      </c>
      <c r="I15" s="61">
        <v>350000</v>
      </c>
      <c r="J15" s="62" t="s">
        <v>56</v>
      </c>
      <c r="K15" s="62" t="s">
        <v>79</v>
      </c>
      <c r="L15" s="68">
        <v>42936</v>
      </c>
      <c r="M15" s="62" t="s">
        <v>52</v>
      </c>
      <c r="N15" s="68">
        <v>42947</v>
      </c>
      <c r="O15" s="62" t="s">
        <v>5</v>
      </c>
      <c r="P15" s="69" t="s">
        <v>31</v>
      </c>
      <c r="Q15" s="22" t="s">
        <v>178</v>
      </c>
      <c r="R15" s="66"/>
    </row>
    <row r="16" spans="1:858" s="67" customFormat="1" ht="30" customHeight="1" x14ac:dyDescent="1.35">
      <c r="B16" s="64"/>
      <c r="C16" s="60">
        <v>5</v>
      </c>
      <c r="D16" s="82"/>
      <c r="E16" s="77">
        <v>42856</v>
      </c>
      <c r="F16" s="60" t="s">
        <v>5</v>
      </c>
      <c r="G16" s="59" t="s">
        <v>83</v>
      </c>
      <c r="H16" s="60">
        <v>1000</v>
      </c>
      <c r="I16" s="61">
        <v>7000000</v>
      </c>
      <c r="J16" s="62" t="s">
        <v>56</v>
      </c>
      <c r="K16" s="62" t="s">
        <v>73</v>
      </c>
      <c r="L16" s="68">
        <v>42874</v>
      </c>
      <c r="M16" s="62" t="s">
        <v>52</v>
      </c>
      <c r="N16" s="68">
        <v>43195</v>
      </c>
      <c r="O16" s="62" t="s">
        <v>84</v>
      </c>
      <c r="P16" s="69" t="s">
        <v>31</v>
      </c>
      <c r="Q16" s="22" t="s">
        <v>85</v>
      </c>
      <c r="R16" s="66"/>
    </row>
    <row r="17" spans="2:18" s="67" customFormat="1" ht="30" customHeight="1" x14ac:dyDescent="1.35">
      <c r="B17" s="64"/>
      <c r="C17" s="60"/>
      <c r="D17" s="82"/>
      <c r="E17" s="77">
        <v>43009</v>
      </c>
      <c r="F17" s="60" t="s">
        <v>5</v>
      </c>
      <c r="G17" s="59" t="s">
        <v>201</v>
      </c>
      <c r="H17" s="60">
        <v>1015</v>
      </c>
      <c r="I17" s="61">
        <v>4209901</v>
      </c>
      <c r="J17" s="62" t="s">
        <v>56</v>
      </c>
      <c r="K17" s="62" t="s">
        <v>202</v>
      </c>
      <c r="L17" s="68">
        <v>43028</v>
      </c>
      <c r="M17" s="62" t="s">
        <v>52</v>
      </c>
      <c r="N17" s="68">
        <v>43028</v>
      </c>
      <c r="O17" s="62" t="s">
        <v>5</v>
      </c>
      <c r="P17" s="65" t="s">
        <v>30</v>
      </c>
      <c r="Q17" s="22" t="s">
        <v>95</v>
      </c>
      <c r="R17" s="66"/>
    </row>
    <row r="18" spans="2:18" s="67" customFormat="1" ht="30" customHeight="1" x14ac:dyDescent="1.35">
      <c r="B18" s="64"/>
      <c r="C18" s="60"/>
      <c r="D18" s="58"/>
      <c r="E18" s="78"/>
      <c r="F18" s="71"/>
      <c r="G18" s="79"/>
      <c r="H18" s="71"/>
      <c r="I18" s="72"/>
      <c r="J18" s="73"/>
      <c r="K18" s="73"/>
      <c r="L18" s="80"/>
      <c r="M18" s="73"/>
      <c r="N18" s="80"/>
      <c r="O18" s="73"/>
      <c r="P18" s="73"/>
      <c r="Q18" s="70"/>
      <c r="R18" s="66"/>
    </row>
    <row r="19" spans="2:18" s="67" customFormat="1" ht="30" customHeight="1" x14ac:dyDescent="1.35">
      <c r="B19" s="64"/>
      <c r="C19" s="60">
        <v>1</v>
      </c>
      <c r="D19" s="82" t="s">
        <v>10</v>
      </c>
      <c r="E19" s="60" t="s">
        <v>112</v>
      </c>
      <c r="F19" s="60" t="s">
        <v>113</v>
      </c>
      <c r="G19" s="59" t="s">
        <v>114</v>
      </c>
      <c r="H19" s="60">
        <v>5000</v>
      </c>
      <c r="I19" s="61">
        <v>40000000</v>
      </c>
      <c r="J19" s="62" t="s">
        <v>104</v>
      </c>
      <c r="K19" s="62" t="s">
        <v>104</v>
      </c>
      <c r="L19" s="68">
        <v>43101</v>
      </c>
      <c r="M19" s="62" t="s">
        <v>115</v>
      </c>
      <c r="N19" s="68">
        <v>43160</v>
      </c>
      <c r="O19" s="62" t="s">
        <v>116</v>
      </c>
      <c r="P19" s="65" t="s">
        <v>30</v>
      </c>
      <c r="Q19" s="22" t="s">
        <v>117</v>
      </c>
      <c r="R19" s="66"/>
    </row>
    <row r="20" spans="2:18" s="67" customFormat="1" ht="30" customHeight="1" x14ac:dyDescent="1.35">
      <c r="B20" s="64"/>
      <c r="C20" s="60">
        <v>2</v>
      </c>
      <c r="D20" s="82"/>
      <c r="E20" s="60" t="s">
        <v>86</v>
      </c>
      <c r="F20" s="60" t="s">
        <v>52</v>
      </c>
      <c r="G20" s="59" t="s">
        <v>176</v>
      </c>
      <c r="H20" s="60">
        <v>1000</v>
      </c>
      <c r="I20" s="61">
        <v>400000</v>
      </c>
      <c r="J20" s="62" t="s">
        <v>104</v>
      </c>
      <c r="K20" s="62" t="s">
        <v>104</v>
      </c>
      <c r="L20" s="68">
        <v>43112</v>
      </c>
      <c r="M20" s="62" t="s">
        <v>52</v>
      </c>
      <c r="N20" s="68">
        <v>43116</v>
      </c>
      <c r="O20" s="62" t="s">
        <v>52</v>
      </c>
      <c r="P20" s="65" t="s">
        <v>30</v>
      </c>
      <c r="Q20" s="22" t="s">
        <v>177</v>
      </c>
      <c r="R20" s="66"/>
    </row>
    <row r="21" spans="2:18" s="67" customFormat="1" ht="30" customHeight="1" x14ac:dyDescent="1.35">
      <c r="B21" s="64"/>
      <c r="C21" s="60">
        <v>3</v>
      </c>
      <c r="D21" s="82"/>
      <c r="E21" s="60" t="s">
        <v>150</v>
      </c>
      <c r="F21" s="60" t="s">
        <v>146</v>
      </c>
      <c r="G21" s="59" t="s">
        <v>152</v>
      </c>
      <c r="H21" s="60">
        <v>57</v>
      </c>
      <c r="I21" s="61">
        <v>142673</v>
      </c>
      <c r="J21" s="62" t="s">
        <v>76</v>
      </c>
      <c r="K21" s="62" t="s">
        <v>151</v>
      </c>
      <c r="L21" s="68">
        <v>43114</v>
      </c>
      <c r="M21" s="62" t="s">
        <v>146</v>
      </c>
      <c r="N21" s="68">
        <v>43114</v>
      </c>
      <c r="O21" s="62" t="s">
        <v>140</v>
      </c>
      <c r="P21" s="65" t="s">
        <v>30</v>
      </c>
      <c r="Q21" s="22" t="s">
        <v>105</v>
      </c>
      <c r="R21" s="66"/>
    </row>
    <row r="22" spans="2:18" s="67" customFormat="1" ht="30" customHeight="1" x14ac:dyDescent="1.35">
      <c r="B22" s="64"/>
      <c r="C22" s="60">
        <v>4</v>
      </c>
      <c r="D22" s="82"/>
      <c r="E22" s="60" t="s">
        <v>142</v>
      </c>
      <c r="F22" s="60" t="s">
        <v>5</v>
      </c>
      <c r="G22" s="59" t="s">
        <v>172</v>
      </c>
      <c r="H22" s="60">
        <v>1000</v>
      </c>
      <c r="I22" s="61">
        <v>1000000</v>
      </c>
      <c r="J22" s="62" t="s">
        <v>56</v>
      </c>
      <c r="K22" s="62" t="s">
        <v>173</v>
      </c>
      <c r="L22" s="68">
        <v>43116</v>
      </c>
      <c r="M22" s="62" t="s">
        <v>52</v>
      </c>
      <c r="N22" s="68">
        <v>43116</v>
      </c>
      <c r="O22" s="62" t="s">
        <v>174</v>
      </c>
      <c r="P22" s="65" t="s">
        <v>30</v>
      </c>
      <c r="Q22" s="22" t="s">
        <v>134</v>
      </c>
      <c r="R22" s="66"/>
    </row>
    <row r="23" spans="2:18" s="67" customFormat="1" ht="30" customHeight="1" x14ac:dyDescent="1.35">
      <c r="B23" s="64"/>
      <c r="C23" s="60">
        <v>5</v>
      </c>
      <c r="D23" s="82"/>
      <c r="E23" s="60" t="s">
        <v>101</v>
      </c>
      <c r="F23" s="60" t="s">
        <v>103</v>
      </c>
      <c r="G23" s="59" t="s">
        <v>102</v>
      </c>
      <c r="H23" s="60">
        <v>156</v>
      </c>
      <c r="I23" s="76">
        <v>617280</v>
      </c>
      <c r="J23" s="62" t="s">
        <v>76</v>
      </c>
      <c r="K23" s="62" t="s">
        <v>104</v>
      </c>
      <c r="L23" s="68">
        <v>43131</v>
      </c>
      <c r="M23" s="62" t="s">
        <v>52</v>
      </c>
      <c r="N23" s="68">
        <v>43131</v>
      </c>
      <c r="O23" s="62" t="s">
        <v>52</v>
      </c>
      <c r="P23" s="65" t="s">
        <v>30</v>
      </c>
      <c r="Q23" s="22" t="s">
        <v>105</v>
      </c>
      <c r="R23" s="66"/>
    </row>
    <row r="24" spans="2:18" ht="30" customHeight="1" x14ac:dyDescent="1.35">
      <c r="B24" s="48"/>
      <c r="C24" s="19">
        <v>6</v>
      </c>
      <c r="D24" s="92"/>
      <c r="E24" s="60" t="s">
        <v>221</v>
      </c>
      <c r="F24" s="60" t="s">
        <v>222</v>
      </c>
      <c r="G24" s="59" t="s">
        <v>231</v>
      </c>
      <c r="H24" s="60">
        <v>120</v>
      </c>
      <c r="I24" s="76">
        <v>784890</v>
      </c>
      <c r="J24" s="62" t="s">
        <v>104</v>
      </c>
      <c r="K24" s="62" t="s">
        <v>104</v>
      </c>
      <c r="L24" s="68">
        <v>43129</v>
      </c>
      <c r="M24" s="62" t="s">
        <v>222</v>
      </c>
      <c r="N24" s="68">
        <v>43129</v>
      </c>
      <c r="O24" s="62" t="s">
        <v>223</v>
      </c>
      <c r="P24" s="65" t="s">
        <v>30</v>
      </c>
      <c r="Q24" s="22"/>
      <c r="R24" s="50"/>
    </row>
    <row r="25" spans="2:18" s="4" customFormat="1" ht="22.5" customHeight="1" x14ac:dyDescent="1.35">
      <c r="B25" s="48"/>
      <c r="C25" s="20"/>
      <c r="D25" s="39"/>
      <c r="E25" s="16"/>
      <c r="F25" s="16"/>
      <c r="G25" s="17"/>
      <c r="H25" s="71"/>
      <c r="I25" s="16"/>
      <c r="J25" s="18"/>
      <c r="K25" s="18"/>
      <c r="L25" s="18"/>
      <c r="M25" s="18"/>
      <c r="N25" s="18"/>
      <c r="O25" s="18"/>
      <c r="P25" s="73"/>
      <c r="Q25" s="70"/>
      <c r="R25" s="50"/>
    </row>
    <row r="26" spans="2:18" s="4" customFormat="1" ht="30" customHeight="1" x14ac:dyDescent="1.35">
      <c r="B26" s="48"/>
      <c r="C26" s="19">
        <v>1</v>
      </c>
      <c r="D26" s="82" t="s">
        <v>11</v>
      </c>
      <c r="E26" s="19" t="s">
        <v>74</v>
      </c>
      <c r="F26" s="19" t="s">
        <v>123</v>
      </c>
      <c r="G26" s="21" t="s">
        <v>124</v>
      </c>
      <c r="H26" s="60">
        <v>550</v>
      </c>
      <c r="I26" s="76">
        <v>1000000</v>
      </c>
      <c r="J26" s="22" t="s">
        <v>19</v>
      </c>
      <c r="K26" s="22" t="s">
        <v>125</v>
      </c>
      <c r="L26" s="68">
        <v>43136</v>
      </c>
      <c r="M26" s="22" t="s">
        <v>130</v>
      </c>
      <c r="N26" s="68">
        <v>43136</v>
      </c>
      <c r="O26" s="22" t="s">
        <v>126</v>
      </c>
      <c r="P26" s="65" t="s">
        <v>30</v>
      </c>
      <c r="Q26" s="22" t="s">
        <v>127</v>
      </c>
      <c r="R26" s="50"/>
    </row>
    <row r="27" spans="2:18" s="67" customFormat="1" ht="30" customHeight="1" x14ac:dyDescent="1.35">
      <c r="B27" s="64"/>
      <c r="C27" s="60">
        <v>2</v>
      </c>
      <c r="D27" s="82"/>
      <c r="E27" s="60" t="s">
        <v>91</v>
      </c>
      <c r="F27" s="60" t="s">
        <v>5</v>
      </c>
      <c r="G27" s="59" t="s">
        <v>80</v>
      </c>
      <c r="H27" s="60">
        <v>415</v>
      </c>
      <c r="I27" s="61">
        <v>1000000</v>
      </c>
      <c r="J27" s="62" t="s">
        <v>56</v>
      </c>
      <c r="K27" s="62" t="s">
        <v>73</v>
      </c>
      <c r="L27" s="68">
        <v>43139</v>
      </c>
      <c r="M27" s="62" t="s">
        <v>52</v>
      </c>
      <c r="N27" s="68">
        <v>43164</v>
      </c>
      <c r="O27" s="62" t="s">
        <v>81</v>
      </c>
      <c r="P27" s="65" t="s">
        <v>30</v>
      </c>
      <c r="Q27" s="22" t="s">
        <v>82</v>
      </c>
      <c r="R27" s="66"/>
    </row>
    <row r="28" spans="2:18" s="67" customFormat="1" ht="30" customHeight="1" x14ac:dyDescent="1.35">
      <c r="B28" s="64"/>
      <c r="C28" s="60">
        <v>3</v>
      </c>
      <c r="D28" s="82"/>
      <c r="E28" s="60" t="s">
        <v>86</v>
      </c>
      <c r="F28" s="60" t="s">
        <v>5</v>
      </c>
      <c r="G28" s="59" t="s">
        <v>232</v>
      </c>
      <c r="H28" s="60">
        <v>640</v>
      </c>
      <c r="I28" s="61">
        <v>4000000</v>
      </c>
      <c r="J28" s="62" t="s">
        <v>50</v>
      </c>
      <c r="K28" s="63" t="s">
        <v>51</v>
      </c>
      <c r="L28" s="68">
        <v>43143</v>
      </c>
      <c r="M28" s="62" t="s">
        <v>52</v>
      </c>
      <c r="N28" s="68">
        <v>43164</v>
      </c>
      <c r="O28" s="62" t="s">
        <v>53</v>
      </c>
      <c r="P28" s="65" t="s">
        <v>30</v>
      </c>
      <c r="Q28" s="22" t="s">
        <v>54</v>
      </c>
      <c r="R28" s="66"/>
    </row>
    <row r="29" spans="2:18" s="67" customFormat="1" ht="30" customHeight="1" x14ac:dyDescent="1.35">
      <c r="B29" s="64"/>
      <c r="C29" s="60">
        <v>4</v>
      </c>
      <c r="D29" s="82"/>
      <c r="E29" s="60" t="s">
        <v>86</v>
      </c>
      <c r="F29" s="60" t="s">
        <v>137</v>
      </c>
      <c r="G29" s="59" t="s">
        <v>138</v>
      </c>
      <c r="H29" s="60">
        <v>200</v>
      </c>
      <c r="I29" s="61">
        <v>940000</v>
      </c>
      <c r="J29" s="62" t="s">
        <v>104</v>
      </c>
      <c r="K29" s="63" t="s">
        <v>139</v>
      </c>
      <c r="L29" s="68">
        <v>43143</v>
      </c>
      <c r="M29" s="62" t="s">
        <v>140</v>
      </c>
      <c r="N29" s="68">
        <v>43143</v>
      </c>
      <c r="O29" s="62" t="s">
        <v>141</v>
      </c>
      <c r="P29" s="65" t="s">
        <v>30</v>
      </c>
      <c r="Q29" s="22" t="s">
        <v>95</v>
      </c>
      <c r="R29" s="66"/>
    </row>
    <row r="30" spans="2:18" s="67" customFormat="1" ht="30" customHeight="1" x14ac:dyDescent="1.35">
      <c r="B30" s="64"/>
      <c r="C30" s="60">
        <v>5</v>
      </c>
      <c r="D30" s="82"/>
      <c r="E30" s="60" t="s">
        <v>216</v>
      </c>
      <c r="F30" s="60" t="s">
        <v>5</v>
      </c>
      <c r="G30" s="59" t="s">
        <v>191</v>
      </c>
      <c r="H30" s="60">
        <v>300</v>
      </c>
      <c r="I30" s="61">
        <v>220757</v>
      </c>
      <c r="J30" s="62" t="s">
        <v>76</v>
      </c>
      <c r="K30" s="63" t="s">
        <v>76</v>
      </c>
      <c r="L30" s="68">
        <v>43144</v>
      </c>
      <c r="M30" s="62" t="s">
        <v>52</v>
      </c>
      <c r="N30" s="68">
        <v>43146</v>
      </c>
      <c r="O30" s="62" t="s">
        <v>5</v>
      </c>
      <c r="P30" s="65" t="s">
        <v>30</v>
      </c>
      <c r="Q30" s="22" t="s">
        <v>217</v>
      </c>
      <c r="R30" s="66"/>
    </row>
    <row r="31" spans="2:18" s="67" customFormat="1" ht="30" customHeight="1" x14ac:dyDescent="1.35">
      <c r="B31" s="64"/>
      <c r="C31" s="60">
        <v>6</v>
      </c>
      <c r="D31" s="82"/>
      <c r="E31" s="60" t="s">
        <v>142</v>
      </c>
      <c r="F31" s="60" t="s">
        <v>143</v>
      </c>
      <c r="G31" s="59" t="s">
        <v>144</v>
      </c>
      <c r="H31" s="60">
        <v>1250</v>
      </c>
      <c r="I31" s="61">
        <v>1844060</v>
      </c>
      <c r="J31" s="62" t="s">
        <v>76</v>
      </c>
      <c r="K31" s="63" t="s">
        <v>145</v>
      </c>
      <c r="L31" s="68">
        <v>43147</v>
      </c>
      <c r="M31" s="62" t="s">
        <v>146</v>
      </c>
      <c r="N31" s="68">
        <v>43147</v>
      </c>
      <c r="O31" s="62" t="s">
        <v>147</v>
      </c>
      <c r="P31" s="65" t="s">
        <v>30</v>
      </c>
      <c r="Q31" s="22" t="s">
        <v>95</v>
      </c>
      <c r="R31" s="66"/>
    </row>
    <row r="32" spans="2:18" s="67" customFormat="1" ht="30" customHeight="1" x14ac:dyDescent="1.35">
      <c r="B32" s="64"/>
      <c r="C32" s="60">
        <v>7</v>
      </c>
      <c r="D32" s="82"/>
      <c r="E32" s="60" t="s">
        <v>142</v>
      </c>
      <c r="F32" s="60" t="s">
        <v>175</v>
      </c>
      <c r="G32" s="59" t="s">
        <v>233</v>
      </c>
      <c r="H32" s="60">
        <v>1000</v>
      </c>
      <c r="I32" s="61">
        <v>6000000</v>
      </c>
      <c r="J32" s="62" t="s">
        <v>104</v>
      </c>
      <c r="K32" s="63" t="s">
        <v>103</v>
      </c>
      <c r="L32" s="68">
        <v>43147</v>
      </c>
      <c r="M32" s="62" t="s">
        <v>52</v>
      </c>
      <c r="N32" s="68">
        <v>43150</v>
      </c>
      <c r="O32" s="62" t="s">
        <v>52</v>
      </c>
      <c r="P32" s="69" t="s">
        <v>31</v>
      </c>
      <c r="Q32" s="22" t="s">
        <v>171</v>
      </c>
      <c r="R32" s="66"/>
    </row>
    <row r="33" spans="2:18" s="67" customFormat="1" ht="30" customHeight="1" x14ac:dyDescent="1.35">
      <c r="B33" s="64"/>
      <c r="C33" s="60">
        <v>8</v>
      </c>
      <c r="D33" s="82"/>
      <c r="E33" s="60" t="s">
        <v>92</v>
      </c>
      <c r="F33" s="60" t="s">
        <v>52</v>
      </c>
      <c r="G33" s="59" t="s">
        <v>93</v>
      </c>
      <c r="H33" s="60">
        <v>500</v>
      </c>
      <c r="I33" s="61">
        <v>4000000</v>
      </c>
      <c r="J33" s="62" t="s">
        <v>56</v>
      </c>
      <c r="K33" s="62" t="s">
        <v>66</v>
      </c>
      <c r="L33" s="68">
        <v>43151</v>
      </c>
      <c r="M33" s="62" t="s">
        <v>52</v>
      </c>
      <c r="N33" s="68">
        <v>43164</v>
      </c>
      <c r="O33" s="62" t="s">
        <v>94</v>
      </c>
      <c r="P33" s="65" t="s">
        <v>30</v>
      </c>
      <c r="Q33" s="22" t="s">
        <v>95</v>
      </c>
      <c r="R33" s="66"/>
    </row>
    <row r="34" spans="2:18" s="67" customFormat="1" ht="30" customHeight="1" x14ac:dyDescent="1.35">
      <c r="B34" s="64"/>
      <c r="C34" s="60">
        <v>9</v>
      </c>
      <c r="D34" s="82"/>
      <c r="E34" s="60" t="s">
        <v>92</v>
      </c>
      <c r="F34" s="60" t="s">
        <v>5</v>
      </c>
      <c r="G34" s="59" t="s">
        <v>214</v>
      </c>
      <c r="H34" s="60">
        <v>1000</v>
      </c>
      <c r="I34" s="61">
        <v>90000000</v>
      </c>
      <c r="J34" s="62" t="s">
        <v>56</v>
      </c>
      <c r="K34" s="62" t="s">
        <v>215</v>
      </c>
      <c r="L34" s="68">
        <v>43151</v>
      </c>
      <c r="M34" s="62" t="s">
        <v>52</v>
      </c>
      <c r="N34" s="68">
        <v>43163</v>
      </c>
      <c r="O34" s="62" t="s">
        <v>111</v>
      </c>
      <c r="P34" s="65" t="s">
        <v>30</v>
      </c>
      <c r="Q34" s="22" t="s">
        <v>85</v>
      </c>
      <c r="R34" s="66"/>
    </row>
    <row r="35" spans="2:18" s="67" customFormat="1" ht="30" customHeight="1" x14ac:dyDescent="1.35">
      <c r="B35" s="64"/>
      <c r="C35" s="60">
        <v>10</v>
      </c>
      <c r="D35" s="82"/>
      <c r="E35" s="60" t="s">
        <v>87</v>
      </c>
      <c r="F35" s="60" t="s">
        <v>5</v>
      </c>
      <c r="G35" s="59" t="s">
        <v>59</v>
      </c>
      <c r="H35" s="60">
        <v>1000</v>
      </c>
      <c r="I35" s="61">
        <v>6000000</v>
      </c>
      <c r="J35" s="62" t="s">
        <v>56</v>
      </c>
      <c r="K35" s="62" t="s">
        <v>61</v>
      </c>
      <c r="L35" s="68">
        <v>43152</v>
      </c>
      <c r="M35" s="62" t="s">
        <v>52</v>
      </c>
      <c r="N35" s="68">
        <v>43133</v>
      </c>
      <c r="O35" s="62" t="s">
        <v>62</v>
      </c>
      <c r="P35" s="65" t="s">
        <v>30</v>
      </c>
      <c r="Q35" s="22" t="s">
        <v>63</v>
      </c>
      <c r="R35" s="66"/>
    </row>
    <row r="36" spans="2:18" s="67" customFormat="1" ht="30" customHeight="1" x14ac:dyDescent="1.35">
      <c r="B36" s="64"/>
      <c r="C36" s="60">
        <v>11</v>
      </c>
      <c r="D36" s="82"/>
      <c r="E36" s="60" t="s">
        <v>181</v>
      </c>
      <c r="F36" s="60" t="s">
        <v>52</v>
      </c>
      <c r="G36" s="59" t="s">
        <v>182</v>
      </c>
      <c r="H36" s="60">
        <v>1700</v>
      </c>
      <c r="I36" s="61">
        <v>7000000</v>
      </c>
      <c r="J36" s="62" t="s">
        <v>56</v>
      </c>
      <c r="K36" s="62" t="s">
        <v>66</v>
      </c>
      <c r="L36" s="68">
        <v>43152</v>
      </c>
      <c r="M36" s="62" t="s">
        <v>52</v>
      </c>
      <c r="N36" s="68">
        <v>43158</v>
      </c>
      <c r="O36" s="62" t="s">
        <v>52</v>
      </c>
      <c r="P36" s="65" t="s">
        <v>30</v>
      </c>
      <c r="Q36" s="22" t="s">
        <v>218</v>
      </c>
      <c r="R36" s="66"/>
    </row>
    <row r="37" spans="2:18" s="67" customFormat="1" ht="30" customHeight="1" x14ac:dyDescent="1.35">
      <c r="B37" s="64"/>
      <c r="C37" s="60">
        <v>12</v>
      </c>
      <c r="D37" s="92"/>
      <c r="E37" s="60" t="s">
        <v>99</v>
      </c>
      <c r="F37" s="60" t="s">
        <v>52</v>
      </c>
      <c r="G37" s="59" t="s">
        <v>100</v>
      </c>
      <c r="H37" s="60">
        <v>350</v>
      </c>
      <c r="I37" s="61">
        <v>900000</v>
      </c>
      <c r="J37" s="62" t="s">
        <v>70</v>
      </c>
      <c r="K37" s="62" t="s">
        <v>70</v>
      </c>
      <c r="L37" s="68">
        <v>43157</v>
      </c>
      <c r="M37" s="62" t="s">
        <v>52</v>
      </c>
      <c r="N37" s="68">
        <v>43157</v>
      </c>
      <c r="O37" s="62" t="s">
        <v>52</v>
      </c>
      <c r="P37" s="65" t="s">
        <v>30</v>
      </c>
      <c r="Q37" s="22" t="s">
        <v>95</v>
      </c>
      <c r="R37" s="66"/>
    </row>
    <row r="38" spans="2:18" s="4" customFormat="1" ht="22.5" customHeight="1" x14ac:dyDescent="1.25">
      <c r="B38" s="48"/>
      <c r="C38" s="20"/>
      <c r="D38" s="39"/>
      <c r="E38" s="16"/>
      <c r="F38" s="16"/>
      <c r="G38" s="17"/>
      <c r="H38" s="16"/>
      <c r="I38" s="16"/>
      <c r="J38" s="18"/>
      <c r="K38" s="18"/>
      <c r="L38" s="18"/>
      <c r="M38" s="18"/>
      <c r="N38" s="18"/>
      <c r="O38" s="18"/>
      <c r="P38" s="18"/>
      <c r="Q38" s="70"/>
      <c r="R38" s="50"/>
    </row>
    <row r="39" spans="2:18" s="67" customFormat="1" ht="30" customHeight="1" x14ac:dyDescent="1.35">
      <c r="B39" s="64"/>
      <c r="C39" s="60">
        <v>1</v>
      </c>
      <c r="D39" s="81" t="s">
        <v>20</v>
      </c>
      <c r="E39" s="60" t="s">
        <v>109</v>
      </c>
      <c r="F39" s="60" t="s">
        <v>52</v>
      </c>
      <c r="G39" s="59" t="s">
        <v>110</v>
      </c>
      <c r="H39" s="60">
        <v>2000</v>
      </c>
      <c r="I39" s="61">
        <v>40000000</v>
      </c>
      <c r="J39" s="62" t="s">
        <v>56</v>
      </c>
      <c r="K39" s="62" t="s">
        <v>66</v>
      </c>
      <c r="L39" s="68">
        <v>43166</v>
      </c>
      <c r="M39" s="62" t="s">
        <v>52</v>
      </c>
      <c r="N39" s="68">
        <v>43166</v>
      </c>
      <c r="O39" s="62" t="s">
        <v>111</v>
      </c>
      <c r="P39" s="65" t="s">
        <v>30</v>
      </c>
      <c r="Q39" s="22" t="s">
        <v>134</v>
      </c>
      <c r="R39" s="66"/>
    </row>
    <row r="40" spans="2:18" s="67" customFormat="1" ht="30" customHeight="1" x14ac:dyDescent="1.35">
      <c r="B40" s="64"/>
      <c r="C40" s="60">
        <v>2</v>
      </c>
      <c r="D40" s="82"/>
      <c r="E40" s="60" t="s">
        <v>109</v>
      </c>
      <c r="F40" s="60" t="s">
        <v>52</v>
      </c>
      <c r="G40" s="59" t="s">
        <v>179</v>
      </c>
      <c r="H40" s="60">
        <v>700</v>
      </c>
      <c r="I40" s="61">
        <v>4000000</v>
      </c>
      <c r="J40" s="62" t="s">
        <v>50</v>
      </c>
      <c r="K40" s="62" t="s">
        <v>66</v>
      </c>
      <c r="L40" s="68">
        <v>43166</v>
      </c>
      <c r="M40" s="62" t="s">
        <v>52</v>
      </c>
      <c r="N40" s="68">
        <v>43166</v>
      </c>
      <c r="O40" s="62" t="s">
        <v>52</v>
      </c>
      <c r="P40" s="69" t="s">
        <v>31</v>
      </c>
      <c r="Q40" s="22" t="s">
        <v>180</v>
      </c>
      <c r="R40" s="66"/>
    </row>
    <row r="41" spans="2:18" s="67" customFormat="1" ht="30" customHeight="1" x14ac:dyDescent="1.35">
      <c r="B41" s="64"/>
      <c r="C41" s="60">
        <v>3</v>
      </c>
      <c r="D41" s="82"/>
      <c r="E41" s="60" t="s">
        <v>196</v>
      </c>
      <c r="F41" s="60" t="s">
        <v>52</v>
      </c>
      <c r="G41" s="59" t="s">
        <v>197</v>
      </c>
      <c r="H41" s="60">
        <v>500</v>
      </c>
      <c r="I41" s="61">
        <v>357000</v>
      </c>
      <c r="J41" s="62" t="s">
        <v>104</v>
      </c>
      <c r="K41" s="62" t="s">
        <v>165</v>
      </c>
      <c r="L41" s="68">
        <v>43167</v>
      </c>
      <c r="M41" s="62" t="s">
        <v>52</v>
      </c>
      <c r="N41" s="68">
        <v>43187</v>
      </c>
      <c r="O41" s="62" t="s">
        <v>185</v>
      </c>
      <c r="P41" s="65" t="s">
        <v>30</v>
      </c>
      <c r="Q41" s="22" t="s">
        <v>198</v>
      </c>
      <c r="R41" s="66"/>
    </row>
    <row r="42" spans="2:18" s="67" customFormat="1" ht="30" customHeight="1" x14ac:dyDescent="1.35">
      <c r="B42" s="64"/>
      <c r="C42" s="60">
        <v>4</v>
      </c>
      <c r="D42" s="82"/>
      <c r="E42" s="60" t="s">
        <v>212</v>
      </c>
      <c r="F42" s="60" t="s">
        <v>143</v>
      </c>
      <c r="G42" s="59" t="s">
        <v>213</v>
      </c>
      <c r="H42" s="60">
        <v>635</v>
      </c>
      <c r="I42" s="61">
        <v>1000000</v>
      </c>
      <c r="J42" s="62" t="s">
        <v>56</v>
      </c>
      <c r="K42" s="62" t="s">
        <v>162</v>
      </c>
      <c r="L42" s="68">
        <v>43174</v>
      </c>
      <c r="M42" s="62" t="s">
        <v>163</v>
      </c>
      <c r="N42" s="68">
        <v>43174</v>
      </c>
      <c r="O42" s="62" t="s">
        <v>98</v>
      </c>
      <c r="P42" s="65" t="s">
        <v>30</v>
      </c>
      <c r="Q42" s="22" t="s">
        <v>95</v>
      </c>
      <c r="R42" s="66"/>
    </row>
    <row r="43" spans="2:18" s="67" customFormat="1" ht="30" customHeight="1" x14ac:dyDescent="1.35">
      <c r="B43" s="64"/>
      <c r="C43" s="60">
        <v>5</v>
      </c>
      <c r="D43" s="82"/>
      <c r="E43" s="60" t="s">
        <v>212</v>
      </c>
      <c r="F43" s="60" t="s">
        <v>143</v>
      </c>
      <c r="G43" s="59" t="s">
        <v>224</v>
      </c>
      <c r="H43" s="60">
        <v>600</v>
      </c>
      <c r="I43" s="61">
        <v>2560558</v>
      </c>
      <c r="J43" s="62" t="s">
        <v>56</v>
      </c>
      <c r="K43" s="62" t="s">
        <v>162</v>
      </c>
      <c r="L43" s="68">
        <v>43168</v>
      </c>
      <c r="M43" s="62" t="s">
        <v>163</v>
      </c>
      <c r="N43" s="68">
        <v>43168</v>
      </c>
      <c r="O43" s="62" t="s">
        <v>98</v>
      </c>
      <c r="P43" s="65" t="s">
        <v>30</v>
      </c>
      <c r="Q43" s="22" t="s">
        <v>134</v>
      </c>
      <c r="R43" s="66"/>
    </row>
    <row r="44" spans="2:18" s="67" customFormat="1" ht="30" customHeight="1" x14ac:dyDescent="1.35">
      <c r="B44" s="64"/>
      <c r="C44" s="60">
        <v>6</v>
      </c>
      <c r="D44" s="82"/>
      <c r="E44" s="60" t="s">
        <v>209</v>
      </c>
      <c r="F44" s="60" t="s">
        <v>143</v>
      </c>
      <c r="G44" s="59" t="s">
        <v>234</v>
      </c>
      <c r="H44" s="60">
        <v>1272</v>
      </c>
      <c r="I44" s="61">
        <v>3000000</v>
      </c>
      <c r="J44" s="62" t="s">
        <v>56</v>
      </c>
      <c r="K44" s="62" t="s">
        <v>162</v>
      </c>
      <c r="L44" s="68">
        <v>43174</v>
      </c>
      <c r="M44" s="62" t="s">
        <v>163</v>
      </c>
      <c r="N44" s="68">
        <v>43174</v>
      </c>
      <c r="O44" s="62" t="s">
        <v>98</v>
      </c>
      <c r="P44" s="65" t="s">
        <v>30</v>
      </c>
      <c r="Q44" s="22" t="s">
        <v>95</v>
      </c>
      <c r="R44" s="66"/>
    </row>
    <row r="45" spans="2:18" s="67" customFormat="1" ht="30" customHeight="1" x14ac:dyDescent="1.35">
      <c r="B45" s="64"/>
      <c r="C45" s="60">
        <v>7</v>
      </c>
      <c r="D45" s="82"/>
      <c r="E45" s="60" t="s">
        <v>210</v>
      </c>
      <c r="F45" s="60" t="s">
        <v>143</v>
      </c>
      <c r="G45" s="59" t="s">
        <v>211</v>
      </c>
      <c r="H45" s="60">
        <v>345</v>
      </c>
      <c r="I45" s="61">
        <v>1500000</v>
      </c>
      <c r="J45" s="62" t="s">
        <v>56</v>
      </c>
      <c r="K45" s="62" t="s">
        <v>162</v>
      </c>
      <c r="L45" s="68">
        <v>43174</v>
      </c>
      <c r="M45" s="62" t="s">
        <v>163</v>
      </c>
      <c r="N45" s="68">
        <v>43174</v>
      </c>
      <c r="O45" s="62" t="s">
        <v>98</v>
      </c>
      <c r="P45" s="65" t="s">
        <v>30</v>
      </c>
      <c r="Q45" s="22" t="s">
        <v>95</v>
      </c>
      <c r="R45" s="66"/>
    </row>
    <row r="46" spans="2:18" s="67" customFormat="1" ht="30" customHeight="1" x14ac:dyDescent="1.35">
      <c r="B46" s="64"/>
      <c r="C46" s="60">
        <v>8</v>
      </c>
      <c r="D46" s="82"/>
      <c r="E46" s="60" t="s">
        <v>86</v>
      </c>
      <c r="F46" s="60" t="s">
        <v>70</v>
      </c>
      <c r="G46" s="59" t="s">
        <v>96</v>
      </c>
      <c r="H46" s="60">
        <v>2000</v>
      </c>
      <c r="I46" s="61">
        <v>3000000</v>
      </c>
      <c r="J46" s="62" t="s">
        <v>70</v>
      </c>
      <c r="K46" s="62" t="s">
        <v>70</v>
      </c>
      <c r="L46" s="68">
        <v>43174</v>
      </c>
      <c r="M46" s="62" t="s">
        <v>52</v>
      </c>
      <c r="N46" s="68">
        <v>43174</v>
      </c>
      <c r="O46" s="62" t="s">
        <v>52</v>
      </c>
      <c r="P46" s="65" t="s">
        <v>30</v>
      </c>
      <c r="Q46" s="22" t="s">
        <v>95</v>
      </c>
      <c r="R46" s="66"/>
    </row>
    <row r="47" spans="2:18" s="67" customFormat="1" ht="30" customHeight="1" x14ac:dyDescent="1.35">
      <c r="B47" s="64"/>
      <c r="C47" s="60">
        <v>9</v>
      </c>
      <c r="D47" s="82"/>
      <c r="E47" s="60" t="s">
        <v>86</v>
      </c>
      <c r="F47" s="60" t="s">
        <v>70</v>
      </c>
      <c r="G47" s="59" t="s">
        <v>97</v>
      </c>
      <c r="H47" s="60">
        <v>600</v>
      </c>
      <c r="I47" s="61">
        <v>1800000</v>
      </c>
      <c r="J47" s="62" t="s">
        <v>70</v>
      </c>
      <c r="K47" s="62" t="s">
        <v>70</v>
      </c>
      <c r="L47" s="68">
        <v>43174</v>
      </c>
      <c r="M47" s="62" t="s">
        <v>52</v>
      </c>
      <c r="N47" s="68">
        <v>43174</v>
      </c>
      <c r="O47" s="62" t="s">
        <v>98</v>
      </c>
      <c r="P47" s="65" t="s">
        <v>30</v>
      </c>
      <c r="Q47" s="22" t="s">
        <v>95</v>
      </c>
      <c r="R47" s="66"/>
    </row>
    <row r="48" spans="2:18" s="67" customFormat="1" ht="30" customHeight="1" x14ac:dyDescent="1.35">
      <c r="B48" s="64"/>
      <c r="C48" s="60">
        <v>10</v>
      </c>
      <c r="D48" s="82"/>
      <c r="E48" s="60" t="s">
        <v>86</v>
      </c>
      <c r="F48" s="60" t="s">
        <v>52</v>
      </c>
      <c r="G48" s="59" t="s">
        <v>106</v>
      </c>
      <c r="H48" s="60">
        <v>350</v>
      </c>
      <c r="I48" s="61">
        <v>2500000</v>
      </c>
      <c r="J48" s="62" t="s">
        <v>56</v>
      </c>
      <c r="K48" s="62" t="s">
        <v>73</v>
      </c>
      <c r="L48" s="68">
        <v>43174</v>
      </c>
      <c r="M48" s="62" t="s">
        <v>52</v>
      </c>
      <c r="N48" s="68">
        <v>43174</v>
      </c>
      <c r="O48" s="62" t="s">
        <v>52</v>
      </c>
      <c r="P48" s="65" t="s">
        <v>30</v>
      </c>
      <c r="Q48" s="22" t="s">
        <v>135</v>
      </c>
      <c r="R48" s="66"/>
    </row>
    <row r="49" spans="2:18" s="67" customFormat="1" ht="30" customHeight="1" x14ac:dyDescent="1.35">
      <c r="B49" s="64"/>
      <c r="C49" s="60">
        <v>11</v>
      </c>
      <c r="D49" s="82"/>
      <c r="E49" s="60" t="s">
        <v>150</v>
      </c>
      <c r="F49" s="60" t="s">
        <v>143</v>
      </c>
      <c r="G49" s="59" t="s">
        <v>225</v>
      </c>
      <c r="H49" s="60">
        <v>800</v>
      </c>
      <c r="I49" s="61">
        <v>5000000</v>
      </c>
      <c r="J49" s="62" t="s">
        <v>56</v>
      </c>
      <c r="K49" s="62" t="s">
        <v>79</v>
      </c>
      <c r="L49" s="68">
        <v>43173</v>
      </c>
      <c r="M49" s="62" t="s">
        <v>163</v>
      </c>
      <c r="N49" s="68">
        <v>43177</v>
      </c>
      <c r="O49" s="62" t="s">
        <v>98</v>
      </c>
      <c r="P49" s="65" t="s">
        <v>30</v>
      </c>
      <c r="Q49" s="22" t="s">
        <v>226</v>
      </c>
      <c r="R49" s="66"/>
    </row>
    <row r="50" spans="2:18" s="67" customFormat="1" ht="30" customHeight="1" x14ac:dyDescent="1.35">
      <c r="B50" s="64"/>
      <c r="C50" s="60">
        <v>12</v>
      </c>
      <c r="D50" s="82"/>
      <c r="E50" s="60" t="s">
        <v>150</v>
      </c>
      <c r="F50" s="60" t="s">
        <v>146</v>
      </c>
      <c r="G50" s="59" t="s">
        <v>153</v>
      </c>
      <c r="H50" s="60">
        <v>1000</v>
      </c>
      <c r="I50" s="61">
        <v>239520</v>
      </c>
      <c r="J50" s="62" t="s">
        <v>104</v>
      </c>
      <c r="K50" s="62" t="s">
        <v>154</v>
      </c>
      <c r="L50" s="68">
        <v>43173</v>
      </c>
      <c r="M50" s="62" t="s">
        <v>155</v>
      </c>
      <c r="N50" s="68">
        <v>43173</v>
      </c>
      <c r="O50" s="62" t="s">
        <v>146</v>
      </c>
      <c r="P50" s="65" t="s">
        <v>30</v>
      </c>
      <c r="Q50" s="22" t="s">
        <v>156</v>
      </c>
      <c r="R50" s="66"/>
    </row>
    <row r="51" spans="2:18" s="67" customFormat="1" ht="30" customHeight="1" x14ac:dyDescent="1.35">
      <c r="B51" s="64"/>
      <c r="C51" s="60">
        <v>13</v>
      </c>
      <c r="D51" s="82"/>
      <c r="E51" s="60" t="s">
        <v>107</v>
      </c>
      <c r="F51" s="60" t="s">
        <v>52</v>
      </c>
      <c r="G51" s="59" t="s">
        <v>108</v>
      </c>
      <c r="H51" s="60">
        <v>750</v>
      </c>
      <c r="I51" s="61">
        <v>3000000</v>
      </c>
      <c r="J51" s="62" t="s">
        <v>56</v>
      </c>
      <c r="K51" s="62" t="s">
        <v>66</v>
      </c>
      <c r="L51" s="68">
        <v>43174</v>
      </c>
      <c r="M51" s="62" t="s">
        <v>52</v>
      </c>
      <c r="N51" s="68">
        <v>43174</v>
      </c>
      <c r="O51" s="62" t="s">
        <v>53</v>
      </c>
      <c r="P51" s="65" t="s">
        <v>30</v>
      </c>
      <c r="Q51" s="22" t="s">
        <v>136</v>
      </c>
      <c r="R51" s="66"/>
    </row>
    <row r="52" spans="2:18" s="67" customFormat="1" ht="30" customHeight="1" x14ac:dyDescent="1.35">
      <c r="B52" s="64"/>
      <c r="C52" s="60">
        <v>14</v>
      </c>
      <c r="D52" s="82"/>
      <c r="E52" s="60" t="s">
        <v>92</v>
      </c>
      <c r="F52" s="60" t="s">
        <v>119</v>
      </c>
      <c r="G52" s="59" t="s">
        <v>166</v>
      </c>
      <c r="H52" s="60">
        <v>1000</v>
      </c>
      <c r="I52" s="61">
        <v>6000000</v>
      </c>
      <c r="J52" s="62" t="s">
        <v>104</v>
      </c>
      <c r="K52" s="62" t="s">
        <v>167</v>
      </c>
      <c r="L52" s="68">
        <v>43179</v>
      </c>
      <c r="M52" s="62" t="s">
        <v>119</v>
      </c>
      <c r="N52" s="68">
        <v>43179</v>
      </c>
      <c r="O52" s="62" t="s">
        <v>132</v>
      </c>
      <c r="P52" s="69" t="s">
        <v>31</v>
      </c>
      <c r="Q52" s="22" t="s">
        <v>168</v>
      </c>
      <c r="R52" s="66"/>
    </row>
    <row r="53" spans="2:18" s="67" customFormat="1" ht="30" customHeight="1" x14ac:dyDescent="1.35">
      <c r="B53" s="64"/>
      <c r="C53" s="60">
        <v>15</v>
      </c>
      <c r="D53" s="82"/>
      <c r="E53" s="60" t="s">
        <v>187</v>
      </c>
      <c r="F53" s="60" t="s">
        <v>52</v>
      </c>
      <c r="G53" s="59" t="s">
        <v>188</v>
      </c>
      <c r="H53" s="60">
        <v>1000</v>
      </c>
      <c r="I53" s="61">
        <v>6000000</v>
      </c>
      <c r="J53" s="62" t="s">
        <v>56</v>
      </c>
      <c r="K53" s="62" t="s">
        <v>191</v>
      </c>
      <c r="L53" s="68">
        <v>43181</v>
      </c>
      <c r="M53" s="62" t="s">
        <v>52</v>
      </c>
      <c r="N53" s="68">
        <v>43181</v>
      </c>
      <c r="O53" s="62" t="s">
        <v>189</v>
      </c>
      <c r="P53" s="69" t="s">
        <v>31</v>
      </c>
      <c r="Q53" s="22" t="s">
        <v>190</v>
      </c>
      <c r="R53" s="66"/>
    </row>
    <row r="54" spans="2:18" s="67" customFormat="1" ht="30" customHeight="1" x14ac:dyDescent="1.35">
      <c r="B54" s="64"/>
      <c r="C54" s="60">
        <v>16</v>
      </c>
      <c r="D54" s="82"/>
      <c r="E54" s="60" t="s">
        <v>99</v>
      </c>
      <c r="F54" s="60" t="s">
        <v>52</v>
      </c>
      <c r="G54" s="59" t="s">
        <v>192</v>
      </c>
      <c r="H54" s="60">
        <v>1000</v>
      </c>
      <c r="I54" s="61">
        <v>6000000</v>
      </c>
      <c r="J54" s="62" t="s">
        <v>50</v>
      </c>
      <c r="K54" s="62" t="s">
        <v>173</v>
      </c>
      <c r="L54" s="68">
        <v>43185</v>
      </c>
      <c r="M54" s="62" t="s">
        <v>52</v>
      </c>
      <c r="N54" s="68">
        <v>43185</v>
      </c>
      <c r="O54" s="62" t="s">
        <v>189</v>
      </c>
      <c r="P54" s="69" t="s">
        <v>31</v>
      </c>
      <c r="Q54" s="22" t="s">
        <v>193</v>
      </c>
      <c r="R54" s="66"/>
    </row>
    <row r="55" spans="2:18" s="67" customFormat="1" ht="30" customHeight="1" x14ac:dyDescent="1.35">
      <c r="B55" s="64"/>
      <c r="C55" s="60">
        <v>17</v>
      </c>
      <c r="D55" s="92"/>
      <c r="E55" s="60" t="s">
        <v>99</v>
      </c>
      <c r="F55" s="60" t="s">
        <v>132</v>
      </c>
      <c r="G55" s="59" t="s">
        <v>133</v>
      </c>
      <c r="H55" s="60">
        <v>300</v>
      </c>
      <c r="I55" s="61">
        <v>1300000</v>
      </c>
      <c r="J55" s="62" t="s">
        <v>70</v>
      </c>
      <c r="K55" s="62" t="s">
        <v>104</v>
      </c>
      <c r="L55" s="68">
        <v>43185</v>
      </c>
      <c r="M55" s="62" t="s">
        <v>119</v>
      </c>
      <c r="N55" s="68">
        <v>43185</v>
      </c>
      <c r="O55" s="62" t="s">
        <v>132</v>
      </c>
      <c r="P55" s="65" t="s">
        <v>30</v>
      </c>
      <c r="Q55" s="22" t="s">
        <v>85</v>
      </c>
      <c r="R55" s="66"/>
    </row>
    <row r="56" spans="2:18" s="4" customFormat="1" ht="20.25" customHeight="1" x14ac:dyDescent="1.25">
      <c r="B56" s="48"/>
      <c r="C56" s="16"/>
      <c r="D56" s="20"/>
      <c r="E56" s="16"/>
      <c r="F56" s="16"/>
      <c r="G56" s="17"/>
      <c r="H56" s="16"/>
      <c r="I56" s="16"/>
      <c r="J56" s="18"/>
      <c r="K56" s="18"/>
      <c r="L56" s="18"/>
      <c r="M56" s="18"/>
      <c r="N56" s="18"/>
      <c r="O56" s="18"/>
      <c r="P56" s="18"/>
      <c r="Q56" s="70"/>
      <c r="R56" s="50"/>
    </row>
    <row r="57" spans="2:18" s="67" customFormat="1" ht="30" customHeight="1" x14ac:dyDescent="1.35">
      <c r="B57" s="64"/>
      <c r="C57" s="60">
        <v>1</v>
      </c>
      <c r="D57" s="81" t="s">
        <v>21</v>
      </c>
      <c r="E57" s="60" t="s">
        <v>89</v>
      </c>
      <c r="F57" s="60" t="s">
        <v>5</v>
      </c>
      <c r="G57" s="59" t="s">
        <v>69</v>
      </c>
      <c r="H57" s="60">
        <v>1000</v>
      </c>
      <c r="I57" s="61">
        <v>6000000</v>
      </c>
      <c r="J57" s="62" t="s">
        <v>70</v>
      </c>
      <c r="K57" s="62" t="s">
        <v>70</v>
      </c>
      <c r="L57" s="68">
        <v>43193</v>
      </c>
      <c r="M57" s="62" t="s">
        <v>52</v>
      </c>
      <c r="N57" s="68">
        <v>43193</v>
      </c>
      <c r="O57" s="62" t="s">
        <v>5</v>
      </c>
      <c r="P57" s="65" t="s">
        <v>30</v>
      </c>
      <c r="Q57" s="22" t="s">
        <v>71</v>
      </c>
      <c r="R57" s="66"/>
    </row>
    <row r="58" spans="2:18" s="67" customFormat="1" ht="30" customHeight="1" x14ac:dyDescent="1.35">
      <c r="B58" s="64"/>
      <c r="C58" s="60">
        <v>2</v>
      </c>
      <c r="D58" s="82"/>
      <c r="E58" s="60" t="s">
        <v>118</v>
      </c>
      <c r="F58" s="60" t="s">
        <v>119</v>
      </c>
      <c r="G58" s="59" t="s">
        <v>120</v>
      </c>
      <c r="H58" s="60">
        <v>800</v>
      </c>
      <c r="I58" s="61">
        <v>5000000</v>
      </c>
      <c r="J58" s="62" t="s">
        <v>56</v>
      </c>
      <c r="K58" s="62" t="s">
        <v>121</v>
      </c>
      <c r="L58" s="68">
        <v>43194</v>
      </c>
      <c r="M58" s="62" t="s">
        <v>119</v>
      </c>
      <c r="N58" s="68">
        <v>43203</v>
      </c>
      <c r="O58" s="62" t="s">
        <v>122</v>
      </c>
      <c r="P58" s="65" t="s">
        <v>30</v>
      </c>
      <c r="Q58" s="22" t="s">
        <v>58</v>
      </c>
      <c r="R58" s="66"/>
    </row>
    <row r="59" spans="2:18" s="67" customFormat="1" ht="30" customHeight="1" x14ac:dyDescent="1.35">
      <c r="B59" s="64"/>
      <c r="C59" s="60">
        <v>3</v>
      </c>
      <c r="D59" s="82"/>
      <c r="E59" s="60" t="s">
        <v>128</v>
      </c>
      <c r="F59" s="60" t="s">
        <v>119</v>
      </c>
      <c r="G59" s="59" t="s">
        <v>129</v>
      </c>
      <c r="H59" s="60">
        <v>75</v>
      </c>
      <c r="I59" s="61">
        <v>1100000</v>
      </c>
      <c r="J59" s="62" t="s">
        <v>56</v>
      </c>
      <c r="K59" s="62" t="s">
        <v>121</v>
      </c>
      <c r="L59" s="68">
        <v>43194</v>
      </c>
      <c r="M59" s="62" t="s">
        <v>119</v>
      </c>
      <c r="N59" s="68">
        <v>43203</v>
      </c>
      <c r="O59" s="62" t="s">
        <v>131</v>
      </c>
      <c r="P59" s="65" t="s">
        <v>30</v>
      </c>
      <c r="Q59" s="22" t="s">
        <v>105</v>
      </c>
      <c r="R59" s="66"/>
    </row>
    <row r="60" spans="2:18" s="67" customFormat="1" ht="30" customHeight="1" x14ac:dyDescent="1.35">
      <c r="B60" s="64"/>
      <c r="C60" s="60">
        <v>4</v>
      </c>
      <c r="D60" s="82"/>
      <c r="E60" s="60" t="s">
        <v>157</v>
      </c>
      <c r="F60" s="60" t="s">
        <v>159</v>
      </c>
      <c r="G60" s="59" t="s">
        <v>158</v>
      </c>
      <c r="H60" s="60">
        <v>384</v>
      </c>
      <c r="I60" s="61">
        <v>1406216</v>
      </c>
      <c r="J60" s="62" t="s">
        <v>104</v>
      </c>
      <c r="K60" s="62" t="s">
        <v>145</v>
      </c>
      <c r="L60" s="68">
        <v>43196</v>
      </c>
      <c r="M60" s="62" t="s">
        <v>146</v>
      </c>
      <c r="N60" s="68">
        <v>43196</v>
      </c>
      <c r="O60" s="62" t="s">
        <v>160</v>
      </c>
      <c r="P60" s="65" t="s">
        <v>30</v>
      </c>
      <c r="Q60" s="22" t="s">
        <v>156</v>
      </c>
      <c r="R60" s="66"/>
    </row>
    <row r="61" spans="2:18" s="67" customFormat="1" ht="30" customHeight="1" x14ac:dyDescent="1.35">
      <c r="B61" s="64"/>
      <c r="C61" s="60">
        <v>5</v>
      </c>
      <c r="D61" s="82"/>
      <c r="E61" s="60" t="s">
        <v>157</v>
      </c>
      <c r="F61" s="60" t="s">
        <v>119</v>
      </c>
      <c r="G61" s="59" t="s">
        <v>169</v>
      </c>
      <c r="H61" s="60">
        <v>300</v>
      </c>
      <c r="I61" s="61">
        <v>2000000</v>
      </c>
      <c r="J61" s="62" t="s">
        <v>56</v>
      </c>
      <c r="K61" s="62" t="s">
        <v>170</v>
      </c>
      <c r="L61" s="68">
        <v>43196</v>
      </c>
      <c r="M61" s="62" t="s">
        <v>119</v>
      </c>
      <c r="N61" s="68">
        <v>43196</v>
      </c>
      <c r="O61" s="62" t="s">
        <v>119</v>
      </c>
      <c r="P61" s="69" t="s">
        <v>31</v>
      </c>
      <c r="Q61" s="22" t="s">
        <v>171</v>
      </c>
      <c r="R61" s="66"/>
    </row>
    <row r="62" spans="2:18" s="67" customFormat="1" ht="30" customHeight="1" x14ac:dyDescent="1.35">
      <c r="B62" s="64"/>
      <c r="C62" s="60">
        <v>6</v>
      </c>
      <c r="D62" s="82"/>
      <c r="E62" s="60" t="s">
        <v>107</v>
      </c>
      <c r="F62" s="60" t="s">
        <v>115</v>
      </c>
      <c r="G62" s="59" t="s">
        <v>207</v>
      </c>
      <c r="H62" s="60">
        <v>276</v>
      </c>
      <c r="I62" s="61">
        <v>800000</v>
      </c>
      <c r="J62" s="62" t="s">
        <v>104</v>
      </c>
      <c r="K62" s="62" t="s">
        <v>76</v>
      </c>
      <c r="L62" s="68">
        <v>43205</v>
      </c>
      <c r="M62" s="62" t="s">
        <v>208</v>
      </c>
      <c r="N62" s="68">
        <v>43205</v>
      </c>
      <c r="O62" s="62" t="s">
        <v>115</v>
      </c>
      <c r="P62" s="65" t="s">
        <v>30</v>
      </c>
      <c r="Q62" s="22" t="s">
        <v>95</v>
      </c>
      <c r="R62" s="66"/>
    </row>
    <row r="63" spans="2:18" s="67" customFormat="1" ht="30" customHeight="1" x14ac:dyDescent="1.35">
      <c r="B63" s="64"/>
      <c r="C63" s="60">
        <v>7</v>
      </c>
      <c r="D63" s="82"/>
      <c r="E63" s="60" t="s">
        <v>203</v>
      </c>
      <c r="F63" s="60" t="s">
        <v>5</v>
      </c>
      <c r="G63" s="59" t="s">
        <v>204</v>
      </c>
      <c r="H63" s="60">
        <v>135</v>
      </c>
      <c r="I63" s="61">
        <v>226192</v>
      </c>
      <c r="J63" s="62" t="s">
        <v>104</v>
      </c>
      <c r="K63" s="62" t="s">
        <v>65</v>
      </c>
      <c r="L63" s="68">
        <v>43206</v>
      </c>
      <c r="M63" s="62" t="s">
        <v>205</v>
      </c>
      <c r="N63" s="68">
        <v>43206</v>
      </c>
      <c r="O63" s="62" t="s">
        <v>206</v>
      </c>
      <c r="P63" s="65" t="s">
        <v>30</v>
      </c>
      <c r="Q63" s="22" t="s">
        <v>105</v>
      </c>
      <c r="R63" s="66"/>
    </row>
    <row r="64" spans="2:18" s="67" customFormat="1" ht="30" customHeight="1" x14ac:dyDescent="1.35">
      <c r="B64" s="64"/>
      <c r="C64" s="60">
        <v>8</v>
      </c>
      <c r="D64" s="82"/>
      <c r="E64" s="60" t="s">
        <v>90</v>
      </c>
      <c r="F64" s="60" t="s">
        <v>5</v>
      </c>
      <c r="G64" s="59" t="s">
        <v>72</v>
      </c>
      <c r="H64" s="60">
        <v>350</v>
      </c>
      <c r="I64" s="61">
        <v>2000000</v>
      </c>
      <c r="J64" s="62" t="s">
        <v>56</v>
      </c>
      <c r="K64" s="62" t="s">
        <v>73</v>
      </c>
      <c r="L64" s="68">
        <v>43208</v>
      </c>
      <c r="M64" s="62" t="s">
        <v>52</v>
      </c>
      <c r="N64" s="68">
        <v>43208</v>
      </c>
      <c r="O64" s="62" t="s">
        <v>67</v>
      </c>
      <c r="P64" s="65" t="s">
        <v>30</v>
      </c>
      <c r="Q64" s="22" t="s">
        <v>63</v>
      </c>
      <c r="R64" s="66"/>
    </row>
    <row r="65" spans="2:18" s="67" customFormat="1" ht="30" customHeight="1" x14ac:dyDescent="1.35">
      <c r="B65" s="64"/>
      <c r="C65" s="60">
        <v>9</v>
      </c>
      <c r="D65" s="82"/>
      <c r="E65" s="60" t="s">
        <v>88</v>
      </c>
      <c r="F65" s="60" t="s">
        <v>5</v>
      </c>
      <c r="G65" s="59" t="s">
        <v>55</v>
      </c>
      <c r="H65" s="60">
        <v>2000</v>
      </c>
      <c r="I65" s="61">
        <v>7000000</v>
      </c>
      <c r="J65" s="62" t="s">
        <v>56</v>
      </c>
      <c r="K65" s="62" t="s">
        <v>60</v>
      </c>
      <c r="L65" s="68">
        <v>43213</v>
      </c>
      <c r="M65" s="62" t="s">
        <v>52</v>
      </c>
      <c r="N65" s="68">
        <v>43216</v>
      </c>
      <c r="O65" s="62" t="s">
        <v>57</v>
      </c>
      <c r="P65" s="65" t="s">
        <v>30</v>
      </c>
      <c r="Q65" s="22" t="s">
        <v>58</v>
      </c>
      <c r="R65" s="66"/>
    </row>
    <row r="66" spans="2:18" s="67" customFormat="1" ht="30" customHeight="1" x14ac:dyDescent="1.35">
      <c r="B66" s="64"/>
      <c r="C66" s="60">
        <v>10</v>
      </c>
      <c r="D66" s="92"/>
      <c r="E66" s="60" t="s">
        <v>227</v>
      </c>
      <c r="F66" s="60" t="s">
        <v>5</v>
      </c>
      <c r="G66" s="59" t="s">
        <v>228</v>
      </c>
      <c r="H66" s="60">
        <v>300</v>
      </c>
      <c r="I66" s="61">
        <v>223010</v>
      </c>
      <c r="J66" s="62" t="s">
        <v>104</v>
      </c>
      <c r="K66" s="62" t="s">
        <v>76</v>
      </c>
      <c r="L66" s="68">
        <v>43205</v>
      </c>
      <c r="M66" s="62" t="s">
        <v>52</v>
      </c>
      <c r="N66" s="68">
        <v>43216</v>
      </c>
      <c r="O66" s="62" t="s">
        <v>5</v>
      </c>
      <c r="P66" s="65" t="s">
        <v>30</v>
      </c>
      <c r="Q66" s="22" t="s">
        <v>229</v>
      </c>
      <c r="R66" s="66"/>
    </row>
    <row r="67" spans="2:18" s="4" customFormat="1" ht="22.5" customHeight="1" x14ac:dyDescent="1.25">
      <c r="B67" s="48"/>
      <c r="C67" s="20"/>
      <c r="D67" s="39"/>
      <c r="E67" s="16"/>
      <c r="F67" s="16"/>
      <c r="G67" s="17"/>
      <c r="H67" s="16"/>
      <c r="I67" s="16"/>
      <c r="J67" s="18"/>
      <c r="K67" s="18"/>
      <c r="L67" s="18"/>
      <c r="M67" s="18"/>
      <c r="N67" s="18"/>
      <c r="O67" s="18"/>
      <c r="P67" s="18"/>
      <c r="Q67" s="70"/>
      <c r="R67" s="50"/>
    </row>
    <row r="68" spans="2:18" s="67" customFormat="1" ht="30" customHeight="1" x14ac:dyDescent="1.35">
      <c r="B68" s="64"/>
      <c r="C68" s="60">
        <v>1</v>
      </c>
      <c r="D68" s="57" t="s">
        <v>22</v>
      </c>
      <c r="E68" s="74" t="s">
        <v>18</v>
      </c>
      <c r="F68" s="60" t="s">
        <v>5</v>
      </c>
      <c r="G68" s="59" t="s">
        <v>64</v>
      </c>
      <c r="H68" s="60">
        <v>1500</v>
      </c>
      <c r="I68" s="61">
        <v>7000000</v>
      </c>
      <c r="J68" s="62" t="s">
        <v>104</v>
      </c>
      <c r="K68" s="62" t="s">
        <v>165</v>
      </c>
      <c r="L68" s="68">
        <v>43222</v>
      </c>
      <c r="M68" s="62" t="s">
        <v>52</v>
      </c>
      <c r="N68" s="68">
        <v>43222</v>
      </c>
      <c r="O68" s="62" t="s">
        <v>67</v>
      </c>
      <c r="P68" s="65" t="s">
        <v>30</v>
      </c>
      <c r="Q68" s="22" t="s">
        <v>68</v>
      </c>
      <c r="R68" s="66"/>
    </row>
    <row r="69" spans="2:18" s="67" customFormat="1" ht="30" customHeight="1" x14ac:dyDescent="1.35">
      <c r="B69" s="64"/>
      <c r="C69" s="60">
        <v>2</v>
      </c>
      <c r="D69" s="75"/>
      <c r="E69" s="74" t="s">
        <v>74</v>
      </c>
      <c r="F69" s="60" t="s">
        <v>5</v>
      </c>
      <c r="G69" s="59" t="s">
        <v>75</v>
      </c>
      <c r="H69" s="60">
        <v>5600</v>
      </c>
      <c r="I69" s="61">
        <v>3000000</v>
      </c>
      <c r="J69" s="62" t="s">
        <v>76</v>
      </c>
      <c r="K69" s="62" t="s">
        <v>5</v>
      </c>
      <c r="L69" s="68">
        <v>43222</v>
      </c>
      <c r="M69" s="62" t="s">
        <v>52</v>
      </c>
      <c r="N69" s="68">
        <v>43224</v>
      </c>
      <c r="O69" s="62" t="s">
        <v>67</v>
      </c>
      <c r="P69" s="65" t="s">
        <v>30</v>
      </c>
      <c r="Q69" s="22" t="s">
        <v>77</v>
      </c>
      <c r="R69" s="66"/>
    </row>
    <row r="70" spans="2:18" s="67" customFormat="1" ht="30" customHeight="1" x14ac:dyDescent="1.35">
      <c r="B70" s="64"/>
      <c r="C70" s="60">
        <v>3</v>
      </c>
      <c r="D70" s="75"/>
      <c r="E70" s="74" t="s">
        <v>18</v>
      </c>
      <c r="F70" s="60" t="s">
        <v>130</v>
      </c>
      <c r="G70" s="59" t="s">
        <v>200</v>
      </c>
      <c r="H70" s="60">
        <v>330</v>
      </c>
      <c r="I70" s="61">
        <v>1970845</v>
      </c>
      <c r="J70" s="62" t="s">
        <v>76</v>
      </c>
      <c r="K70" s="62" t="s">
        <v>115</v>
      </c>
      <c r="L70" s="68">
        <v>43222</v>
      </c>
      <c r="M70" s="62" t="s">
        <v>146</v>
      </c>
      <c r="N70" s="68">
        <v>43222</v>
      </c>
      <c r="O70" s="62" t="s">
        <v>146</v>
      </c>
      <c r="P70" s="65" t="s">
        <v>30</v>
      </c>
      <c r="Q70" s="22" t="s">
        <v>105</v>
      </c>
      <c r="R70" s="66"/>
    </row>
    <row r="71" spans="2:18" s="67" customFormat="1" ht="30" customHeight="1" x14ac:dyDescent="1.35">
      <c r="B71" s="64"/>
      <c r="C71" s="60">
        <v>4</v>
      </c>
      <c r="D71" s="75"/>
      <c r="E71" s="74" t="s">
        <v>89</v>
      </c>
      <c r="F71" s="60" t="s">
        <v>146</v>
      </c>
      <c r="G71" s="59" t="s">
        <v>148</v>
      </c>
      <c r="H71" s="60">
        <v>1250</v>
      </c>
      <c r="I71" s="61">
        <v>1844060</v>
      </c>
      <c r="J71" s="62" t="s">
        <v>104</v>
      </c>
      <c r="K71" s="62" t="s">
        <v>145</v>
      </c>
      <c r="L71" s="68">
        <v>43223</v>
      </c>
      <c r="M71" s="62" t="s">
        <v>146</v>
      </c>
      <c r="N71" s="68">
        <v>43223</v>
      </c>
      <c r="O71" s="62" t="s">
        <v>147</v>
      </c>
      <c r="P71" s="65" t="s">
        <v>30</v>
      </c>
      <c r="Q71" s="22" t="s">
        <v>149</v>
      </c>
      <c r="R71" s="66"/>
    </row>
    <row r="72" spans="2:18" s="67" customFormat="1" ht="30" customHeight="1" x14ac:dyDescent="1.35">
      <c r="B72" s="64"/>
      <c r="C72" s="60">
        <v>5</v>
      </c>
      <c r="D72" s="75"/>
      <c r="E72" s="60" t="s">
        <v>91</v>
      </c>
      <c r="F72" s="60" t="s">
        <v>184</v>
      </c>
      <c r="G72" s="59" t="s">
        <v>183</v>
      </c>
      <c r="H72" s="60">
        <v>500</v>
      </c>
      <c r="I72" s="61">
        <v>6000000</v>
      </c>
      <c r="J72" s="62" t="s">
        <v>104</v>
      </c>
      <c r="K72" s="62" t="s">
        <v>184</v>
      </c>
      <c r="L72" s="68">
        <v>43228</v>
      </c>
      <c r="M72" s="62" t="s">
        <v>52</v>
      </c>
      <c r="N72" s="68">
        <v>43228</v>
      </c>
      <c r="O72" s="62" t="s">
        <v>185</v>
      </c>
      <c r="P72" s="65" t="s">
        <v>30</v>
      </c>
      <c r="Q72" s="22" t="s">
        <v>186</v>
      </c>
      <c r="R72" s="66"/>
    </row>
    <row r="73" spans="2:18" s="67" customFormat="1" ht="30" customHeight="1" x14ac:dyDescent="1.35">
      <c r="B73" s="64"/>
      <c r="C73" s="60">
        <v>6</v>
      </c>
      <c r="D73" s="57"/>
      <c r="E73" s="60" t="s">
        <v>161</v>
      </c>
      <c r="F73" s="60" t="s">
        <v>5</v>
      </c>
      <c r="G73" s="59" t="s">
        <v>230</v>
      </c>
      <c r="H73" s="60">
        <v>145</v>
      </c>
      <c r="I73" s="61">
        <v>800000</v>
      </c>
      <c r="J73" s="62" t="s">
        <v>56</v>
      </c>
      <c r="K73" s="62" t="s">
        <v>66</v>
      </c>
      <c r="L73" s="68">
        <v>43235</v>
      </c>
      <c r="M73" s="62" t="s">
        <v>52</v>
      </c>
      <c r="N73" s="68">
        <v>43235</v>
      </c>
      <c r="O73" s="62" t="s">
        <v>5</v>
      </c>
      <c r="P73" s="65" t="s">
        <v>30</v>
      </c>
      <c r="Q73" s="22" t="s">
        <v>186</v>
      </c>
      <c r="R73" s="66"/>
    </row>
    <row r="74" spans="2:18" s="4" customFormat="1" ht="30" customHeight="1" x14ac:dyDescent="1.35">
      <c r="B74" s="48"/>
      <c r="C74" s="19"/>
      <c r="D74" s="81" t="s">
        <v>23</v>
      </c>
      <c r="E74" s="8"/>
      <c r="F74" s="8"/>
      <c r="G74" s="9"/>
      <c r="H74" s="19"/>
      <c r="I74" s="61"/>
      <c r="J74" s="10"/>
      <c r="K74" s="10"/>
      <c r="L74" s="10"/>
      <c r="M74" s="10"/>
      <c r="N74" s="10"/>
      <c r="O74" s="10"/>
      <c r="P74" s="10"/>
      <c r="Q74" s="10"/>
      <c r="R74" s="50"/>
    </row>
    <row r="75" spans="2:18" s="4" customFormat="1" ht="30" customHeight="1" x14ac:dyDescent="1.25">
      <c r="B75" s="48"/>
      <c r="C75" s="19"/>
      <c r="D75" s="82"/>
      <c r="E75" s="8"/>
      <c r="F75" s="8"/>
      <c r="G75" s="9"/>
      <c r="H75" s="8"/>
      <c r="I75" s="8"/>
      <c r="J75" s="10"/>
      <c r="K75" s="10"/>
      <c r="L75" s="10"/>
      <c r="M75" s="10"/>
      <c r="N75" s="10"/>
      <c r="O75" s="10"/>
      <c r="P75" s="10"/>
      <c r="Q75" s="10"/>
      <c r="R75" s="50"/>
    </row>
    <row r="76" spans="2:18" s="4" customFormat="1" ht="30" customHeight="1" x14ac:dyDescent="1.25">
      <c r="B76" s="48"/>
      <c r="C76" s="19"/>
      <c r="D76" s="82"/>
      <c r="E76" s="8"/>
      <c r="F76" s="8"/>
      <c r="G76" s="9"/>
      <c r="H76" s="8"/>
      <c r="I76" s="8"/>
      <c r="J76" s="10"/>
      <c r="K76" s="10"/>
      <c r="L76" s="10"/>
      <c r="M76" s="10"/>
      <c r="N76" s="10"/>
      <c r="O76" s="10"/>
      <c r="P76" s="10"/>
      <c r="Q76" s="10"/>
      <c r="R76" s="50"/>
    </row>
    <row r="77" spans="2:18" s="4" customFormat="1" ht="30" customHeight="1" x14ac:dyDescent="1.25">
      <c r="B77" s="48"/>
      <c r="C77" s="19"/>
      <c r="D77" s="82"/>
      <c r="E77" s="8"/>
      <c r="F77" s="8"/>
      <c r="G77" s="9"/>
      <c r="H77" s="8"/>
      <c r="I77" s="8"/>
      <c r="J77" s="10"/>
      <c r="K77" s="10"/>
      <c r="L77" s="10"/>
      <c r="M77" s="10"/>
      <c r="N77" s="10"/>
      <c r="O77" s="10"/>
      <c r="P77" s="10"/>
      <c r="Q77" s="10"/>
      <c r="R77" s="50"/>
    </row>
    <row r="78" spans="2:18" s="4" customFormat="1" ht="30" customHeight="1" x14ac:dyDescent="1.25">
      <c r="B78" s="48"/>
      <c r="C78" s="19"/>
      <c r="D78" s="92"/>
      <c r="E78" s="8"/>
      <c r="F78" s="8"/>
      <c r="G78" s="9"/>
      <c r="H78" s="8"/>
      <c r="I78" s="8"/>
      <c r="J78" s="10"/>
      <c r="K78" s="10"/>
      <c r="L78" s="10"/>
      <c r="M78" s="10"/>
      <c r="N78" s="10"/>
      <c r="O78" s="10"/>
      <c r="P78" s="10"/>
      <c r="Q78" s="10"/>
      <c r="R78" s="50"/>
    </row>
    <row r="79" spans="2:18" s="4" customFormat="1" ht="22.5" customHeight="1" x14ac:dyDescent="1.25">
      <c r="B79" s="48"/>
      <c r="C79" s="20"/>
      <c r="D79" s="39"/>
      <c r="E79" s="16"/>
      <c r="F79" s="16"/>
      <c r="G79" s="17"/>
      <c r="H79" s="16"/>
      <c r="I79" s="16"/>
      <c r="J79" s="18"/>
      <c r="K79" s="18"/>
      <c r="L79" s="18"/>
      <c r="M79" s="18"/>
      <c r="N79" s="18"/>
      <c r="O79" s="18"/>
      <c r="P79" s="18"/>
      <c r="Q79" s="18"/>
      <c r="R79" s="50"/>
    </row>
    <row r="80" spans="2:18" s="4" customFormat="1" ht="30" customHeight="1" x14ac:dyDescent="1.25">
      <c r="B80" s="48"/>
      <c r="C80" s="19"/>
      <c r="D80" s="81" t="s">
        <v>24</v>
      </c>
      <c r="E80" s="8"/>
      <c r="F80" s="8"/>
      <c r="G80" s="9"/>
      <c r="H80" s="8"/>
      <c r="I80" s="8"/>
      <c r="J80" s="10"/>
      <c r="K80" s="10"/>
      <c r="L80" s="10"/>
      <c r="M80" s="10"/>
      <c r="N80" s="10"/>
      <c r="O80" s="10"/>
      <c r="P80" s="10"/>
      <c r="Q80" s="10"/>
      <c r="R80" s="50"/>
    </row>
    <row r="81" spans="2:18" s="4" customFormat="1" ht="30" customHeight="1" x14ac:dyDescent="1.25">
      <c r="B81" s="48"/>
      <c r="C81" s="19"/>
      <c r="D81" s="82"/>
      <c r="E81" s="8"/>
      <c r="F81" s="8"/>
      <c r="G81" s="9"/>
      <c r="H81" s="8"/>
      <c r="I81" s="8"/>
      <c r="J81" s="10"/>
      <c r="K81" s="10"/>
      <c r="L81" s="10"/>
      <c r="M81" s="10"/>
      <c r="N81" s="10"/>
      <c r="O81" s="10"/>
      <c r="P81" s="10"/>
      <c r="Q81" s="10"/>
      <c r="R81" s="50"/>
    </row>
    <row r="82" spans="2:18" s="4" customFormat="1" ht="30" customHeight="1" x14ac:dyDescent="1.25">
      <c r="B82" s="48"/>
      <c r="C82" s="19"/>
      <c r="D82" s="82"/>
      <c r="E82" s="8"/>
      <c r="F82" s="8"/>
      <c r="G82" s="9"/>
      <c r="H82" s="8"/>
      <c r="I82" s="8"/>
      <c r="J82" s="10"/>
      <c r="K82" s="10"/>
      <c r="L82" s="10"/>
      <c r="M82" s="10"/>
      <c r="N82" s="10"/>
      <c r="O82" s="10"/>
      <c r="P82" s="10"/>
      <c r="Q82" s="10"/>
      <c r="R82" s="50"/>
    </row>
    <row r="83" spans="2:18" s="4" customFormat="1" ht="30" customHeight="1" x14ac:dyDescent="1.25">
      <c r="B83" s="48"/>
      <c r="C83" s="19"/>
      <c r="D83" s="82"/>
      <c r="E83" s="8"/>
      <c r="F83" s="8"/>
      <c r="G83" s="9"/>
      <c r="H83" s="8"/>
      <c r="I83" s="8"/>
      <c r="J83" s="10"/>
      <c r="K83" s="10"/>
      <c r="L83" s="10"/>
      <c r="M83" s="10"/>
      <c r="N83" s="10"/>
      <c r="O83" s="10"/>
      <c r="P83" s="10"/>
      <c r="Q83" s="10"/>
      <c r="R83" s="50"/>
    </row>
    <row r="84" spans="2:18" s="4" customFormat="1" ht="30" customHeight="1" x14ac:dyDescent="1.25">
      <c r="B84" s="48"/>
      <c r="C84" s="19"/>
      <c r="D84" s="92"/>
      <c r="E84" s="8"/>
      <c r="F84" s="8"/>
      <c r="G84" s="9"/>
      <c r="H84" s="8"/>
      <c r="I84" s="8"/>
      <c r="J84" s="10"/>
      <c r="K84" s="10"/>
      <c r="L84" s="10"/>
      <c r="M84" s="10"/>
      <c r="N84" s="10"/>
      <c r="O84" s="10"/>
      <c r="P84" s="10"/>
      <c r="Q84" s="10"/>
      <c r="R84" s="50"/>
    </row>
    <row r="85" spans="2:18" s="4" customFormat="1" ht="20.25" customHeight="1" x14ac:dyDescent="1.25">
      <c r="B85" s="48"/>
      <c r="C85" s="16"/>
      <c r="D85" s="20"/>
      <c r="E85" s="16"/>
      <c r="F85" s="16"/>
      <c r="G85" s="17"/>
      <c r="H85" s="16"/>
      <c r="I85" s="16"/>
      <c r="J85" s="18"/>
      <c r="K85" s="18"/>
      <c r="L85" s="18"/>
      <c r="M85" s="18"/>
      <c r="N85" s="18"/>
      <c r="O85" s="18"/>
      <c r="P85" s="18"/>
      <c r="Q85" s="18"/>
      <c r="R85" s="50"/>
    </row>
    <row r="86" spans="2:18" s="4" customFormat="1" ht="30" customHeight="1" x14ac:dyDescent="1.25">
      <c r="B86" s="48"/>
      <c r="C86" s="19"/>
      <c r="D86" s="81" t="s">
        <v>25</v>
      </c>
      <c r="E86" s="8"/>
      <c r="F86" s="8"/>
      <c r="G86" s="9"/>
      <c r="H86" s="8"/>
      <c r="I86" s="8"/>
      <c r="J86" s="10"/>
      <c r="K86" s="10"/>
      <c r="L86" s="10"/>
      <c r="M86" s="10"/>
      <c r="N86" s="10"/>
      <c r="O86" s="10"/>
      <c r="P86" s="10"/>
      <c r="Q86" s="10"/>
      <c r="R86" s="50"/>
    </row>
    <row r="87" spans="2:18" s="4" customFormat="1" ht="30" customHeight="1" x14ac:dyDescent="1.25">
      <c r="B87" s="48"/>
      <c r="C87" s="19"/>
      <c r="D87" s="82"/>
      <c r="E87" s="8"/>
      <c r="F87" s="8"/>
      <c r="G87" s="9"/>
      <c r="H87" s="8"/>
      <c r="I87" s="8"/>
      <c r="J87" s="10"/>
      <c r="K87" s="10"/>
      <c r="L87" s="10"/>
      <c r="M87" s="10"/>
      <c r="N87" s="10"/>
      <c r="O87" s="10"/>
      <c r="P87" s="10"/>
      <c r="Q87" s="10"/>
      <c r="R87" s="50"/>
    </row>
    <row r="88" spans="2:18" s="4" customFormat="1" ht="30" customHeight="1" x14ac:dyDescent="1.25">
      <c r="B88" s="48"/>
      <c r="C88" s="19"/>
      <c r="D88" s="82"/>
      <c r="E88" s="8"/>
      <c r="F88" s="8"/>
      <c r="G88" s="9"/>
      <c r="H88" s="8"/>
      <c r="I88" s="8"/>
      <c r="J88" s="10"/>
      <c r="K88" s="10"/>
      <c r="L88" s="10"/>
      <c r="M88" s="10"/>
      <c r="N88" s="10"/>
      <c r="O88" s="10"/>
      <c r="P88" s="10"/>
      <c r="Q88" s="10"/>
      <c r="R88" s="50"/>
    </row>
    <row r="89" spans="2:18" s="4" customFormat="1" ht="30" customHeight="1" x14ac:dyDescent="1.25">
      <c r="B89" s="48"/>
      <c r="C89" s="19"/>
      <c r="D89" s="82"/>
      <c r="E89" s="8"/>
      <c r="F89" s="8"/>
      <c r="G89" s="9"/>
      <c r="H89" s="8"/>
      <c r="I89" s="8"/>
      <c r="J89" s="10"/>
      <c r="K89" s="10"/>
      <c r="L89" s="10"/>
      <c r="M89" s="10"/>
      <c r="N89" s="10"/>
      <c r="O89" s="10"/>
      <c r="P89" s="10"/>
      <c r="Q89" s="10"/>
      <c r="R89" s="50"/>
    </row>
    <row r="90" spans="2:18" s="4" customFormat="1" ht="30" customHeight="1" x14ac:dyDescent="1.25">
      <c r="B90" s="48"/>
      <c r="C90" s="19"/>
      <c r="D90" s="92"/>
      <c r="E90" s="8"/>
      <c r="F90" s="8"/>
      <c r="G90" s="9"/>
      <c r="H90" s="8"/>
      <c r="I90" s="8"/>
      <c r="J90" s="10"/>
      <c r="K90" s="10"/>
      <c r="L90" s="10"/>
      <c r="M90" s="10"/>
      <c r="N90" s="10"/>
      <c r="O90" s="10"/>
      <c r="P90" s="10"/>
      <c r="Q90" s="10"/>
      <c r="R90" s="50"/>
    </row>
    <row r="91" spans="2:18" s="4" customFormat="1" ht="22.5" customHeight="1" x14ac:dyDescent="1.25">
      <c r="B91" s="48"/>
      <c r="C91" s="20"/>
      <c r="D91" s="39"/>
      <c r="E91" s="16"/>
      <c r="F91" s="16"/>
      <c r="G91" s="17"/>
      <c r="H91" s="16"/>
      <c r="I91" s="16"/>
      <c r="J91" s="18"/>
      <c r="K91" s="18"/>
      <c r="L91" s="18"/>
      <c r="M91" s="18"/>
      <c r="N91" s="18"/>
      <c r="O91" s="18"/>
      <c r="P91" s="18"/>
      <c r="Q91" s="18"/>
      <c r="R91" s="50"/>
    </row>
    <row r="92" spans="2:18" s="4" customFormat="1" ht="30" customHeight="1" x14ac:dyDescent="1.25">
      <c r="B92" s="48"/>
      <c r="C92" s="19"/>
      <c r="D92" s="81" t="s">
        <v>26</v>
      </c>
      <c r="E92" s="8"/>
      <c r="F92" s="8"/>
      <c r="G92" s="9"/>
      <c r="H92" s="8"/>
      <c r="I92" s="8"/>
      <c r="J92" s="10"/>
      <c r="K92" s="10"/>
      <c r="L92" s="10"/>
      <c r="M92" s="10"/>
      <c r="N92" s="10"/>
      <c r="O92" s="10"/>
      <c r="P92" s="10"/>
      <c r="Q92" s="10"/>
      <c r="R92" s="50"/>
    </row>
    <row r="93" spans="2:18" s="4" customFormat="1" ht="30" customHeight="1" x14ac:dyDescent="1.25">
      <c r="B93" s="48"/>
      <c r="C93" s="19"/>
      <c r="D93" s="82"/>
      <c r="E93" s="8"/>
      <c r="F93" s="8"/>
      <c r="G93" s="9"/>
      <c r="H93" s="8"/>
      <c r="I93" s="8"/>
      <c r="J93" s="10"/>
      <c r="K93" s="10"/>
      <c r="L93" s="10"/>
      <c r="M93" s="10"/>
      <c r="N93" s="10"/>
      <c r="O93" s="10"/>
      <c r="P93" s="10"/>
      <c r="Q93" s="10"/>
      <c r="R93" s="50"/>
    </row>
    <row r="94" spans="2:18" s="4" customFormat="1" ht="30" customHeight="1" x14ac:dyDescent="1.25">
      <c r="B94" s="48"/>
      <c r="C94" s="19"/>
      <c r="D94" s="82"/>
      <c r="E94" s="8"/>
      <c r="F94" s="8"/>
      <c r="G94" s="9"/>
      <c r="H94" s="8"/>
      <c r="I94" s="8"/>
      <c r="J94" s="10"/>
      <c r="K94" s="10"/>
      <c r="L94" s="10"/>
      <c r="M94" s="10"/>
      <c r="N94" s="10"/>
      <c r="O94" s="10"/>
      <c r="P94" s="10"/>
      <c r="Q94" s="10"/>
      <c r="R94" s="50"/>
    </row>
    <row r="95" spans="2:18" s="4" customFormat="1" ht="30" customHeight="1" x14ac:dyDescent="1.25">
      <c r="B95" s="48"/>
      <c r="C95" s="19"/>
      <c r="D95" s="82"/>
      <c r="E95" s="8"/>
      <c r="F95" s="8"/>
      <c r="G95" s="9"/>
      <c r="H95" s="8"/>
      <c r="I95" s="8"/>
      <c r="J95" s="10"/>
      <c r="K95" s="10"/>
      <c r="L95" s="10"/>
      <c r="M95" s="10"/>
      <c r="N95" s="10"/>
      <c r="O95" s="10"/>
      <c r="P95" s="10"/>
      <c r="Q95" s="10"/>
      <c r="R95" s="50"/>
    </row>
    <row r="96" spans="2:18" s="4" customFormat="1" ht="30" customHeight="1" x14ac:dyDescent="1.25">
      <c r="B96" s="48"/>
      <c r="C96" s="19"/>
      <c r="D96" s="92"/>
      <c r="E96" s="8"/>
      <c r="F96" s="8"/>
      <c r="G96" s="9"/>
      <c r="H96" s="8"/>
      <c r="I96" s="8"/>
      <c r="J96" s="10"/>
      <c r="K96" s="10"/>
      <c r="L96" s="10"/>
      <c r="M96" s="10"/>
      <c r="N96" s="10"/>
      <c r="O96" s="10"/>
      <c r="P96" s="10"/>
      <c r="Q96" s="10"/>
      <c r="R96" s="50"/>
    </row>
    <row r="97" spans="2:18" s="4" customFormat="1" ht="20.25" customHeight="1" x14ac:dyDescent="1.25">
      <c r="B97" s="48"/>
      <c r="C97" s="16"/>
      <c r="D97" s="20"/>
      <c r="E97" s="16"/>
      <c r="F97" s="16"/>
      <c r="G97" s="17"/>
      <c r="H97" s="16"/>
      <c r="I97" s="16"/>
      <c r="J97" s="18"/>
      <c r="K97" s="18"/>
      <c r="L97" s="18"/>
      <c r="M97" s="18"/>
      <c r="N97" s="18"/>
      <c r="O97" s="18"/>
      <c r="P97" s="18"/>
      <c r="Q97" s="18"/>
      <c r="R97" s="50"/>
    </row>
    <row r="98" spans="2:18" s="4" customFormat="1" ht="30" customHeight="1" x14ac:dyDescent="1.25">
      <c r="B98" s="48"/>
      <c r="C98" s="19"/>
      <c r="D98" s="81" t="s">
        <v>27</v>
      </c>
      <c r="E98" s="8"/>
      <c r="F98" s="8"/>
      <c r="G98" s="9"/>
      <c r="H98" s="8"/>
      <c r="I98" s="8"/>
      <c r="J98" s="10"/>
      <c r="K98" s="10"/>
      <c r="L98" s="10"/>
      <c r="M98" s="10"/>
      <c r="N98" s="10"/>
      <c r="O98" s="10"/>
      <c r="P98" s="10"/>
      <c r="Q98" s="10"/>
      <c r="R98" s="50"/>
    </row>
    <row r="99" spans="2:18" s="4" customFormat="1" ht="30" customHeight="1" x14ac:dyDescent="1.25">
      <c r="B99" s="48"/>
      <c r="C99" s="19"/>
      <c r="D99" s="82"/>
      <c r="E99" s="8"/>
      <c r="F99" s="8"/>
      <c r="G99" s="9"/>
      <c r="H99" s="8"/>
      <c r="I99" s="8"/>
      <c r="J99" s="10"/>
      <c r="K99" s="10"/>
      <c r="L99" s="10"/>
      <c r="M99" s="10"/>
      <c r="N99" s="10"/>
      <c r="O99" s="10"/>
      <c r="P99" s="10"/>
      <c r="Q99" s="10"/>
      <c r="R99" s="50"/>
    </row>
    <row r="100" spans="2:18" s="4" customFormat="1" ht="30" customHeight="1" x14ac:dyDescent="1.25">
      <c r="B100" s="48"/>
      <c r="C100" s="19"/>
      <c r="D100" s="82"/>
      <c r="E100" s="8"/>
      <c r="F100" s="8"/>
      <c r="G100" s="9"/>
      <c r="H100" s="8"/>
      <c r="I100" s="8"/>
      <c r="J100" s="10"/>
      <c r="K100" s="10"/>
      <c r="L100" s="10"/>
      <c r="M100" s="10"/>
      <c r="N100" s="10"/>
      <c r="O100" s="10"/>
      <c r="P100" s="10"/>
      <c r="Q100" s="10"/>
      <c r="R100" s="50"/>
    </row>
    <row r="101" spans="2:18" s="4" customFormat="1" ht="30" customHeight="1" x14ac:dyDescent="1.25">
      <c r="B101" s="48"/>
      <c r="C101" s="19"/>
      <c r="D101" s="82"/>
      <c r="E101" s="8"/>
      <c r="F101" s="8"/>
      <c r="G101" s="9"/>
      <c r="H101" s="8"/>
      <c r="I101" s="8"/>
      <c r="J101" s="10"/>
      <c r="K101" s="10"/>
      <c r="L101" s="10"/>
      <c r="M101" s="10"/>
      <c r="N101" s="10"/>
      <c r="O101" s="10"/>
      <c r="P101" s="10"/>
      <c r="Q101" s="10"/>
      <c r="R101" s="50"/>
    </row>
    <row r="102" spans="2:18" s="4" customFormat="1" ht="30" customHeight="1" x14ac:dyDescent="1.25">
      <c r="B102" s="48"/>
      <c r="C102" s="19"/>
      <c r="D102" s="92"/>
      <c r="E102" s="8"/>
      <c r="F102" s="8"/>
      <c r="G102" s="9"/>
      <c r="H102" s="8"/>
      <c r="I102" s="8"/>
      <c r="J102" s="10"/>
      <c r="K102" s="10"/>
      <c r="L102" s="10"/>
      <c r="M102" s="10"/>
      <c r="N102" s="10"/>
      <c r="O102" s="10"/>
      <c r="P102" s="10"/>
      <c r="Q102" s="10"/>
      <c r="R102" s="50"/>
    </row>
    <row r="103" spans="2:18" s="4" customFormat="1" ht="22.5" customHeight="1" x14ac:dyDescent="1.25">
      <c r="B103" s="48"/>
      <c r="C103" s="20"/>
      <c r="D103" s="39"/>
      <c r="E103" s="16"/>
      <c r="F103" s="16"/>
      <c r="G103" s="17"/>
      <c r="H103" s="16"/>
      <c r="I103" s="16"/>
      <c r="J103" s="18"/>
      <c r="K103" s="18"/>
      <c r="L103" s="18"/>
      <c r="M103" s="18"/>
      <c r="N103" s="18"/>
      <c r="O103" s="18"/>
      <c r="P103" s="18"/>
      <c r="Q103" s="18"/>
      <c r="R103" s="50"/>
    </row>
    <row r="104" spans="2:18" s="4" customFormat="1" ht="30" customHeight="1" x14ac:dyDescent="1.25">
      <c r="B104" s="48"/>
      <c r="C104" s="19"/>
      <c r="D104" s="81" t="s">
        <v>28</v>
      </c>
      <c r="E104" s="8"/>
      <c r="F104" s="8"/>
      <c r="G104" s="9"/>
      <c r="H104" s="8"/>
      <c r="I104" s="8"/>
      <c r="J104" s="10"/>
      <c r="K104" s="10"/>
      <c r="L104" s="10"/>
      <c r="M104" s="10"/>
      <c r="N104" s="10"/>
      <c r="O104" s="10"/>
      <c r="P104" s="10"/>
      <c r="Q104" s="10"/>
      <c r="R104" s="50"/>
    </row>
    <row r="105" spans="2:18" s="4" customFormat="1" ht="30" customHeight="1" x14ac:dyDescent="1.25">
      <c r="B105" s="48"/>
      <c r="C105" s="19"/>
      <c r="D105" s="82"/>
      <c r="E105" s="8"/>
      <c r="F105" s="8"/>
      <c r="G105" s="9"/>
      <c r="H105" s="8"/>
      <c r="I105" s="8"/>
      <c r="J105" s="10"/>
      <c r="K105" s="10"/>
      <c r="L105" s="10"/>
      <c r="M105" s="10"/>
      <c r="N105" s="10"/>
      <c r="O105" s="10"/>
      <c r="P105" s="10"/>
      <c r="Q105" s="10"/>
      <c r="R105" s="50"/>
    </row>
    <row r="106" spans="2:18" s="4" customFormat="1" ht="30" customHeight="1" x14ac:dyDescent="1.25">
      <c r="B106" s="48"/>
      <c r="C106" s="19"/>
      <c r="D106" s="82"/>
      <c r="E106" s="8"/>
      <c r="F106" s="8"/>
      <c r="G106" s="9"/>
      <c r="H106" s="8"/>
      <c r="I106" s="8"/>
      <c r="J106" s="10"/>
      <c r="K106" s="10"/>
      <c r="L106" s="10"/>
      <c r="M106" s="10"/>
      <c r="N106" s="10"/>
      <c r="O106" s="10"/>
      <c r="P106" s="10"/>
      <c r="Q106" s="10"/>
      <c r="R106" s="50"/>
    </row>
    <row r="107" spans="2:18" s="4" customFormat="1" ht="30" customHeight="1" x14ac:dyDescent="1.25">
      <c r="B107" s="48"/>
      <c r="C107" s="19"/>
      <c r="D107" s="82"/>
      <c r="E107" s="8"/>
      <c r="F107" s="8"/>
      <c r="G107" s="9"/>
      <c r="H107" s="8"/>
      <c r="I107" s="8"/>
      <c r="J107" s="10"/>
      <c r="K107" s="10"/>
      <c r="L107" s="10"/>
      <c r="M107" s="10"/>
      <c r="N107" s="10"/>
      <c r="O107" s="10"/>
      <c r="P107" s="10"/>
      <c r="Q107" s="10"/>
      <c r="R107" s="50"/>
    </row>
    <row r="108" spans="2:18" s="4" customFormat="1" ht="30" customHeight="1" x14ac:dyDescent="1.25">
      <c r="B108" s="48"/>
      <c r="C108" s="19"/>
      <c r="D108" s="92"/>
      <c r="E108" s="8"/>
      <c r="F108" s="8"/>
      <c r="G108" s="9"/>
      <c r="H108" s="8"/>
      <c r="I108" s="8"/>
      <c r="J108" s="10"/>
      <c r="K108" s="10"/>
      <c r="L108" s="10"/>
      <c r="M108" s="10"/>
      <c r="N108" s="10"/>
      <c r="O108" s="10"/>
      <c r="P108" s="10"/>
      <c r="Q108" s="10"/>
      <c r="R108" s="50"/>
    </row>
    <row r="109" spans="2:18" s="4" customFormat="1" ht="20.25" customHeight="1" x14ac:dyDescent="1.25">
      <c r="B109" s="48"/>
      <c r="C109" s="16"/>
      <c r="D109" s="20"/>
      <c r="E109" s="16"/>
      <c r="F109" s="16"/>
      <c r="G109" s="17"/>
      <c r="H109" s="16"/>
      <c r="I109" s="16"/>
      <c r="J109" s="18"/>
      <c r="K109" s="18"/>
      <c r="L109" s="18"/>
      <c r="M109" s="18"/>
      <c r="N109" s="18"/>
      <c r="O109" s="18"/>
      <c r="P109" s="18"/>
      <c r="Q109" s="18"/>
      <c r="R109" s="50"/>
    </row>
    <row r="110" spans="2:18" s="4" customFormat="1" ht="30" customHeight="1" x14ac:dyDescent="1.25">
      <c r="B110" s="48"/>
      <c r="C110" s="19"/>
      <c r="D110" s="81" t="s">
        <v>29</v>
      </c>
      <c r="E110" s="8"/>
      <c r="F110" s="8"/>
      <c r="G110" s="9"/>
      <c r="H110" s="8"/>
      <c r="I110" s="8"/>
      <c r="J110" s="10"/>
      <c r="K110" s="10"/>
      <c r="L110" s="10"/>
      <c r="M110" s="10"/>
      <c r="N110" s="10"/>
      <c r="O110" s="10"/>
      <c r="P110" s="10"/>
      <c r="Q110" s="10"/>
      <c r="R110" s="50"/>
    </row>
    <row r="111" spans="2:18" s="4" customFormat="1" ht="30" customHeight="1" x14ac:dyDescent="1.25">
      <c r="B111" s="48"/>
      <c r="C111" s="19"/>
      <c r="D111" s="82"/>
      <c r="E111" s="8"/>
      <c r="F111" s="8"/>
      <c r="G111" s="9"/>
      <c r="H111" s="8"/>
      <c r="I111" s="8"/>
      <c r="J111" s="10"/>
      <c r="K111" s="10"/>
      <c r="L111" s="10"/>
      <c r="M111" s="10"/>
      <c r="N111" s="10"/>
      <c r="O111" s="10"/>
      <c r="P111" s="10"/>
      <c r="Q111" s="10"/>
      <c r="R111" s="50"/>
    </row>
    <row r="112" spans="2:18" s="4" customFormat="1" ht="30" customHeight="1" x14ac:dyDescent="1.25">
      <c r="B112" s="48"/>
      <c r="C112" s="19"/>
      <c r="D112" s="82"/>
      <c r="E112" s="8"/>
      <c r="F112" s="8"/>
      <c r="G112" s="9"/>
      <c r="H112" s="8"/>
      <c r="I112" s="8"/>
      <c r="J112" s="10"/>
      <c r="K112" s="10"/>
      <c r="L112" s="10"/>
      <c r="M112" s="10"/>
      <c r="N112" s="10"/>
      <c r="O112" s="10"/>
      <c r="P112" s="10"/>
      <c r="Q112" s="10"/>
      <c r="R112" s="50"/>
    </row>
    <row r="113" spans="2:18" s="4" customFormat="1" ht="30" customHeight="1" x14ac:dyDescent="1.25">
      <c r="B113" s="48"/>
      <c r="C113" s="19"/>
      <c r="D113" s="82"/>
      <c r="E113" s="8"/>
      <c r="F113" s="8"/>
      <c r="G113" s="9"/>
      <c r="H113" s="8"/>
      <c r="I113" s="8"/>
      <c r="J113" s="10"/>
      <c r="K113" s="10"/>
      <c r="L113" s="10"/>
      <c r="M113" s="10"/>
      <c r="N113" s="10"/>
      <c r="O113" s="10"/>
      <c r="P113" s="10"/>
      <c r="Q113" s="10"/>
      <c r="R113" s="50"/>
    </row>
    <row r="114" spans="2:18" s="4" customFormat="1" ht="30" customHeight="1" x14ac:dyDescent="1.25">
      <c r="B114" s="48"/>
      <c r="C114" s="19"/>
      <c r="D114" s="92"/>
      <c r="E114" s="8"/>
      <c r="F114" s="8"/>
      <c r="G114" s="9"/>
      <c r="H114" s="8"/>
      <c r="I114" s="8"/>
      <c r="J114" s="10"/>
      <c r="K114" s="10"/>
      <c r="L114" s="10"/>
      <c r="M114" s="10"/>
      <c r="N114" s="10"/>
      <c r="O114" s="10"/>
      <c r="P114" s="10"/>
      <c r="Q114" s="10"/>
      <c r="R114" s="50"/>
    </row>
    <row r="115" spans="2:18" s="4" customFormat="1" ht="22.5" customHeight="1" x14ac:dyDescent="1.25">
      <c r="B115" s="48"/>
      <c r="C115" s="20"/>
      <c r="D115" s="15"/>
      <c r="E115" s="16"/>
      <c r="F115" s="16"/>
      <c r="G115" s="17"/>
      <c r="H115" s="16"/>
      <c r="I115" s="16"/>
      <c r="J115" s="18"/>
      <c r="K115" s="18"/>
      <c r="L115" s="18"/>
      <c r="M115" s="18"/>
      <c r="N115" s="18"/>
      <c r="O115" s="18"/>
      <c r="P115" s="18"/>
      <c r="Q115" s="18"/>
      <c r="R115" s="50"/>
    </row>
    <row r="116" spans="2:18" s="4" customFormat="1" ht="60" customHeight="1" x14ac:dyDescent="0.65">
      <c r="B116" s="48"/>
      <c r="C116" s="89">
        <v>56</v>
      </c>
      <c r="D116" s="91"/>
      <c r="E116" s="89" t="s">
        <v>8</v>
      </c>
      <c r="F116" s="90"/>
      <c r="G116" s="91"/>
      <c r="H116" s="40">
        <v>54100</v>
      </c>
      <c r="I116" s="41">
        <v>354830822</v>
      </c>
      <c r="J116" s="89"/>
      <c r="K116" s="90"/>
      <c r="L116" s="90"/>
      <c r="M116" s="90"/>
      <c r="N116" s="90"/>
      <c r="O116" s="90"/>
      <c r="P116" s="90"/>
      <c r="Q116" s="91"/>
      <c r="R116" s="50"/>
    </row>
    <row r="117" spans="2:18" s="4" customFormat="1" ht="60" customHeight="1" x14ac:dyDescent="0.65">
      <c r="B117" s="48"/>
      <c r="C117" s="93">
        <v>50</v>
      </c>
      <c r="D117" s="95"/>
      <c r="E117" s="93" t="s">
        <v>44</v>
      </c>
      <c r="F117" s="94"/>
      <c r="G117" s="95"/>
      <c r="H117" s="46">
        <v>49400</v>
      </c>
      <c r="I117" s="47">
        <v>324830822</v>
      </c>
      <c r="J117" s="93"/>
      <c r="K117" s="94"/>
      <c r="L117" s="94"/>
      <c r="M117" s="94"/>
      <c r="N117" s="94"/>
      <c r="O117" s="94"/>
      <c r="P117" s="94"/>
      <c r="Q117" s="95"/>
      <c r="R117" s="50"/>
    </row>
    <row r="118" spans="2:18" s="4" customFormat="1" ht="60" customHeight="1" x14ac:dyDescent="0.65">
      <c r="B118" s="48"/>
      <c r="C118" s="96">
        <v>6</v>
      </c>
      <c r="D118" s="98"/>
      <c r="E118" s="96" t="s">
        <v>45</v>
      </c>
      <c r="F118" s="97"/>
      <c r="G118" s="98"/>
      <c r="H118" s="44">
        <v>4700</v>
      </c>
      <c r="I118" s="45">
        <v>30000000</v>
      </c>
      <c r="J118" s="96"/>
      <c r="K118" s="97"/>
      <c r="L118" s="97"/>
      <c r="M118" s="97"/>
      <c r="N118" s="97"/>
      <c r="O118" s="97"/>
      <c r="P118" s="97"/>
      <c r="Q118" s="98"/>
      <c r="R118" s="50"/>
    </row>
    <row r="119" spans="2:18" s="4" customFormat="1" ht="60" customHeight="1" x14ac:dyDescent="0.65">
      <c r="B119" s="48"/>
      <c r="C119" s="99">
        <v>0</v>
      </c>
      <c r="D119" s="101"/>
      <c r="E119" s="99" t="s">
        <v>46</v>
      </c>
      <c r="F119" s="100"/>
      <c r="G119" s="101"/>
      <c r="H119" s="42">
        <v>0</v>
      </c>
      <c r="I119" s="43">
        <v>0</v>
      </c>
      <c r="J119" s="99"/>
      <c r="K119" s="100"/>
      <c r="L119" s="100"/>
      <c r="M119" s="100"/>
      <c r="N119" s="100"/>
      <c r="O119" s="100"/>
      <c r="P119" s="100"/>
      <c r="Q119" s="101"/>
      <c r="R119" s="50"/>
    </row>
    <row r="120" spans="2:18" ht="30" customHeight="1" thickBot="1" x14ac:dyDescent="0.7">
      <c r="B120" s="51"/>
      <c r="C120" s="52"/>
      <c r="D120" s="52"/>
      <c r="E120" s="52"/>
      <c r="F120" s="52"/>
      <c r="G120" s="52"/>
      <c r="H120" s="52"/>
      <c r="I120" s="52"/>
      <c r="J120" s="12"/>
      <c r="K120" s="12"/>
      <c r="L120" s="12"/>
      <c r="M120" s="12"/>
      <c r="N120" s="12"/>
      <c r="O120" s="12"/>
      <c r="P120" s="12"/>
      <c r="Q120" s="12"/>
      <c r="R120" s="53"/>
    </row>
    <row r="121" spans="2:18" ht="30" customHeight="1" x14ac:dyDescent="0.65"/>
    <row r="122" spans="2:18" ht="30" customHeight="1" x14ac:dyDescent="0.65"/>
    <row r="123" spans="2:18" ht="30" customHeight="1" x14ac:dyDescent="0.65"/>
    <row r="124" spans="2:18" ht="30" customHeight="1" x14ac:dyDescent="0.65"/>
    <row r="125" spans="2:18" ht="30" customHeight="1" x14ac:dyDescent="0.65"/>
    <row r="126" spans="2:18" ht="30" customHeight="1" x14ac:dyDescent="0.65"/>
    <row r="127" spans="2:18" ht="30" customHeight="1" x14ac:dyDescent="0.65"/>
    <row r="128" spans="2:18" ht="30" customHeight="1" x14ac:dyDescent="0.65"/>
    <row r="129" ht="30" customHeight="1" x14ac:dyDescent="0.65"/>
    <row r="130" ht="30" customHeight="1" x14ac:dyDescent="0.65"/>
    <row r="131" ht="30" customHeight="1" x14ac:dyDescent="0.65"/>
    <row r="132" ht="30" customHeight="1" x14ac:dyDescent="0.65"/>
    <row r="133" ht="30" customHeight="1" x14ac:dyDescent="0.65"/>
    <row r="134" ht="30" customHeight="1" x14ac:dyDescent="0.65"/>
    <row r="135" ht="30" customHeight="1" x14ac:dyDescent="0.65"/>
    <row r="136" ht="30" customHeight="1" x14ac:dyDescent="0.65"/>
    <row r="137" ht="30" customHeight="1" x14ac:dyDescent="0.65"/>
    <row r="138" ht="30" customHeight="1" x14ac:dyDescent="0.65"/>
    <row r="139" ht="30" customHeight="1" x14ac:dyDescent="0.65"/>
    <row r="140" ht="30" customHeight="1" x14ac:dyDescent="0.65"/>
    <row r="141" ht="30" customHeight="1" x14ac:dyDescent="0.65"/>
  </sheetData>
  <autoFilter ref="C11:Q24"/>
  <mergeCells count="28">
    <mergeCell ref="D19:D24"/>
    <mergeCell ref="J117:Q117"/>
    <mergeCell ref="J118:Q118"/>
    <mergeCell ref="J119:Q119"/>
    <mergeCell ref="D104:D108"/>
    <mergeCell ref="D110:D114"/>
    <mergeCell ref="C117:D117"/>
    <mergeCell ref="E117:G117"/>
    <mergeCell ref="C118:D118"/>
    <mergeCell ref="E118:G118"/>
    <mergeCell ref="C119:D119"/>
    <mergeCell ref="E119:G119"/>
    <mergeCell ref="E116:G116"/>
    <mergeCell ref="C116:D116"/>
    <mergeCell ref="J116:Q116"/>
    <mergeCell ref="D26:D37"/>
    <mergeCell ref="D39:D55"/>
    <mergeCell ref="D57:D66"/>
    <mergeCell ref="D74:D78"/>
    <mergeCell ref="D80:D84"/>
    <mergeCell ref="D86:D90"/>
    <mergeCell ref="D92:D96"/>
    <mergeCell ref="D98:D102"/>
    <mergeCell ref="D12:D17"/>
    <mergeCell ref="B2:R2"/>
    <mergeCell ref="C4:E4"/>
    <mergeCell ref="G4:L4"/>
    <mergeCell ref="N4:Q4"/>
  </mergeCells>
  <pageMargins left="0.7" right="0.7" top="0.75" bottom="0.75" header="0.3" footer="0.3"/>
  <pageSetup paperSize="8" scale="2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LEADS 2018- March</vt:lpstr>
      <vt:lpstr>'LEADS 2018- March'!Print_Area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Windows User</cp:lastModifiedBy>
  <cp:lastPrinted>2018-05-18T13:31:55Z</cp:lastPrinted>
  <dcterms:created xsi:type="dcterms:W3CDTF">2018-03-23T15:33:05Z</dcterms:created>
  <dcterms:modified xsi:type="dcterms:W3CDTF">2018-05-21T15:22:17Z</dcterms:modified>
</cp:coreProperties>
</file>