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0CD7361A-05FA-48AB-B3D3-A9BC16DA8011}" xr6:coauthVersionLast="47" xr6:coauthVersionMax="47" xr10:uidLastSave="{00000000-0000-0000-0000-000000000000}"/>
  <bookViews>
    <workbookView xWindow="22920" yWindow="-16320" windowWidth="29040" windowHeight="15840" xr2:uid="{32C863DB-3F39-4560-BFCF-78DEC5BF1BA4}"/>
  </bookViews>
  <sheets>
    <sheet name="Octave" sheetId="2" r:id="rId1"/>
    <sheet name="Decade Attemp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2" i="2"/>
  <c r="B3" i="2"/>
  <c r="B4" i="2"/>
  <c r="B5" i="2"/>
  <c r="B6" i="2"/>
  <c r="B7" i="2"/>
  <c r="B2" i="2"/>
  <c r="U7" i="2"/>
  <c r="T7" i="2"/>
  <c r="P7" i="2"/>
  <c r="O7" i="2"/>
  <c r="K7" i="2"/>
  <c r="J7" i="2"/>
  <c r="F7" i="2"/>
  <c r="E7" i="2"/>
  <c r="Z6" i="2"/>
  <c r="Y6" i="2"/>
  <c r="U6" i="2"/>
  <c r="T6" i="2"/>
  <c r="P6" i="2"/>
  <c r="O6" i="2"/>
  <c r="K6" i="2"/>
  <c r="J6" i="2"/>
  <c r="F6" i="2"/>
  <c r="E6" i="2"/>
  <c r="Z5" i="2"/>
  <c r="Y5" i="2"/>
  <c r="U5" i="2"/>
  <c r="T5" i="2"/>
  <c r="P5" i="2"/>
  <c r="O5" i="2"/>
  <c r="K5" i="2"/>
  <c r="J5" i="2"/>
  <c r="F5" i="2"/>
  <c r="E5" i="2"/>
  <c r="Z4" i="2"/>
  <c r="Y4" i="2"/>
  <c r="U4" i="2"/>
  <c r="T4" i="2"/>
  <c r="P4" i="2"/>
  <c r="O4" i="2"/>
  <c r="K4" i="2"/>
  <c r="J4" i="2"/>
  <c r="F4" i="2"/>
  <c r="E4" i="2"/>
  <c r="Z3" i="2"/>
  <c r="Y3" i="2"/>
  <c r="U3" i="2"/>
  <c r="T3" i="2"/>
  <c r="P3" i="2"/>
  <c r="O3" i="2"/>
  <c r="K3" i="2"/>
  <c r="J3" i="2"/>
  <c r="F3" i="2"/>
  <c r="E3" i="2"/>
  <c r="Z2" i="2"/>
  <c r="Y2" i="2"/>
  <c r="U2" i="2"/>
  <c r="T2" i="2"/>
  <c r="P2" i="2"/>
  <c r="O2" i="2"/>
  <c r="K2" i="2"/>
  <c r="J2" i="2"/>
  <c r="F2" i="2"/>
  <c r="E2" i="2"/>
  <c r="Z3" i="1"/>
  <c r="Z4" i="1"/>
  <c r="Z5" i="1"/>
  <c r="Z6" i="1"/>
  <c r="Z7" i="1"/>
  <c r="Y3" i="1"/>
  <c r="Y4" i="1"/>
  <c r="Y5" i="1"/>
  <c r="Y6" i="1"/>
  <c r="Y7" i="1"/>
  <c r="U3" i="1"/>
  <c r="U4" i="1"/>
  <c r="U5" i="1"/>
  <c r="U6" i="1"/>
  <c r="U7" i="1"/>
  <c r="T3" i="1"/>
  <c r="T4" i="1"/>
  <c r="T5" i="1"/>
  <c r="T6" i="1"/>
  <c r="T7" i="1"/>
  <c r="P3" i="1"/>
  <c r="P4" i="1"/>
  <c r="P5" i="1"/>
  <c r="P6" i="1"/>
  <c r="P7" i="1"/>
  <c r="O3" i="1"/>
  <c r="O4" i="1"/>
  <c r="O5" i="1"/>
  <c r="O6" i="1"/>
  <c r="O7" i="1"/>
  <c r="K3" i="1"/>
  <c r="K4" i="1"/>
  <c r="K5" i="1"/>
  <c r="K6" i="1"/>
  <c r="K7" i="1"/>
  <c r="J3" i="1"/>
  <c r="J4" i="1"/>
  <c r="J5" i="1"/>
  <c r="J6" i="1"/>
  <c r="J7" i="1"/>
  <c r="F3" i="1"/>
  <c r="F4" i="1"/>
  <c r="F5" i="1"/>
  <c r="F6" i="1"/>
  <c r="F7" i="1"/>
  <c r="E3" i="1"/>
  <c r="E4" i="1"/>
  <c r="E5" i="1"/>
  <c r="E6" i="1"/>
  <c r="E7" i="1"/>
  <c r="Z2" i="1"/>
  <c r="Y2" i="1"/>
  <c r="U2" i="1"/>
  <c r="T2" i="1"/>
  <c r="P2" i="1"/>
  <c r="O2" i="1"/>
  <c r="K2" i="1"/>
  <c r="J2" i="1"/>
  <c r="F2" i="1"/>
  <c r="E2" i="1"/>
</calcChain>
</file>

<file path=xl/sharedStrings.xml><?xml version="1.0" encoding="utf-8"?>
<sst xmlns="http://schemas.openxmlformats.org/spreadsheetml/2006/main" count="80" uniqueCount="26">
  <si>
    <t>Filter</t>
  </si>
  <si>
    <t>Bass</t>
  </si>
  <si>
    <t>Low-Midrange</t>
  </si>
  <si>
    <t>Midrange</t>
  </si>
  <si>
    <t>Upper-Mid</t>
  </si>
  <si>
    <t>Presence</t>
  </si>
  <si>
    <t>Brilliance</t>
  </si>
  <si>
    <t>LC/10</t>
  </si>
  <si>
    <t>Lc</t>
  </si>
  <si>
    <t>Center</t>
  </si>
  <si>
    <t>Rc</t>
  </si>
  <si>
    <t>Vi (p-p)</t>
  </si>
  <si>
    <t>Vo(p-p)</t>
  </si>
  <si>
    <t>Magnitude(dB)</t>
  </si>
  <si>
    <t>%</t>
  </si>
  <si>
    <t>2k</t>
  </si>
  <si>
    <t>4k</t>
  </si>
  <si>
    <t>6k</t>
  </si>
  <si>
    <t>3k</t>
  </si>
  <si>
    <t>5k</t>
  </si>
  <si>
    <t>13k</t>
  </si>
  <si>
    <t>Rc*10</t>
  </si>
  <si>
    <t>20k</t>
  </si>
  <si>
    <t>2.5k</t>
  </si>
  <si>
    <t>LC/2</t>
  </si>
  <si>
    <t>Rc*2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</si>
</sst>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4" xfId="0" applyBorder="1"/>
    <xf numFmtId="164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164" fontId="0" fillId="0" borderId="13" xfId="0" applyNumberFormat="1" applyBorder="1"/>
    <xf numFmtId="164" fontId="0" fillId="0" borderId="23" xfId="0" applyNumberFormat="1" applyBorder="1"/>
    <xf numFmtId="0" fontId="0" fillId="0" borderId="24" xfId="0" applyBorder="1" applyAlignment="1">
      <alignment horizontal="right"/>
    </xf>
    <xf numFmtId="0" fontId="0" fillId="0" borderId="24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FE851E-C99A-4054-8714-AA5E85EFEF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CC8E-D11B-4DF6-83F0-E92E474F878C}">
  <dimension ref="A1:Z7"/>
  <sheetViews>
    <sheetView tabSelected="1" workbookViewId="0">
      <selection activeCell="R15" sqref="R15"/>
    </sheetView>
  </sheetViews>
  <sheetFormatPr defaultRowHeight="14.4" x14ac:dyDescent="0.3"/>
  <cols>
    <col min="1" max="1" width="12.77734375" bestFit="1" customWidth="1"/>
    <col min="2" max="2" width="5" bestFit="1" customWidth="1"/>
    <col min="3" max="3" width="7.44140625" bestFit="1" customWidth="1"/>
    <col min="4" max="4" width="7.6640625" bestFit="1" customWidth="1"/>
    <col min="5" max="5" width="7.33203125" bestFit="1" customWidth="1"/>
    <col min="6" max="6" width="14" bestFit="1" customWidth="1"/>
    <col min="7" max="7" width="5" bestFit="1" customWidth="1"/>
    <col min="8" max="8" width="7.44140625" bestFit="1" customWidth="1"/>
    <col min="9" max="9" width="7.6640625" bestFit="1" customWidth="1"/>
    <col min="10" max="10" width="7.33203125" bestFit="1" customWidth="1"/>
    <col min="11" max="11" width="14" bestFit="1" customWidth="1"/>
    <col min="12" max="12" width="6.77734375" bestFit="1" customWidth="1"/>
    <col min="13" max="13" width="7.44140625" bestFit="1" customWidth="1"/>
    <col min="14" max="14" width="7.6640625" bestFit="1" customWidth="1"/>
    <col min="15" max="15" width="7.5546875" bestFit="1" customWidth="1"/>
    <col min="16" max="16" width="14" bestFit="1" customWidth="1"/>
    <col min="17" max="17" width="6" bestFit="1" customWidth="1"/>
    <col min="18" max="18" width="7.44140625" bestFit="1" customWidth="1"/>
    <col min="19" max="19" width="7.6640625" bestFit="1" customWidth="1"/>
    <col min="20" max="20" width="7.33203125" bestFit="1" customWidth="1"/>
    <col min="21" max="21" width="14" bestFit="1" customWidth="1"/>
    <col min="22" max="22" width="6" bestFit="1" customWidth="1"/>
    <col min="23" max="23" width="7.44140625" bestFit="1" customWidth="1"/>
    <col min="24" max="24" width="7.6640625" bestFit="1" customWidth="1"/>
    <col min="25" max="25" width="7.33203125" bestFit="1" customWidth="1"/>
    <col min="26" max="26" width="14" bestFit="1" customWidth="1"/>
  </cols>
  <sheetData>
    <row r="1" spans="1:26" ht="15" thickBot="1" x14ac:dyDescent="0.35">
      <c r="A1" s="9" t="s">
        <v>0</v>
      </c>
      <c r="B1" s="13" t="s">
        <v>24</v>
      </c>
      <c r="C1" s="10" t="s">
        <v>11</v>
      </c>
      <c r="D1" s="11" t="s">
        <v>12</v>
      </c>
      <c r="E1" s="11" t="s">
        <v>14</v>
      </c>
      <c r="F1" s="14" t="s">
        <v>13</v>
      </c>
      <c r="G1" s="15" t="s">
        <v>8</v>
      </c>
      <c r="H1" s="10" t="s">
        <v>11</v>
      </c>
      <c r="I1" s="11" t="s">
        <v>12</v>
      </c>
      <c r="J1" s="11" t="s">
        <v>14</v>
      </c>
      <c r="K1" s="14" t="s">
        <v>13</v>
      </c>
      <c r="L1" s="15" t="s">
        <v>9</v>
      </c>
      <c r="M1" s="10" t="s">
        <v>11</v>
      </c>
      <c r="N1" s="11" t="s">
        <v>12</v>
      </c>
      <c r="O1" s="11" t="s">
        <v>14</v>
      </c>
      <c r="P1" s="14" t="s">
        <v>13</v>
      </c>
      <c r="Q1" s="15" t="s">
        <v>10</v>
      </c>
      <c r="R1" s="10" t="s">
        <v>11</v>
      </c>
      <c r="S1" s="11" t="s">
        <v>12</v>
      </c>
      <c r="T1" s="11" t="s">
        <v>14</v>
      </c>
      <c r="U1" s="14" t="s">
        <v>13</v>
      </c>
      <c r="V1" s="15" t="s">
        <v>25</v>
      </c>
      <c r="W1" s="10" t="s">
        <v>11</v>
      </c>
      <c r="X1" s="11" t="s">
        <v>12</v>
      </c>
      <c r="Y1" s="11" t="s">
        <v>14</v>
      </c>
      <c r="Z1" s="11" t="s">
        <v>13</v>
      </c>
    </row>
    <row r="2" spans="1:26" ht="15.6" thickTop="1" thickBot="1" x14ac:dyDescent="0.35">
      <c r="A2" s="16" t="s">
        <v>1</v>
      </c>
      <c r="B2" s="17">
        <f>G2/2</f>
        <v>30</v>
      </c>
      <c r="C2" s="18">
        <v>2.0019999999999998</v>
      </c>
      <c r="D2" s="19">
        <v>0.14599999999999999</v>
      </c>
      <c r="E2" s="20">
        <f>100*D2/C2</f>
        <v>7.2927072927072931</v>
      </c>
      <c r="F2" s="21">
        <f>20*LOG10(D2/C2)</f>
        <v>-22.742224347177252</v>
      </c>
      <c r="G2" s="22">
        <v>60</v>
      </c>
      <c r="H2" s="18">
        <v>2.0019999999999998</v>
      </c>
      <c r="I2" s="19">
        <v>1.4219999999999999</v>
      </c>
      <c r="J2" s="20">
        <f>100*I2/H2</f>
        <v>71.028971028971029</v>
      </c>
      <c r="K2" s="21">
        <f>20*LOG10(I2/H2)</f>
        <v>-2.9712895349910462</v>
      </c>
      <c r="L2" s="22">
        <v>185</v>
      </c>
      <c r="M2" s="18">
        <v>2.0019999999999998</v>
      </c>
      <c r="N2" s="19">
        <v>2.0710000000000002</v>
      </c>
      <c r="O2" s="20">
        <f>100*N2/M2</f>
        <v>103.44655344655347</v>
      </c>
      <c r="P2" s="21">
        <f>20*LOG10(N2/M2)</f>
        <v>0.29432051500305706</v>
      </c>
      <c r="Q2" s="22">
        <v>250</v>
      </c>
      <c r="R2" s="18">
        <v>2.0019999999999998</v>
      </c>
      <c r="S2" s="19">
        <v>1.464</v>
      </c>
      <c r="T2" s="20">
        <f>100*S2/R2</f>
        <v>73.126873126873136</v>
      </c>
      <c r="U2" s="21">
        <f>20*LOG10(S2/R2)</f>
        <v>-2.7184599284185347</v>
      </c>
      <c r="V2" s="23">
        <f>Q2*2</f>
        <v>500</v>
      </c>
      <c r="W2" s="18">
        <v>1.98</v>
      </c>
      <c r="X2" s="19">
        <v>0.14599999999999999</v>
      </c>
      <c r="Y2" s="20">
        <f>100*X2/W2</f>
        <v>7.3737373737373737</v>
      </c>
      <c r="Z2" s="20">
        <f>20*LOG10(X2/W2)</f>
        <v>-22.646246689541879</v>
      </c>
    </row>
    <row r="3" spans="1:26" ht="15" thickBot="1" x14ac:dyDescent="0.35">
      <c r="A3" s="24" t="s">
        <v>2</v>
      </c>
      <c r="B3" s="25">
        <f t="shared" ref="B3:B7" si="0">G3/2</f>
        <v>125</v>
      </c>
      <c r="C3" s="26">
        <v>2.0019999999999998</v>
      </c>
      <c r="D3" s="27">
        <v>6.3E-2</v>
      </c>
      <c r="E3" s="28">
        <f t="shared" ref="E3:E7" si="1">100*D3/C3</f>
        <v>3.1468531468531471</v>
      </c>
      <c r="F3" s="29">
        <f>20*LOG10(D3/C3)</f>
        <v>-30.042470473794364</v>
      </c>
      <c r="G3" s="30">
        <v>250</v>
      </c>
      <c r="H3" s="26">
        <v>1.98</v>
      </c>
      <c r="I3" s="27">
        <v>1.2549999999999999</v>
      </c>
      <c r="J3" s="28">
        <f t="shared" ref="J3:J7" si="2">100*I3/H3</f>
        <v>63.383838383838381</v>
      </c>
      <c r="K3" s="29">
        <f t="shared" ref="K3:K7" si="3">20*LOG10(I3/H3)</f>
        <v>-3.9604292888894843</v>
      </c>
      <c r="L3" s="30">
        <v>375</v>
      </c>
      <c r="M3" s="26">
        <v>1.98</v>
      </c>
      <c r="N3" s="27">
        <v>1.778</v>
      </c>
      <c r="O3" s="28">
        <f t="shared" ref="O3:O7" si="4">100*N3/M3</f>
        <v>89.797979797979806</v>
      </c>
      <c r="P3" s="29">
        <f t="shared" ref="P3:P7" si="5">20*LOG10(N3/M3)</f>
        <v>-0.93466867254672437</v>
      </c>
      <c r="Q3" s="30">
        <v>500</v>
      </c>
      <c r="R3" s="26">
        <v>1.98</v>
      </c>
      <c r="S3" s="27">
        <v>1.38</v>
      </c>
      <c r="T3" s="28">
        <f t="shared" ref="T3:T7" si="6">100*S3/R3</f>
        <v>69.696969696969703</v>
      </c>
      <c r="U3" s="29">
        <f t="shared" ref="U3:U7" si="7">20*LOG10(S3/R3)</f>
        <v>-3.1357220772058931</v>
      </c>
      <c r="V3" s="31">
        <f t="shared" ref="V3:V7" si="8">Q3*2</f>
        <v>1000</v>
      </c>
      <c r="W3" s="26">
        <v>1.9590000000000001</v>
      </c>
      <c r="X3" s="27">
        <v>6.3E-2</v>
      </c>
      <c r="Y3" s="28">
        <f t="shared" ref="Y3:Y7" si="9">100*X3/W3</f>
        <v>3.2159264931087286</v>
      </c>
      <c r="Z3" s="28">
        <f t="shared" ref="Z3:Z7" si="10">20*LOG10(X3/W3)</f>
        <v>-29.85387773082309</v>
      </c>
    </row>
    <row r="4" spans="1:26" ht="15" thickBot="1" x14ac:dyDescent="0.35">
      <c r="A4" s="24" t="s">
        <v>3</v>
      </c>
      <c r="B4" s="25">
        <f t="shared" si="0"/>
        <v>250</v>
      </c>
      <c r="C4" s="26">
        <v>1.98</v>
      </c>
      <c r="D4" s="27">
        <v>0.105</v>
      </c>
      <c r="E4" s="28">
        <f t="shared" si="1"/>
        <v>5.3030303030303028</v>
      </c>
      <c r="F4" s="29">
        <f t="shared" ref="F4:F7" si="11">20*LOG10(D4/C4)</f>
        <v>-25.509517823831864</v>
      </c>
      <c r="G4" s="30">
        <v>500</v>
      </c>
      <c r="H4" s="26">
        <v>1.98</v>
      </c>
      <c r="I4" s="27">
        <v>0.81599999999999995</v>
      </c>
      <c r="J4" s="28">
        <f t="shared" si="2"/>
        <v>41.212121212121211</v>
      </c>
      <c r="K4" s="29">
        <f t="shared" si="3"/>
        <v>-7.6995006301534001</v>
      </c>
      <c r="L4" s="30">
        <v>1250</v>
      </c>
      <c r="M4" s="26">
        <v>1.9590000000000001</v>
      </c>
      <c r="N4" s="27">
        <v>0.98299999999999998</v>
      </c>
      <c r="O4" s="28">
        <f t="shared" si="4"/>
        <v>50.17866258295048</v>
      </c>
      <c r="P4" s="29">
        <f t="shared" si="5"/>
        <v>-5.9896183632520152</v>
      </c>
      <c r="Q4" s="30">
        <v>2000</v>
      </c>
      <c r="R4" s="26">
        <v>1.9379999999999999</v>
      </c>
      <c r="S4" s="27">
        <v>0.77400000000000002</v>
      </c>
      <c r="T4" s="28">
        <f t="shared" si="6"/>
        <v>39.93808049535604</v>
      </c>
      <c r="U4" s="29">
        <f t="shared" si="7"/>
        <v>-7.9722562406370789</v>
      </c>
      <c r="V4" s="31">
        <f t="shared" si="8"/>
        <v>4000</v>
      </c>
      <c r="W4" s="26">
        <v>1.917</v>
      </c>
      <c r="X4" s="27">
        <v>0.105</v>
      </c>
      <c r="Y4" s="28">
        <f t="shared" si="9"/>
        <v>5.4773082942097027</v>
      </c>
      <c r="Z4" s="28">
        <f t="shared" si="10"/>
        <v>-25.228656276162489</v>
      </c>
    </row>
    <row r="5" spans="1:26" ht="15" thickBot="1" x14ac:dyDescent="0.35">
      <c r="A5" s="24" t="s">
        <v>4</v>
      </c>
      <c r="B5" s="25">
        <f t="shared" si="0"/>
        <v>1000</v>
      </c>
      <c r="C5" s="26">
        <v>1.9590000000000001</v>
      </c>
      <c r="D5" s="27">
        <v>6.3E-2</v>
      </c>
      <c r="E5" s="28">
        <f t="shared" si="1"/>
        <v>3.2159264931087286</v>
      </c>
      <c r="F5" s="29">
        <f t="shared" si="11"/>
        <v>-29.85387773082309</v>
      </c>
      <c r="G5" s="30">
        <v>2000</v>
      </c>
      <c r="H5" s="26">
        <v>1.9379999999999999</v>
      </c>
      <c r="I5" s="27">
        <v>1.4850000000000001</v>
      </c>
      <c r="J5" s="28">
        <f t="shared" si="2"/>
        <v>76.625386996904027</v>
      </c>
      <c r="K5" s="29">
        <f t="shared" si="3"/>
        <v>-2.3125463812303066</v>
      </c>
      <c r="L5" s="30">
        <v>3000</v>
      </c>
      <c r="M5" s="26">
        <v>1.917</v>
      </c>
      <c r="N5" s="27">
        <v>1.82</v>
      </c>
      <c r="O5" s="28">
        <f t="shared" si="4"/>
        <v>94.94001043296818</v>
      </c>
      <c r="P5" s="29">
        <f t="shared" si="5"/>
        <v>-0.451014497859756</v>
      </c>
      <c r="Q5" s="30">
        <v>4000</v>
      </c>
      <c r="R5" s="26">
        <v>1.917</v>
      </c>
      <c r="S5" s="27">
        <v>1.276</v>
      </c>
      <c r="T5" s="28">
        <f t="shared" si="6"/>
        <v>66.562336984872204</v>
      </c>
      <c r="U5" s="29">
        <f t="shared" si="7"/>
        <v>-3.5354287698583819</v>
      </c>
      <c r="V5" s="31">
        <f t="shared" si="8"/>
        <v>8000</v>
      </c>
      <c r="W5" s="26">
        <v>1.8959999999999999</v>
      </c>
      <c r="X5" s="27">
        <v>6.3E-2</v>
      </c>
      <c r="Y5" s="28">
        <f t="shared" si="9"/>
        <v>3.3227848101265822</v>
      </c>
      <c r="Z5" s="28">
        <f t="shared" si="10"/>
        <v>-29.569955670969314</v>
      </c>
    </row>
    <row r="6" spans="1:26" ht="15" thickBot="1" x14ac:dyDescent="0.35">
      <c r="A6" s="24" t="s">
        <v>5</v>
      </c>
      <c r="B6" s="25">
        <f t="shared" si="0"/>
        <v>2000</v>
      </c>
      <c r="C6" s="26">
        <v>1.9379999999999999</v>
      </c>
      <c r="D6" s="27">
        <v>4.2000000000000003E-2</v>
      </c>
      <c r="E6" s="28">
        <f t="shared" si="1"/>
        <v>2.1671826625386998</v>
      </c>
      <c r="F6" s="29">
        <f t="shared" si="11"/>
        <v>-33.282089646336921</v>
      </c>
      <c r="G6" s="30">
        <v>4000</v>
      </c>
      <c r="H6" s="26">
        <v>1.917</v>
      </c>
      <c r="I6" s="27">
        <v>1.569</v>
      </c>
      <c r="J6" s="28">
        <f t="shared" si="2"/>
        <v>81.846635367762133</v>
      </c>
      <c r="K6" s="29">
        <f t="shared" si="3"/>
        <v>-1.7399833858225191</v>
      </c>
      <c r="L6" s="30">
        <v>5000</v>
      </c>
      <c r="M6" s="26">
        <v>1.917</v>
      </c>
      <c r="N6" s="27">
        <v>1.82</v>
      </c>
      <c r="O6" s="28">
        <f t="shared" si="4"/>
        <v>94.94001043296818</v>
      </c>
      <c r="P6" s="29">
        <f t="shared" si="5"/>
        <v>-0.451014497859756</v>
      </c>
      <c r="Q6" s="30">
        <v>6000</v>
      </c>
      <c r="R6" s="26">
        <v>1.917</v>
      </c>
      <c r="S6" s="27">
        <v>0.98299999999999998</v>
      </c>
      <c r="T6" s="28">
        <f t="shared" si="6"/>
        <v>51.27803860198226</v>
      </c>
      <c r="U6" s="29">
        <f t="shared" si="7"/>
        <v>-5.8013719009185394</v>
      </c>
      <c r="V6" s="31">
        <f t="shared" si="8"/>
        <v>12000</v>
      </c>
      <c r="W6" s="26">
        <v>1.875</v>
      </c>
      <c r="X6" s="27">
        <v>2.8000000000000001E-2</v>
      </c>
      <c r="Y6" s="28">
        <f t="shared" si="9"/>
        <v>1.4933333333333334</v>
      </c>
      <c r="Z6" s="28">
        <f t="shared" si="10"/>
        <v>-36.51686481443037</v>
      </c>
    </row>
    <row r="7" spans="1:26" ht="15" thickBot="1" x14ac:dyDescent="0.35">
      <c r="A7" s="24" t="s">
        <v>6</v>
      </c>
      <c r="B7" s="25">
        <f t="shared" si="0"/>
        <v>3000</v>
      </c>
      <c r="C7" s="26">
        <v>1.917</v>
      </c>
      <c r="D7" s="27">
        <v>0.125</v>
      </c>
      <c r="E7" s="28">
        <f t="shared" si="1"/>
        <v>6.5206051121544082</v>
      </c>
      <c r="F7" s="29">
        <f t="shared" si="11"/>
        <v>-23.714241997400123</v>
      </c>
      <c r="G7" s="30">
        <v>6000</v>
      </c>
      <c r="H7" s="26">
        <v>1.917</v>
      </c>
      <c r="I7" s="27">
        <v>1.401</v>
      </c>
      <c r="J7" s="28">
        <f t="shared" si="2"/>
        <v>73.082942097026603</v>
      </c>
      <c r="K7" s="29">
        <f t="shared" si="3"/>
        <v>-2.7236795518457599</v>
      </c>
      <c r="L7" s="30">
        <v>13000</v>
      </c>
      <c r="M7" s="26">
        <v>1.8959999999999999</v>
      </c>
      <c r="N7" s="27">
        <v>1.903</v>
      </c>
      <c r="O7" s="28">
        <f t="shared" si="4"/>
        <v>100.36919831223629</v>
      </c>
      <c r="P7" s="29">
        <f t="shared" si="5"/>
        <v>3.2009105699460902E-2</v>
      </c>
      <c r="Q7" s="30">
        <v>20000</v>
      </c>
      <c r="R7" s="26">
        <v>1.4750000000000001</v>
      </c>
      <c r="S7" s="27">
        <v>0.92</v>
      </c>
      <c r="T7" s="28">
        <f t="shared" si="6"/>
        <v>62.372881355932201</v>
      </c>
      <c r="U7" s="29">
        <f t="shared" si="7"/>
        <v>-4.1000838593725311</v>
      </c>
      <c r="V7" s="31">
        <f t="shared" si="8"/>
        <v>40000</v>
      </c>
      <c r="W7" s="26"/>
      <c r="X7" s="27"/>
      <c r="Y7" s="28"/>
      <c r="Z7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7037-9D7E-4F6F-9F07-3F3172D0D13E}">
  <dimension ref="A1:Z7"/>
  <sheetViews>
    <sheetView workbookViewId="0">
      <pane xSplit="1" topLeftCell="B1" activePane="topRight" state="frozen"/>
      <selection pane="topRight" activeCell="H25" sqref="H25"/>
    </sheetView>
  </sheetViews>
  <sheetFormatPr defaultRowHeight="14.4" x14ac:dyDescent="0.3"/>
  <cols>
    <col min="1" max="1" width="12.77734375" bestFit="1" customWidth="1"/>
    <col min="2" max="2" width="5.77734375" bestFit="1" customWidth="1"/>
    <col min="3" max="3" width="6.77734375" bestFit="1" customWidth="1"/>
    <col min="4" max="4" width="7" bestFit="1" customWidth="1"/>
    <col min="5" max="5" width="5.5546875" bestFit="1" customWidth="1"/>
    <col min="6" max="6" width="12.88671875" bestFit="1" customWidth="1"/>
    <col min="7" max="7" width="4" bestFit="1" customWidth="1"/>
    <col min="8" max="8" width="6.77734375" bestFit="1" customWidth="1"/>
    <col min="9" max="9" width="7" bestFit="1" customWidth="1"/>
    <col min="10" max="10" width="6.5546875" bestFit="1" customWidth="1"/>
    <col min="11" max="11" width="12.88671875" bestFit="1" customWidth="1"/>
    <col min="12" max="12" width="6.44140625" bestFit="1" customWidth="1"/>
    <col min="13" max="13" width="6.77734375" bestFit="1" customWidth="1"/>
    <col min="14" max="14" width="7" bestFit="1" customWidth="1"/>
    <col min="15" max="15" width="7.5546875" bestFit="1" customWidth="1"/>
    <col min="16" max="16" width="12.88671875" bestFit="1" customWidth="1"/>
    <col min="17" max="17" width="4" bestFit="1" customWidth="1"/>
    <col min="18" max="18" width="6.77734375" bestFit="1" customWidth="1"/>
    <col min="19" max="19" width="7" bestFit="1" customWidth="1"/>
    <col min="20" max="20" width="6.5546875" bestFit="1" customWidth="1"/>
    <col min="21" max="21" width="12.88671875" bestFit="1" customWidth="1"/>
    <col min="22" max="22" width="6" bestFit="1" customWidth="1"/>
    <col min="23" max="23" width="6.77734375" bestFit="1" customWidth="1"/>
    <col min="24" max="24" width="7" bestFit="1" customWidth="1"/>
    <col min="25" max="25" width="5.5546875" bestFit="1" customWidth="1"/>
    <col min="26" max="26" width="12.88671875" bestFit="1" customWidth="1"/>
  </cols>
  <sheetData>
    <row r="1" spans="1:26" ht="15" thickBot="1" x14ac:dyDescent="0.35">
      <c r="A1" s="9" t="s">
        <v>0</v>
      </c>
      <c r="B1" s="10" t="s">
        <v>7</v>
      </c>
      <c r="C1" s="11" t="s">
        <v>11</v>
      </c>
      <c r="D1" s="11" t="s">
        <v>12</v>
      </c>
      <c r="E1" s="11" t="s">
        <v>14</v>
      </c>
      <c r="F1" s="11" t="s">
        <v>13</v>
      </c>
      <c r="G1" s="11" t="s">
        <v>8</v>
      </c>
      <c r="H1" s="11" t="s">
        <v>11</v>
      </c>
      <c r="I1" s="11" t="s">
        <v>12</v>
      </c>
      <c r="J1" s="11" t="s">
        <v>14</v>
      </c>
      <c r="K1" s="11" t="s">
        <v>13</v>
      </c>
      <c r="L1" s="11" t="s">
        <v>9</v>
      </c>
      <c r="M1" s="11" t="s">
        <v>11</v>
      </c>
      <c r="N1" s="11" t="s">
        <v>12</v>
      </c>
      <c r="O1" s="11" t="s">
        <v>14</v>
      </c>
      <c r="P1" s="11" t="s">
        <v>13</v>
      </c>
      <c r="Q1" s="11" t="s">
        <v>10</v>
      </c>
      <c r="R1" s="11" t="s">
        <v>11</v>
      </c>
      <c r="S1" s="11" t="s">
        <v>12</v>
      </c>
      <c r="T1" s="11" t="s">
        <v>14</v>
      </c>
      <c r="U1" s="11" t="s">
        <v>13</v>
      </c>
      <c r="V1" s="11" t="s">
        <v>21</v>
      </c>
      <c r="W1" s="11" t="s">
        <v>11</v>
      </c>
      <c r="X1" s="11" t="s">
        <v>12</v>
      </c>
      <c r="Y1" s="11" t="s">
        <v>14</v>
      </c>
      <c r="Z1" s="11" t="s">
        <v>13</v>
      </c>
    </row>
    <row r="2" spans="1:26" ht="15" thickTop="1" x14ac:dyDescent="0.3">
      <c r="A2" s="5" t="s">
        <v>1</v>
      </c>
      <c r="B2" s="6">
        <v>6</v>
      </c>
      <c r="C2" s="7">
        <v>2.0019999999999998</v>
      </c>
      <c r="D2" s="7">
        <v>2.1000000000000001E-2</v>
      </c>
      <c r="E2" s="12">
        <f>100*D2/C2</f>
        <v>1.0489510489510492</v>
      </c>
      <c r="F2" s="12">
        <f>20*LOG10(D2/C2)</f>
        <v>-39.584895568187612</v>
      </c>
      <c r="G2" s="8">
        <v>60</v>
      </c>
      <c r="H2" s="7">
        <v>2.0019999999999998</v>
      </c>
      <c r="I2" s="7">
        <v>1.4219999999999999</v>
      </c>
      <c r="J2" s="12">
        <f>100*I2/H2</f>
        <v>71.028971028971029</v>
      </c>
      <c r="K2" s="12">
        <f>20*LOG10(I2/H2)</f>
        <v>-2.9712895349910462</v>
      </c>
      <c r="L2" s="8">
        <v>185</v>
      </c>
      <c r="M2" s="7">
        <v>2.0019999999999998</v>
      </c>
      <c r="N2" s="7">
        <v>2.0710000000000002</v>
      </c>
      <c r="O2" s="12">
        <f>100*N2/M2</f>
        <v>103.44655344655347</v>
      </c>
      <c r="P2" s="12">
        <f>20*LOG10(N2/M2)</f>
        <v>0.29432051500305706</v>
      </c>
      <c r="Q2" s="8">
        <v>250</v>
      </c>
      <c r="R2" s="7">
        <v>2.0019999999999998</v>
      </c>
      <c r="S2" s="7">
        <v>1.464</v>
      </c>
      <c r="T2" s="12">
        <f>100*S2/R2</f>
        <v>73.126873126873136</v>
      </c>
      <c r="U2" s="12">
        <f>20*LOG10(S2/R2)</f>
        <v>-2.7184599284185347</v>
      </c>
      <c r="V2" s="7" t="s">
        <v>23</v>
      </c>
      <c r="W2" s="7">
        <v>1.9379999999999999</v>
      </c>
      <c r="X2" s="7">
        <v>2.1000000000000001E-2</v>
      </c>
      <c r="Y2" s="12">
        <f>100*X2/W2</f>
        <v>1.0835913312693499</v>
      </c>
      <c r="Z2" s="12">
        <f>20*LOG10(X2/W2)</f>
        <v>-39.302689559616546</v>
      </c>
    </row>
    <row r="3" spans="1:26" x14ac:dyDescent="0.3">
      <c r="A3" s="4" t="s">
        <v>2</v>
      </c>
      <c r="B3" s="3">
        <v>25</v>
      </c>
      <c r="C3" s="1">
        <v>2.0019999999999998</v>
      </c>
      <c r="D3" s="1">
        <v>2.1000000000000001E-2</v>
      </c>
      <c r="E3" s="12">
        <f t="shared" ref="E3:E7" si="0">100*D3/C3</f>
        <v>1.0489510489510492</v>
      </c>
      <c r="F3" s="12">
        <f>20*LOG10(D3/C3)</f>
        <v>-39.584895568187612</v>
      </c>
      <c r="G3" s="2">
        <v>250</v>
      </c>
      <c r="H3" s="1">
        <v>1.98</v>
      </c>
      <c r="I3" s="1">
        <v>1.2549999999999999</v>
      </c>
      <c r="J3" s="12">
        <f t="shared" ref="J3:J7" si="1">100*I3/H3</f>
        <v>63.383838383838381</v>
      </c>
      <c r="K3" s="12">
        <f t="shared" ref="K3:K7" si="2">20*LOG10(I3/H3)</f>
        <v>-3.9604292888894843</v>
      </c>
      <c r="L3" s="2">
        <v>375</v>
      </c>
      <c r="M3" s="1">
        <v>1.98</v>
      </c>
      <c r="N3" s="1">
        <v>1.778</v>
      </c>
      <c r="O3" s="12">
        <f t="shared" ref="O3:O7" si="3">100*N3/M3</f>
        <v>89.797979797979806</v>
      </c>
      <c r="P3" s="12">
        <f t="shared" ref="P3:P7" si="4">20*LOG10(N3/M3)</f>
        <v>-0.93466867254672437</v>
      </c>
      <c r="Q3" s="2">
        <v>500</v>
      </c>
      <c r="R3" s="1">
        <v>1.98</v>
      </c>
      <c r="S3" s="1">
        <v>1.38</v>
      </c>
      <c r="T3" s="12">
        <f t="shared" ref="T3:T7" si="5">100*S3/R3</f>
        <v>69.696969696969703</v>
      </c>
      <c r="U3" s="12">
        <f t="shared" ref="U3:U7" si="6">20*LOG10(S3/R3)</f>
        <v>-3.1357220772058931</v>
      </c>
      <c r="V3" s="1" t="s">
        <v>19</v>
      </c>
      <c r="W3" s="1">
        <v>1.917</v>
      </c>
      <c r="X3" s="1">
        <v>2.1000000000000001E-2</v>
      </c>
      <c r="Y3" s="12">
        <f t="shared" ref="Y3:Y7" si="7">100*X3/W3</f>
        <v>1.0954616588419406</v>
      </c>
      <c r="Z3" s="12">
        <f t="shared" ref="Z3:Z7" si="8">20*LOG10(X3/W3)</f>
        <v>-39.208056362882864</v>
      </c>
    </row>
    <row r="4" spans="1:26" x14ac:dyDescent="0.3">
      <c r="A4" s="4" t="s">
        <v>3</v>
      </c>
      <c r="B4" s="3">
        <v>50</v>
      </c>
      <c r="C4" s="1"/>
      <c r="D4" s="1"/>
      <c r="E4" s="12" t="e">
        <f t="shared" si="0"/>
        <v>#DIV/0!</v>
      </c>
      <c r="F4" s="12" t="e">
        <f t="shared" ref="F3:F7" si="9">20*LOG10(D4/C4)</f>
        <v>#DIV/0!</v>
      </c>
      <c r="G4" s="2">
        <v>500</v>
      </c>
      <c r="H4" s="1"/>
      <c r="I4" s="1"/>
      <c r="J4" s="12" t="e">
        <f t="shared" si="1"/>
        <v>#DIV/0!</v>
      </c>
      <c r="K4" s="12" t="e">
        <f t="shared" si="2"/>
        <v>#DIV/0!</v>
      </c>
      <c r="L4" s="2">
        <v>1250</v>
      </c>
      <c r="M4" s="1"/>
      <c r="N4" s="1"/>
      <c r="O4" s="12" t="e">
        <f t="shared" si="3"/>
        <v>#DIV/0!</v>
      </c>
      <c r="P4" s="12" t="e">
        <f t="shared" si="4"/>
        <v>#DIV/0!</v>
      </c>
      <c r="Q4" s="2" t="s">
        <v>15</v>
      </c>
      <c r="R4" s="1"/>
      <c r="S4" s="1"/>
      <c r="T4" s="12" t="e">
        <f t="shared" si="5"/>
        <v>#DIV/0!</v>
      </c>
      <c r="U4" s="12" t="e">
        <f t="shared" si="6"/>
        <v>#DIV/0!</v>
      </c>
      <c r="V4" s="1" t="s">
        <v>22</v>
      </c>
      <c r="W4" s="1"/>
      <c r="X4" s="1"/>
      <c r="Y4" s="12" t="e">
        <f t="shared" si="7"/>
        <v>#DIV/0!</v>
      </c>
      <c r="Z4" s="12" t="e">
        <f t="shared" si="8"/>
        <v>#DIV/0!</v>
      </c>
    </row>
    <row r="5" spans="1:26" x14ac:dyDescent="0.3">
      <c r="A5" s="4" t="s">
        <v>4</v>
      </c>
      <c r="B5" s="3">
        <v>200</v>
      </c>
      <c r="C5" s="1"/>
      <c r="D5" s="1"/>
      <c r="E5" s="12" t="e">
        <f t="shared" si="0"/>
        <v>#DIV/0!</v>
      </c>
      <c r="F5" s="12" t="e">
        <f t="shared" si="9"/>
        <v>#DIV/0!</v>
      </c>
      <c r="G5" s="2" t="s">
        <v>15</v>
      </c>
      <c r="H5" s="1"/>
      <c r="I5" s="1"/>
      <c r="J5" s="12" t="e">
        <f t="shared" si="1"/>
        <v>#DIV/0!</v>
      </c>
      <c r="K5" s="12" t="e">
        <f t="shared" si="2"/>
        <v>#DIV/0!</v>
      </c>
      <c r="L5" s="2" t="s">
        <v>18</v>
      </c>
      <c r="M5" s="1"/>
      <c r="N5" s="1"/>
      <c r="O5" s="12" t="e">
        <f t="shared" si="3"/>
        <v>#DIV/0!</v>
      </c>
      <c r="P5" s="12" t="e">
        <f t="shared" si="4"/>
        <v>#DIV/0!</v>
      </c>
      <c r="Q5" s="2" t="s">
        <v>16</v>
      </c>
      <c r="R5" s="1"/>
      <c r="S5" s="1"/>
      <c r="T5" s="12" t="e">
        <f t="shared" si="5"/>
        <v>#DIV/0!</v>
      </c>
      <c r="U5" s="12" t="e">
        <f t="shared" si="6"/>
        <v>#DIV/0!</v>
      </c>
      <c r="V5" s="1" t="s">
        <v>22</v>
      </c>
      <c r="W5" s="1"/>
      <c r="X5" s="1"/>
      <c r="Y5" s="12" t="e">
        <f t="shared" si="7"/>
        <v>#DIV/0!</v>
      </c>
      <c r="Z5" s="12" t="e">
        <f t="shared" si="8"/>
        <v>#DIV/0!</v>
      </c>
    </row>
    <row r="6" spans="1:26" x14ac:dyDescent="0.3">
      <c r="A6" s="4" t="s">
        <v>5</v>
      </c>
      <c r="B6" s="3">
        <v>400</v>
      </c>
      <c r="C6" s="1"/>
      <c r="D6" s="1"/>
      <c r="E6" s="12" t="e">
        <f t="shared" si="0"/>
        <v>#DIV/0!</v>
      </c>
      <c r="F6" s="12" t="e">
        <f t="shared" si="9"/>
        <v>#DIV/0!</v>
      </c>
      <c r="G6" s="2" t="s">
        <v>16</v>
      </c>
      <c r="H6" s="1"/>
      <c r="I6" s="1"/>
      <c r="J6" s="12" t="e">
        <f t="shared" si="1"/>
        <v>#DIV/0!</v>
      </c>
      <c r="K6" s="12" t="e">
        <f t="shared" si="2"/>
        <v>#DIV/0!</v>
      </c>
      <c r="L6" s="2" t="s">
        <v>19</v>
      </c>
      <c r="M6" s="1"/>
      <c r="N6" s="1"/>
      <c r="O6" s="12" t="e">
        <f t="shared" si="3"/>
        <v>#DIV/0!</v>
      </c>
      <c r="P6" s="12" t="e">
        <f t="shared" si="4"/>
        <v>#DIV/0!</v>
      </c>
      <c r="Q6" s="2" t="s">
        <v>17</v>
      </c>
      <c r="R6" s="1"/>
      <c r="S6" s="1"/>
      <c r="T6" s="12" t="e">
        <f t="shared" si="5"/>
        <v>#DIV/0!</v>
      </c>
      <c r="U6" s="12" t="e">
        <f t="shared" si="6"/>
        <v>#DIV/0!</v>
      </c>
      <c r="V6" s="1" t="s">
        <v>22</v>
      </c>
      <c r="W6" s="1"/>
      <c r="X6" s="1"/>
      <c r="Y6" s="12" t="e">
        <f t="shared" si="7"/>
        <v>#DIV/0!</v>
      </c>
      <c r="Z6" s="12" t="e">
        <f t="shared" si="8"/>
        <v>#DIV/0!</v>
      </c>
    </row>
    <row r="7" spans="1:26" x14ac:dyDescent="0.3">
      <c r="A7" s="4" t="s">
        <v>6</v>
      </c>
      <c r="B7" s="3">
        <v>600</v>
      </c>
      <c r="C7" s="1"/>
      <c r="D7" s="1"/>
      <c r="E7" s="12" t="e">
        <f t="shared" si="0"/>
        <v>#DIV/0!</v>
      </c>
      <c r="F7" s="12" t="e">
        <f t="shared" si="9"/>
        <v>#DIV/0!</v>
      </c>
      <c r="G7" s="2" t="s">
        <v>17</v>
      </c>
      <c r="H7" s="1"/>
      <c r="I7" s="1"/>
      <c r="J7" s="12" t="e">
        <f t="shared" si="1"/>
        <v>#DIV/0!</v>
      </c>
      <c r="K7" s="12" t="e">
        <f t="shared" si="2"/>
        <v>#DIV/0!</v>
      </c>
      <c r="L7" s="2" t="s">
        <v>20</v>
      </c>
      <c r="M7" s="1"/>
      <c r="N7" s="1"/>
      <c r="O7" s="12" t="e">
        <f t="shared" si="3"/>
        <v>#DIV/0!</v>
      </c>
      <c r="P7" s="12" t="e">
        <f t="shared" si="4"/>
        <v>#DIV/0!</v>
      </c>
      <c r="Q7" s="2" t="s">
        <v>22</v>
      </c>
      <c r="R7" s="1"/>
      <c r="S7" s="1"/>
      <c r="T7" s="12" t="e">
        <f t="shared" si="5"/>
        <v>#DIV/0!</v>
      </c>
      <c r="U7" s="12" t="e">
        <f t="shared" si="6"/>
        <v>#DIV/0!</v>
      </c>
      <c r="V7" s="1" t="s">
        <v>22</v>
      </c>
      <c r="W7" s="1"/>
      <c r="X7" s="1"/>
      <c r="Y7" s="12" t="e">
        <f t="shared" si="7"/>
        <v>#DIV/0!</v>
      </c>
      <c r="Z7" s="12" t="e">
        <f t="shared" si="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Octave</vt:lpstr>
      <vt:lpstr>Decade Attempt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 Lawal</dc:creator>
  <cp:lastModifiedBy>Ghani Lawal</cp:lastModifiedBy>
  <dcterms:created xsi:type="dcterms:W3CDTF">2023-11-03T01:50:06Z</dcterms:created>
  <dcterms:modified xsi:type="dcterms:W3CDTF">2023-11-03T02:53:03Z</dcterms:modified>
</cp:coreProperties>
</file>