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DE6AB8DC-6FAC-BF46-A8D8-A5069F19CA9E}" xr6:coauthVersionLast="43" xr6:coauthVersionMax="43" xr10:uidLastSave="{00000000-0000-0000-0000-000000000000}"/>
  <bookViews>
    <workbookView xWindow="0" yWindow="460" windowWidth="38400" windowHeight="21140" activeTab="3" xr2:uid="{00000000-000D-0000-FFFF-FFFF00000000}"/>
  </bookViews>
  <sheets>
    <sheet name="Test " sheetId="1" r:id="rId1"/>
    <sheet name="Descriptive Statistic" sheetId="7" r:id="rId2"/>
    <sheet name="All Variables Set" sheetId="38" r:id="rId3"/>
    <sheet name="Univaraite-All-Models" sheetId="28" r:id="rId4"/>
    <sheet name="Raw-Models" sheetId="40" r:id="rId5"/>
    <sheet name="Template" sheetId="41" r:id="rId6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28" l="1"/>
  <c r="B41" i="28" s="1"/>
  <c r="B37" i="28"/>
  <c r="H38" i="28"/>
  <c r="H41" i="28" s="1"/>
  <c r="H37" i="28"/>
  <c r="N38" i="28"/>
  <c r="N41" i="28" s="1"/>
  <c r="N37" i="28"/>
  <c r="T37" i="28"/>
  <c r="T38" i="28"/>
  <c r="T41" i="28" s="1"/>
  <c r="T42" i="28" s="1"/>
  <c r="B42" i="28" l="1"/>
  <c r="B39" i="28"/>
  <c r="H42" i="28"/>
  <c r="H39" i="28"/>
  <c r="N42" i="28"/>
  <c r="N39" i="28"/>
  <c r="T39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<sst xmlns="http://schemas.openxmlformats.org/spreadsheetml/2006/main" count="1676" uniqueCount="512">
  <si>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</si>
  <si>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</si>
  <si>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</si>
  <si>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</si>
  <si>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</si>
  <si>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</si>
  <si>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</si>
  <si>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</si>
  <si>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</si>
  <si>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</si>
  <si>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</si>
  <si>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</si>
  <si>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</si>
  <si>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</si>
  <si>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</si>
  <si>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</si>
  <si>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</si>
  <si>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</si>
  <si>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</si>
  <si>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</si>
  <si>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</si>
  <si>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</si>
  <si>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</si>
  <si>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</si>
  <si>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</si>
  <si>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</si>
  <si>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</si>
  <si>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</si>
  <si>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</si>
  <si>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</si>
  <si>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</si>
  <si>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</si>
  <si>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</si>
  <si>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</si>
  <si>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</si>
  <si>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</si>
  <si>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</si>
  <si>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</si>
  <si>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</si>
  <si>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</si>
  <si>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</si>
  <si>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</si>
  <si>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</si>
  <si>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</si>
  <si>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</si>
  <si>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</si>
  <si>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</si>
  <si>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</si>
  <si>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</si>
  <si>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</si>
  <si>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</si>
  <si>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</si>
  <si>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</si>
  <si>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</si>
  <si>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</si>
  <si>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</si>
  <si>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</si>
  <si>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</si>
  <si>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</si>
  <si>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</si>
  <si>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</si>
  <si>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</si>
  <si>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</si>
  <si>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</si>
  <si>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</si>
  <si>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</si>
  <si>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</si>
  <si>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</si>
  <si>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</si>
  <si>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</si>
  <si>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</si>
  <si>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</si>
  <si>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</si>
  <si>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</si>
  <si>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</si>
  <si>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</si>
  <si>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</si>
  <si>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</si>
  <si>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</si>
  <si>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</si>
  <si>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</si>
  <si>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</si>
  <si>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</si>
  <si>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</si>
  <si>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</si>
  <si>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</si>
  <si>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</si>
  <si>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</si>
  <si>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</si>
  <si>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</si>
  <si>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</si>
  <si>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</si>
  <si>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</si>
  <si>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</si>
  <si>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</si>
  <si>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</si>
  <si>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</si>
  <si>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</si>
  <si>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</si>
  <si>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</si>
  <si>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</si>
  <si>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</si>
  <si>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</si>
  <si>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</si>
  <si>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</si>
  <si>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</si>
  <si>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</si>
  <si>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</si>
  <si>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</si>
  <si>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</si>
  <si>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</si>
  <si>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</si>
  <si>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</si>
  <si>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</si>
  <si>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</si>
  <si>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</si>
  <si>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</si>
  <si>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</si>
  <si>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</si>
  <si>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</si>
  <si>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</si>
  <si>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</si>
  <si>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</si>
  <si>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</si>
  <si>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</si>
  <si>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</si>
  <si>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</si>
  <si>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</si>
  <si>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</si>
  <si>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</si>
  <si>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</si>
  <si>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</si>
  <si>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</si>
  <si>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</si>
  <si>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</si>
  <si>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</si>
  <si>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</si>
  <si>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</si>
  <si>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</si>
  <si>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</si>
  <si>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</si>
  <si>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</si>
  <si>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</si>
  <si>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</si>
  <si>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</si>
  <si>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</si>
  <si>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</si>
  <si>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</si>
  <si>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</si>
  <si>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</si>
  <si>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</si>
  <si>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</si>
  <si>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</si>
  <si>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</si>
  <si>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</si>
  <si>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</si>
  <si>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</si>
  <si>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</si>
  <si>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</si>
  <si>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</si>
  <si>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</si>
  <si>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</si>
  <si>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</si>
  <si>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</si>
  <si>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</si>
  <si>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</si>
  <si>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</si>
  <si>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</si>
  <si>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</si>
  <si>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</si>
  <si>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</si>
  <si>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</si>
  <si>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</si>
  <si>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</si>
  <si>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</si>
  <si>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</si>
  <si>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</si>
  <si>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</si>
  <si>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</si>
  <si>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</si>
  <si>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</si>
  <si>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</si>
  <si>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</si>
  <si>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</si>
  <si>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</si>
  <si>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</si>
  <si>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</si>
  <si>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</si>
  <si>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</si>
  <si>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</si>
  <si>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</si>
  <si>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</si>
  <si>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</si>
  <si>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</si>
  <si>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</si>
  <si>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</si>
  <si>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</si>
  <si>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</si>
  <si>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</si>
  <si>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</si>
  <si>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</si>
  <si>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</si>
  <si>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</si>
  <si>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</si>
  <si>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</si>
  <si>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</si>
  <si>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</si>
  <si>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</si>
  <si>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</si>
  <si>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</si>
  <si>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</si>
  <si>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</si>
  <si>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</si>
  <si>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</si>
  <si>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</si>
  <si>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</si>
  <si>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</si>
  <si>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</si>
  <si>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</si>
  <si>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</si>
  <si>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</si>
  <si>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</si>
  <si>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</si>
  <si>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</si>
  <si>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</si>
  <si>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</si>
  <si>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</si>
  <si>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</si>
  <si>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</si>
  <si>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</si>
  <si>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</si>
  <si>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</si>
  <si>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</si>
  <si>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</si>
  <si>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</si>
  <si>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</si>
  <si>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</si>
  <si>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</si>
  <si>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</si>
  <si>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</si>
  <si>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</si>
  <si>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</si>
  <si>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</si>
  <si>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</si>
  <si>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</si>
  <si>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</si>
  <si>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</si>
  <si>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</si>
  <si>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</si>
  <si>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</si>
  <si>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</si>
  <si>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</si>
  <si>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</si>
  <si>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</si>
  <si>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</si>
  <si>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</si>
  <si>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</si>
  <si>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</si>
  <si>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</si>
  <si>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</si>
  <si>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</si>
  <si>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</si>
  <si>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</si>
  <si>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</si>
  <si>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</si>
  <si>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</si>
  <si>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</si>
  <si>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</si>
  <si>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</si>
  <si>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</si>
  <si>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</si>
  <si>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</si>
  <si>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</si>
  <si>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</si>
  <si>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</si>
  <si>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</si>
  <si>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</si>
  <si>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</si>
  <si>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</si>
  <si>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</si>
  <si>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</si>
  <si>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</si>
  <si>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</si>
  <si>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</si>
  <si>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</si>
  <si>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</si>
  <si>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</si>
  <si>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</si>
  <si>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</si>
  <si>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</si>
  <si>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</si>
  <si>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</si>
  <si>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</si>
  <si>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</si>
  <si>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</si>
  <si>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</si>
  <si>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</si>
  <si>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</si>
  <si>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</si>
  <si>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</si>
  <si>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</si>
  <si>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</si>
  <si>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</si>
  <si>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</si>
  <si>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</si>
  <si>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</si>
  <si>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</si>
  <si>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</si>
  <si>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</si>
  <si>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</si>
  <si>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</si>
  <si>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</si>
  <si>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</si>
  <si>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</si>
  <si>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</si>
  <si>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</si>
  <si>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</si>
  <si>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</si>
  <si>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</si>
  <si>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</si>
  <si>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</si>
  <si>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</si>
  <si>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</si>
  <si>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</si>
  <si>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</si>
  <si>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</si>
  <si>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</si>
  <si>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</si>
  <si>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</si>
  <si>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</si>
  <si>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</si>
  <si>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</si>
  <si>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</si>
  <si>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</si>
  <si>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</si>
  <si>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</si>
  <si>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</si>
  <si>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</si>
  <si>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</si>
  <si>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</si>
  <si>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</si>
  <si>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</si>
  <si>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</si>
  <si>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</si>
  <si>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</si>
  <si>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</si>
  <si>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</si>
  <si>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</si>
  <si>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</si>
  <si>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</si>
  <si>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</si>
  <si>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</si>
  <si>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</si>
  <si>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</si>
  <si>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</si>
  <si>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</si>
  <si>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</si>
  <si>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</si>
  <si>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</si>
  <si>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</si>
  <si>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</si>
  <si>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</si>
  <si>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</si>
  <si>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</si>
  <si>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</si>
  <si>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</si>
  <si>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</si>
  <si>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</si>
  <si>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</si>
  <si>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</si>
  <si>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</si>
  <si>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</si>
  <si>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</si>
  <si>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</si>
  <si>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</si>
  <si>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</si>
  <si>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</si>
  <si>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</si>
  <si>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</si>
  <si>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</si>
  <si>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</si>
  <si>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</si>
  <si>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</si>
  <si>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</si>
  <si>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</si>
  <si>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</si>
  <si>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</si>
  <si>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</si>
  <si>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</si>
  <si>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</si>
  <si>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</si>
  <si>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</si>
  <si>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</si>
  <si>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</si>
  <si>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</si>
  <si>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</si>
  <si>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</si>
  <si>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</si>
  <si>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</si>
  <si>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</si>
  <si>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</si>
  <si>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</si>
  <si>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</si>
  <si>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</si>
  <si>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</si>
  <si>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</si>
  <si>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</si>
  <si>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</si>
  <si>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</si>
  <si>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</si>
  <si>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</si>
  <si>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</si>
  <si>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</si>
  <si>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</si>
  <si>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</si>
  <si>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</si>
  <si>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</si>
  <si>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</si>
  <si>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</si>
  <si>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</si>
  <si>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</si>
  <si>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</si>
  <si>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</si>
  <si>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</si>
  <si>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</si>
  <si>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</si>
  <si>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</si>
  <si>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</si>
  <si>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</si>
  <si>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</si>
  <si>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</si>
  <si>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</si>
  <si>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</si>
  <si>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</si>
  <si>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</si>
  <si>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</si>
  <si>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</si>
  <si>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</si>
  <si>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</si>
  <si>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</si>
  <si>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</si>
  <si>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</si>
  <si>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</si>
  <si>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</si>
  <si>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</si>
  <si>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</si>
  <si>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</si>
  <si>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</si>
  <si>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</si>
  <si>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</si>
  <si>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</si>
  <si>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</si>
  <si>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</si>
  <si>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</si>
  <si>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</si>
  <si>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</si>
  <si>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</si>
  <si>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</si>
  <si>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</si>
  <si>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</si>
  <si>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</si>
  <si>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</si>
  <si>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</si>
  <si>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</si>
  <si>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</si>
  <si>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</si>
  <si>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</si>
  <si>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</si>
  <si>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</si>
  <si>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</si>
  <si>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</si>
  <si>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</si>
  <si>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</si>
  <si>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</si>
  <si>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</si>
  <si>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</si>
  <si>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</si>
  <si>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</si>
  <si>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</si>
  <si>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</si>
  <si>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</si>
  <si>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</si>
  <si>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</si>
  <si>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</si>
  <si>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</si>
  <si>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</si>
  <si>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</si>
  <si>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</si>
  <si>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</si>
  <si>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</si>
  <si>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</si>
  <si>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</si>
  <si>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</si>
  <si>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</si>
  <si>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</si>
  <si>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</si>
  <si>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</si>
  <si>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</si>
  <si>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</si>
  <si>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</si>
  <si>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</si>
  <si>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</si>
  <si>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</si>
  <si>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</si>
  <si>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Likelihood-ratio test Assumption: Poisson model is nested in NBII Prob &gt; chi2 = 0.0001</t>
    <phoneticPr fontId="12"/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</si>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</sst>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78" formatCode="0.0000000"/>
    <numFmt numFmtId="179" formatCode="0.000_ "/>
    <numFmt numFmtId="180" formatCode="0.0000000_ "/>
    <numFmt numFmtId="181" formatCode="0.00000000000000_ "/>
  </numFmts>
  <fonts count="26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178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4" xfId="0" applyFont="1" applyFill="1" applyBorder="1" applyAlignment="1">
      <alignment horizontal="left" vertical="center"/>
    </xf>
    <xf numFmtId="11" fontId="0" fillId="0" borderId="0" xfId="0" applyNumberFormat="1"/>
    <xf numFmtId="0" fontId="7" fillId="0" borderId="10" xfId="0" applyFont="1" applyBorder="1" applyAlignment="1"/>
    <xf numFmtId="0" fontId="7" fillId="0" borderId="12" xfId="0" applyFont="1" applyBorder="1" applyAlignment="1"/>
    <xf numFmtId="176" fontId="7" fillId="0" borderId="7" xfId="0" applyNumberFormat="1" applyFont="1" applyBorder="1" applyAlignment="1">
      <alignment horizontal="center" vertical="center"/>
    </xf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0" borderId="6" xfId="0" applyBorder="1"/>
    <xf numFmtId="0" fontId="0" fillId="0" borderId="1" xfId="0" applyBorder="1"/>
    <xf numFmtId="176" fontId="0" fillId="0" borderId="1" xfId="0" applyNumberFormat="1" applyBorder="1" applyAlignment="1">
      <alignment horizontal="center"/>
    </xf>
    <xf numFmtId="176" fontId="7" fillId="0" borderId="6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179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7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6ACFF"/>
      <color rgb="FF9BFF8D"/>
      <color rgb="FFFFF580"/>
      <color rgb="FFFF978A"/>
      <color rgb="FF009999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G9" sqref="G9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789" priority="21" operator="between">
      <formula>$F$6</formula>
      <formula>$F$7</formula>
    </cfRule>
    <cfRule type="cellIs" dxfId="788" priority="22" operator="between">
      <formula>$E$6</formula>
      <formula>$E$7</formula>
    </cfRule>
    <cfRule type="cellIs" dxfId="787" priority="23" operator="between">
      <formula>$F$5</formula>
      <formula>$F$6</formula>
    </cfRule>
    <cfRule type="cellIs" dxfId="786" priority="24" operator="between">
      <formula>$E$5</formula>
      <formula>$E$6</formula>
    </cfRule>
    <cfRule type="cellIs" dxfId="785" priority="25" operator="between">
      <formula>$F$4</formula>
      <formula>$F$5</formula>
    </cfRule>
    <cfRule type="cellIs" dxfId="784" priority="26" operator="between">
      <formula>$E$4</formula>
      <formula>$E$5</formula>
    </cfRule>
    <cfRule type="cellIs" dxfId="783" priority="27" operator="between">
      <formula>$F$3</formula>
      <formula>$F$4</formula>
    </cfRule>
    <cfRule type="cellIs" dxfId="782" priority="28" operator="between">
      <formula>$E$3</formula>
      <formula>$E$4</formula>
    </cfRule>
    <cfRule type="cellIs" dxfId="781" priority="29" operator="lessThan">
      <formula>$F$3</formula>
    </cfRule>
    <cfRule type="cellIs" dxfId="78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B2" sqref="B2:C2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55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48">
        <v>5.0276500000000004</v>
      </c>
      <c r="C2" s="148">
        <v>5.5500389999999999</v>
      </c>
      <c r="D2" s="25"/>
      <c r="E2" s="29"/>
      <c r="F2" s="81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51">
        <v>0.96313360000000003</v>
      </c>
      <c r="C3" s="151">
        <v>1.65459</v>
      </c>
      <c r="D3" s="27"/>
      <c r="E3" s="30"/>
      <c r="F3" s="82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51">
        <v>3.2949310000000001</v>
      </c>
      <c r="C4" s="151">
        <v>3.6750980000000002</v>
      </c>
      <c r="D4" s="27"/>
      <c r="E4" s="30"/>
      <c r="F4" s="82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50">
        <v>0.76958530000000003</v>
      </c>
      <c r="C5" s="150">
        <v>1.0648260000000001</v>
      </c>
      <c r="D5" s="28"/>
      <c r="E5" s="31"/>
      <c r="F5" s="83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51">
        <v>0.29953920000000001</v>
      </c>
      <c r="C6" s="151"/>
      <c r="D6" s="26"/>
      <c r="E6" s="32"/>
      <c r="F6" s="82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51">
        <v>0.28801840000000001</v>
      </c>
      <c r="C7" s="151"/>
      <c r="D7" s="26"/>
      <c r="E7" s="32"/>
      <c r="F7" s="82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48">
        <v>7.3732699999999998E-2</v>
      </c>
      <c r="C8" s="148"/>
      <c r="D8" s="22"/>
      <c r="E8" s="17"/>
      <c r="F8" s="81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51">
        <v>0.68433180000000005</v>
      </c>
      <c r="C9" s="151"/>
      <c r="D9" s="21"/>
      <c r="E9" s="16"/>
      <c r="F9" s="82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51">
        <v>0.65668199999999999</v>
      </c>
      <c r="C10" s="151"/>
      <c r="D10" s="21"/>
      <c r="E10" s="16"/>
      <c r="F10" s="82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51">
        <v>0.23271890000000001</v>
      </c>
      <c r="C11" s="151"/>
      <c r="D11" s="21"/>
      <c r="E11" s="21"/>
      <c r="F11" s="79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49" t="s">
        <v>478</v>
      </c>
      <c r="B12" s="150">
        <v>0.4447005</v>
      </c>
      <c r="C12" s="150"/>
      <c r="D12" s="23"/>
      <c r="E12" s="23"/>
      <c r="F12" s="80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48">
        <v>2.977252</v>
      </c>
      <c r="C13" s="148">
        <v>2.0887500000000001</v>
      </c>
      <c r="D13" s="156"/>
      <c r="E13" s="156"/>
      <c r="F13" s="157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51">
        <v>0.35253459999999998</v>
      </c>
      <c r="C14" s="20"/>
      <c r="D14" s="20"/>
      <c r="E14" s="20"/>
      <c r="F14" s="82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49" t="s">
        <v>470</v>
      </c>
      <c r="B15" s="150">
        <v>3.180679</v>
      </c>
      <c r="C15" s="150">
        <v>0.5932501</v>
      </c>
      <c r="D15" s="153"/>
      <c r="E15" s="153"/>
      <c r="F15" s="83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48">
        <v>0.89182620000000001</v>
      </c>
      <c r="C16" s="148">
        <v>0.70488779999999995</v>
      </c>
      <c r="D16" s="156"/>
      <c r="E16" s="156"/>
      <c r="F16" s="81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51">
        <v>2.2506620000000002</v>
      </c>
      <c r="C17" s="151">
        <v>0.36256850000000002</v>
      </c>
      <c r="D17" s="20"/>
      <c r="E17" s="20"/>
      <c r="F17" s="152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51">
        <v>0.55529949999999995</v>
      </c>
      <c r="C18" s="20"/>
      <c r="D18" s="20"/>
      <c r="E18" s="20"/>
      <c r="F18" s="82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51">
        <v>0.6336406</v>
      </c>
      <c r="C19" s="151"/>
      <c r="D19" s="20"/>
      <c r="E19" s="20"/>
      <c r="F19" s="82" t="s">
        <v>465</v>
      </c>
      <c r="G19" s="10"/>
      <c r="H19" s="10"/>
      <c r="P19" s="10"/>
      <c r="Q19" s="10"/>
    </row>
    <row r="20" spans="1:17">
      <c r="A20" s="13" t="s">
        <v>479</v>
      </c>
      <c r="B20" s="151">
        <v>0.36866359999999998</v>
      </c>
      <c r="C20" s="151"/>
      <c r="D20" s="20"/>
      <c r="E20" s="20"/>
      <c r="F20" s="82"/>
      <c r="G20" s="10"/>
      <c r="P20" s="10"/>
      <c r="Q20" s="10"/>
    </row>
    <row r="21" spans="1:17">
      <c r="A21" s="13" t="s">
        <v>462</v>
      </c>
      <c r="B21" s="151">
        <v>8.6539900000000003E-2</v>
      </c>
      <c r="C21" s="151">
        <v>0.3017608</v>
      </c>
      <c r="D21" s="20"/>
      <c r="E21" s="20"/>
      <c r="F21" s="82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51">
        <v>0.53456219999999999</v>
      </c>
      <c r="C22" s="151"/>
      <c r="D22" s="20"/>
      <c r="E22" s="20"/>
      <c r="F22" s="82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51">
        <v>0.2050691</v>
      </c>
      <c r="C23" s="151"/>
      <c r="D23" s="20"/>
      <c r="E23" s="20"/>
      <c r="F23" s="82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49" t="s">
        <v>467</v>
      </c>
      <c r="B24" s="150">
        <v>0.53686639999999997</v>
      </c>
      <c r="C24" s="150"/>
      <c r="D24" s="153"/>
      <c r="E24" s="153"/>
      <c r="F24" s="83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A124" zoomScale="150" workbookViewId="0">
      <selection activeCell="D172" sqref="D172"/>
    </sheetView>
  </sheetViews>
  <sheetFormatPr baseColWidth="10" defaultRowHeight="15"/>
  <cols>
    <col min="1" max="2" width="10.83203125" style="92"/>
    <col min="3" max="3" width="73" style="92" bestFit="1" customWidth="1"/>
    <col min="4" max="4" width="11.6640625" style="92" bestFit="1" customWidth="1"/>
    <col min="5" max="6" width="11" style="92" bestFit="1" customWidth="1"/>
    <col min="7" max="7" width="11.83203125" style="92" bestFit="1" customWidth="1"/>
    <col min="8" max="8" width="51.1640625" style="92" customWidth="1"/>
    <col min="9" max="9" width="73" style="92" bestFit="1" customWidth="1"/>
    <col min="10" max="10" width="10.83203125" style="92"/>
    <col min="11" max="11" width="53.6640625" style="92" bestFit="1" customWidth="1"/>
    <col min="12" max="12" width="58.5" style="92" customWidth="1"/>
    <col min="13" max="16384" width="10.83203125" style="92"/>
  </cols>
  <sheetData>
    <row r="2" spans="3:12" ht="16" thickBot="1"/>
    <row r="3" spans="3:12" ht="20" thickBot="1">
      <c r="C3" s="93" t="s">
        <v>11</v>
      </c>
      <c r="D3" s="94" t="s">
        <v>25</v>
      </c>
      <c r="E3" s="94" t="s">
        <v>30</v>
      </c>
      <c r="F3" s="94" t="s">
        <v>26</v>
      </c>
      <c r="G3" s="94" t="s">
        <v>27</v>
      </c>
      <c r="H3" s="116" t="s">
        <v>58</v>
      </c>
      <c r="I3" s="116" t="s">
        <v>66</v>
      </c>
    </row>
    <row r="4" spans="3:12" ht="16">
      <c r="C4" s="95" t="s">
        <v>44</v>
      </c>
      <c r="D4" s="96">
        <v>5.022831</v>
      </c>
      <c r="E4" s="97">
        <v>5.5337059999999996</v>
      </c>
      <c r="F4" s="97">
        <v>1</v>
      </c>
      <c r="G4" s="98">
        <v>66</v>
      </c>
      <c r="H4" s="110"/>
      <c r="I4" s="110"/>
    </row>
    <row r="5" spans="3:12" ht="16">
      <c r="C5" s="99" t="s">
        <v>45</v>
      </c>
      <c r="D5" s="100">
        <v>0.95890410000000004</v>
      </c>
      <c r="E5" s="101">
        <v>1.648285</v>
      </c>
      <c r="F5" s="101">
        <v>0</v>
      </c>
      <c r="G5" s="102">
        <v>20</v>
      </c>
      <c r="H5" s="113"/>
      <c r="I5" s="113"/>
    </row>
    <row r="6" spans="3:12" ht="16">
      <c r="C6" s="99" t="s">
        <v>46</v>
      </c>
      <c r="D6" s="100">
        <v>3.2899539999999998</v>
      </c>
      <c r="E6" s="101">
        <v>3.6613440000000002</v>
      </c>
      <c r="F6" s="101">
        <v>0</v>
      </c>
      <c r="G6" s="102">
        <v>40</v>
      </c>
      <c r="H6" s="113"/>
      <c r="I6" s="113"/>
    </row>
    <row r="7" spans="3:12" ht="17" thickBot="1">
      <c r="C7" s="103" t="s">
        <v>47</v>
      </c>
      <c r="D7" s="104">
        <v>0.77397260000000001</v>
      </c>
      <c r="E7" s="105">
        <v>1.0724590000000001</v>
      </c>
      <c r="F7" s="105">
        <v>0</v>
      </c>
      <c r="G7" s="106">
        <v>7</v>
      </c>
      <c r="H7" s="115"/>
      <c r="I7" s="115"/>
    </row>
    <row r="8" spans="3:12" ht="17" thickBot="1">
      <c r="C8" s="108" t="s">
        <v>51</v>
      </c>
    </row>
    <row r="9" spans="3:12" ht="17" thickBot="1">
      <c r="C9" s="107" t="s">
        <v>55</v>
      </c>
      <c r="D9" s="97">
        <v>0</v>
      </c>
      <c r="E9" s="97">
        <v>0</v>
      </c>
      <c r="F9" s="97">
        <v>0</v>
      </c>
      <c r="G9" s="97">
        <v>0</v>
      </c>
      <c r="H9" s="118" t="s">
        <v>60</v>
      </c>
      <c r="I9" s="110" t="s">
        <v>52</v>
      </c>
    </row>
    <row r="10" spans="3:12" ht="19" thickBot="1">
      <c r="C10" s="99" t="s">
        <v>54</v>
      </c>
      <c r="D10" s="101">
        <v>0.49543379999999998</v>
      </c>
      <c r="E10" s="101">
        <v>0.50055090000000002</v>
      </c>
      <c r="F10" s="101">
        <v>0</v>
      </c>
      <c r="G10" s="101">
        <v>1</v>
      </c>
      <c r="H10" s="119" t="s">
        <v>61</v>
      </c>
      <c r="I10" s="113" t="s">
        <v>35</v>
      </c>
    </row>
    <row r="11" spans="3:12" ht="17" thickBot="1">
      <c r="C11" s="111" t="s">
        <v>59</v>
      </c>
      <c r="D11" s="101">
        <v>0.32191779999999998</v>
      </c>
      <c r="E11" s="101">
        <v>0.46774589999999999</v>
      </c>
      <c r="F11" s="101">
        <v>0</v>
      </c>
      <c r="G11" s="101">
        <v>1</v>
      </c>
      <c r="H11" s="120" t="s">
        <v>62</v>
      </c>
      <c r="I11" s="113" t="s">
        <v>67</v>
      </c>
    </row>
    <row r="12" spans="3:12" ht="17" thickBot="1">
      <c r="C12" s="99" t="s">
        <v>53</v>
      </c>
      <c r="D12" s="101">
        <v>0.173516</v>
      </c>
      <c r="E12" s="101">
        <v>0.37912580000000001</v>
      </c>
      <c r="F12" s="101">
        <v>0</v>
      </c>
      <c r="G12" s="101">
        <v>1</v>
      </c>
      <c r="H12" s="120" t="s">
        <v>63</v>
      </c>
      <c r="I12" s="113" t="s">
        <v>68</v>
      </c>
    </row>
    <row r="13" spans="3:12" ht="17" thickBot="1">
      <c r="C13" s="99" t="s">
        <v>56</v>
      </c>
      <c r="D13" s="101">
        <v>0.30136990000000002</v>
      </c>
      <c r="E13" s="101">
        <v>0.4593777</v>
      </c>
      <c r="F13" s="101">
        <v>0</v>
      </c>
      <c r="G13" s="101">
        <v>1</v>
      </c>
      <c r="H13" s="120" t="s">
        <v>64</v>
      </c>
      <c r="I13" s="113" t="s">
        <v>36</v>
      </c>
    </row>
    <row r="14" spans="3:12" ht="17" thickBot="1">
      <c r="C14" s="117" t="s">
        <v>57</v>
      </c>
      <c r="D14" s="105">
        <v>0.2899543</v>
      </c>
      <c r="E14" s="105">
        <v>0.45425979999999999</v>
      </c>
      <c r="F14" s="105">
        <v>0</v>
      </c>
      <c r="G14" s="105">
        <v>1</v>
      </c>
      <c r="H14" s="121" t="s">
        <v>65</v>
      </c>
      <c r="I14" s="113" t="s">
        <v>37</v>
      </c>
    </row>
    <row r="15" spans="3:12" ht="17" thickBot="1">
      <c r="C15" s="108" t="s">
        <v>69</v>
      </c>
      <c r="I15" s="122"/>
      <c r="J15" s="123"/>
      <c r="K15" s="124"/>
      <c r="L15" s="124"/>
    </row>
    <row r="16" spans="3:12">
      <c r="C16" s="127" t="s">
        <v>76</v>
      </c>
      <c r="D16" s="97">
        <v>1.5981700000000001E-2</v>
      </c>
      <c r="E16" s="97">
        <v>0.12554799999999999</v>
      </c>
      <c r="F16" s="97">
        <v>0</v>
      </c>
      <c r="G16" s="97">
        <v>1</v>
      </c>
      <c r="H16" s="188" t="s">
        <v>81</v>
      </c>
      <c r="I16" s="110" t="s">
        <v>75</v>
      </c>
      <c r="J16" s="125"/>
      <c r="K16" s="112"/>
      <c r="L16" s="126"/>
    </row>
    <row r="17" spans="3:12">
      <c r="C17" s="111" t="s">
        <v>87</v>
      </c>
      <c r="D17" s="101">
        <v>0.48858449999999998</v>
      </c>
      <c r="E17" s="101">
        <v>0.50044129999999998</v>
      </c>
      <c r="F17" s="101">
        <v>0</v>
      </c>
      <c r="G17" s="101">
        <v>1</v>
      </c>
      <c r="H17" s="189"/>
      <c r="I17" s="113" t="s">
        <v>70</v>
      </c>
      <c r="J17" s="125"/>
      <c r="K17" s="112"/>
      <c r="L17" s="126"/>
    </row>
    <row r="18" spans="3:12">
      <c r="C18" s="111" t="s">
        <v>77</v>
      </c>
      <c r="D18" s="101">
        <v>0.88356159999999995</v>
      </c>
      <c r="E18" s="101">
        <v>0.32111659999999997</v>
      </c>
      <c r="F18" s="101">
        <v>0</v>
      </c>
      <c r="G18" s="101">
        <v>1</v>
      </c>
      <c r="H18" s="189"/>
      <c r="I18" s="113" t="s">
        <v>71</v>
      </c>
      <c r="J18" s="125"/>
      <c r="K18" s="112"/>
      <c r="L18" s="126"/>
    </row>
    <row r="19" spans="3:12">
      <c r="C19" s="111" t="s">
        <v>78</v>
      </c>
      <c r="D19" s="101">
        <v>0.40182649999999998</v>
      </c>
      <c r="E19" s="101">
        <v>0.49082789999999998</v>
      </c>
      <c r="F19" s="101">
        <v>0</v>
      </c>
      <c r="G19" s="101">
        <v>1</v>
      </c>
      <c r="H19" s="189"/>
      <c r="I19" s="113" t="s">
        <v>72</v>
      </c>
      <c r="J19" s="125"/>
      <c r="K19" s="112"/>
      <c r="L19" s="126"/>
    </row>
    <row r="20" spans="3:12">
      <c r="C20" s="111" t="s">
        <v>79</v>
      </c>
      <c r="D20" s="101">
        <v>0.26027400000000001</v>
      </c>
      <c r="E20" s="101">
        <v>0.4392858</v>
      </c>
      <c r="F20" s="101">
        <v>0</v>
      </c>
      <c r="G20" s="101">
        <v>1</v>
      </c>
      <c r="H20" s="189"/>
      <c r="I20" s="113" t="s">
        <v>73</v>
      </c>
      <c r="J20" s="125"/>
      <c r="K20" s="112"/>
      <c r="L20" s="126"/>
    </row>
    <row r="21" spans="3:12" ht="16" thickBot="1">
      <c r="C21" s="128" t="s">
        <v>80</v>
      </c>
      <c r="D21" s="105">
        <v>5.4794500000000003E-2</v>
      </c>
      <c r="E21" s="105">
        <v>0.22783900000000001</v>
      </c>
      <c r="F21" s="105">
        <v>0</v>
      </c>
      <c r="G21" s="105">
        <v>1</v>
      </c>
      <c r="H21" s="190"/>
      <c r="I21" s="115" t="s">
        <v>74</v>
      </c>
      <c r="J21" s="112"/>
      <c r="K21" s="112"/>
      <c r="L21" s="112"/>
    </row>
    <row r="22" spans="3:12" ht="17" thickBot="1">
      <c r="C22" s="108" t="s">
        <v>97</v>
      </c>
    </row>
    <row r="23" spans="3:12">
      <c r="C23" s="127" t="s">
        <v>82</v>
      </c>
      <c r="D23" s="97">
        <v>0.49771690000000002</v>
      </c>
      <c r="E23" s="97">
        <v>0.50056650000000003</v>
      </c>
      <c r="F23" s="97">
        <v>0</v>
      </c>
      <c r="G23" s="97">
        <v>1</v>
      </c>
      <c r="H23" s="185" t="s">
        <v>86</v>
      </c>
      <c r="I23" s="110"/>
    </row>
    <row r="24" spans="3:12">
      <c r="C24" s="111" t="s">
        <v>83</v>
      </c>
      <c r="D24" s="101">
        <v>0.88356159999999995</v>
      </c>
      <c r="E24" s="101">
        <v>0.32111659999999997</v>
      </c>
      <c r="F24" s="101">
        <v>0</v>
      </c>
      <c r="G24" s="101">
        <v>1</v>
      </c>
      <c r="H24" s="186"/>
      <c r="I24" s="113"/>
    </row>
    <row r="25" spans="3:12">
      <c r="C25" s="111" t="s">
        <v>84</v>
      </c>
      <c r="D25" s="101">
        <v>0.40182649999999998</v>
      </c>
      <c r="E25" s="101">
        <v>0.49082789999999998</v>
      </c>
      <c r="F25" s="101">
        <v>0</v>
      </c>
      <c r="G25" s="101">
        <v>1</v>
      </c>
      <c r="H25" s="186"/>
      <c r="I25" s="113"/>
    </row>
    <row r="26" spans="3:12" ht="16" thickBot="1">
      <c r="C26" s="128" t="s">
        <v>85</v>
      </c>
      <c r="D26" s="105">
        <v>0.26940639999999999</v>
      </c>
      <c r="E26" s="105">
        <v>0.44415870000000002</v>
      </c>
      <c r="F26" s="105">
        <v>0</v>
      </c>
      <c r="G26" s="105">
        <v>1</v>
      </c>
      <c r="H26" s="187"/>
      <c r="I26" s="115"/>
    </row>
    <row r="27" spans="3:12" ht="17" thickBot="1">
      <c r="C27" s="108" t="s">
        <v>98</v>
      </c>
    </row>
    <row r="28" spans="3:12">
      <c r="C28" s="127" t="s">
        <v>92</v>
      </c>
      <c r="D28" s="97">
        <v>1.5981700000000001E-2</v>
      </c>
      <c r="E28" s="97">
        <v>0.12554799999999999</v>
      </c>
      <c r="F28" s="97">
        <v>0</v>
      </c>
      <c r="G28" s="97">
        <v>1</v>
      </c>
      <c r="H28" s="185" t="s">
        <v>96</v>
      </c>
      <c r="I28" s="110" t="s">
        <v>88</v>
      </c>
    </row>
    <row r="29" spans="3:12">
      <c r="C29" s="111" t="s">
        <v>93</v>
      </c>
      <c r="D29" s="101">
        <v>0.48858449999999998</v>
      </c>
      <c r="E29" s="101">
        <v>0.50044129999999998</v>
      </c>
      <c r="F29" s="101">
        <v>0</v>
      </c>
      <c r="G29" s="101">
        <v>1</v>
      </c>
      <c r="H29" s="186"/>
      <c r="I29" s="113" t="s">
        <v>89</v>
      </c>
    </row>
    <row r="30" spans="3:12">
      <c r="C30" s="111" t="s">
        <v>94</v>
      </c>
      <c r="D30" s="101">
        <v>0.91780819999999996</v>
      </c>
      <c r="E30" s="101">
        <v>0.27497080000000002</v>
      </c>
      <c r="F30" s="101">
        <v>0</v>
      </c>
      <c r="G30" s="101">
        <v>1</v>
      </c>
      <c r="H30" s="186"/>
      <c r="I30" s="113" t="s">
        <v>90</v>
      </c>
    </row>
    <row r="31" spans="3:12" ht="16" thickBot="1">
      <c r="C31" s="128" t="s">
        <v>95</v>
      </c>
      <c r="D31" s="105">
        <v>0.26940639999999999</v>
      </c>
      <c r="E31" s="105">
        <v>0.44415870000000002</v>
      </c>
      <c r="F31" s="105">
        <v>0</v>
      </c>
      <c r="G31" s="105">
        <v>1</v>
      </c>
      <c r="H31" s="187"/>
      <c r="I31" s="115" t="s">
        <v>91</v>
      </c>
    </row>
    <row r="32" spans="3:12" ht="17" thickBot="1">
      <c r="C32" s="108" t="s">
        <v>99</v>
      </c>
    </row>
    <row r="33" spans="3:9">
      <c r="C33" s="127" t="s">
        <v>104</v>
      </c>
      <c r="D33" s="97">
        <v>2.2831000000000001E-3</v>
      </c>
      <c r="E33" s="97">
        <v>4.7781799999999999E-2</v>
      </c>
      <c r="F33" s="97">
        <v>0</v>
      </c>
      <c r="G33" s="97">
        <v>1</v>
      </c>
      <c r="H33" s="185" t="s">
        <v>108</v>
      </c>
      <c r="I33" s="110" t="s">
        <v>100</v>
      </c>
    </row>
    <row r="34" spans="3:9">
      <c r="C34" s="111" t="s">
        <v>105</v>
      </c>
      <c r="D34" s="101">
        <v>8.6758000000000002E-2</v>
      </c>
      <c r="E34" s="101">
        <v>0.281802</v>
      </c>
      <c r="F34" s="101">
        <v>0</v>
      </c>
      <c r="G34" s="101">
        <v>1</v>
      </c>
      <c r="H34" s="186"/>
      <c r="I34" s="113" t="s">
        <v>101</v>
      </c>
    </row>
    <row r="35" spans="3:9">
      <c r="C35" s="111" t="s">
        <v>106</v>
      </c>
      <c r="D35" s="101">
        <v>0.8401826</v>
      </c>
      <c r="E35" s="101">
        <v>0.3668556</v>
      </c>
      <c r="F35" s="101">
        <v>0</v>
      </c>
      <c r="G35" s="101">
        <v>1</v>
      </c>
      <c r="H35" s="186"/>
      <c r="I35" s="113" t="s">
        <v>102</v>
      </c>
    </row>
    <row r="36" spans="3:9" ht="16" thickBot="1">
      <c r="C36" s="128" t="s">
        <v>107</v>
      </c>
      <c r="D36" s="105">
        <v>9.3607300000000004E-2</v>
      </c>
      <c r="E36" s="105">
        <v>0.2916147</v>
      </c>
      <c r="F36" s="105">
        <v>0</v>
      </c>
      <c r="G36" s="105">
        <v>1</v>
      </c>
      <c r="H36" s="187"/>
      <c r="I36" s="115" t="s">
        <v>103</v>
      </c>
    </row>
    <row r="37" spans="3:9" ht="17" thickBot="1">
      <c r="C37" s="108" t="s">
        <v>109</v>
      </c>
    </row>
    <row r="38" spans="3:9">
      <c r="C38" s="127" t="s">
        <v>110</v>
      </c>
      <c r="D38" s="97">
        <v>7.3059399999999997E-2</v>
      </c>
      <c r="E38" s="97">
        <v>0.26053150000000003</v>
      </c>
      <c r="F38" s="97">
        <v>0</v>
      </c>
      <c r="G38" s="97">
        <v>1</v>
      </c>
      <c r="H38" s="185" t="s">
        <v>116</v>
      </c>
      <c r="I38" s="110" t="s">
        <v>42</v>
      </c>
    </row>
    <row r="39" spans="3:9" ht="18" customHeight="1">
      <c r="C39" s="111" t="s">
        <v>111</v>
      </c>
      <c r="D39" s="101">
        <v>0.68721460000000001</v>
      </c>
      <c r="E39" s="101">
        <v>0.46415790000000001</v>
      </c>
      <c r="F39" s="101">
        <v>0</v>
      </c>
      <c r="G39" s="101">
        <v>1</v>
      </c>
      <c r="H39" s="186"/>
      <c r="I39" s="113" t="s">
        <v>38</v>
      </c>
    </row>
    <row r="40" spans="3:9" ht="18" customHeight="1">
      <c r="C40" s="111" t="s">
        <v>112</v>
      </c>
      <c r="D40" s="101">
        <v>0.65525109999999998</v>
      </c>
      <c r="E40" s="101">
        <v>0.47582980000000002</v>
      </c>
      <c r="F40" s="101">
        <v>0</v>
      </c>
      <c r="G40" s="101">
        <v>1</v>
      </c>
      <c r="H40" s="186"/>
      <c r="I40" s="113" t="s">
        <v>39</v>
      </c>
    </row>
    <row r="41" spans="3:9" ht="18" customHeight="1">
      <c r="C41" s="111" t="s">
        <v>113</v>
      </c>
      <c r="D41" s="101">
        <v>0.23059360000000001</v>
      </c>
      <c r="E41" s="101">
        <v>0.42169440000000002</v>
      </c>
      <c r="F41" s="101">
        <v>0</v>
      </c>
      <c r="G41" s="101">
        <v>1</v>
      </c>
      <c r="H41" s="186"/>
      <c r="I41" s="113" t="s">
        <v>115</v>
      </c>
    </row>
    <row r="42" spans="3:9" ht="19" customHeight="1" thickBot="1">
      <c r="C42" s="128" t="s">
        <v>114</v>
      </c>
      <c r="D42" s="105">
        <v>0.44292239999999999</v>
      </c>
      <c r="E42" s="105">
        <v>0.49729950000000001</v>
      </c>
      <c r="F42" s="105">
        <v>0</v>
      </c>
      <c r="G42" s="105">
        <v>1</v>
      </c>
      <c r="H42" s="187"/>
      <c r="I42" s="115" t="s">
        <v>40</v>
      </c>
    </row>
    <row r="43" spans="3:9" ht="17" thickBot="1">
      <c r="C43" s="108" t="s">
        <v>97</v>
      </c>
    </row>
    <row r="44" spans="3:9">
      <c r="C44" s="127" t="s">
        <v>121</v>
      </c>
      <c r="D44" s="97">
        <v>7.3059399999999997E-2</v>
      </c>
      <c r="E44" s="97">
        <v>0.26053150000000003</v>
      </c>
      <c r="F44" s="97">
        <v>0</v>
      </c>
      <c r="G44" s="97">
        <v>1</v>
      </c>
      <c r="H44" s="188" t="s">
        <v>123</v>
      </c>
      <c r="I44" s="110" t="s">
        <v>117</v>
      </c>
    </row>
    <row r="45" spans="3:9">
      <c r="C45" s="111" t="s">
        <v>111</v>
      </c>
      <c r="D45" s="101">
        <v>0.68721460000000001</v>
      </c>
      <c r="E45" s="101">
        <v>0.46415790000000001</v>
      </c>
      <c r="F45" s="101">
        <v>0</v>
      </c>
      <c r="G45" s="101">
        <v>1</v>
      </c>
      <c r="H45" s="189"/>
      <c r="I45" s="113" t="s">
        <v>118</v>
      </c>
    </row>
    <row r="46" spans="3:9">
      <c r="C46" s="111" t="s">
        <v>122</v>
      </c>
      <c r="D46" s="101">
        <v>0.70776260000000002</v>
      </c>
      <c r="E46" s="101">
        <v>0.45531090000000002</v>
      </c>
      <c r="F46" s="101">
        <v>0</v>
      </c>
      <c r="G46" s="101">
        <v>1</v>
      </c>
      <c r="H46" s="189"/>
      <c r="I46" s="113" t="s">
        <v>119</v>
      </c>
    </row>
    <row r="47" spans="3:9" ht="16" thickBot="1">
      <c r="C47" s="128" t="s">
        <v>114</v>
      </c>
      <c r="D47" s="105">
        <v>0.44292239999999999</v>
      </c>
      <c r="E47" s="105">
        <v>0.49729950000000001</v>
      </c>
      <c r="F47" s="105">
        <v>0</v>
      </c>
      <c r="G47" s="105">
        <v>1</v>
      </c>
      <c r="H47" s="190"/>
      <c r="I47" s="115" t="s">
        <v>120</v>
      </c>
    </row>
    <row r="48" spans="3:9" ht="17" thickBot="1">
      <c r="C48" s="108" t="s">
        <v>126</v>
      </c>
    </row>
    <row r="49" spans="3:9">
      <c r="C49" s="127" t="s">
        <v>127</v>
      </c>
      <c r="D49" s="97">
        <v>70.232849999999999</v>
      </c>
      <c r="E49" s="97">
        <v>68.602310000000003</v>
      </c>
      <c r="F49" s="97">
        <v>0</v>
      </c>
      <c r="G49" s="97">
        <v>278</v>
      </c>
      <c r="H49" s="109"/>
      <c r="I49" s="110" t="s">
        <v>124</v>
      </c>
    </row>
    <row r="50" spans="3:9">
      <c r="C50" s="111" t="s">
        <v>128</v>
      </c>
      <c r="D50" s="101">
        <v>2.976324</v>
      </c>
      <c r="E50" s="101">
        <v>2.0879669999999999</v>
      </c>
      <c r="F50" s="101">
        <v>0</v>
      </c>
      <c r="G50" s="101">
        <v>5.6276210000000004</v>
      </c>
      <c r="H50" s="112"/>
      <c r="I50" s="113" t="s">
        <v>125</v>
      </c>
    </row>
    <row r="51" spans="3:9">
      <c r="C51" s="111" t="s">
        <v>129</v>
      </c>
      <c r="D51" s="101">
        <v>0.29223739999999998</v>
      </c>
      <c r="E51" s="101">
        <v>0.45531090000000002</v>
      </c>
      <c r="F51" s="101">
        <v>0</v>
      </c>
      <c r="G51" s="101">
        <v>1</v>
      </c>
      <c r="H51" s="112"/>
      <c r="I51" s="113" t="s">
        <v>43</v>
      </c>
    </row>
    <row r="52" spans="3:9" ht="16" thickBot="1">
      <c r="C52" s="128" t="s">
        <v>130</v>
      </c>
      <c r="D52" s="105">
        <v>6.3378389999999998</v>
      </c>
      <c r="E52" s="105">
        <v>4.1328610000000001</v>
      </c>
      <c r="F52" s="105">
        <v>0</v>
      </c>
      <c r="G52" s="105">
        <v>10.23279</v>
      </c>
      <c r="H52" s="114"/>
      <c r="I52" s="115" t="s">
        <v>41</v>
      </c>
    </row>
    <row r="54" spans="3:9" ht="16">
      <c r="C54" s="108" t="s">
        <v>138</v>
      </c>
    </row>
    <row r="55" spans="3:9" ht="17" thickBot="1">
      <c r="C55" s="108" t="s">
        <v>137</v>
      </c>
    </row>
    <row r="56" spans="3:9">
      <c r="C56" s="127" t="s">
        <v>142</v>
      </c>
      <c r="D56" s="97">
        <v>0.23287669999999999</v>
      </c>
      <c r="E56" s="97">
        <v>0.42314770000000002</v>
      </c>
      <c r="F56" s="97">
        <v>0</v>
      </c>
      <c r="G56" s="97">
        <v>1</v>
      </c>
      <c r="H56" s="185" t="s">
        <v>139</v>
      </c>
      <c r="I56" s="110" t="s">
        <v>134</v>
      </c>
    </row>
    <row r="57" spans="3:9">
      <c r="C57" s="111" t="s">
        <v>143</v>
      </c>
      <c r="D57" s="101">
        <v>0.1164384</v>
      </c>
      <c r="E57" s="101">
        <v>0.32111659999999997</v>
      </c>
      <c r="F57" s="101">
        <v>0</v>
      </c>
      <c r="G57" s="101">
        <v>1</v>
      </c>
      <c r="H57" s="186"/>
      <c r="I57" s="113" t="s">
        <v>135</v>
      </c>
    </row>
    <row r="58" spans="3:9">
      <c r="C58" s="111" t="s">
        <v>136</v>
      </c>
      <c r="D58" s="101">
        <v>0.62785389999999996</v>
      </c>
      <c r="E58" s="101">
        <v>0.48392980000000002</v>
      </c>
      <c r="F58" s="101">
        <v>0</v>
      </c>
      <c r="G58" s="101">
        <v>1</v>
      </c>
      <c r="H58" s="186"/>
      <c r="I58" s="113" t="s">
        <v>131</v>
      </c>
    </row>
    <row r="59" spans="3:9">
      <c r="C59" s="111" t="s">
        <v>140</v>
      </c>
      <c r="D59" s="101">
        <v>6.8493E-3</v>
      </c>
      <c r="E59" s="101">
        <v>8.2571000000000006E-2</v>
      </c>
      <c r="F59" s="101">
        <v>0</v>
      </c>
      <c r="G59" s="101">
        <v>1</v>
      </c>
      <c r="H59" s="186"/>
      <c r="I59" s="113" t="s">
        <v>132</v>
      </c>
    </row>
    <row r="60" spans="3:9" ht="16" thickBot="1">
      <c r="C60" s="128" t="s">
        <v>141</v>
      </c>
      <c r="D60" s="105">
        <v>1.5981700000000001E-2</v>
      </c>
      <c r="E60" s="105">
        <v>0.12554799999999999</v>
      </c>
      <c r="F60" s="105">
        <v>0</v>
      </c>
      <c r="G60" s="105">
        <v>1</v>
      </c>
      <c r="H60" s="187"/>
      <c r="I60" s="115" t="s">
        <v>133</v>
      </c>
    </row>
    <row r="61" spans="3:9" ht="17" thickBot="1">
      <c r="C61" s="108" t="s">
        <v>148</v>
      </c>
    </row>
    <row r="62" spans="3:9">
      <c r="C62" s="127" t="s">
        <v>149</v>
      </c>
      <c r="D62" s="97">
        <v>2.9337900000000001</v>
      </c>
      <c r="E62" s="97">
        <v>2.2401990000000001</v>
      </c>
      <c r="F62" s="97">
        <v>0</v>
      </c>
      <c r="G62" s="97">
        <v>10</v>
      </c>
      <c r="H62" s="109"/>
      <c r="I62" s="110" t="s">
        <v>144</v>
      </c>
    </row>
    <row r="63" spans="3:9">
      <c r="C63" s="111" t="s">
        <v>150</v>
      </c>
      <c r="D63" s="101">
        <v>204.5402</v>
      </c>
      <c r="E63" s="101">
        <v>113.3518</v>
      </c>
      <c r="F63" s="101">
        <v>0</v>
      </c>
      <c r="G63" s="101">
        <v>499.71</v>
      </c>
      <c r="H63" s="112"/>
      <c r="I63" s="113" t="s">
        <v>145</v>
      </c>
    </row>
    <row r="64" spans="3:9">
      <c r="C64" s="111" t="s">
        <v>151</v>
      </c>
      <c r="D64" s="101">
        <v>35.77413</v>
      </c>
      <c r="E64" s="101">
        <v>13.64405</v>
      </c>
      <c r="F64" s="101">
        <v>9.5</v>
      </c>
      <c r="G64" s="101">
        <v>79.94</v>
      </c>
      <c r="H64" s="112"/>
      <c r="I64" s="113" t="s">
        <v>146</v>
      </c>
    </row>
    <row r="65" spans="3:9" ht="16" thickBot="1">
      <c r="C65" s="128" t="s">
        <v>152</v>
      </c>
      <c r="D65" s="105">
        <v>27.808240000000001</v>
      </c>
      <c r="E65" s="105">
        <v>12.858790000000001</v>
      </c>
      <c r="F65" s="105">
        <v>0</v>
      </c>
      <c r="G65" s="105">
        <v>70.61</v>
      </c>
      <c r="H65" s="114"/>
      <c r="I65" s="115" t="s">
        <v>147</v>
      </c>
    </row>
    <row r="66" spans="3:9" ht="17" thickBot="1">
      <c r="C66" s="108" t="s">
        <v>165</v>
      </c>
    </row>
    <row r="67" spans="3:9">
      <c r="C67" s="127" t="s">
        <v>164</v>
      </c>
      <c r="D67" s="97">
        <v>8.0450459999999993</v>
      </c>
      <c r="E67" s="97">
        <v>5.3299700000000003</v>
      </c>
      <c r="F67" s="97">
        <v>0</v>
      </c>
      <c r="G67" s="97">
        <v>38.51</v>
      </c>
      <c r="H67" s="185" t="s">
        <v>166</v>
      </c>
      <c r="I67" s="110" t="s">
        <v>153</v>
      </c>
    </row>
    <row r="68" spans="3:9">
      <c r="C68" s="111" t="s">
        <v>159</v>
      </c>
      <c r="D68" s="101">
        <v>8.4116890000000009</v>
      </c>
      <c r="E68" s="101">
        <v>9.3996639999999996</v>
      </c>
      <c r="F68" s="101">
        <v>0</v>
      </c>
      <c r="G68" s="101">
        <v>141.63</v>
      </c>
      <c r="H68" s="186"/>
      <c r="I68" s="113" t="s">
        <v>154</v>
      </c>
    </row>
    <row r="69" spans="3:9">
      <c r="C69" s="111" t="s">
        <v>160</v>
      </c>
      <c r="D69" s="101">
        <v>7.1200460000000003</v>
      </c>
      <c r="E69" s="101">
        <v>5.7285649999999997</v>
      </c>
      <c r="F69" s="101">
        <v>0</v>
      </c>
      <c r="G69" s="101">
        <v>51.61</v>
      </c>
      <c r="H69" s="186"/>
      <c r="I69" s="113" t="s">
        <v>155</v>
      </c>
    </row>
    <row r="70" spans="3:9">
      <c r="C70" s="111" t="s">
        <v>161</v>
      </c>
      <c r="D70" s="101">
        <v>5.8763009999999998</v>
      </c>
      <c r="E70" s="101">
        <v>5.6426160000000003</v>
      </c>
      <c r="F70" s="101">
        <v>0</v>
      </c>
      <c r="G70" s="101">
        <v>28.03</v>
      </c>
      <c r="H70" s="186"/>
      <c r="I70" s="113" t="s">
        <v>156</v>
      </c>
    </row>
    <row r="71" spans="3:9">
      <c r="C71" s="111" t="s">
        <v>162</v>
      </c>
      <c r="D71" s="101">
        <v>9.6917799999999998E-2</v>
      </c>
      <c r="E71" s="101">
        <v>0.94185750000000001</v>
      </c>
      <c r="F71" s="101">
        <v>0</v>
      </c>
      <c r="G71" s="101">
        <v>16.53</v>
      </c>
      <c r="H71" s="186"/>
      <c r="I71" s="113" t="s">
        <v>157</v>
      </c>
    </row>
    <row r="72" spans="3:9" ht="16" thickBot="1">
      <c r="C72" s="128" t="s">
        <v>163</v>
      </c>
      <c r="D72" s="105">
        <v>5.7762999999999998E-3</v>
      </c>
      <c r="E72" s="105">
        <v>0.1208881</v>
      </c>
      <c r="F72" s="105">
        <v>0</v>
      </c>
      <c r="G72" s="105">
        <v>2.5299999999999998</v>
      </c>
      <c r="H72" s="187"/>
      <c r="I72" s="115" t="s">
        <v>158</v>
      </c>
    </row>
    <row r="73" spans="3:9" ht="17" thickBot="1">
      <c r="C73" s="108" t="s">
        <v>167</v>
      </c>
    </row>
    <row r="74" spans="3:9">
      <c r="C74" s="127" t="s">
        <v>172</v>
      </c>
      <c r="D74" s="97">
        <v>0.34474890000000002</v>
      </c>
      <c r="E74" s="97">
        <v>0.47582980000000002</v>
      </c>
      <c r="F74" s="97">
        <v>0</v>
      </c>
      <c r="G74" s="97">
        <v>1</v>
      </c>
      <c r="H74" s="109"/>
      <c r="I74" s="110" t="s">
        <v>168</v>
      </c>
    </row>
    <row r="75" spans="3:9">
      <c r="C75" s="111" t="s">
        <v>173</v>
      </c>
      <c r="D75" s="101">
        <v>0.64155249999999997</v>
      </c>
      <c r="E75" s="101">
        <v>0.48009279999999999</v>
      </c>
      <c r="F75" s="101">
        <v>0</v>
      </c>
      <c r="G75" s="101">
        <v>1</v>
      </c>
      <c r="H75" s="112"/>
      <c r="I75" s="113" t="s">
        <v>169</v>
      </c>
    </row>
    <row r="76" spans="3:9">
      <c r="C76" s="111" t="s">
        <v>174</v>
      </c>
      <c r="D76" s="101">
        <v>1.14155E-2</v>
      </c>
      <c r="E76" s="101">
        <v>0.1063534</v>
      </c>
      <c r="F76" s="101">
        <v>0</v>
      </c>
      <c r="G76" s="101">
        <v>1</v>
      </c>
      <c r="H76" s="112"/>
      <c r="I76" s="113" t="s">
        <v>170</v>
      </c>
    </row>
    <row r="77" spans="3:9" ht="16" thickBot="1">
      <c r="C77" s="128" t="s">
        <v>175</v>
      </c>
      <c r="D77" s="105">
        <v>2.2831000000000001E-3</v>
      </c>
      <c r="E77" s="105">
        <v>4.7781799999999999E-2</v>
      </c>
      <c r="F77" s="105">
        <v>0</v>
      </c>
      <c r="G77" s="105">
        <v>1</v>
      </c>
      <c r="H77" s="114"/>
      <c r="I77" s="115" t="s">
        <v>171</v>
      </c>
    </row>
    <row r="78" spans="3:9">
      <c r="C78" s="112"/>
      <c r="D78" s="101"/>
      <c r="E78" s="101"/>
      <c r="F78" s="101"/>
      <c r="G78" s="101"/>
      <c r="H78" s="112"/>
      <c r="I78" s="112"/>
    </row>
    <row r="79" spans="3:9" ht="16" thickBot="1">
      <c r="C79" s="112"/>
      <c r="D79" s="101"/>
      <c r="E79" s="101"/>
      <c r="F79" s="101"/>
      <c r="G79" s="101"/>
      <c r="H79" s="112"/>
      <c r="I79" s="112"/>
    </row>
    <row r="80" spans="3:9" ht="17" thickBot="1">
      <c r="C80" s="140" t="s">
        <v>182</v>
      </c>
      <c r="D80" s="141"/>
      <c r="E80" s="141"/>
      <c r="F80" s="141"/>
      <c r="G80" s="141"/>
      <c r="H80" s="141"/>
      <c r="I80" s="142"/>
    </row>
    <row r="81" spans="3:9" ht="17" thickBot="1">
      <c r="C81" s="108" t="s">
        <v>278</v>
      </c>
    </row>
    <row r="82" spans="3:9">
      <c r="C82" s="127" t="s">
        <v>183</v>
      </c>
      <c r="D82" s="97">
        <v>0.43379000000000001</v>
      </c>
      <c r="E82" s="97">
        <v>0.49616359999999998</v>
      </c>
      <c r="F82" s="97">
        <v>0</v>
      </c>
      <c r="G82" s="97">
        <v>1</v>
      </c>
      <c r="H82" s="109"/>
      <c r="I82" s="110" t="s">
        <v>176</v>
      </c>
    </row>
    <row r="83" spans="3:9">
      <c r="C83" s="111" t="s">
        <v>188</v>
      </c>
      <c r="D83" s="101">
        <v>0.26255709999999999</v>
      </c>
      <c r="E83" s="101">
        <v>0.4405269</v>
      </c>
      <c r="F83" s="101">
        <v>0</v>
      </c>
      <c r="G83" s="101">
        <v>1</v>
      </c>
      <c r="H83" s="112"/>
      <c r="I83" s="113" t="s">
        <v>177</v>
      </c>
    </row>
    <row r="84" spans="3:9">
      <c r="C84" s="111" t="s">
        <v>186</v>
      </c>
      <c r="D84" s="101">
        <v>0.13698630000000001</v>
      </c>
      <c r="E84" s="101">
        <v>0.34422609999999998</v>
      </c>
      <c r="F84" s="101">
        <v>0</v>
      </c>
      <c r="G84" s="101">
        <v>1</v>
      </c>
      <c r="H84" s="112"/>
      <c r="I84" s="113" t="s">
        <v>178</v>
      </c>
    </row>
    <row r="85" spans="3:9">
      <c r="C85" s="111" t="s">
        <v>187</v>
      </c>
      <c r="D85" s="101">
        <v>4.79452E-2</v>
      </c>
      <c r="E85" s="101">
        <v>0.21389459999999999</v>
      </c>
      <c r="F85" s="101">
        <v>0</v>
      </c>
      <c r="G85" s="101">
        <v>1</v>
      </c>
      <c r="H85" s="112"/>
      <c r="I85" s="113" t="s">
        <v>179</v>
      </c>
    </row>
    <row r="86" spans="3:9">
      <c r="C86" s="111" t="s">
        <v>184</v>
      </c>
      <c r="D86" s="101">
        <v>6.8493E-3</v>
      </c>
      <c r="E86" s="101">
        <v>8.2571000000000006E-2</v>
      </c>
      <c r="F86" s="101">
        <v>0</v>
      </c>
      <c r="G86" s="101">
        <v>1</v>
      </c>
      <c r="H86" s="112"/>
      <c r="I86" s="113" t="s">
        <v>180</v>
      </c>
    </row>
    <row r="87" spans="3:9" ht="16" thickBot="1">
      <c r="C87" s="128" t="s">
        <v>185</v>
      </c>
      <c r="D87" s="105">
        <v>0.1118721</v>
      </c>
      <c r="E87" s="105">
        <v>0.3155695</v>
      </c>
      <c r="F87" s="105">
        <v>0</v>
      </c>
      <c r="G87" s="105">
        <v>1</v>
      </c>
      <c r="H87" s="114"/>
      <c r="I87" s="115" t="s">
        <v>181</v>
      </c>
    </row>
    <row r="88" spans="3:9" ht="17" thickBot="1">
      <c r="C88" s="108" t="s">
        <v>190</v>
      </c>
    </row>
    <row r="89" spans="3:9">
      <c r="C89" s="127" t="s">
        <v>199</v>
      </c>
      <c r="D89" s="97">
        <v>2.8310499999999998</v>
      </c>
      <c r="E89" s="97">
        <v>1.11931</v>
      </c>
      <c r="F89" s="97">
        <v>1</v>
      </c>
      <c r="G89" s="97">
        <v>6</v>
      </c>
      <c r="H89" s="109"/>
      <c r="I89" s="110" t="s">
        <v>191</v>
      </c>
    </row>
    <row r="90" spans="3:9">
      <c r="C90" s="111" t="s">
        <v>189</v>
      </c>
      <c r="D90" s="101">
        <v>0.38584469999999998</v>
      </c>
      <c r="E90" s="101">
        <v>0.48735079999999997</v>
      </c>
      <c r="F90" s="101">
        <v>0</v>
      </c>
      <c r="G90" s="101">
        <v>1</v>
      </c>
      <c r="H90" s="112"/>
      <c r="I90" s="113" t="s">
        <v>192</v>
      </c>
    </row>
    <row r="91" spans="3:9">
      <c r="C91" s="111" t="s">
        <v>202</v>
      </c>
      <c r="D91" s="101">
        <v>4.3379000000000001E-2</v>
      </c>
      <c r="E91" s="101">
        <v>0.2039417</v>
      </c>
      <c r="F91" s="101">
        <v>0</v>
      </c>
      <c r="G91" s="101">
        <v>1</v>
      </c>
      <c r="H91" s="112"/>
      <c r="I91" s="113" t="s">
        <v>193</v>
      </c>
    </row>
    <row r="92" spans="3:9">
      <c r="C92" s="111" t="s">
        <v>203</v>
      </c>
      <c r="D92" s="101">
        <v>0.3835616</v>
      </c>
      <c r="E92" s="101">
        <v>0.4868092</v>
      </c>
      <c r="F92" s="101">
        <v>0</v>
      </c>
      <c r="G92" s="101">
        <v>1</v>
      </c>
      <c r="H92" s="112"/>
      <c r="I92" s="113" t="s">
        <v>194</v>
      </c>
    </row>
    <row r="93" spans="3:9">
      <c r="C93" s="111" t="s">
        <v>204</v>
      </c>
      <c r="D93" s="101">
        <v>0.46794520000000001</v>
      </c>
      <c r="E93" s="101">
        <v>1.438267</v>
      </c>
      <c r="F93" s="101">
        <v>0</v>
      </c>
      <c r="G93" s="101">
        <v>20.7</v>
      </c>
      <c r="H93" s="112"/>
      <c r="I93" s="113" t="s">
        <v>195</v>
      </c>
    </row>
    <row r="94" spans="3:9">
      <c r="C94" s="111" t="s">
        <v>205</v>
      </c>
      <c r="D94" s="101">
        <v>0.17123289999999999</v>
      </c>
      <c r="E94" s="101">
        <v>0.37714310000000001</v>
      </c>
      <c r="F94" s="101">
        <v>0</v>
      </c>
      <c r="G94" s="101">
        <v>1</v>
      </c>
      <c r="H94" s="112"/>
      <c r="I94" s="113" t="s">
        <v>196</v>
      </c>
    </row>
    <row r="95" spans="3:9">
      <c r="C95" s="111" t="s">
        <v>200</v>
      </c>
      <c r="D95" s="101">
        <v>1.114233</v>
      </c>
      <c r="E95" s="101">
        <v>2.7478919999999998</v>
      </c>
      <c r="F95" s="101">
        <v>0</v>
      </c>
      <c r="G95" s="101">
        <v>23.91</v>
      </c>
      <c r="H95" s="112"/>
      <c r="I95" s="113" t="s">
        <v>197</v>
      </c>
    </row>
    <row r="96" spans="3:9">
      <c r="C96" s="111" t="s">
        <v>201</v>
      </c>
      <c r="D96" s="101">
        <v>0.32420090000000001</v>
      </c>
      <c r="E96" s="101">
        <v>0.46861079999999999</v>
      </c>
      <c r="F96" s="101">
        <v>0</v>
      </c>
      <c r="G96" s="101">
        <v>1</v>
      </c>
      <c r="H96" s="112"/>
      <c r="I96" s="113" t="s">
        <v>198</v>
      </c>
    </row>
    <row r="97" spans="3:9" ht="16" thickBot="1">
      <c r="C97" s="128" t="s">
        <v>210</v>
      </c>
      <c r="D97" s="105">
        <v>0.27168949999999997</v>
      </c>
      <c r="E97" s="105">
        <v>0.44533929999999999</v>
      </c>
      <c r="F97" s="105">
        <v>0</v>
      </c>
      <c r="G97" s="105">
        <v>1</v>
      </c>
      <c r="H97" s="114"/>
      <c r="I97" s="115" t="s">
        <v>209</v>
      </c>
    </row>
    <row r="98" spans="3:9" ht="17" thickBot="1">
      <c r="C98" s="108" t="s">
        <v>207</v>
      </c>
    </row>
    <row r="99" spans="3:9">
      <c r="C99" s="127" t="s">
        <v>233</v>
      </c>
      <c r="D99" s="97">
        <v>2.2831000000000001E-3</v>
      </c>
      <c r="E99" s="97">
        <v>4.7781799999999999E-2</v>
      </c>
      <c r="F99" s="97">
        <v>0</v>
      </c>
      <c r="G99" s="97">
        <v>1</v>
      </c>
      <c r="H99" s="109"/>
      <c r="I99" s="110" t="s">
        <v>222</v>
      </c>
    </row>
    <row r="100" spans="3:9">
      <c r="C100" s="111" t="s">
        <v>228</v>
      </c>
      <c r="D100" s="101">
        <v>7.9908699999999999E-2</v>
      </c>
      <c r="E100" s="101">
        <v>0.27146179999999998</v>
      </c>
      <c r="F100" s="101">
        <v>0</v>
      </c>
      <c r="G100" s="101">
        <v>1</v>
      </c>
      <c r="H100" s="112"/>
      <c r="I100" s="113" t="s">
        <v>223</v>
      </c>
    </row>
    <row r="101" spans="3:9">
      <c r="C101" s="111" t="s">
        <v>229</v>
      </c>
      <c r="D101" s="101">
        <v>0.18949769999999999</v>
      </c>
      <c r="E101" s="101">
        <v>0.39235160000000002</v>
      </c>
      <c r="F101" s="101">
        <v>0</v>
      </c>
      <c r="G101" s="101">
        <v>1</v>
      </c>
      <c r="H101" s="112"/>
      <c r="I101" s="113" t="s">
        <v>224</v>
      </c>
    </row>
    <row r="102" spans="3:9">
      <c r="C102" s="111" t="s">
        <v>230</v>
      </c>
      <c r="D102" s="101">
        <v>0.48401830000000001</v>
      </c>
      <c r="E102" s="101">
        <v>0.50031599999999998</v>
      </c>
      <c r="F102" s="101">
        <v>0</v>
      </c>
      <c r="G102" s="101">
        <v>1</v>
      </c>
      <c r="H102" s="112"/>
      <c r="I102" s="113" t="s">
        <v>225</v>
      </c>
    </row>
    <row r="103" spans="3:9">
      <c r="C103" s="111" t="s">
        <v>231</v>
      </c>
      <c r="D103" s="101">
        <v>0.24429219999999999</v>
      </c>
      <c r="E103" s="101">
        <v>0.43015809999999999</v>
      </c>
      <c r="F103" s="101">
        <v>0</v>
      </c>
      <c r="G103" s="101">
        <v>1</v>
      </c>
      <c r="H103" s="112"/>
      <c r="I103" s="113" t="s">
        <v>226</v>
      </c>
    </row>
    <row r="104" spans="3:9" ht="16" thickBot="1">
      <c r="C104" s="128" t="s">
        <v>232</v>
      </c>
      <c r="D104" s="105">
        <v>0.44520549999999998</v>
      </c>
      <c r="E104" s="105">
        <v>0.49755680000000002</v>
      </c>
      <c r="F104" s="105">
        <v>0</v>
      </c>
      <c r="G104" s="105">
        <v>1</v>
      </c>
      <c r="H104" s="114"/>
      <c r="I104" s="115" t="s">
        <v>227</v>
      </c>
    </row>
    <row r="106" spans="3:9" ht="17" thickBot="1">
      <c r="C106" s="108" t="s">
        <v>206</v>
      </c>
    </row>
    <row r="107" spans="3:9">
      <c r="C107" s="127" t="s">
        <v>234</v>
      </c>
      <c r="D107" s="97">
        <v>0.38584469999999998</v>
      </c>
      <c r="E107" s="97">
        <v>0.48735079999999997</v>
      </c>
      <c r="F107" s="97">
        <v>0</v>
      </c>
      <c r="G107" s="97">
        <v>1</v>
      </c>
      <c r="H107" s="109"/>
      <c r="I107" s="110" t="s">
        <v>211</v>
      </c>
    </row>
    <row r="108" spans="3:9">
      <c r="C108" s="111" t="s">
        <v>235</v>
      </c>
      <c r="D108" s="101">
        <v>0.31278539999999999</v>
      </c>
      <c r="E108" s="101">
        <v>0.46415790000000001</v>
      </c>
      <c r="F108" s="101">
        <v>0</v>
      </c>
      <c r="G108" s="101">
        <v>1</v>
      </c>
      <c r="H108" s="112"/>
      <c r="I108" s="113" t="s">
        <v>212</v>
      </c>
    </row>
    <row r="109" spans="3:9" ht="16" thickBot="1">
      <c r="C109" s="128" t="s">
        <v>236</v>
      </c>
      <c r="D109" s="105">
        <v>0.30136990000000002</v>
      </c>
      <c r="E109" s="105">
        <v>0.4593777</v>
      </c>
      <c r="F109" s="105">
        <v>0</v>
      </c>
      <c r="G109" s="105">
        <v>1</v>
      </c>
      <c r="H109" s="114"/>
      <c r="I109" s="115" t="s">
        <v>213</v>
      </c>
    </row>
    <row r="110" spans="3:9" ht="17" thickBot="1">
      <c r="C110" s="108" t="s">
        <v>245</v>
      </c>
    </row>
    <row r="111" spans="3:9">
      <c r="C111" s="127" t="s">
        <v>237</v>
      </c>
      <c r="D111" s="97">
        <v>0.2534247</v>
      </c>
      <c r="E111" s="97">
        <v>0.4354693</v>
      </c>
      <c r="F111" s="97">
        <v>0</v>
      </c>
      <c r="G111" s="97">
        <v>1</v>
      </c>
      <c r="H111" s="109"/>
      <c r="I111" s="110" t="s">
        <v>214</v>
      </c>
    </row>
    <row r="112" spans="3:9">
      <c r="C112" s="111" t="s">
        <v>238</v>
      </c>
      <c r="D112" s="101">
        <v>0.2031963</v>
      </c>
      <c r="E112" s="101">
        <v>0.40283750000000002</v>
      </c>
      <c r="F112" s="101">
        <v>0</v>
      </c>
      <c r="G112" s="101">
        <v>1</v>
      </c>
      <c r="H112" s="112"/>
      <c r="I112" s="113" t="s">
        <v>215</v>
      </c>
    </row>
    <row r="113" spans="3:9">
      <c r="C113" s="111" t="s">
        <v>239</v>
      </c>
      <c r="D113" s="101">
        <v>0.47945209999999999</v>
      </c>
      <c r="E113" s="101">
        <v>0.50014890000000001</v>
      </c>
      <c r="F113" s="101">
        <v>0</v>
      </c>
      <c r="G113" s="101">
        <v>1</v>
      </c>
      <c r="H113" s="112"/>
      <c r="I113" s="113" t="s">
        <v>216</v>
      </c>
    </row>
    <row r="114" spans="3:9">
      <c r="C114" s="111" t="s">
        <v>240</v>
      </c>
      <c r="D114" s="101">
        <v>6.3926899999999995E-2</v>
      </c>
      <c r="E114" s="101">
        <v>0.2449025</v>
      </c>
      <c r="F114" s="101">
        <v>0</v>
      </c>
      <c r="G114" s="101">
        <v>1</v>
      </c>
      <c r="H114" s="112"/>
      <c r="I114" s="113" t="s">
        <v>217</v>
      </c>
    </row>
    <row r="115" spans="3:9">
      <c r="C115" s="111" t="s">
        <v>241</v>
      </c>
      <c r="D115" s="101">
        <v>0.2351598</v>
      </c>
      <c r="E115" s="101">
        <v>0.42458360000000001</v>
      </c>
      <c r="F115" s="101">
        <v>0</v>
      </c>
      <c r="G115" s="101">
        <v>1</v>
      </c>
      <c r="H115" s="112"/>
      <c r="I115" s="113" t="s">
        <v>218</v>
      </c>
    </row>
    <row r="116" spans="3:9">
      <c r="C116" s="111" t="s">
        <v>242</v>
      </c>
      <c r="D116" s="101">
        <v>0.23744290000000001</v>
      </c>
      <c r="E116" s="101">
        <v>0.42600250000000001</v>
      </c>
      <c r="F116" s="101">
        <v>0</v>
      </c>
      <c r="G116" s="101">
        <v>1</v>
      </c>
      <c r="H116" s="112"/>
      <c r="I116" s="113" t="s">
        <v>219</v>
      </c>
    </row>
    <row r="117" spans="3:9">
      <c r="C117" s="111" t="s">
        <v>243</v>
      </c>
      <c r="D117" s="101">
        <v>0.47488580000000002</v>
      </c>
      <c r="E117" s="101">
        <v>0.49993989999999999</v>
      </c>
      <c r="F117" s="101">
        <v>0</v>
      </c>
      <c r="G117" s="101">
        <v>1</v>
      </c>
      <c r="H117" s="112"/>
      <c r="I117" s="113" t="s">
        <v>220</v>
      </c>
    </row>
    <row r="118" spans="3:9" ht="16" thickBot="1">
      <c r="C118" s="128" t="s">
        <v>244</v>
      </c>
      <c r="D118" s="105">
        <v>5.25114E-2</v>
      </c>
      <c r="E118" s="105">
        <v>0.22331100000000001</v>
      </c>
      <c r="F118" s="105">
        <v>0</v>
      </c>
      <c r="G118" s="105">
        <v>1</v>
      </c>
      <c r="H118" s="114"/>
      <c r="I118" s="115" t="s">
        <v>221</v>
      </c>
    </row>
    <row r="120" spans="3:9" ht="16" thickBot="1"/>
    <row r="121" spans="3:9" ht="17" thickBot="1">
      <c r="C121" s="137" t="s">
        <v>246</v>
      </c>
      <c r="D121" s="138"/>
      <c r="E121" s="138"/>
      <c r="F121" s="138"/>
      <c r="G121" s="138"/>
      <c r="H121" s="138"/>
      <c r="I121" s="139"/>
    </row>
    <row r="122" spans="3:9" ht="17" thickBot="1">
      <c r="C122" s="108" t="s">
        <v>278</v>
      </c>
    </row>
    <row r="123" spans="3:9">
      <c r="C123" s="127" t="s">
        <v>183</v>
      </c>
      <c r="D123" s="97">
        <v>0.44748860000000001</v>
      </c>
      <c r="E123" s="97">
        <v>0.49780350000000001</v>
      </c>
      <c r="F123" s="97">
        <v>0</v>
      </c>
      <c r="G123" s="97">
        <v>1</v>
      </c>
      <c r="H123" s="109"/>
      <c r="I123" s="110" t="s">
        <v>247</v>
      </c>
    </row>
    <row r="124" spans="3:9">
      <c r="C124" s="111" t="s">
        <v>188</v>
      </c>
      <c r="D124" s="101">
        <v>0.23972599999999999</v>
      </c>
      <c r="E124" s="101">
        <v>0.42740440000000002</v>
      </c>
      <c r="F124" s="101">
        <v>0</v>
      </c>
      <c r="G124" s="101">
        <v>1</v>
      </c>
      <c r="H124" s="112"/>
      <c r="I124" s="113" t="s">
        <v>248</v>
      </c>
    </row>
    <row r="125" spans="3:9">
      <c r="C125" s="111" t="s">
        <v>186</v>
      </c>
      <c r="D125" s="101">
        <v>8.2191799999999995E-2</v>
      </c>
      <c r="E125" s="101">
        <v>0.27497080000000002</v>
      </c>
      <c r="F125" s="101">
        <v>0</v>
      </c>
      <c r="G125" s="101">
        <v>1</v>
      </c>
      <c r="H125" s="112"/>
      <c r="I125" s="113" t="s">
        <v>249</v>
      </c>
    </row>
    <row r="126" spans="3:9">
      <c r="C126" s="111" t="s">
        <v>187</v>
      </c>
      <c r="D126" s="101">
        <v>4.1095899999999998E-2</v>
      </c>
      <c r="E126" s="101">
        <v>0.198739</v>
      </c>
      <c r="F126" s="101">
        <v>0</v>
      </c>
      <c r="G126" s="101">
        <v>1</v>
      </c>
      <c r="H126" s="112"/>
      <c r="I126" s="113" t="s">
        <v>250</v>
      </c>
    </row>
    <row r="127" spans="3:9">
      <c r="C127" s="111" t="s">
        <v>184</v>
      </c>
      <c r="D127" s="101">
        <v>9.1324000000000006E-3</v>
      </c>
      <c r="E127" s="101">
        <v>9.5235100000000003E-2</v>
      </c>
      <c r="F127" s="101">
        <v>0</v>
      </c>
      <c r="G127" s="101">
        <v>1</v>
      </c>
      <c r="H127" s="112"/>
      <c r="I127" s="113" t="s">
        <v>251</v>
      </c>
    </row>
    <row r="128" spans="3:9" ht="16" thickBot="1">
      <c r="C128" s="128" t="s">
        <v>185</v>
      </c>
      <c r="D128" s="105">
        <v>0.18036530000000001</v>
      </c>
      <c r="E128" s="105">
        <v>0.38493110000000003</v>
      </c>
      <c r="F128" s="105">
        <v>0</v>
      </c>
      <c r="G128" s="105">
        <v>1</v>
      </c>
      <c r="H128" s="114"/>
      <c r="I128" s="115" t="s">
        <v>252</v>
      </c>
    </row>
    <row r="129" spans="3:9" ht="17" thickBot="1">
      <c r="C129" s="108" t="s">
        <v>190</v>
      </c>
    </row>
    <row r="130" spans="3:9">
      <c r="C130" s="127" t="s">
        <v>199</v>
      </c>
      <c r="D130" s="97">
        <v>2.6392690000000001</v>
      </c>
      <c r="E130" s="97">
        <v>1.020392</v>
      </c>
      <c r="F130" s="97">
        <v>1</v>
      </c>
      <c r="G130" s="97">
        <v>6</v>
      </c>
      <c r="H130" s="109"/>
      <c r="I130" s="110" t="s">
        <v>253</v>
      </c>
    </row>
    <row r="131" spans="3:9">
      <c r="C131" s="111" t="s">
        <v>189</v>
      </c>
      <c r="D131" s="101">
        <v>0.31963469999999999</v>
      </c>
      <c r="E131" s="101">
        <v>0.46686830000000001</v>
      </c>
      <c r="F131" s="101">
        <v>0</v>
      </c>
      <c r="G131" s="101">
        <v>1</v>
      </c>
      <c r="H131" s="112"/>
      <c r="I131" s="113" t="s">
        <v>254</v>
      </c>
    </row>
    <row r="132" spans="3:9">
      <c r="C132" s="111" t="s">
        <v>202</v>
      </c>
      <c r="D132" s="101">
        <v>5.25114E-2</v>
      </c>
      <c r="E132" s="101">
        <v>0.22331100000000001</v>
      </c>
      <c r="F132" s="101">
        <v>0</v>
      </c>
      <c r="G132" s="101">
        <v>1</v>
      </c>
      <c r="H132" s="112"/>
      <c r="I132" s="113" t="s">
        <v>255</v>
      </c>
    </row>
    <row r="133" spans="3:9">
      <c r="C133" s="111" t="s">
        <v>203</v>
      </c>
      <c r="D133" s="101">
        <v>0.32420090000000001</v>
      </c>
      <c r="E133" s="101">
        <v>0.46861079999999999</v>
      </c>
      <c r="F133" s="101">
        <v>0</v>
      </c>
      <c r="G133" s="101">
        <v>1</v>
      </c>
      <c r="H133" s="112"/>
      <c r="I133" s="113" t="s">
        <v>256</v>
      </c>
    </row>
    <row r="134" spans="3:9">
      <c r="C134" s="111" t="s">
        <v>204</v>
      </c>
      <c r="D134" s="101">
        <v>0.39481739999999999</v>
      </c>
      <c r="E134" s="101">
        <v>2.0396800000000002</v>
      </c>
      <c r="F134" s="101">
        <v>0</v>
      </c>
      <c r="G134" s="101">
        <v>30</v>
      </c>
      <c r="H134" s="112"/>
      <c r="I134" s="113" t="s">
        <v>257</v>
      </c>
    </row>
    <row r="135" spans="3:9">
      <c r="C135" s="111" t="s">
        <v>205</v>
      </c>
      <c r="D135" s="101">
        <v>0.1050228</v>
      </c>
      <c r="E135" s="101">
        <v>0.30693340000000002</v>
      </c>
      <c r="F135" s="101">
        <v>0</v>
      </c>
      <c r="G135" s="101">
        <v>1</v>
      </c>
      <c r="H135" s="112"/>
      <c r="I135" s="113" t="s">
        <v>258</v>
      </c>
    </row>
    <row r="136" spans="3:9">
      <c r="C136" s="111" t="s">
        <v>200</v>
      </c>
      <c r="D136" s="101">
        <v>0.7416895</v>
      </c>
      <c r="E136" s="101">
        <v>1.490936</v>
      </c>
      <c r="F136" s="101">
        <v>0</v>
      </c>
      <c r="G136" s="101">
        <v>11.97</v>
      </c>
      <c r="H136" s="112"/>
      <c r="I136" s="113" t="s">
        <v>259</v>
      </c>
    </row>
    <row r="137" spans="3:9">
      <c r="C137" s="111" t="s">
        <v>201</v>
      </c>
      <c r="D137" s="101">
        <v>0.283105</v>
      </c>
      <c r="E137" s="101">
        <v>0.45102219999999998</v>
      </c>
      <c r="F137" s="101">
        <v>0</v>
      </c>
      <c r="G137" s="101">
        <v>1</v>
      </c>
      <c r="H137" s="112"/>
      <c r="I137" s="113" t="s">
        <v>260</v>
      </c>
    </row>
    <row r="138" spans="3:9" ht="16" thickBot="1">
      <c r="C138" s="128" t="s">
        <v>210</v>
      </c>
      <c r="D138" s="105">
        <v>0.29452050000000002</v>
      </c>
      <c r="E138" s="105">
        <v>0.45634819999999998</v>
      </c>
      <c r="F138" s="105">
        <v>0</v>
      </c>
      <c r="G138" s="105">
        <v>1</v>
      </c>
      <c r="H138" s="114"/>
      <c r="I138" s="115" t="s">
        <v>208</v>
      </c>
    </row>
    <row r="139" spans="3:9" ht="17" thickBot="1">
      <c r="C139" s="108" t="s">
        <v>207</v>
      </c>
    </row>
    <row r="140" spans="3:9">
      <c r="C140" s="127" t="s">
        <v>233</v>
      </c>
      <c r="D140" s="97">
        <v>2.2831000000000001E-3</v>
      </c>
      <c r="E140" s="97">
        <v>4.7781799999999999E-2</v>
      </c>
      <c r="F140" s="97">
        <v>0</v>
      </c>
      <c r="G140" s="97">
        <v>1</v>
      </c>
      <c r="H140" s="109"/>
      <c r="I140" s="110" t="s">
        <v>261</v>
      </c>
    </row>
    <row r="141" spans="3:9">
      <c r="C141" s="111" t="s">
        <v>228</v>
      </c>
      <c r="D141" s="101">
        <v>0.1666667</v>
      </c>
      <c r="E141" s="101">
        <v>0.3731042</v>
      </c>
      <c r="F141" s="101">
        <v>0</v>
      </c>
      <c r="G141" s="101">
        <v>1</v>
      </c>
      <c r="H141" s="112"/>
      <c r="I141" s="113" t="s">
        <v>262</v>
      </c>
    </row>
    <row r="142" spans="3:9">
      <c r="C142" s="111" t="s">
        <v>229</v>
      </c>
      <c r="D142" s="101">
        <v>0.15296799999999999</v>
      </c>
      <c r="E142" s="101">
        <v>0.36036829999999997</v>
      </c>
      <c r="F142" s="101">
        <v>0</v>
      </c>
      <c r="G142" s="101">
        <v>1</v>
      </c>
      <c r="H142" s="112"/>
      <c r="I142" s="113" t="s">
        <v>263</v>
      </c>
    </row>
    <row r="143" spans="3:9">
      <c r="C143" s="111" t="s">
        <v>230</v>
      </c>
      <c r="D143" s="101">
        <v>0.50456619999999996</v>
      </c>
      <c r="E143" s="101">
        <v>0.50055090000000002</v>
      </c>
      <c r="F143" s="101">
        <v>0</v>
      </c>
      <c r="G143" s="101">
        <v>1</v>
      </c>
      <c r="H143" s="112"/>
      <c r="I143" s="113" t="s">
        <v>264</v>
      </c>
    </row>
    <row r="144" spans="3:9">
      <c r="C144" s="111" t="s">
        <v>231</v>
      </c>
      <c r="D144" s="101">
        <v>0.173516</v>
      </c>
      <c r="E144" s="101">
        <v>0.37912580000000001</v>
      </c>
      <c r="F144" s="101">
        <v>0</v>
      </c>
      <c r="G144" s="101">
        <v>1</v>
      </c>
      <c r="H144" s="112"/>
      <c r="I144" s="113" t="s">
        <v>265</v>
      </c>
    </row>
    <row r="145" spans="3:9" ht="16" thickBot="1">
      <c r="C145" s="128" t="s">
        <v>232</v>
      </c>
      <c r="D145" s="105">
        <v>0.42922369999999999</v>
      </c>
      <c r="E145" s="105">
        <v>0.49553140000000001</v>
      </c>
      <c r="F145" s="105">
        <v>0</v>
      </c>
      <c r="G145" s="105">
        <v>1</v>
      </c>
      <c r="H145" s="114"/>
      <c r="I145" s="115" t="s">
        <v>266</v>
      </c>
    </row>
    <row r="147" spans="3:9" ht="17" thickBot="1">
      <c r="C147" s="108" t="s">
        <v>206</v>
      </c>
      <c r="D147" s="129"/>
    </row>
    <row r="148" spans="3:9">
      <c r="C148" s="127" t="s">
        <v>234</v>
      </c>
      <c r="D148" s="97">
        <v>0.4269406</v>
      </c>
      <c r="E148" s="97">
        <v>0.4951991</v>
      </c>
      <c r="F148" s="97">
        <v>0</v>
      </c>
      <c r="G148" s="97">
        <v>1</v>
      </c>
      <c r="H148" s="109"/>
      <c r="I148" s="110" t="s">
        <v>267</v>
      </c>
    </row>
    <row r="149" spans="3:9">
      <c r="C149" s="111" t="s">
        <v>235</v>
      </c>
      <c r="D149" s="101">
        <v>0.30365300000000001</v>
      </c>
      <c r="E149" s="101">
        <v>0.4603604</v>
      </c>
      <c r="F149" s="101">
        <v>0</v>
      </c>
      <c r="G149" s="101">
        <v>1</v>
      </c>
      <c r="H149" s="112"/>
      <c r="I149" s="113" t="s">
        <v>268</v>
      </c>
    </row>
    <row r="150" spans="3:9" ht="16" thickBot="1">
      <c r="C150" s="128" t="s">
        <v>236</v>
      </c>
      <c r="D150" s="105">
        <v>0.26940639999999999</v>
      </c>
      <c r="E150" s="105">
        <v>0.44415870000000002</v>
      </c>
      <c r="F150" s="105">
        <v>0</v>
      </c>
      <c r="G150" s="105">
        <v>1</v>
      </c>
      <c r="H150" s="114"/>
      <c r="I150" s="115" t="s">
        <v>269</v>
      </c>
    </row>
    <row r="151" spans="3:9" ht="17" thickBot="1">
      <c r="C151" s="108" t="s">
        <v>245</v>
      </c>
    </row>
    <row r="152" spans="3:9">
      <c r="C152" s="127" t="s">
        <v>237</v>
      </c>
      <c r="D152" s="97">
        <v>0.26940639999999999</v>
      </c>
      <c r="E152" s="97">
        <v>0.44415870000000002</v>
      </c>
      <c r="F152" s="97">
        <v>0</v>
      </c>
      <c r="G152" s="97">
        <v>1</v>
      </c>
      <c r="H152" s="109"/>
      <c r="I152" s="110" t="s">
        <v>270</v>
      </c>
    </row>
    <row r="153" spans="3:9">
      <c r="C153" s="111" t="s">
        <v>238</v>
      </c>
      <c r="D153" s="101">
        <v>0.22374430000000001</v>
      </c>
      <c r="E153" s="101">
        <v>0.41722920000000002</v>
      </c>
      <c r="F153" s="101">
        <v>0</v>
      </c>
      <c r="G153" s="101">
        <v>1</v>
      </c>
      <c r="H153" s="112"/>
      <c r="I153" s="113" t="s">
        <v>271</v>
      </c>
    </row>
    <row r="154" spans="3:9">
      <c r="C154" s="111" t="s">
        <v>239</v>
      </c>
      <c r="D154" s="101">
        <v>0.41552509999999998</v>
      </c>
      <c r="E154" s="101">
        <v>0.49337589999999998</v>
      </c>
      <c r="F154" s="101">
        <v>0</v>
      </c>
      <c r="G154" s="101">
        <v>1</v>
      </c>
      <c r="H154" s="112"/>
      <c r="I154" s="113" t="s">
        <v>272</v>
      </c>
    </row>
    <row r="155" spans="3:9">
      <c r="C155" s="111" t="s">
        <v>240</v>
      </c>
      <c r="D155" s="101">
        <v>9.1324199999999994E-2</v>
      </c>
      <c r="E155" s="101">
        <v>0.28839900000000002</v>
      </c>
      <c r="F155" s="101">
        <v>0</v>
      </c>
      <c r="G155" s="101">
        <v>1</v>
      </c>
      <c r="H155" s="112"/>
      <c r="I155" s="113" t="s">
        <v>273</v>
      </c>
    </row>
    <row r="156" spans="3:9">
      <c r="C156" s="111" t="s">
        <v>241</v>
      </c>
      <c r="D156" s="101">
        <v>0.35159820000000003</v>
      </c>
      <c r="E156" s="101">
        <v>0.47801529999999998</v>
      </c>
      <c r="F156" s="101">
        <v>0</v>
      </c>
      <c r="G156" s="101">
        <v>1</v>
      </c>
      <c r="H156" s="112"/>
      <c r="I156" s="113" t="s">
        <v>274</v>
      </c>
    </row>
    <row r="157" spans="3:9">
      <c r="C157" s="111" t="s">
        <v>242</v>
      </c>
      <c r="D157" s="101">
        <v>0.2214612</v>
      </c>
      <c r="E157" s="101">
        <v>0.41570499999999999</v>
      </c>
      <c r="F157" s="101">
        <v>0</v>
      </c>
      <c r="G157" s="101">
        <v>1</v>
      </c>
      <c r="H157" s="112"/>
      <c r="I157" s="113" t="s">
        <v>275</v>
      </c>
    </row>
    <row r="158" spans="3:9">
      <c r="C158" s="111" t="s">
        <v>243</v>
      </c>
      <c r="D158" s="101">
        <v>0.34703200000000001</v>
      </c>
      <c r="E158" s="101">
        <v>0.47657040000000001</v>
      </c>
      <c r="F158" s="101">
        <v>0</v>
      </c>
      <c r="G158" s="101">
        <v>1</v>
      </c>
      <c r="H158" s="112"/>
      <c r="I158" s="113" t="s">
        <v>276</v>
      </c>
    </row>
    <row r="159" spans="3:9" ht="16" thickBot="1">
      <c r="C159" s="128" t="s">
        <v>244</v>
      </c>
      <c r="D159" s="105">
        <v>7.9908699999999999E-2</v>
      </c>
      <c r="E159" s="105">
        <v>0.27146179999999998</v>
      </c>
      <c r="F159" s="105">
        <v>0</v>
      </c>
      <c r="G159" s="105">
        <v>1</v>
      </c>
      <c r="H159" s="114"/>
      <c r="I159" s="115" t="s">
        <v>277</v>
      </c>
    </row>
    <row r="161" spans="3:9" ht="16" thickBot="1"/>
    <row r="162" spans="3:9" ht="17" thickBot="1">
      <c r="C162" s="134" t="s">
        <v>279</v>
      </c>
      <c r="D162" s="135"/>
      <c r="E162" s="135"/>
      <c r="F162" s="135"/>
      <c r="G162" s="135"/>
      <c r="H162" s="135"/>
      <c r="I162" s="136"/>
    </row>
    <row r="163" spans="3:9" ht="17" thickBot="1">
      <c r="C163" s="108" t="s">
        <v>278</v>
      </c>
    </row>
    <row r="164" spans="3:9">
      <c r="C164" s="127" t="s">
        <v>183</v>
      </c>
      <c r="D164" s="97">
        <v>0.43835619999999997</v>
      </c>
      <c r="E164" s="97">
        <v>0.4967529</v>
      </c>
      <c r="F164" s="97">
        <v>0</v>
      </c>
      <c r="G164" s="97">
        <v>1</v>
      </c>
      <c r="H164" s="109"/>
      <c r="I164" s="110" t="s">
        <v>280</v>
      </c>
    </row>
    <row r="165" spans="3:9">
      <c r="C165" s="111" t="s">
        <v>188</v>
      </c>
      <c r="D165" s="101">
        <v>0.24885840000000001</v>
      </c>
      <c r="E165" s="101">
        <v>0.43284600000000001</v>
      </c>
      <c r="F165" s="101">
        <v>0</v>
      </c>
      <c r="G165" s="101">
        <v>1</v>
      </c>
      <c r="H165" s="112"/>
      <c r="I165" s="113" t="s">
        <v>281</v>
      </c>
    </row>
    <row r="166" spans="3:9">
      <c r="C166" s="111" t="s">
        <v>186</v>
      </c>
      <c r="D166" s="101">
        <v>0.15068490000000001</v>
      </c>
      <c r="E166" s="101">
        <v>0.35815059999999999</v>
      </c>
      <c r="F166" s="101">
        <v>0</v>
      </c>
      <c r="G166" s="101">
        <v>1</v>
      </c>
      <c r="H166" s="112"/>
      <c r="I166" s="113" t="s">
        <v>282</v>
      </c>
    </row>
    <row r="167" spans="3:9">
      <c r="C167" s="111" t="s">
        <v>187</v>
      </c>
      <c r="D167" s="101">
        <v>2.9680399999999999E-2</v>
      </c>
      <c r="E167" s="101">
        <v>0.16989799999999999</v>
      </c>
      <c r="F167" s="101">
        <v>0</v>
      </c>
      <c r="G167" s="101">
        <v>1</v>
      </c>
      <c r="H167" s="112"/>
      <c r="I167" s="113" t="s">
        <v>283</v>
      </c>
    </row>
    <row r="168" spans="3:9">
      <c r="C168" s="111" t="s">
        <v>184</v>
      </c>
      <c r="D168" s="101">
        <v>9.1324000000000006E-3</v>
      </c>
      <c r="E168" s="101">
        <v>9.5235100000000003E-2</v>
      </c>
      <c r="F168" s="101">
        <v>0</v>
      </c>
      <c r="G168" s="101">
        <v>1</v>
      </c>
      <c r="H168" s="112"/>
      <c r="I168" s="113" t="s">
        <v>284</v>
      </c>
    </row>
    <row r="169" spans="3:9" ht="16" thickBot="1">
      <c r="C169" s="128" t="s">
        <v>185</v>
      </c>
      <c r="D169" s="105">
        <v>0.1232877</v>
      </c>
      <c r="E169" s="105">
        <v>0.32914310000000002</v>
      </c>
      <c r="F169" s="105">
        <v>0</v>
      </c>
      <c r="G169" s="105">
        <v>1</v>
      </c>
      <c r="H169" s="114"/>
      <c r="I169" s="115" t="s">
        <v>285</v>
      </c>
    </row>
    <row r="170" spans="3:9" ht="17" thickBot="1">
      <c r="C170" s="108" t="s">
        <v>190</v>
      </c>
    </row>
    <row r="171" spans="3:9">
      <c r="C171" s="127" t="s">
        <v>199</v>
      </c>
      <c r="D171" s="97">
        <v>2.8424659999999999</v>
      </c>
      <c r="E171" s="97">
        <v>1.1158619999999999</v>
      </c>
      <c r="F171" s="97">
        <v>1</v>
      </c>
      <c r="G171" s="97">
        <v>6</v>
      </c>
      <c r="H171" s="109"/>
      <c r="I171" s="110" t="s">
        <v>286</v>
      </c>
    </row>
    <row r="172" spans="3:9">
      <c r="C172" s="111" t="s">
        <v>189</v>
      </c>
      <c r="D172" s="101">
        <v>0.40867579999999998</v>
      </c>
      <c r="E172" s="101">
        <v>0.49215130000000001</v>
      </c>
      <c r="F172" s="101">
        <v>0</v>
      </c>
      <c r="G172" s="101">
        <v>1</v>
      </c>
      <c r="H172" s="112"/>
      <c r="I172" s="113" t="s">
        <v>287</v>
      </c>
    </row>
    <row r="173" spans="3:9">
      <c r="C173" s="111" t="s">
        <v>202</v>
      </c>
      <c r="D173" s="101">
        <v>3.4246600000000002E-2</v>
      </c>
      <c r="E173" s="101">
        <v>0.18206990000000001</v>
      </c>
      <c r="F173" s="101">
        <v>0</v>
      </c>
      <c r="G173" s="101">
        <v>1</v>
      </c>
      <c r="H173" s="112"/>
      <c r="I173" s="113" t="s">
        <v>255</v>
      </c>
    </row>
    <row r="174" spans="3:9">
      <c r="C174" s="111" t="s">
        <v>203</v>
      </c>
      <c r="D174" s="101">
        <v>0.41552509999999998</v>
      </c>
      <c r="E174" s="101">
        <v>0.49337589999999998</v>
      </c>
      <c r="F174" s="101">
        <v>0</v>
      </c>
      <c r="G174" s="101">
        <v>1</v>
      </c>
      <c r="H174" s="112"/>
      <c r="I174" s="113" t="s">
        <v>256</v>
      </c>
    </row>
    <row r="175" spans="3:9">
      <c r="C175" s="111" t="s">
        <v>204</v>
      </c>
      <c r="D175" s="101">
        <v>0.36520550000000002</v>
      </c>
      <c r="E175" s="101">
        <v>1.3369979999999999</v>
      </c>
      <c r="F175" s="101">
        <v>0</v>
      </c>
      <c r="G175" s="101">
        <v>20.5</v>
      </c>
      <c r="H175" s="112"/>
      <c r="I175" s="113" t="s">
        <v>257</v>
      </c>
    </row>
    <row r="176" spans="3:9">
      <c r="C176" s="111" t="s">
        <v>205</v>
      </c>
      <c r="D176" s="101">
        <v>0.1347032</v>
      </c>
      <c r="E176" s="101">
        <v>0.34179670000000001</v>
      </c>
      <c r="F176" s="101">
        <v>0</v>
      </c>
      <c r="G176" s="101">
        <v>1</v>
      </c>
      <c r="H176" s="112"/>
      <c r="I176" s="113" t="s">
        <v>258</v>
      </c>
    </row>
    <row r="177" spans="3:9">
      <c r="C177" s="111" t="s">
        <v>200</v>
      </c>
      <c r="D177" s="101">
        <v>1.045479</v>
      </c>
      <c r="E177" s="101">
        <v>2.5795110000000001</v>
      </c>
      <c r="F177" s="101">
        <v>0</v>
      </c>
      <c r="G177" s="101">
        <v>24.87</v>
      </c>
      <c r="H177" s="112"/>
      <c r="I177" s="113" t="s">
        <v>259</v>
      </c>
    </row>
    <row r="178" spans="3:9">
      <c r="C178" s="111" t="s">
        <v>201</v>
      </c>
      <c r="D178" s="101">
        <v>0.31050230000000001</v>
      </c>
      <c r="E178" s="101">
        <v>0.46322839999999998</v>
      </c>
      <c r="F178" s="101">
        <v>0</v>
      </c>
      <c r="G178" s="101">
        <v>1</v>
      </c>
      <c r="H178" s="112"/>
      <c r="I178" s="113" t="s">
        <v>260</v>
      </c>
    </row>
    <row r="179" spans="3:9" ht="16" thickBot="1">
      <c r="C179" s="128" t="s">
        <v>210</v>
      </c>
      <c r="D179" s="105">
        <v>0.26712330000000001</v>
      </c>
      <c r="E179" s="105">
        <v>0.4429632</v>
      </c>
      <c r="F179" s="105">
        <v>0</v>
      </c>
      <c r="G179" s="105">
        <v>1</v>
      </c>
      <c r="H179" s="114"/>
      <c r="I179" s="115" t="s">
        <v>208</v>
      </c>
    </row>
    <row r="180" spans="3:9" ht="17" thickBot="1">
      <c r="C180" s="108" t="s">
        <v>207</v>
      </c>
    </row>
    <row r="181" spans="3:9">
      <c r="C181" s="127" t="s">
        <v>233</v>
      </c>
      <c r="D181" s="97">
        <v>2.2831000000000001E-3</v>
      </c>
      <c r="E181" s="97">
        <v>4.7781799999999999E-2</v>
      </c>
      <c r="F181" s="97">
        <v>0</v>
      </c>
      <c r="G181" s="97">
        <v>1</v>
      </c>
      <c r="H181" s="109"/>
      <c r="I181" s="110" t="s">
        <v>288</v>
      </c>
    </row>
    <row r="182" spans="3:9">
      <c r="C182" s="111" t="s">
        <v>228</v>
      </c>
      <c r="D182" s="101">
        <v>9.1324199999999994E-2</v>
      </c>
      <c r="E182" s="101">
        <v>0.28839900000000002</v>
      </c>
      <c r="F182" s="101">
        <v>0</v>
      </c>
      <c r="G182" s="101">
        <v>1</v>
      </c>
      <c r="H182" s="112"/>
      <c r="I182" s="113" t="s">
        <v>289</v>
      </c>
    </row>
    <row r="183" spans="3:9">
      <c r="C183" s="111" t="s">
        <v>229</v>
      </c>
      <c r="D183" s="101">
        <v>0.16894980000000001</v>
      </c>
      <c r="E183" s="101">
        <v>0.37513600000000002</v>
      </c>
      <c r="F183" s="101">
        <v>0</v>
      </c>
      <c r="G183" s="101">
        <v>1</v>
      </c>
      <c r="H183" s="112"/>
      <c r="I183" s="113" t="s">
        <v>290</v>
      </c>
    </row>
    <row r="184" spans="3:9">
      <c r="C184" s="111" t="s">
        <v>230</v>
      </c>
      <c r="D184" s="101">
        <v>0.50228309999999998</v>
      </c>
      <c r="E184" s="101">
        <v>0.50056650000000003</v>
      </c>
      <c r="F184" s="101">
        <v>0</v>
      </c>
      <c r="G184" s="101">
        <v>1</v>
      </c>
      <c r="H184" s="112"/>
      <c r="I184" s="113" t="s">
        <v>291</v>
      </c>
    </row>
    <row r="185" spans="3:9">
      <c r="C185" s="111" t="s">
        <v>231</v>
      </c>
      <c r="D185" s="101">
        <v>0.2351598</v>
      </c>
      <c r="E185" s="101">
        <v>0.42458360000000001</v>
      </c>
      <c r="F185" s="101">
        <v>0</v>
      </c>
      <c r="G185" s="101">
        <v>1</v>
      </c>
      <c r="H185" s="112"/>
      <c r="I185" s="113" t="s">
        <v>292</v>
      </c>
    </row>
    <row r="186" spans="3:9" ht="16" thickBot="1">
      <c r="C186" s="128" t="s">
        <v>232</v>
      </c>
      <c r="D186" s="105">
        <v>0.45433790000000002</v>
      </c>
      <c r="E186" s="105">
        <v>0.49847999999999998</v>
      </c>
      <c r="F186" s="105">
        <v>0</v>
      </c>
      <c r="G186" s="105">
        <v>1</v>
      </c>
      <c r="H186" s="114"/>
      <c r="I186" s="115" t="s">
        <v>293</v>
      </c>
    </row>
    <row r="188" spans="3:9" ht="17" thickBot="1">
      <c r="C188" s="108" t="s">
        <v>206</v>
      </c>
    </row>
    <row r="189" spans="3:9">
      <c r="C189" s="127" t="s">
        <v>234</v>
      </c>
      <c r="D189" s="97">
        <v>0.39954339999999999</v>
      </c>
      <c r="E189" s="97">
        <v>0.49036459999999998</v>
      </c>
      <c r="F189" s="97">
        <v>0</v>
      </c>
      <c r="G189" s="97">
        <v>1</v>
      </c>
      <c r="H189" s="109"/>
      <c r="I189" s="110" t="s">
        <v>294</v>
      </c>
    </row>
    <row r="190" spans="3:9">
      <c r="C190" s="111" t="s">
        <v>235</v>
      </c>
      <c r="D190" s="101">
        <v>0.30821920000000003</v>
      </c>
      <c r="E190" s="101">
        <v>0.46228570000000002</v>
      </c>
      <c r="F190" s="101">
        <v>0</v>
      </c>
      <c r="G190" s="101">
        <v>1</v>
      </c>
      <c r="H190" s="112"/>
      <c r="I190" s="113" t="s">
        <v>295</v>
      </c>
    </row>
    <row r="191" spans="3:9" ht="16" thickBot="1">
      <c r="C191" s="128" t="s">
        <v>236</v>
      </c>
      <c r="D191" s="105">
        <v>0.29223739999999998</v>
      </c>
      <c r="E191" s="105">
        <v>0.45531090000000002</v>
      </c>
      <c r="F191" s="105">
        <v>0</v>
      </c>
      <c r="G191" s="105">
        <v>1</v>
      </c>
      <c r="H191" s="114"/>
      <c r="I191" s="115" t="s">
        <v>296</v>
      </c>
    </row>
    <row r="192" spans="3:9" ht="17" thickBot="1">
      <c r="C192" s="108" t="s">
        <v>245</v>
      </c>
    </row>
    <row r="193" spans="3:9">
      <c r="C193" s="127" t="s">
        <v>237</v>
      </c>
      <c r="D193" s="97">
        <v>0.26255709999999999</v>
      </c>
      <c r="E193" s="97">
        <v>0.4405269</v>
      </c>
      <c r="F193" s="97">
        <v>0</v>
      </c>
      <c r="G193" s="97">
        <v>1</v>
      </c>
      <c r="H193" s="109"/>
      <c r="I193" s="110" t="s">
        <v>297</v>
      </c>
    </row>
    <row r="194" spans="3:9">
      <c r="C194" s="111" t="s">
        <v>238</v>
      </c>
      <c r="D194" s="101">
        <v>0.2420091</v>
      </c>
      <c r="E194" s="101">
        <v>0.42878959999999999</v>
      </c>
      <c r="F194" s="101">
        <v>0</v>
      </c>
      <c r="G194" s="101">
        <v>1</v>
      </c>
      <c r="H194" s="112"/>
      <c r="I194" s="113" t="s">
        <v>298</v>
      </c>
    </row>
    <row r="195" spans="3:9">
      <c r="C195" s="111" t="s">
        <v>239</v>
      </c>
      <c r="D195" s="101">
        <v>0.43607309999999999</v>
      </c>
      <c r="E195" s="101">
        <v>0.4964636</v>
      </c>
      <c r="F195" s="101">
        <v>0</v>
      </c>
      <c r="G195" s="101">
        <v>1</v>
      </c>
      <c r="H195" s="112"/>
      <c r="I195" s="113" t="s">
        <v>299</v>
      </c>
    </row>
    <row r="196" spans="3:9">
      <c r="C196" s="111" t="s">
        <v>240</v>
      </c>
      <c r="D196" s="101">
        <v>5.9360700000000002E-2</v>
      </c>
      <c r="E196" s="101">
        <v>0.2365688</v>
      </c>
      <c r="F196" s="101">
        <v>0</v>
      </c>
      <c r="G196" s="101">
        <v>1</v>
      </c>
      <c r="H196" s="112"/>
      <c r="I196" s="113" t="s">
        <v>300</v>
      </c>
    </row>
    <row r="197" spans="3:9">
      <c r="C197" s="111" t="s">
        <v>241</v>
      </c>
      <c r="D197" s="101">
        <v>0.27168949999999997</v>
      </c>
      <c r="E197" s="101">
        <v>0.44533929999999999</v>
      </c>
      <c r="F197" s="101">
        <v>0</v>
      </c>
      <c r="G197" s="101">
        <v>1</v>
      </c>
      <c r="H197" s="112"/>
      <c r="I197" s="113" t="s">
        <v>301</v>
      </c>
    </row>
    <row r="198" spans="3:9">
      <c r="C198" s="111" t="s">
        <v>242</v>
      </c>
      <c r="D198" s="101">
        <v>0.23287669999999999</v>
      </c>
      <c r="E198" s="101">
        <v>0.42314770000000002</v>
      </c>
      <c r="F198" s="101">
        <v>0</v>
      </c>
      <c r="G198" s="101">
        <v>1</v>
      </c>
      <c r="H198" s="112"/>
      <c r="I198" s="113" t="s">
        <v>302</v>
      </c>
    </row>
    <row r="199" spans="3:9">
      <c r="C199" s="111" t="s">
        <v>243</v>
      </c>
      <c r="D199" s="101">
        <v>0.43835619999999997</v>
      </c>
      <c r="E199" s="101">
        <v>0.4967529</v>
      </c>
      <c r="F199" s="101">
        <v>0</v>
      </c>
      <c r="G199" s="101">
        <v>1</v>
      </c>
      <c r="H199" s="112"/>
      <c r="I199" s="113" t="s">
        <v>303</v>
      </c>
    </row>
    <row r="200" spans="3:9" ht="16" thickBot="1">
      <c r="C200" s="128" t="s">
        <v>244</v>
      </c>
      <c r="D200" s="105">
        <v>5.7077599999999999E-2</v>
      </c>
      <c r="E200" s="105">
        <v>0.2322562</v>
      </c>
      <c r="F200" s="105">
        <v>0</v>
      </c>
      <c r="G200" s="105">
        <v>1</v>
      </c>
      <c r="H200" s="114"/>
      <c r="I200" s="115" t="s">
        <v>304</v>
      </c>
    </row>
    <row r="202" spans="3:9" ht="16" thickBot="1"/>
    <row r="203" spans="3:9" ht="17" thickBot="1">
      <c r="C203" s="131" t="s">
        <v>305</v>
      </c>
      <c r="D203" s="132"/>
      <c r="E203" s="132"/>
      <c r="F203" s="132"/>
      <c r="G203" s="132"/>
      <c r="H203" s="132"/>
      <c r="I203" s="133"/>
    </row>
    <row r="204" spans="3:9" ht="17" thickBot="1">
      <c r="C204" s="108" t="s">
        <v>278</v>
      </c>
    </row>
    <row r="205" spans="3:9">
      <c r="C205" s="127" t="s">
        <v>183</v>
      </c>
      <c r="D205" s="97">
        <v>0.2420091</v>
      </c>
      <c r="E205" s="97">
        <v>0.42878959999999999</v>
      </c>
      <c r="F205" s="97">
        <v>0</v>
      </c>
      <c r="G205" s="97">
        <v>1</v>
      </c>
      <c r="H205" s="109"/>
      <c r="I205" s="110" t="s">
        <v>306</v>
      </c>
    </row>
    <row r="206" spans="3:9">
      <c r="C206" s="111" t="s">
        <v>188</v>
      </c>
      <c r="D206" s="101">
        <v>0.1917808</v>
      </c>
      <c r="E206" s="101">
        <v>0.3941518</v>
      </c>
      <c r="F206" s="101">
        <v>0</v>
      </c>
      <c r="G206" s="101">
        <v>1</v>
      </c>
      <c r="H206" s="112"/>
      <c r="I206" s="113" t="s">
        <v>307</v>
      </c>
    </row>
    <row r="207" spans="3:9">
      <c r="C207" s="111" t="s">
        <v>186</v>
      </c>
      <c r="D207" s="101">
        <v>6.1643799999999999E-2</v>
      </c>
      <c r="E207" s="101">
        <v>0.24078260000000001</v>
      </c>
      <c r="F207" s="101">
        <v>0</v>
      </c>
      <c r="G207" s="101">
        <v>1</v>
      </c>
      <c r="H207" s="112"/>
      <c r="I207" s="113" t="s">
        <v>308</v>
      </c>
    </row>
    <row r="208" spans="3:9">
      <c r="C208" s="111" t="s">
        <v>187</v>
      </c>
      <c r="D208" s="101">
        <v>4.79452E-2</v>
      </c>
      <c r="E208" s="101">
        <v>0.21389459999999999</v>
      </c>
      <c r="F208" s="101">
        <v>0</v>
      </c>
      <c r="G208" s="101">
        <v>1</v>
      </c>
      <c r="H208" s="112"/>
      <c r="I208" s="113" t="s">
        <v>309</v>
      </c>
    </row>
    <row r="209" spans="3:9">
      <c r="C209" s="111" t="s">
        <v>184</v>
      </c>
      <c r="D209" s="101">
        <v>0.34931509999999999</v>
      </c>
      <c r="E209" s="101">
        <v>0.47729880000000002</v>
      </c>
      <c r="F209" s="101">
        <v>0</v>
      </c>
      <c r="G209" s="101">
        <v>1</v>
      </c>
      <c r="H209" s="112"/>
      <c r="I209" s="113" t="s">
        <v>310</v>
      </c>
    </row>
    <row r="210" spans="3:9">
      <c r="C210" s="111" t="s">
        <v>185</v>
      </c>
      <c r="D210" s="101">
        <v>9.1324000000000006E-3</v>
      </c>
      <c r="E210" s="101">
        <v>9.5235100000000003E-2</v>
      </c>
      <c r="F210" s="101">
        <v>0</v>
      </c>
      <c r="G210" s="101">
        <v>1</v>
      </c>
      <c r="H210" s="112"/>
      <c r="I210" s="113" t="s">
        <v>311</v>
      </c>
    </row>
    <row r="211" spans="3:9" ht="16" thickBot="1">
      <c r="C211" s="130" t="s">
        <v>330</v>
      </c>
      <c r="D211" s="105">
        <v>9.8173499999999997E-2</v>
      </c>
      <c r="E211" s="105">
        <v>0.29788940000000003</v>
      </c>
      <c r="F211" s="105">
        <v>0</v>
      </c>
      <c r="G211" s="105">
        <v>1</v>
      </c>
      <c r="H211" s="114"/>
      <c r="I211" s="115" t="s">
        <v>331</v>
      </c>
    </row>
    <row r="212" spans="3:9" ht="17" thickBot="1">
      <c r="C212" s="108" t="s">
        <v>190</v>
      </c>
      <c r="D212" s="129"/>
    </row>
    <row r="213" spans="3:9">
      <c r="C213" s="127" t="s">
        <v>199</v>
      </c>
      <c r="D213" s="97">
        <v>1.8333330000000001</v>
      </c>
      <c r="E213" s="97">
        <v>1.6114809999999999</v>
      </c>
      <c r="F213" s="97">
        <v>0</v>
      </c>
      <c r="G213" s="97">
        <v>6</v>
      </c>
      <c r="H213" s="109"/>
      <c r="I213" s="110" t="s">
        <v>312</v>
      </c>
    </row>
    <row r="214" spans="3:9">
      <c r="C214" s="111" t="s">
        <v>189</v>
      </c>
      <c r="D214" s="101">
        <v>0.30821920000000003</v>
      </c>
      <c r="E214" s="101">
        <v>0.46228570000000002</v>
      </c>
      <c r="F214" s="101">
        <v>0</v>
      </c>
      <c r="G214" s="101">
        <v>1</v>
      </c>
      <c r="H214" s="112"/>
      <c r="I214" s="113" t="s">
        <v>313</v>
      </c>
    </row>
    <row r="215" spans="3:9">
      <c r="C215" s="111" t="s">
        <v>202</v>
      </c>
      <c r="D215" s="101">
        <v>2.7397299999999999E-2</v>
      </c>
      <c r="E215" s="101">
        <v>0.16342470000000001</v>
      </c>
      <c r="F215" s="101">
        <v>0</v>
      </c>
      <c r="G215" s="101">
        <v>1</v>
      </c>
      <c r="H215" s="112"/>
      <c r="I215" s="113" t="s">
        <v>255</v>
      </c>
    </row>
    <row r="216" spans="3:9">
      <c r="C216" s="111" t="s">
        <v>203</v>
      </c>
      <c r="D216" s="101">
        <v>0.2899543</v>
      </c>
      <c r="E216" s="101">
        <v>0.45425979999999999</v>
      </c>
      <c r="F216" s="101">
        <v>0</v>
      </c>
      <c r="G216" s="101">
        <v>1</v>
      </c>
      <c r="H216" s="112"/>
      <c r="I216" s="113" t="s">
        <v>256</v>
      </c>
    </row>
    <row r="217" spans="3:9">
      <c r="C217" s="111" t="s">
        <v>204</v>
      </c>
      <c r="D217" s="101">
        <v>0.35301369999999999</v>
      </c>
      <c r="E217" s="101">
        <v>1.973786</v>
      </c>
      <c r="F217" s="101">
        <v>0</v>
      </c>
      <c r="G217" s="101">
        <v>30</v>
      </c>
      <c r="H217" s="112"/>
      <c r="I217" s="113" t="s">
        <v>257</v>
      </c>
    </row>
    <row r="218" spans="3:9">
      <c r="C218" s="111" t="s">
        <v>205</v>
      </c>
      <c r="D218" s="101">
        <v>0.10045659999999999</v>
      </c>
      <c r="E218" s="101">
        <v>0.30095159999999999</v>
      </c>
      <c r="F218" s="101">
        <v>0</v>
      </c>
      <c r="G218" s="101">
        <v>1</v>
      </c>
      <c r="H218" s="112"/>
      <c r="I218" s="113" t="s">
        <v>258</v>
      </c>
    </row>
    <row r="219" spans="3:9">
      <c r="C219" s="111" t="s">
        <v>200</v>
      </c>
      <c r="D219" s="101">
        <v>0.59344750000000002</v>
      </c>
      <c r="E219" s="101">
        <v>1.393475</v>
      </c>
      <c r="F219" s="101">
        <v>0</v>
      </c>
      <c r="G219" s="101">
        <v>15.5</v>
      </c>
      <c r="H219" s="112"/>
      <c r="I219" s="113" t="s">
        <v>259</v>
      </c>
    </row>
    <row r="220" spans="3:9">
      <c r="C220" s="111" t="s">
        <v>201</v>
      </c>
      <c r="D220" s="101">
        <v>0.23287669999999999</v>
      </c>
      <c r="E220" s="101">
        <v>0.42314770000000002</v>
      </c>
      <c r="F220" s="101">
        <v>0</v>
      </c>
      <c r="G220" s="101">
        <v>1</v>
      </c>
      <c r="H220" s="112"/>
      <c r="I220" s="113" t="s">
        <v>260</v>
      </c>
    </row>
    <row r="221" spans="3:9" ht="16" thickBot="1">
      <c r="C221" s="128" t="s">
        <v>210</v>
      </c>
      <c r="D221" s="105">
        <v>0.1780822</v>
      </c>
      <c r="E221" s="105">
        <v>0.38301940000000001</v>
      </c>
      <c r="F221" s="105">
        <v>0</v>
      </c>
      <c r="G221" s="105">
        <v>1</v>
      </c>
      <c r="H221" s="114"/>
      <c r="I221" s="115" t="s">
        <v>208</v>
      </c>
    </row>
    <row r="222" spans="3:9" ht="17" thickBot="1">
      <c r="C222" s="108" t="s">
        <v>207</v>
      </c>
    </row>
    <row r="223" spans="3:9">
      <c r="C223" s="127" t="s">
        <v>233</v>
      </c>
      <c r="D223" s="97">
        <v>4.5662000000000003E-3</v>
      </c>
      <c r="E223" s="97">
        <v>6.7496399999999998E-2</v>
      </c>
      <c r="F223" s="97">
        <v>0</v>
      </c>
      <c r="G223" s="97">
        <v>1</v>
      </c>
      <c r="H223" s="109"/>
      <c r="I223" s="110" t="s">
        <v>314</v>
      </c>
    </row>
    <row r="224" spans="3:9">
      <c r="C224" s="111" t="s">
        <v>228</v>
      </c>
      <c r="D224" s="101">
        <v>4.3379000000000001E-2</v>
      </c>
      <c r="E224" s="101">
        <v>0.2039417</v>
      </c>
      <c r="F224" s="101">
        <v>0</v>
      </c>
      <c r="G224" s="101">
        <v>1</v>
      </c>
      <c r="H224" s="112"/>
      <c r="I224" s="113" t="s">
        <v>315</v>
      </c>
    </row>
    <row r="225" spans="3:9">
      <c r="C225" s="111" t="s">
        <v>229</v>
      </c>
      <c r="D225" s="101">
        <v>0.15068490000000001</v>
      </c>
      <c r="E225" s="101">
        <v>0.35815059999999999</v>
      </c>
      <c r="F225" s="101">
        <v>0</v>
      </c>
      <c r="G225" s="101">
        <v>1</v>
      </c>
      <c r="H225" s="112"/>
      <c r="I225" s="113" t="s">
        <v>316</v>
      </c>
    </row>
    <row r="226" spans="3:9">
      <c r="C226" s="111" t="s">
        <v>230</v>
      </c>
      <c r="D226" s="101">
        <v>0.39497719999999997</v>
      </c>
      <c r="E226" s="101">
        <v>0.48940479999999997</v>
      </c>
      <c r="F226" s="101">
        <v>0</v>
      </c>
      <c r="G226" s="101">
        <v>1</v>
      </c>
      <c r="H226" s="112"/>
      <c r="I226" s="113" t="s">
        <v>317</v>
      </c>
    </row>
    <row r="227" spans="3:9">
      <c r="C227" s="111" t="s">
        <v>231</v>
      </c>
      <c r="D227" s="101">
        <v>5.7077599999999999E-2</v>
      </c>
      <c r="E227" s="101">
        <v>0.2322562</v>
      </c>
      <c r="F227" s="101">
        <v>0</v>
      </c>
      <c r="G227" s="101">
        <v>1</v>
      </c>
      <c r="H227" s="112"/>
      <c r="I227" s="113" t="s">
        <v>318</v>
      </c>
    </row>
    <row r="228" spans="3:9" ht="16" thickBot="1">
      <c r="C228" s="128" t="s">
        <v>232</v>
      </c>
      <c r="D228" s="105">
        <v>0.37214609999999998</v>
      </c>
      <c r="E228" s="105">
        <v>0.48392980000000002</v>
      </c>
      <c r="F228" s="105">
        <v>0</v>
      </c>
      <c r="G228" s="105">
        <v>1</v>
      </c>
      <c r="H228" s="114"/>
      <c r="I228" s="115" t="s">
        <v>319</v>
      </c>
    </row>
    <row r="230" spans="3:9" ht="17" thickBot="1">
      <c r="C230" s="108" t="s">
        <v>206</v>
      </c>
      <c r="D230" s="129"/>
    </row>
    <row r="231" spans="3:9">
      <c r="C231" s="127" t="s">
        <v>234</v>
      </c>
      <c r="D231" s="97">
        <v>0.31278539999999999</v>
      </c>
      <c r="E231" s="97">
        <v>0.46415790000000001</v>
      </c>
      <c r="F231" s="97">
        <v>0</v>
      </c>
      <c r="G231" s="97">
        <v>1</v>
      </c>
      <c r="H231" s="109"/>
      <c r="I231" s="110" t="s">
        <v>320</v>
      </c>
    </row>
    <row r="232" spans="3:9">
      <c r="C232" s="111" t="s">
        <v>235</v>
      </c>
      <c r="D232" s="101">
        <v>0.1027397</v>
      </c>
      <c r="E232" s="101">
        <v>0.30396580000000001</v>
      </c>
      <c r="F232" s="101">
        <v>0</v>
      </c>
      <c r="G232" s="101">
        <v>1</v>
      </c>
      <c r="H232" s="112"/>
      <c r="I232" s="113" t="s">
        <v>321</v>
      </c>
    </row>
    <row r="233" spans="3:9">
      <c r="C233" s="111" t="s">
        <v>236</v>
      </c>
      <c r="D233" s="101">
        <v>0.2351598</v>
      </c>
      <c r="E233" s="101">
        <v>0.42458360000000001</v>
      </c>
      <c r="F233" s="101">
        <v>0</v>
      </c>
      <c r="G233" s="101">
        <v>1</v>
      </c>
      <c r="H233" s="112"/>
      <c r="I233" s="113" t="s">
        <v>322</v>
      </c>
    </row>
    <row r="234" spans="3:9" ht="16" thickBot="1">
      <c r="C234" s="130" t="s">
        <v>333</v>
      </c>
      <c r="D234" s="105">
        <v>0.34931509999999999</v>
      </c>
      <c r="E234" s="105">
        <v>0.47729880000000002</v>
      </c>
      <c r="F234" s="105">
        <v>0</v>
      </c>
      <c r="G234" s="105">
        <v>1</v>
      </c>
      <c r="H234" s="114"/>
      <c r="I234" s="115"/>
    </row>
    <row r="235" spans="3:9" ht="17" thickBot="1">
      <c r="C235" s="108" t="s">
        <v>245</v>
      </c>
    </row>
    <row r="236" spans="3:9">
      <c r="C236" s="127" t="s">
        <v>237</v>
      </c>
      <c r="D236" s="97">
        <v>0.54337899999999995</v>
      </c>
      <c r="E236" s="97">
        <v>0.49868430000000002</v>
      </c>
      <c r="F236" s="97">
        <v>0</v>
      </c>
      <c r="G236" s="97">
        <v>1</v>
      </c>
      <c r="H236" s="109"/>
      <c r="I236" s="110" t="s">
        <v>323</v>
      </c>
    </row>
    <row r="237" spans="3:9">
      <c r="C237" s="111" t="s">
        <v>238</v>
      </c>
      <c r="D237" s="101">
        <v>0.1552511</v>
      </c>
      <c r="E237" s="101">
        <v>0.36255799999999999</v>
      </c>
      <c r="F237" s="101">
        <v>0</v>
      </c>
      <c r="G237" s="101">
        <v>1</v>
      </c>
      <c r="H237" s="112"/>
      <c r="I237" s="113" t="s">
        <v>324</v>
      </c>
    </row>
    <row r="238" spans="3:9">
      <c r="C238" s="111" t="s">
        <v>239</v>
      </c>
      <c r="D238" s="101">
        <v>0.26255709999999999</v>
      </c>
      <c r="E238" s="101">
        <v>0.4405269</v>
      </c>
      <c r="F238" s="101">
        <v>0</v>
      </c>
      <c r="G238" s="101">
        <v>1</v>
      </c>
      <c r="H238" s="112"/>
      <c r="I238" s="113" t="s">
        <v>325</v>
      </c>
    </row>
    <row r="239" spans="3:9">
      <c r="C239" s="111" t="s">
        <v>240</v>
      </c>
      <c r="D239" s="101">
        <v>3.8812800000000001E-2</v>
      </c>
      <c r="E239" s="101">
        <v>0.1933694</v>
      </c>
      <c r="F239" s="101">
        <v>0</v>
      </c>
      <c r="G239" s="101">
        <v>1</v>
      </c>
      <c r="H239" s="112"/>
      <c r="I239" s="113" t="s">
        <v>326</v>
      </c>
    </row>
    <row r="240" spans="3:9">
      <c r="C240" s="111" t="s">
        <v>241</v>
      </c>
      <c r="D240" s="101">
        <v>0.14383560000000001</v>
      </c>
      <c r="E240" s="101">
        <v>0.35132429999999998</v>
      </c>
      <c r="F240" s="101">
        <v>0</v>
      </c>
      <c r="G240" s="101">
        <v>1</v>
      </c>
      <c r="H240" s="112"/>
      <c r="I240" s="113" t="s">
        <v>327</v>
      </c>
    </row>
    <row r="241" spans="3:9">
      <c r="C241" s="111" t="s">
        <v>242</v>
      </c>
      <c r="D241" s="101">
        <v>0.173516</v>
      </c>
      <c r="E241" s="101">
        <v>0.37912580000000001</v>
      </c>
      <c r="F241" s="101">
        <v>0</v>
      </c>
      <c r="G241" s="101">
        <v>1</v>
      </c>
      <c r="H241" s="112"/>
      <c r="I241" s="113" t="s">
        <v>328</v>
      </c>
    </row>
    <row r="242" spans="3:9">
      <c r="C242" s="111" t="s">
        <v>243</v>
      </c>
      <c r="D242" s="101">
        <v>0.30821920000000003</v>
      </c>
      <c r="E242" s="101">
        <v>0.46228570000000002</v>
      </c>
      <c r="F242" s="101">
        <v>0</v>
      </c>
      <c r="G242" s="101">
        <v>1</v>
      </c>
      <c r="H242" s="112"/>
      <c r="I242" s="113" t="s">
        <v>329</v>
      </c>
    </row>
    <row r="243" spans="3:9" ht="16" thickBot="1">
      <c r="C243" s="128" t="s">
        <v>244</v>
      </c>
      <c r="D243" s="105">
        <v>2.51142E-2</v>
      </c>
      <c r="E243" s="105">
        <v>0.15665080000000001</v>
      </c>
      <c r="F243" s="105">
        <v>0</v>
      </c>
      <c r="G243" s="105">
        <v>1</v>
      </c>
      <c r="H243" s="114"/>
      <c r="I243" s="115" t="s">
        <v>332</v>
      </c>
    </row>
    <row r="244" spans="3:9">
      <c r="D244" s="129"/>
    </row>
    <row r="245" spans="3:9" ht="16" thickBot="1">
      <c r="D245" s="129"/>
    </row>
    <row r="246" spans="3:9" ht="17" thickBot="1">
      <c r="C246" s="143" t="s">
        <v>334</v>
      </c>
      <c r="D246" s="144"/>
      <c r="E246" s="144"/>
      <c r="F246" s="144"/>
      <c r="G246" s="144"/>
      <c r="H246" s="144"/>
      <c r="I246" s="145"/>
    </row>
    <row r="247" spans="3:9" ht="17" thickBot="1">
      <c r="C247" s="108" t="s">
        <v>278</v>
      </c>
    </row>
    <row r="248" spans="3:9">
      <c r="C248" s="127" t="s">
        <v>183</v>
      </c>
      <c r="D248" s="97">
        <v>2.2831000000000001E-3</v>
      </c>
      <c r="E248" s="97">
        <v>4.7781799999999999E-2</v>
      </c>
      <c r="F248" s="97">
        <v>0</v>
      </c>
      <c r="G248" s="97">
        <v>1</v>
      </c>
      <c r="H248" s="109"/>
      <c r="I248" s="110" t="s">
        <v>335</v>
      </c>
    </row>
    <row r="249" spans="3:9">
      <c r="C249" s="111" t="s">
        <v>188</v>
      </c>
      <c r="H249" s="112"/>
      <c r="I249" s="113" t="s">
        <v>336</v>
      </c>
    </row>
    <row r="250" spans="3:9">
      <c r="C250" s="111" t="s">
        <v>186</v>
      </c>
      <c r="D250" s="101"/>
      <c r="E250" s="101"/>
      <c r="F250" s="101"/>
      <c r="G250" s="101"/>
      <c r="H250" s="112"/>
      <c r="I250" s="113" t="s">
        <v>337</v>
      </c>
    </row>
    <row r="251" spans="3:9">
      <c r="C251" s="111" t="s">
        <v>187</v>
      </c>
      <c r="D251" s="101"/>
      <c r="E251" s="101"/>
      <c r="F251" s="101"/>
      <c r="G251" s="101"/>
      <c r="H251" s="112"/>
      <c r="I251" s="113" t="s">
        <v>338</v>
      </c>
    </row>
    <row r="252" spans="3:9">
      <c r="C252" s="111" t="s">
        <v>184</v>
      </c>
      <c r="D252" s="101"/>
      <c r="E252" s="101"/>
      <c r="F252" s="101"/>
      <c r="G252" s="101"/>
      <c r="H252" s="112"/>
      <c r="I252" s="113" t="s">
        <v>339</v>
      </c>
    </row>
    <row r="253" spans="3:9">
      <c r="C253" s="111" t="s">
        <v>185</v>
      </c>
      <c r="D253" s="101"/>
      <c r="E253" s="101"/>
      <c r="F253" s="101"/>
      <c r="G253" s="101"/>
      <c r="H253" s="112"/>
      <c r="I253" s="113" t="s">
        <v>340</v>
      </c>
    </row>
    <row r="254" spans="3:9" ht="16" thickBot="1">
      <c r="C254" s="130" t="s">
        <v>330</v>
      </c>
      <c r="D254" s="101">
        <v>0.99771690000000002</v>
      </c>
      <c r="E254" s="101">
        <v>4.7781799999999999E-2</v>
      </c>
      <c r="F254" s="101">
        <v>0</v>
      </c>
      <c r="G254" s="101">
        <v>1</v>
      </c>
      <c r="H254" s="114"/>
      <c r="I254" s="115" t="s">
        <v>341</v>
      </c>
    </row>
    <row r="255" spans="3:9" ht="17" thickBot="1">
      <c r="C255" s="108" t="s">
        <v>190</v>
      </c>
      <c r="D255" s="129"/>
    </row>
    <row r="256" spans="3:9">
      <c r="C256" s="127" t="s">
        <v>199</v>
      </c>
      <c r="D256" s="97">
        <v>9.1324000000000006E-3</v>
      </c>
      <c r="E256" s="97">
        <v>0.1911274</v>
      </c>
      <c r="F256" s="97">
        <v>0</v>
      </c>
      <c r="G256" s="97">
        <v>4</v>
      </c>
      <c r="H256" s="109"/>
      <c r="I256" s="110" t="s">
        <v>342</v>
      </c>
    </row>
    <row r="257" spans="3:9">
      <c r="C257" s="111" t="s">
        <v>189</v>
      </c>
      <c r="D257" s="101"/>
      <c r="E257" s="101"/>
      <c r="F257" s="101"/>
      <c r="G257" s="101"/>
      <c r="H257" s="112"/>
      <c r="I257" s="113" t="s">
        <v>343</v>
      </c>
    </row>
    <row r="258" spans="3:9">
      <c r="C258" s="111" t="s">
        <v>202</v>
      </c>
      <c r="D258" s="101"/>
      <c r="E258" s="101"/>
      <c r="F258" s="101"/>
      <c r="G258" s="101"/>
      <c r="H258" s="112"/>
      <c r="I258" s="113" t="s">
        <v>255</v>
      </c>
    </row>
    <row r="259" spans="3:9">
      <c r="C259" s="111" t="s">
        <v>203</v>
      </c>
      <c r="D259" s="101"/>
      <c r="E259" s="101"/>
      <c r="F259" s="101"/>
      <c r="G259" s="101"/>
      <c r="H259" s="112"/>
      <c r="I259" s="113" t="s">
        <v>256</v>
      </c>
    </row>
    <row r="260" spans="3:9">
      <c r="C260" s="111" t="s">
        <v>204</v>
      </c>
      <c r="D260" s="101"/>
      <c r="E260" s="101"/>
      <c r="F260" s="101"/>
      <c r="G260" s="101"/>
      <c r="H260" s="112"/>
      <c r="I260" s="113" t="s">
        <v>257</v>
      </c>
    </row>
    <row r="261" spans="3:9">
      <c r="C261" s="111" t="s">
        <v>205</v>
      </c>
      <c r="D261" s="101"/>
      <c r="E261" s="101"/>
      <c r="F261" s="101"/>
      <c r="G261" s="101"/>
      <c r="H261" s="112"/>
      <c r="I261" s="113" t="s">
        <v>258</v>
      </c>
    </row>
    <row r="262" spans="3:9">
      <c r="C262" s="111" t="s">
        <v>200</v>
      </c>
      <c r="D262" s="101">
        <v>1.0821900000000001E-2</v>
      </c>
      <c r="E262" s="101">
        <v>0.22648599999999999</v>
      </c>
      <c r="F262" s="101">
        <v>0</v>
      </c>
      <c r="G262" s="101">
        <v>4.74</v>
      </c>
      <c r="H262" s="112"/>
      <c r="I262" s="113" t="s">
        <v>259</v>
      </c>
    </row>
    <row r="263" spans="3:9">
      <c r="C263" s="111" t="s">
        <v>201</v>
      </c>
      <c r="D263" s="101">
        <v>2.2831000000000001E-3</v>
      </c>
      <c r="E263" s="101">
        <v>4.7781799999999999E-2</v>
      </c>
      <c r="F263" s="101">
        <v>0</v>
      </c>
      <c r="G263" s="101">
        <v>1</v>
      </c>
      <c r="H263" s="112"/>
      <c r="I263" s="113" t="s">
        <v>260</v>
      </c>
    </row>
    <row r="264" spans="3:9" ht="16" thickBot="1">
      <c r="C264" s="128" t="s">
        <v>210</v>
      </c>
      <c r="D264" s="105"/>
      <c r="E264" s="105"/>
      <c r="F264" s="105"/>
      <c r="G264" s="105"/>
      <c r="H264" s="114"/>
      <c r="I264" s="115" t="s">
        <v>208</v>
      </c>
    </row>
    <row r="265" spans="3:9" ht="17" thickBot="1">
      <c r="C265" s="108" t="s">
        <v>207</v>
      </c>
    </row>
    <row r="266" spans="3:9">
      <c r="C266" s="127" t="s">
        <v>233</v>
      </c>
      <c r="D266" s="97"/>
      <c r="E266" s="97"/>
      <c r="F266" s="97"/>
      <c r="G266" s="97"/>
      <c r="H266" s="109"/>
      <c r="I266" s="110" t="s">
        <v>344</v>
      </c>
    </row>
    <row r="267" spans="3:9">
      <c r="C267" s="111" t="s">
        <v>228</v>
      </c>
      <c r="D267" s="101"/>
      <c r="E267" s="101"/>
      <c r="F267" s="101"/>
      <c r="G267" s="101"/>
      <c r="H267" s="112"/>
      <c r="I267" s="113" t="s">
        <v>345</v>
      </c>
    </row>
    <row r="268" spans="3:9">
      <c r="C268" s="111" t="s">
        <v>229</v>
      </c>
      <c r="D268" s="101"/>
      <c r="E268" s="101"/>
      <c r="F268" s="101"/>
      <c r="G268" s="101"/>
      <c r="H268" s="112"/>
      <c r="I268" s="113" t="s">
        <v>346</v>
      </c>
    </row>
    <row r="269" spans="3:9">
      <c r="C269" s="111" t="s">
        <v>230</v>
      </c>
      <c r="D269" s="101"/>
      <c r="E269" s="101"/>
      <c r="F269" s="101"/>
      <c r="G269" s="101"/>
      <c r="H269" s="112"/>
      <c r="I269" s="113" t="s">
        <v>347</v>
      </c>
    </row>
    <row r="270" spans="3:9">
      <c r="C270" s="111" t="s">
        <v>231</v>
      </c>
      <c r="D270" s="112">
        <v>2.2831000000000001E-3</v>
      </c>
      <c r="E270" s="112">
        <v>4.7781799999999999E-2</v>
      </c>
      <c r="F270" s="112">
        <v>0</v>
      </c>
      <c r="G270" s="112">
        <v>1</v>
      </c>
      <c r="H270" s="112"/>
      <c r="I270" s="113" t="s">
        <v>348</v>
      </c>
    </row>
    <row r="271" spans="3:9" ht="16" thickBot="1">
      <c r="C271" s="128" t="s">
        <v>232</v>
      </c>
      <c r="D271" s="114"/>
      <c r="E271" s="114"/>
      <c r="F271" s="114"/>
      <c r="G271" s="114"/>
      <c r="H271" s="114"/>
      <c r="I271" s="115" t="s">
        <v>349</v>
      </c>
    </row>
    <row r="273" spans="3:9" ht="17" thickBot="1">
      <c r="C273" s="108" t="s">
        <v>206</v>
      </c>
      <c r="D273" s="129"/>
    </row>
    <row r="274" spans="3:9">
      <c r="C274" s="127" t="s">
        <v>234</v>
      </c>
      <c r="D274" s="109"/>
      <c r="E274" s="109"/>
      <c r="F274" s="109"/>
      <c r="G274" s="109"/>
      <c r="H274" s="109"/>
      <c r="I274" s="110" t="s">
        <v>350</v>
      </c>
    </row>
    <row r="275" spans="3:9">
      <c r="C275" s="111" t="s">
        <v>235</v>
      </c>
      <c r="D275" s="101"/>
      <c r="E275" s="101"/>
      <c r="F275" s="101"/>
      <c r="G275" s="101"/>
      <c r="H275" s="112"/>
      <c r="I275" s="113" t="s">
        <v>351</v>
      </c>
    </row>
    <row r="276" spans="3:9">
      <c r="C276" s="111" t="s">
        <v>236</v>
      </c>
      <c r="D276" s="112">
        <v>2.2831000000000001E-3</v>
      </c>
      <c r="E276" s="112">
        <v>4.7781799999999999E-2</v>
      </c>
      <c r="F276" s="112">
        <v>0</v>
      </c>
      <c r="G276" s="112">
        <v>1</v>
      </c>
      <c r="H276" s="112"/>
      <c r="I276" s="113" t="s">
        <v>352</v>
      </c>
    </row>
    <row r="277" spans="3:9" ht="16" thickBot="1">
      <c r="C277" s="130" t="s">
        <v>333</v>
      </c>
      <c r="D277" s="105"/>
      <c r="E277" s="105"/>
      <c r="F277" s="105"/>
      <c r="G277" s="105"/>
      <c r="H277" s="114"/>
      <c r="I277" s="115" t="s">
        <v>361</v>
      </c>
    </row>
    <row r="278" spans="3:9" ht="17" thickBot="1">
      <c r="C278" s="108" t="s">
        <v>245</v>
      </c>
    </row>
    <row r="279" spans="3:9">
      <c r="C279" s="127" t="s">
        <v>237</v>
      </c>
      <c r="D279" s="97">
        <v>0.99771690000000002</v>
      </c>
      <c r="E279" s="97">
        <v>4.7781799999999999E-2</v>
      </c>
      <c r="F279" s="97">
        <v>0</v>
      </c>
      <c r="G279" s="97">
        <v>1</v>
      </c>
      <c r="H279" s="109"/>
      <c r="I279" s="110" t="s">
        <v>353</v>
      </c>
    </row>
    <row r="280" spans="3:9">
      <c r="C280" s="111" t="s">
        <v>238</v>
      </c>
      <c r="D280" s="101">
        <v>2.2831000000000001E-3</v>
      </c>
      <c r="E280" s="101">
        <v>4.7781799999999999E-2</v>
      </c>
      <c r="F280" s="101">
        <v>0</v>
      </c>
      <c r="G280" s="101">
        <v>1</v>
      </c>
      <c r="H280" s="112"/>
      <c r="I280" s="113" t="s">
        <v>354</v>
      </c>
    </row>
    <row r="281" spans="3:9">
      <c r="C281" s="111" t="s">
        <v>239</v>
      </c>
      <c r="H281" s="112"/>
      <c r="I281" s="113" t="s">
        <v>355</v>
      </c>
    </row>
    <row r="282" spans="3:9">
      <c r="C282" s="111" t="s">
        <v>240</v>
      </c>
      <c r="D282" s="101"/>
      <c r="E282" s="101"/>
      <c r="F282" s="101"/>
      <c r="G282" s="101"/>
      <c r="H282" s="112"/>
      <c r="I282" s="113" t="s">
        <v>356</v>
      </c>
    </row>
    <row r="283" spans="3:9">
      <c r="C283" s="111" t="s">
        <v>241</v>
      </c>
      <c r="D283" s="101">
        <v>2.2831000000000001E-3</v>
      </c>
      <c r="E283" s="101">
        <v>4.7781799999999999E-2</v>
      </c>
      <c r="F283" s="101">
        <v>0</v>
      </c>
      <c r="G283" s="101">
        <v>1</v>
      </c>
      <c r="H283" s="112"/>
      <c r="I283" s="113" t="s">
        <v>357</v>
      </c>
    </row>
    <row r="284" spans="3:9">
      <c r="C284" s="111" t="s">
        <v>242</v>
      </c>
      <c r="D284" s="101"/>
      <c r="E284" s="101"/>
      <c r="F284" s="101"/>
      <c r="G284" s="101"/>
      <c r="H284" s="112"/>
      <c r="I284" s="113" t="s">
        <v>358</v>
      </c>
    </row>
    <row r="285" spans="3:9">
      <c r="C285" s="111" t="s">
        <v>243</v>
      </c>
      <c r="D285" s="101"/>
      <c r="E285" s="101"/>
      <c r="F285" s="101"/>
      <c r="G285" s="101"/>
      <c r="H285" s="112"/>
      <c r="I285" s="113" t="s">
        <v>359</v>
      </c>
    </row>
    <row r="286" spans="3:9" ht="16" thickBot="1">
      <c r="C286" s="128" t="s">
        <v>244</v>
      </c>
      <c r="D286" s="105"/>
      <c r="E286" s="105"/>
      <c r="F286" s="105"/>
      <c r="G286" s="105"/>
      <c r="H286" s="114"/>
      <c r="I286" s="115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Y131"/>
  <sheetViews>
    <sheetView tabSelected="1" zoomScale="125" zoomScaleNormal="110" workbookViewId="0">
      <pane xSplit="1" ySplit="4" topLeftCell="B10" activePane="bottomRight" state="frozen"/>
      <selection pane="topRight" activeCell="B1" sqref="B1"/>
      <selection pane="bottomLeft" activeCell="A5" sqref="A5"/>
      <selection pane="bottomRight" activeCell="H20" sqref="H20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9.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94" t="s">
        <v>21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</row>
    <row r="2" spans="1:25" ht="19" thickBot="1">
      <c r="A2" s="201" t="s">
        <v>11</v>
      </c>
      <c r="B2" s="217" t="s">
        <v>28</v>
      </c>
      <c r="C2" s="218"/>
      <c r="D2" s="218"/>
      <c r="E2" s="218"/>
      <c r="F2" s="218"/>
      <c r="G2" s="218"/>
      <c r="H2" s="212" t="s">
        <v>29</v>
      </c>
      <c r="I2" s="213"/>
      <c r="J2" s="213"/>
      <c r="K2" s="213"/>
      <c r="L2" s="213"/>
      <c r="M2" s="213"/>
      <c r="N2" s="207" t="s">
        <v>23</v>
      </c>
      <c r="O2" s="208"/>
      <c r="P2" s="208"/>
      <c r="Q2" s="208"/>
      <c r="R2" s="208"/>
      <c r="S2" s="208"/>
      <c r="T2" s="196" t="s">
        <v>50</v>
      </c>
      <c r="U2" s="197"/>
      <c r="V2" s="197"/>
      <c r="W2" s="197"/>
      <c r="X2" s="197"/>
      <c r="Y2" s="197"/>
    </row>
    <row r="3" spans="1:25" ht="19" thickBot="1">
      <c r="A3" s="202"/>
      <c r="B3" s="204" t="s">
        <v>24</v>
      </c>
      <c r="C3" s="205"/>
      <c r="D3" s="205"/>
      <c r="E3" s="204" t="s">
        <v>34</v>
      </c>
      <c r="F3" s="205"/>
      <c r="G3" s="206"/>
      <c r="H3" s="215" t="s">
        <v>24</v>
      </c>
      <c r="I3" s="214"/>
      <c r="J3" s="216"/>
      <c r="K3" s="214" t="s">
        <v>34</v>
      </c>
      <c r="L3" s="214"/>
      <c r="M3" s="214"/>
      <c r="N3" s="209" t="s">
        <v>24</v>
      </c>
      <c r="O3" s="210"/>
      <c r="P3" s="210"/>
      <c r="Q3" s="209" t="s">
        <v>34</v>
      </c>
      <c r="R3" s="210"/>
      <c r="S3" s="211"/>
      <c r="T3" s="198" t="s">
        <v>24</v>
      </c>
      <c r="U3" s="199"/>
      <c r="V3" s="199"/>
      <c r="W3" s="198" t="s">
        <v>34</v>
      </c>
      <c r="X3" s="199"/>
      <c r="Y3" s="200"/>
    </row>
    <row r="4" spans="1:25" ht="20" thickBot="1">
      <c r="A4" s="203"/>
      <c r="B4" s="67" t="s">
        <v>20</v>
      </c>
      <c r="C4" s="67" t="s">
        <v>12</v>
      </c>
      <c r="D4" s="68" t="s">
        <v>13</v>
      </c>
      <c r="E4" s="67" t="s">
        <v>20</v>
      </c>
      <c r="F4" s="67" t="s">
        <v>12</v>
      </c>
      <c r="G4" s="69" t="s">
        <v>13</v>
      </c>
      <c r="H4" s="70" t="s">
        <v>20</v>
      </c>
      <c r="I4" s="70" t="s">
        <v>12</v>
      </c>
      <c r="J4" s="71" t="s">
        <v>13</v>
      </c>
      <c r="K4" s="71" t="s">
        <v>20</v>
      </c>
      <c r="L4" s="70" t="s">
        <v>12</v>
      </c>
      <c r="M4" s="72" t="s">
        <v>13</v>
      </c>
      <c r="N4" s="73" t="s">
        <v>20</v>
      </c>
      <c r="O4" s="73" t="s">
        <v>12</v>
      </c>
      <c r="P4" s="74" t="s">
        <v>13</v>
      </c>
      <c r="Q4" s="73" t="s">
        <v>20</v>
      </c>
      <c r="R4" s="73" t="s">
        <v>12</v>
      </c>
      <c r="S4" s="75" t="s">
        <v>13</v>
      </c>
      <c r="T4" s="76" t="s">
        <v>20</v>
      </c>
      <c r="U4" s="76" t="s">
        <v>12</v>
      </c>
      <c r="V4" s="77" t="s">
        <v>13</v>
      </c>
      <c r="W4" s="76" t="s">
        <v>20</v>
      </c>
      <c r="X4" s="76" t="s">
        <v>12</v>
      </c>
      <c r="Y4" s="78" t="s">
        <v>13</v>
      </c>
    </row>
    <row r="5" spans="1:25">
      <c r="A5" s="13" t="s">
        <v>56</v>
      </c>
      <c r="B5" s="147">
        <v>2.5283699999999999E-2</v>
      </c>
      <c r="C5" s="147">
        <v>0.12230480000000001</v>
      </c>
      <c r="D5" s="39">
        <f t="shared" ref="D5:D17" si="0">B5/C5</f>
        <v>0.20672696410933994</v>
      </c>
      <c r="E5" s="147">
        <v>4.1941399999999997E-2</v>
      </c>
      <c r="F5" s="147">
        <v>0.13194690000000001</v>
      </c>
      <c r="G5" s="40">
        <f t="shared" ref="G5:G23" si="1">E5/F5</f>
        <v>0.31786574750903579</v>
      </c>
      <c r="H5" s="147">
        <v>0.1987631</v>
      </c>
      <c r="I5" s="147">
        <v>6.4143599999999995E-2</v>
      </c>
      <c r="J5" s="40">
        <f t="shared" ref="J5:J23" si="2">H5/I5</f>
        <v>3.0987206829675915</v>
      </c>
      <c r="K5" s="147">
        <v>0.20470079999999999</v>
      </c>
      <c r="L5" s="147">
        <v>6.7503999999999995E-2</v>
      </c>
      <c r="M5" s="39">
        <f t="shared" ref="M5:M23" si="3">K5/L5</f>
        <v>3.0324247452002844</v>
      </c>
      <c r="N5" s="147">
        <v>0.2170425</v>
      </c>
      <c r="O5" s="147">
        <v>0.1322796</v>
      </c>
      <c r="P5" s="39">
        <f t="shared" ref="P5:P23" si="4">N5/O5</f>
        <v>1.6407858808160896</v>
      </c>
      <c r="Q5" s="147">
        <v>0.2179613</v>
      </c>
      <c r="R5" s="147">
        <v>0.13348280000000001</v>
      </c>
      <c r="S5" s="40">
        <f t="shared" ref="S5:S23" si="5">Q5/R5</f>
        <v>1.6328792923133166</v>
      </c>
      <c r="T5" s="14">
        <v>0.1722504</v>
      </c>
      <c r="U5" s="14">
        <v>5.20814E-2</v>
      </c>
      <c r="V5" s="39">
        <f t="shared" ref="V5:V23" si="6">T5/U5</f>
        <v>3.3073304481062338</v>
      </c>
      <c r="W5" s="147">
        <v>0.18261859999999999</v>
      </c>
      <c r="X5" s="147">
        <v>5.8062200000000001E-2</v>
      </c>
      <c r="Y5" s="40">
        <f t="shared" ref="Y5:Y23" si="7">W5/X5</f>
        <v>3.1452235705846485</v>
      </c>
    </row>
    <row r="6" spans="1:25" ht="19" thickBot="1">
      <c r="A6" s="13" t="s">
        <v>57</v>
      </c>
      <c r="B6" s="147">
        <v>0.54355430000000005</v>
      </c>
      <c r="C6" s="147">
        <v>0.17207710000000001</v>
      </c>
      <c r="D6" s="39">
        <f t="shared" si="0"/>
        <v>3.1587834755467172</v>
      </c>
      <c r="E6" s="147">
        <v>0.51984059999999999</v>
      </c>
      <c r="F6" s="147">
        <v>0.1894692</v>
      </c>
      <c r="G6" s="40">
        <f t="shared" si="1"/>
        <v>2.7436681001450367</v>
      </c>
      <c r="H6" s="147">
        <v>0.49839319999999998</v>
      </c>
      <c r="I6" s="147">
        <v>9.2792899999999998E-2</v>
      </c>
      <c r="J6" s="40">
        <f t="shared" si="2"/>
        <v>5.371027309201458</v>
      </c>
      <c r="K6" s="147">
        <v>0.49068990000000001</v>
      </c>
      <c r="L6" s="147">
        <v>9.8254099999999997E-2</v>
      </c>
      <c r="M6" s="39">
        <f t="shared" si="3"/>
        <v>4.9940908318329722</v>
      </c>
      <c r="N6" s="147">
        <v>0.57485359999999996</v>
      </c>
      <c r="O6" s="147">
        <v>0.1908386</v>
      </c>
      <c r="P6" s="39">
        <f t="shared" si="4"/>
        <v>3.012250142266816</v>
      </c>
      <c r="Q6" s="147">
        <v>0.57328299999999999</v>
      </c>
      <c r="R6" s="147">
        <v>0.19243650000000001</v>
      </c>
      <c r="S6" s="40">
        <f t="shared" si="5"/>
        <v>2.9790762147513594</v>
      </c>
      <c r="T6" s="14">
        <v>0.52726890000000004</v>
      </c>
      <c r="U6" s="14">
        <v>7.5040200000000001E-2</v>
      </c>
      <c r="V6" s="39">
        <f t="shared" si="6"/>
        <v>7.0264858036092654</v>
      </c>
      <c r="W6" s="147">
        <v>0.50424190000000002</v>
      </c>
      <c r="X6" s="147">
        <v>8.4931099999999995E-2</v>
      </c>
      <c r="Y6" s="40">
        <f t="shared" si="7"/>
        <v>5.9370701662877323</v>
      </c>
    </row>
    <row r="7" spans="1:25" ht="19" thickBot="1">
      <c r="A7" s="15" t="s">
        <v>475</v>
      </c>
      <c r="B7" s="147">
        <v>0.60978379999999999</v>
      </c>
      <c r="C7" s="147">
        <v>0.15793389999999999</v>
      </c>
      <c r="D7" s="41">
        <f t="shared" si="0"/>
        <v>3.8610064083771758</v>
      </c>
      <c r="E7" s="147">
        <v>0.61202279999999998</v>
      </c>
      <c r="F7" s="147">
        <v>0.17111399999999999</v>
      </c>
      <c r="G7" s="42">
        <f t="shared" si="1"/>
        <v>3.5766962375959888</v>
      </c>
      <c r="H7" s="147">
        <v>0.32340020000000003</v>
      </c>
      <c r="I7" s="147">
        <v>8.93066E-2</v>
      </c>
      <c r="J7" s="42">
        <f t="shared" si="2"/>
        <v>3.6212351606712163</v>
      </c>
      <c r="K7" s="147">
        <v>0.32236599999999999</v>
      </c>
      <c r="L7" s="147">
        <v>9.3870400000000007E-2</v>
      </c>
      <c r="M7" s="41">
        <f t="shared" si="3"/>
        <v>3.4341602890794114</v>
      </c>
      <c r="N7" s="147">
        <v>0.43268770000000001</v>
      </c>
      <c r="O7" s="147">
        <v>0.18832779999999999</v>
      </c>
      <c r="P7" s="41">
        <f t="shared" si="4"/>
        <v>2.2975243166436394</v>
      </c>
      <c r="Q7" s="147">
        <v>0.43716389999999999</v>
      </c>
      <c r="R7" s="147">
        <v>0.19023760000000001</v>
      </c>
      <c r="S7" s="42">
        <f t="shared" si="5"/>
        <v>2.2979889359411598</v>
      </c>
      <c r="T7" s="14">
        <v>0.38916689999999998</v>
      </c>
      <c r="U7" s="14">
        <v>7.1654899999999994E-2</v>
      </c>
      <c r="V7" s="41">
        <f t="shared" si="6"/>
        <v>5.4311275293106265</v>
      </c>
      <c r="W7" s="147">
        <v>0.39115689999999997</v>
      </c>
      <c r="X7" s="147">
        <v>7.9699699999999998E-2</v>
      </c>
      <c r="Y7" s="42">
        <f t="shared" si="7"/>
        <v>4.9078842203922974</v>
      </c>
    </row>
    <row r="8" spans="1:25">
      <c r="A8" s="13" t="s">
        <v>476</v>
      </c>
      <c r="B8" s="147">
        <v>0.1528825</v>
      </c>
      <c r="C8" s="147">
        <v>0.1274528</v>
      </c>
      <c r="D8" s="35">
        <f t="shared" si="0"/>
        <v>1.1995224898942982</v>
      </c>
      <c r="E8" s="147">
        <v>0.1853804</v>
      </c>
      <c r="F8" s="147">
        <v>0.1402158</v>
      </c>
      <c r="G8" s="36">
        <f t="shared" si="1"/>
        <v>1.322107779579762</v>
      </c>
      <c r="H8" s="147">
        <v>0.69623849999999998</v>
      </c>
      <c r="I8" s="147">
        <v>7.5287000000000007E-2</v>
      </c>
      <c r="J8" s="36">
        <f t="shared" si="2"/>
        <v>9.2477917834420271</v>
      </c>
      <c r="K8" s="147">
        <v>0.68929870000000004</v>
      </c>
      <c r="L8" s="147">
        <v>7.9028299999999996E-2</v>
      </c>
      <c r="M8" s="35">
        <f t="shared" si="3"/>
        <v>8.7221754738492425</v>
      </c>
      <c r="N8" s="147">
        <v>0.72487550000000001</v>
      </c>
      <c r="O8" s="147">
        <v>0.1511981</v>
      </c>
      <c r="P8" s="35">
        <f t="shared" si="4"/>
        <v>4.7942103769822504</v>
      </c>
      <c r="Q8" s="147">
        <v>0.72637339999999995</v>
      </c>
      <c r="R8" s="147">
        <v>0.15257999999999999</v>
      </c>
      <c r="S8" s="36">
        <f t="shared" si="5"/>
        <v>4.7606068947437405</v>
      </c>
      <c r="T8" s="14">
        <v>0.59445510000000001</v>
      </c>
      <c r="U8" s="14">
        <v>5.9359099999999998E-2</v>
      </c>
      <c r="V8" s="35">
        <f t="shared" si="6"/>
        <v>10.014557161412489</v>
      </c>
      <c r="W8" s="147">
        <v>0.5937907</v>
      </c>
      <c r="X8" s="147">
        <v>6.5972199999999995E-2</v>
      </c>
      <c r="Y8" s="36">
        <f t="shared" si="7"/>
        <v>9.0006199581035649</v>
      </c>
    </row>
    <row r="9" spans="1:25">
      <c r="A9" s="13" t="s">
        <v>477</v>
      </c>
      <c r="B9" s="147">
        <v>0.70616820000000002</v>
      </c>
      <c r="C9" s="147">
        <v>0.16148789999999999</v>
      </c>
      <c r="D9" s="39">
        <f t="shared" si="0"/>
        <v>4.3728861419338543</v>
      </c>
      <c r="E9" s="147">
        <v>0.70699279999999998</v>
      </c>
      <c r="F9" s="147">
        <v>0.17256959999999999</v>
      </c>
      <c r="G9" s="40">
        <f t="shared" si="1"/>
        <v>4.0968559931760868</v>
      </c>
      <c r="H9" s="147">
        <v>0.57620309999999997</v>
      </c>
      <c r="I9" s="147">
        <v>7.8951300000000002E-2</v>
      </c>
      <c r="J9" s="40">
        <f t="shared" si="2"/>
        <v>7.2982091491843697</v>
      </c>
      <c r="K9" s="147">
        <v>0.56979469999999999</v>
      </c>
      <c r="L9" s="147">
        <v>8.2683800000000002E-2</v>
      </c>
      <c r="M9" s="39">
        <f t="shared" si="3"/>
        <v>6.8912495555356665</v>
      </c>
      <c r="N9" s="147">
        <v>0.67797090000000004</v>
      </c>
      <c r="O9" s="147">
        <v>0.1605125</v>
      </c>
      <c r="P9" s="39">
        <f t="shared" si="4"/>
        <v>4.2237888014952105</v>
      </c>
      <c r="Q9" s="147">
        <v>0.67597700000000005</v>
      </c>
      <c r="R9" s="147">
        <v>0.1617198</v>
      </c>
      <c r="S9" s="40">
        <f t="shared" si="5"/>
        <v>4.1799272568974244</v>
      </c>
      <c r="T9" s="14">
        <v>0.60375429999999997</v>
      </c>
      <c r="U9" s="14">
        <v>6.4724699999999996E-2</v>
      </c>
      <c r="V9" s="39">
        <f t="shared" si="6"/>
        <v>9.328035510400202</v>
      </c>
      <c r="W9" s="147">
        <v>0.59294809999999998</v>
      </c>
      <c r="X9" s="147">
        <v>7.1232799999999999E-2</v>
      </c>
      <c r="Y9" s="40">
        <f t="shared" si="7"/>
        <v>8.3240880605563721</v>
      </c>
    </row>
    <row r="10" spans="1:25">
      <c r="A10" s="13" t="s">
        <v>453</v>
      </c>
      <c r="B10" s="147">
        <v>0.23823749999999999</v>
      </c>
      <c r="C10" s="147">
        <v>0.123094</v>
      </c>
      <c r="D10" s="39">
        <f t="shared" si="0"/>
        <v>1.9354111492030481</v>
      </c>
      <c r="E10" s="147">
        <v>0.25379109999999999</v>
      </c>
      <c r="F10" s="147">
        <v>0.13336809999999999</v>
      </c>
      <c r="G10" s="40">
        <f t="shared" si="1"/>
        <v>1.9029370591618235</v>
      </c>
      <c r="H10" s="147">
        <v>0.3669615</v>
      </c>
      <c r="I10" s="147">
        <v>6.6752599999999995E-2</v>
      </c>
      <c r="J10" s="40">
        <f t="shared" si="2"/>
        <v>5.4973364333374279</v>
      </c>
      <c r="K10" s="147">
        <v>0.36277389999999998</v>
      </c>
      <c r="L10" s="147">
        <v>7.0260799999999998E-2</v>
      </c>
      <c r="M10" s="39">
        <f t="shared" si="3"/>
        <v>5.1632475007400993</v>
      </c>
      <c r="N10" s="147">
        <v>0.3133668</v>
      </c>
      <c r="O10" s="147">
        <v>0.14022109999999999</v>
      </c>
      <c r="P10" s="39">
        <f t="shared" si="4"/>
        <v>2.2348048902768558</v>
      </c>
      <c r="Q10" s="147">
        <v>0.31302750000000001</v>
      </c>
      <c r="R10" s="147">
        <v>0.14128769999999999</v>
      </c>
      <c r="S10" s="40">
        <f t="shared" si="5"/>
        <v>2.2155325622824922</v>
      </c>
      <c r="T10" s="14">
        <v>0.32899659999999997</v>
      </c>
      <c r="U10" s="14">
        <v>5.4048600000000002E-2</v>
      </c>
      <c r="V10" s="39">
        <f t="shared" si="6"/>
        <v>6.0870512834745014</v>
      </c>
      <c r="W10" s="147">
        <v>0.32502399999999998</v>
      </c>
      <c r="X10" s="147">
        <v>6.0291999999999998E-2</v>
      </c>
      <c r="Y10" s="40">
        <f t="shared" si="7"/>
        <v>5.3908312877330324</v>
      </c>
    </row>
    <row r="11" spans="1:25" ht="19" thickBot="1">
      <c r="A11" s="149" t="s">
        <v>478</v>
      </c>
      <c r="B11" s="147">
        <v>0.42817820000000001</v>
      </c>
      <c r="C11" s="147">
        <v>0.11929380000000001</v>
      </c>
      <c r="D11" s="41">
        <f t="shared" si="0"/>
        <v>3.5892745473779861</v>
      </c>
      <c r="E11" s="147">
        <v>0.4024528</v>
      </c>
      <c r="F11" s="147">
        <v>0.12909770000000001</v>
      </c>
      <c r="G11" s="42">
        <f t="shared" si="1"/>
        <v>3.1174281183940531</v>
      </c>
      <c r="H11" s="147">
        <v>0.43960460000000001</v>
      </c>
      <c r="I11" s="147">
        <v>6.2968399999999994E-2</v>
      </c>
      <c r="J11" s="42">
        <f t="shared" si="2"/>
        <v>6.9813525514385004</v>
      </c>
      <c r="K11" s="147">
        <v>0.44187209999999999</v>
      </c>
      <c r="L11" s="147">
        <v>6.6040199999999993E-2</v>
      </c>
      <c r="M11" s="41">
        <f t="shared" si="3"/>
        <v>6.6909564174548235</v>
      </c>
      <c r="N11" s="147">
        <v>0.2146527</v>
      </c>
      <c r="O11" s="147">
        <v>0.12717339999999999</v>
      </c>
      <c r="P11" s="41">
        <f t="shared" si="4"/>
        <v>1.6878741938172606</v>
      </c>
      <c r="Q11" s="147">
        <v>0.2160773</v>
      </c>
      <c r="R11" s="147">
        <v>0.1282836</v>
      </c>
      <c r="S11" s="42">
        <f t="shared" si="5"/>
        <v>1.6843719696048443</v>
      </c>
      <c r="T11" s="14">
        <v>0.40266449999999998</v>
      </c>
      <c r="U11" s="14">
        <v>5.0888000000000003E-2</v>
      </c>
      <c r="V11" s="41">
        <f t="shared" si="6"/>
        <v>7.9127593931771729</v>
      </c>
      <c r="W11" s="147">
        <v>0.40067540000000001</v>
      </c>
      <c r="X11" s="147">
        <v>5.6422E-2</v>
      </c>
      <c r="Y11" s="42">
        <f t="shared" si="7"/>
        <v>7.1014037077735637</v>
      </c>
    </row>
    <row r="12" spans="1:25">
      <c r="A12" s="15" t="s">
        <v>48</v>
      </c>
      <c r="B12" s="147">
        <v>0.1434242</v>
      </c>
      <c r="C12" s="147">
        <v>3.7123499999999997E-2</v>
      </c>
      <c r="D12" s="35">
        <f t="shared" si="0"/>
        <v>3.8634342128301484</v>
      </c>
      <c r="E12" s="147">
        <v>0.1421936</v>
      </c>
      <c r="F12" s="147">
        <v>4.0946900000000001E-2</v>
      </c>
      <c r="G12" s="36">
        <f t="shared" si="1"/>
        <v>3.4726340699784353</v>
      </c>
      <c r="H12" s="147">
        <v>9.3588099999999994E-2</v>
      </c>
      <c r="I12" s="147">
        <v>2.0167899999999999E-2</v>
      </c>
      <c r="J12" s="36">
        <f t="shared" si="2"/>
        <v>4.6404484353849433</v>
      </c>
      <c r="K12" s="147">
        <v>9.12385E-2</v>
      </c>
      <c r="L12" s="147">
        <v>2.13613E-2</v>
      </c>
      <c r="M12" s="35">
        <f t="shared" si="3"/>
        <v>4.2712054041654772</v>
      </c>
      <c r="N12" s="147">
        <v>9.0120500000000006E-2</v>
      </c>
      <c r="O12" s="147">
        <v>4.1924500000000003E-2</v>
      </c>
      <c r="P12" s="35">
        <f t="shared" si="4"/>
        <v>2.1495903350069767</v>
      </c>
      <c r="Q12" s="147">
        <v>8.9516999999999999E-2</v>
      </c>
      <c r="R12" s="147">
        <v>4.2317E-2</v>
      </c>
      <c r="S12" s="36">
        <f t="shared" si="5"/>
        <v>2.1153909776212867</v>
      </c>
      <c r="T12" s="14">
        <v>0.10401539999999999</v>
      </c>
      <c r="U12" s="14">
        <v>1.6314100000000002E-2</v>
      </c>
      <c r="V12" s="35">
        <f t="shared" si="6"/>
        <v>6.3757976229151456</v>
      </c>
      <c r="W12" s="147">
        <v>9.8446400000000003E-2</v>
      </c>
      <c r="X12" s="147">
        <v>1.8441699999999998E-2</v>
      </c>
      <c r="Y12" s="36">
        <f t="shared" si="7"/>
        <v>5.3382497275196981</v>
      </c>
    </row>
    <row r="13" spans="1:25">
      <c r="A13" s="13" t="s">
        <v>454</v>
      </c>
      <c r="B13" s="147">
        <v>-0.23550389999999999</v>
      </c>
      <c r="C13" s="147">
        <v>0.1930182</v>
      </c>
      <c r="D13" s="39">
        <f t="shared" si="0"/>
        <v>-1.2201124039080251</v>
      </c>
      <c r="E13" s="147">
        <v>-0.23141020000000001</v>
      </c>
      <c r="F13" s="147">
        <v>0.2082079</v>
      </c>
      <c r="G13" s="40">
        <f t="shared" si="1"/>
        <v>-1.1114381346721234</v>
      </c>
      <c r="H13" s="147">
        <v>-0.21154909999999999</v>
      </c>
      <c r="I13" s="147">
        <v>9.5172800000000002E-2</v>
      </c>
      <c r="J13" s="40">
        <f t="shared" si="2"/>
        <v>-2.2227894944774134</v>
      </c>
      <c r="K13" s="147">
        <v>-0.20703460000000001</v>
      </c>
      <c r="L13" s="147">
        <v>9.99443E-2</v>
      </c>
      <c r="M13" s="39">
        <f t="shared" si="3"/>
        <v>-2.0714998254027495</v>
      </c>
      <c r="N13" s="147">
        <v>-0.2450801</v>
      </c>
      <c r="O13" s="147">
        <v>0.19110469999999999</v>
      </c>
      <c r="P13" s="39">
        <f t="shared" si="4"/>
        <v>-1.2824388934442743</v>
      </c>
      <c r="Q13" s="147">
        <v>-0.24443319999999999</v>
      </c>
      <c r="R13" s="147">
        <v>0.1925306</v>
      </c>
      <c r="S13" s="40">
        <f t="shared" si="5"/>
        <v>-1.2695810432211814</v>
      </c>
      <c r="T13" s="14">
        <v>-0.2162154</v>
      </c>
      <c r="U13" s="14">
        <v>7.7590800000000001E-2</v>
      </c>
      <c r="V13" s="39">
        <f t="shared" si="6"/>
        <v>-2.7866112992777494</v>
      </c>
      <c r="W13" s="147">
        <v>-0.1996484</v>
      </c>
      <c r="X13" s="147">
        <v>8.6045999999999997E-2</v>
      </c>
      <c r="Y13" s="40">
        <f t="shared" si="7"/>
        <v>-2.3202519582548868</v>
      </c>
    </row>
    <row r="14" spans="1:25" ht="19" thickBot="1">
      <c r="A14" s="149" t="s">
        <v>470</v>
      </c>
      <c r="B14" s="147">
        <v>0.53330010000000005</v>
      </c>
      <c r="C14" s="147">
        <v>0.1785505</v>
      </c>
      <c r="D14" s="39">
        <f t="shared" si="0"/>
        <v>2.9868306165482599</v>
      </c>
      <c r="E14" s="147">
        <v>0.53573130000000002</v>
      </c>
      <c r="F14" s="147">
        <v>0.19234789999999999</v>
      </c>
      <c r="G14" s="40">
        <f t="shared" si="1"/>
        <v>2.7852204261133084</v>
      </c>
      <c r="H14" s="147">
        <v>7.6216999999999993E-2</v>
      </c>
      <c r="I14" s="147">
        <v>6.4303899999999997E-2</v>
      </c>
      <c r="J14" s="40">
        <f t="shared" si="2"/>
        <v>1.1852624801917147</v>
      </c>
      <c r="K14" s="147">
        <v>7.3127300000000006E-2</v>
      </c>
      <c r="L14" s="147">
        <v>6.7308699999999999E-2</v>
      </c>
      <c r="M14" s="39">
        <f t="shared" si="3"/>
        <v>1.0864464772013129</v>
      </c>
      <c r="N14" s="147">
        <v>-0.116635</v>
      </c>
      <c r="O14" s="147">
        <v>0.12718499999999999</v>
      </c>
      <c r="P14" s="39">
        <f t="shared" si="4"/>
        <v>-0.91704996658410987</v>
      </c>
      <c r="Q14" s="147">
        <v>-0.1157933</v>
      </c>
      <c r="R14" s="147">
        <v>0.1283958</v>
      </c>
      <c r="S14" s="40">
        <f t="shared" si="5"/>
        <v>-0.90184647784429084</v>
      </c>
      <c r="T14" s="14">
        <v>0.1030792</v>
      </c>
      <c r="U14" s="14">
        <v>5.48557E-2</v>
      </c>
      <c r="V14" s="39">
        <f t="shared" si="6"/>
        <v>1.8790973408415168</v>
      </c>
      <c r="W14" s="147">
        <v>9.8151000000000002E-2</v>
      </c>
      <c r="X14" s="147">
        <v>6.10314E-2</v>
      </c>
      <c r="Y14" s="40">
        <f t="shared" si="7"/>
        <v>1.608204956792733</v>
      </c>
    </row>
    <row r="15" spans="1:25" ht="19" thickBot="1">
      <c r="A15" s="15" t="s">
        <v>469</v>
      </c>
      <c r="B15" s="147">
        <v>-0.1162036</v>
      </c>
      <c r="C15" s="147">
        <v>7.2152499999999994E-2</v>
      </c>
      <c r="D15" s="41">
        <f t="shared" si="0"/>
        <v>-1.6105277017428365</v>
      </c>
      <c r="E15" s="147">
        <v>-0.1093326</v>
      </c>
      <c r="F15" s="147">
        <v>7.8919900000000001E-2</v>
      </c>
      <c r="G15" s="42">
        <f t="shared" si="1"/>
        <v>-1.3853616134840516</v>
      </c>
      <c r="H15" s="147">
        <v>-5.8997300000000003E-2</v>
      </c>
      <c r="I15" s="147">
        <v>3.8888199999999998E-2</v>
      </c>
      <c r="J15" s="42">
        <f t="shared" si="2"/>
        <v>-1.5171003029196519</v>
      </c>
      <c r="K15" s="147">
        <v>-5.9267899999999998E-2</v>
      </c>
      <c r="L15" s="147">
        <v>4.1051700000000003E-2</v>
      </c>
      <c r="M15" s="41">
        <f t="shared" si="3"/>
        <v>-1.4437380181575914</v>
      </c>
      <c r="N15" s="147">
        <v>-6.4864500000000005E-2</v>
      </c>
      <c r="O15" s="147">
        <v>8.0999600000000005E-2</v>
      </c>
      <c r="P15" s="41">
        <f t="shared" si="4"/>
        <v>-0.80080025086543638</v>
      </c>
      <c r="Q15" s="147">
        <v>-6.4970200000000006E-2</v>
      </c>
      <c r="R15" s="147">
        <v>8.1692799999999996E-2</v>
      </c>
      <c r="S15" s="42">
        <f t="shared" si="5"/>
        <v>-0.79529897371616609</v>
      </c>
      <c r="T15" s="14">
        <v>-7.0486999999999994E-2</v>
      </c>
      <c r="U15" s="14">
        <v>3.1465899999999998E-2</v>
      </c>
      <c r="V15" s="41">
        <f t="shared" si="6"/>
        <v>-2.2401075449931511</v>
      </c>
      <c r="W15" s="147">
        <v>-6.9065699999999994E-2</v>
      </c>
      <c r="X15" s="147">
        <v>3.5372300000000002E-2</v>
      </c>
      <c r="Y15" s="42">
        <f t="shared" si="7"/>
        <v>-1.9525363066580343</v>
      </c>
    </row>
    <row r="16" spans="1:25" ht="19" thickBot="1">
      <c r="A16" s="13" t="s">
        <v>460</v>
      </c>
      <c r="B16" s="147">
        <v>1.1235539999999999</v>
      </c>
      <c r="C16" s="147">
        <v>0.28912409999999999</v>
      </c>
      <c r="D16" s="35">
        <f t="shared" si="0"/>
        <v>3.8860613833298574</v>
      </c>
      <c r="E16" s="147">
        <v>1.062403</v>
      </c>
      <c r="F16" s="147">
        <v>0.31442930000000002</v>
      </c>
      <c r="G16" s="36">
        <f t="shared" si="1"/>
        <v>3.3788295174781737</v>
      </c>
      <c r="H16" s="147">
        <v>0.4857843</v>
      </c>
      <c r="I16" s="147">
        <v>0.15635840000000001</v>
      </c>
      <c r="J16" s="36">
        <f t="shared" si="2"/>
        <v>3.1068641019606238</v>
      </c>
      <c r="K16" s="147">
        <v>0.46754960000000001</v>
      </c>
      <c r="L16" s="147">
        <v>0.1646262</v>
      </c>
      <c r="M16" s="35">
        <f t="shared" si="3"/>
        <v>2.8400679843184133</v>
      </c>
      <c r="N16" s="147">
        <v>0.19195770000000001</v>
      </c>
      <c r="O16" s="147">
        <v>0.3283816</v>
      </c>
      <c r="P16" s="35">
        <f t="shared" si="4"/>
        <v>0.58455680829863799</v>
      </c>
      <c r="Q16" s="147">
        <v>0.18362139999999999</v>
      </c>
      <c r="R16" s="147">
        <v>0.33264110000000002</v>
      </c>
      <c r="S16" s="36">
        <f t="shared" si="5"/>
        <v>0.55201056033063856</v>
      </c>
      <c r="T16" s="14">
        <v>0.58205300000000004</v>
      </c>
      <c r="U16" s="14">
        <v>0.1261485</v>
      </c>
      <c r="V16" s="35">
        <f t="shared" si="6"/>
        <v>4.6140302896982526</v>
      </c>
      <c r="W16" s="147">
        <v>0.53833839999999999</v>
      </c>
      <c r="X16" s="147">
        <v>0.14080319999999999</v>
      </c>
      <c r="Y16" s="36">
        <f t="shared" si="7"/>
        <v>3.8233392422899484</v>
      </c>
    </row>
    <row r="17" spans="1:25">
      <c r="A17" s="13" t="s">
        <v>461</v>
      </c>
      <c r="B17" s="147">
        <v>-0.48650450000000001</v>
      </c>
      <c r="C17" s="147">
        <v>0.21072840000000001</v>
      </c>
      <c r="D17" s="35">
        <f t="shared" si="0"/>
        <v>-2.3086802728061335</v>
      </c>
      <c r="E17" s="147">
        <v>-0.43390669999999998</v>
      </c>
      <c r="F17" s="147">
        <v>0.230161</v>
      </c>
      <c r="G17" s="36">
        <f t="shared" si="1"/>
        <v>-1.8852312077198135</v>
      </c>
      <c r="H17" s="147">
        <v>-0.1087288</v>
      </c>
      <c r="I17" s="147">
        <v>0.1087186</v>
      </c>
      <c r="J17" s="40">
        <f t="shared" si="2"/>
        <v>-1.000093820192681</v>
      </c>
      <c r="K17" s="147">
        <v>-0.10343769999999999</v>
      </c>
      <c r="L17" s="147">
        <v>0.1138994</v>
      </c>
      <c r="M17" s="39">
        <f t="shared" si="3"/>
        <v>-0.90814964784713526</v>
      </c>
      <c r="N17" s="147">
        <v>-0.2134316</v>
      </c>
      <c r="O17" s="147">
        <v>0.2257556</v>
      </c>
      <c r="P17" s="39">
        <f t="shared" si="4"/>
        <v>-0.94540999204449416</v>
      </c>
      <c r="Q17" s="147">
        <v>-0.2106179</v>
      </c>
      <c r="R17" s="147">
        <v>0.22754779999999999</v>
      </c>
      <c r="S17" s="40">
        <f t="shared" si="5"/>
        <v>-0.92559848963602376</v>
      </c>
      <c r="T17" s="14">
        <v>-0.19217770000000001</v>
      </c>
      <c r="U17" s="14">
        <v>8.8695200000000002E-2</v>
      </c>
      <c r="V17" s="39">
        <f t="shared" si="6"/>
        <v>-2.1667204087707113</v>
      </c>
      <c r="W17" s="147">
        <v>-0.17557539999999999</v>
      </c>
      <c r="X17" s="147">
        <v>9.8251699999999997E-2</v>
      </c>
      <c r="Y17" s="40">
        <f t="shared" si="7"/>
        <v>-1.7869960519767087</v>
      </c>
    </row>
    <row r="18" spans="1:25">
      <c r="A18" s="13" t="s">
        <v>473</v>
      </c>
      <c r="B18" s="147">
        <v>-1.14313E-2</v>
      </c>
      <c r="C18" s="147">
        <v>0.108363</v>
      </c>
      <c r="D18" s="39">
        <f t="shared" ref="D18:D23" si="8">B18/C18</f>
        <v>-0.10549080405673524</v>
      </c>
      <c r="E18" s="147">
        <v>-1.90145E-2</v>
      </c>
      <c r="F18" s="147">
        <v>0.11713800000000001</v>
      </c>
      <c r="G18" s="39">
        <f t="shared" si="1"/>
        <v>-0.16232563301405178</v>
      </c>
      <c r="H18" s="147">
        <v>2.5736000000000001E-3</v>
      </c>
      <c r="I18" s="147">
        <v>5.77977E-2</v>
      </c>
      <c r="J18" s="39">
        <f t="shared" si="2"/>
        <v>4.4527723421520234E-2</v>
      </c>
      <c r="K18" s="147">
        <v>-1.1942000000000001E-3</v>
      </c>
      <c r="L18" s="147">
        <v>6.0827600000000003E-2</v>
      </c>
      <c r="M18" s="39">
        <f t="shared" si="3"/>
        <v>-1.9632535230717636E-2</v>
      </c>
      <c r="N18" s="147">
        <v>0.32590439999999998</v>
      </c>
      <c r="O18" s="147">
        <v>0.1240695</v>
      </c>
      <c r="P18" s="39">
        <f t="shared" si="4"/>
        <v>2.626789017445867</v>
      </c>
      <c r="Q18" s="147">
        <v>0.32606350000000001</v>
      </c>
      <c r="R18" s="147">
        <v>0.12507070000000001</v>
      </c>
      <c r="S18" s="39">
        <f t="shared" si="5"/>
        <v>2.6070334618739639</v>
      </c>
      <c r="T18" s="14">
        <v>5.16953E-2</v>
      </c>
      <c r="U18" s="14">
        <v>4.7071099999999998E-2</v>
      </c>
      <c r="V18" s="39">
        <f t="shared" si="6"/>
        <v>1.098238621999486</v>
      </c>
      <c r="W18" s="147">
        <v>4.37858E-2</v>
      </c>
      <c r="X18" s="147">
        <v>5.2449299999999997E-2</v>
      </c>
      <c r="Y18" s="39">
        <f t="shared" si="7"/>
        <v>0.83482143708304979</v>
      </c>
    </row>
    <row r="19" spans="1:25">
      <c r="A19" s="13" t="s">
        <v>479</v>
      </c>
      <c r="B19" s="147">
        <v>-0.28524559999999999</v>
      </c>
      <c r="C19" s="147">
        <v>0.15450050000000001</v>
      </c>
      <c r="D19" s="39">
        <f t="shared" si="8"/>
        <v>-1.8462438632884681</v>
      </c>
      <c r="E19" s="147">
        <v>-0.29631099999999999</v>
      </c>
      <c r="F19" s="147">
        <v>0.16617750000000001</v>
      </c>
      <c r="G19" s="39">
        <f t="shared" si="1"/>
        <v>-1.7830993967294007</v>
      </c>
      <c r="H19" s="147">
        <v>-0.1243765</v>
      </c>
      <c r="I19" s="147">
        <v>7.6474100000000003E-2</v>
      </c>
      <c r="J19" s="39">
        <f t="shared" si="2"/>
        <v>-1.6263872343708523</v>
      </c>
      <c r="K19" s="147">
        <v>-0.1205672</v>
      </c>
      <c r="L19" s="147">
        <v>8.0062900000000006E-2</v>
      </c>
      <c r="M19" s="39">
        <f t="shared" si="3"/>
        <v>-1.5059059814221067</v>
      </c>
      <c r="N19" s="147">
        <v>-0.1194987</v>
      </c>
      <c r="O19" s="147">
        <v>0.1518265</v>
      </c>
      <c r="P19" s="39">
        <f t="shared" si="4"/>
        <v>-0.78707406151100101</v>
      </c>
      <c r="Q19" s="147">
        <v>-0.1173409</v>
      </c>
      <c r="R19" s="147">
        <v>0.15329329999999999</v>
      </c>
      <c r="S19" s="39">
        <f t="shared" si="5"/>
        <v>-0.76546659247338278</v>
      </c>
      <c r="T19" s="14">
        <v>-0.1502704</v>
      </c>
      <c r="U19" s="14">
        <v>6.2395699999999998E-2</v>
      </c>
      <c r="V19" s="39">
        <f t="shared" si="6"/>
        <v>-2.4083454468817562</v>
      </c>
      <c r="W19" s="147">
        <v>-0.14009869999999999</v>
      </c>
      <c r="X19" s="147">
        <v>6.8941799999999998E-2</v>
      </c>
      <c r="Y19" s="39">
        <f t="shared" si="7"/>
        <v>-2.0321299995068305</v>
      </c>
    </row>
    <row r="20" spans="1:25">
      <c r="A20" s="13" t="s">
        <v>462</v>
      </c>
      <c r="B20" s="147">
        <v>0.2060834</v>
      </c>
      <c r="C20" s="147">
        <v>0.11580849999999999</v>
      </c>
      <c r="D20" s="39">
        <f t="shared" si="8"/>
        <v>1.77951877452864</v>
      </c>
      <c r="E20" s="147">
        <v>0.19420370000000001</v>
      </c>
      <c r="F20" s="147">
        <v>0.12851180000000001</v>
      </c>
      <c r="G20" s="39">
        <f t="shared" si="1"/>
        <v>1.511174071174787</v>
      </c>
      <c r="H20" s="147">
        <v>0.1191953</v>
      </c>
      <c r="I20" s="147">
        <v>6.5876500000000004E-2</v>
      </c>
      <c r="J20" s="39">
        <f t="shared" si="2"/>
        <v>1.8093751185931251</v>
      </c>
      <c r="K20" s="147">
        <v>0.1214098</v>
      </c>
      <c r="L20" s="147">
        <v>6.9661799999999996E-2</v>
      </c>
      <c r="M20" s="39">
        <f t="shared" si="3"/>
        <v>1.7428461509751401</v>
      </c>
      <c r="N20" s="147">
        <v>-5.85858E-2</v>
      </c>
      <c r="O20" s="147">
        <v>0.1704542</v>
      </c>
      <c r="P20" s="39">
        <f t="shared" si="4"/>
        <v>-0.34370405657355468</v>
      </c>
      <c r="Q20" s="147">
        <v>-5.9255799999999997E-2</v>
      </c>
      <c r="R20" s="147">
        <v>0.1720516</v>
      </c>
      <c r="S20" s="39">
        <f t="shared" si="5"/>
        <v>-0.34440714297338704</v>
      </c>
      <c r="T20" s="14">
        <v>0.1194617</v>
      </c>
      <c r="U20" s="14">
        <v>5.4202899999999998E-2</v>
      </c>
      <c r="V20" s="39">
        <f t="shared" si="6"/>
        <v>2.2039724811772063</v>
      </c>
      <c r="W20" s="147">
        <v>0.1191682</v>
      </c>
      <c r="X20" s="147">
        <v>6.1495000000000001E-2</v>
      </c>
      <c r="Y20" s="39">
        <f t="shared" si="7"/>
        <v>1.937851857874624</v>
      </c>
    </row>
    <row r="21" spans="1:25">
      <c r="A21" s="13" t="s">
        <v>463</v>
      </c>
      <c r="B21" s="147">
        <v>-0.15743090000000001</v>
      </c>
      <c r="C21" s="147">
        <v>0.17751220000000001</v>
      </c>
      <c r="D21" s="39">
        <f t="shared" si="8"/>
        <v>-0.88687369093504564</v>
      </c>
      <c r="E21" s="147">
        <v>-0.15635979999999999</v>
      </c>
      <c r="F21" s="147">
        <v>0.19192819999999999</v>
      </c>
      <c r="G21" s="39">
        <f t="shared" si="1"/>
        <v>-0.81467861419009813</v>
      </c>
      <c r="H21" s="147">
        <v>-0.24706710000000001</v>
      </c>
      <c r="I21" s="147">
        <v>9.2806200000000005E-2</v>
      </c>
      <c r="J21" s="39">
        <f t="shared" si="2"/>
        <v>-2.6621831300064005</v>
      </c>
      <c r="K21" s="147">
        <v>-0.24111479999999999</v>
      </c>
      <c r="L21" s="147">
        <v>9.7394800000000004E-2</v>
      </c>
      <c r="M21" s="39">
        <f t="shared" si="3"/>
        <v>-2.4756434635113989</v>
      </c>
      <c r="N21" s="147">
        <v>-2.54314E-2</v>
      </c>
      <c r="O21" s="147">
        <v>0.19763149999999999</v>
      </c>
      <c r="P21" s="39">
        <f t="shared" si="4"/>
        <v>-0.1286809036008936</v>
      </c>
      <c r="Q21" s="147">
        <v>-2.2649499999999999E-2</v>
      </c>
      <c r="R21" s="147">
        <v>0.1992932</v>
      </c>
      <c r="S21" s="39">
        <f t="shared" si="5"/>
        <v>-0.11364913604678935</v>
      </c>
      <c r="T21" s="14">
        <v>-0.19641400000000001</v>
      </c>
      <c r="U21" s="14">
        <v>7.5874399999999995E-2</v>
      </c>
      <c r="V21" s="39">
        <f t="shared" si="6"/>
        <v>-2.5886728593570432</v>
      </c>
      <c r="W21" s="147">
        <v>-0.1811507</v>
      </c>
      <c r="X21" s="147">
        <v>8.4043800000000002E-2</v>
      </c>
      <c r="Y21" s="39">
        <f t="shared" si="7"/>
        <v>-2.1554320485270773</v>
      </c>
    </row>
    <row r="22" spans="1:25">
      <c r="A22" s="13" t="s">
        <v>474</v>
      </c>
      <c r="B22" s="147">
        <v>0.1097588</v>
      </c>
      <c r="C22" s="147">
        <v>0.13677300000000001</v>
      </c>
      <c r="D22" s="39">
        <f t="shared" si="8"/>
        <v>0.80248879530316652</v>
      </c>
      <c r="E22" s="147">
        <v>0.1012227</v>
      </c>
      <c r="F22" s="147">
        <v>0.14764050000000001</v>
      </c>
      <c r="G22" s="39">
        <f t="shared" si="1"/>
        <v>0.68560252776169139</v>
      </c>
      <c r="H22" s="147">
        <v>0.15877810000000001</v>
      </c>
      <c r="I22" s="147">
        <v>7.5855699999999998E-2</v>
      </c>
      <c r="J22" s="39">
        <f t="shared" si="2"/>
        <v>2.0931597757320808</v>
      </c>
      <c r="K22" s="147">
        <v>0.16272900000000001</v>
      </c>
      <c r="L22" s="147">
        <v>7.9640600000000006E-2</v>
      </c>
      <c r="M22" s="39">
        <f t="shared" si="3"/>
        <v>2.0432919892617583</v>
      </c>
      <c r="N22" s="147">
        <v>0.13555030000000001</v>
      </c>
      <c r="O22" s="147">
        <v>0.15733169999999999</v>
      </c>
      <c r="P22" s="39">
        <f t="shared" si="4"/>
        <v>0.86155746108381226</v>
      </c>
      <c r="Q22" s="147">
        <v>0.1366665</v>
      </c>
      <c r="R22" s="147">
        <v>0.15862680000000001</v>
      </c>
      <c r="S22" s="39">
        <f t="shared" si="5"/>
        <v>0.86155996338575813</v>
      </c>
      <c r="T22" s="14">
        <v>0.15010879999999999</v>
      </c>
      <c r="U22" s="14">
        <v>6.1031299999999997E-2</v>
      </c>
      <c r="V22" s="39">
        <f t="shared" si="6"/>
        <v>2.4595379747768766</v>
      </c>
      <c r="W22" s="147">
        <v>0.15410950000000001</v>
      </c>
      <c r="X22" s="147">
        <v>6.7916199999999996E-2</v>
      </c>
      <c r="Y22" s="39">
        <f t="shared" si="7"/>
        <v>2.2691125239633552</v>
      </c>
    </row>
    <row r="23" spans="1:25" ht="19" thickBot="1">
      <c r="A23" s="149" t="s">
        <v>467</v>
      </c>
      <c r="B23" s="147">
        <v>-8.7895399999999999E-2</v>
      </c>
      <c r="C23" s="147">
        <v>0.1426539</v>
      </c>
      <c r="D23" s="39">
        <f t="shared" si="8"/>
        <v>-0.61614438862169207</v>
      </c>
      <c r="E23" s="147">
        <v>-0.1107496</v>
      </c>
      <c r="F23" s="147">
        <v>0.1532046</v>
      </c>
      <c r="G23" s="39">
        <f t="shared" si="1"/>
        <v>-0.72288691070633648</v>
      </c>
      <c r="H23" s="147">
        <v>0.1194219</v>
      </c>
      <c r="I23" s="147">
        <v>7.4553300000000003E-2</v>
      </c>
      <c r="J23" s="39">
        <f t="shared" si="2"/>
        <v>1.6018325144561005</v>
      </c>
      <c r="K23" s="147">
        <v>0.1175929</v>
      </c>
      <c r="L23" s="147">
        <v>7.8412800000000005E-2</v>
      </c>
      <c r="M23" s="39">
        <f t="shared" si="3"/>
        <v>1.4996645955762324</v>
      </c>
      <c r="N23" s="147">
        <v>0.32137979999999999</v>
      </c>
      <c r="O23" s="147">
        <v>0.1542617</v>
      </c>
      <c r="P23" s="39">
        <f t="shared" si="4"/>
        <v>2.0833414904671734</v>
      </c>
      <c r="Q23" s="147">
        <v>0.3208008</v>
      </c>
      <c r="R23" s="147">
        <v>0.15533739999999999</v>
      </c>
      <c r="S23" s="39">
        <f t="shared" si="5"/>
        <v>2.0651871345857469</v>
      </c>
      <c r="T23" s="14">
        <v>0.1179784</v>
      </c>
      <c r="U23" s="14">
        <v>6.0695100000000002E-2</v>
      </c>
      <c r="V23" s="39">
        <f t="shared" si="6"/>
        <v>1.943787884030177</v>
      </c>
      <c r="W23" s="147">
        <v>0.1102788</v>
      </c>
      <c r="X23" s="147">
        <v>6.7479700000000004E-2</v>
      </c>
      <c r="Y23" s="39">
        <f t="shared" si="7"/>
        <v>1.6342514860024568</v>
      </c>
    </row>
    <row r="24" spans="1:25" ht="19" thickBot="1">
      <c r="A24" s="149" t="s">
        <v>481</v>
      </c>
      <c r="B24" s="176">
        <v>-5.5004</v>
      </c>
      <c r="C24" s="171">
        <v>0.69567650000000003</v>
      </c>
      <c r="D24" s="175">
        <f t="shared" ref="D24" si="9">B24/C24</f>
        <v>-7.9065485178815154</v>
      </c>
      <c r="E24" s="171">
        <v>-5.3812530000000001</v>
      </c>
      <c r="F24" s="171">
        <v>0.75940300000000005</v>
      </c>
      <c r="G24" s="175">
        <f t="shared" ref="G24" si="10">E24/F24</f>
        <v>-7.0861624196902033</v>
      </c>
      <c r="H24" s="171">
        <v>-1.8091280000000001</v>
      </c>
      <c r="I24" s="171">
        <v>0.35283540000000002</v>
      </c>
      <c r="J24" s="175">
        <f t="shared" ref="J24" si="11">H24/I24</f>
        <v>-5.1273993482513376</v>
      </c>
      <c r="K24" s="171">
        <v>-1.7421139999999999</v>
      </c>
      <c r="L24" s="171">
        <v>0.37458989999999998</v>
      </c>
      <c r="M24" s="175">
        <f t="shared" ref="M24" si="12">K24/L24</f>
        <v>-4.6507233644046462</v>
      </c>
      <c r="N24" s="171">
        <v>-2.2656000000000001</v>
      </c>
      <c r="O24" s="171">
        <v>0.73780829999999997</v>
      </c>
      <c r="P24" s="175">
        <f t="shared" ref="P24" si="13">N24/O24</f>
        <v>-3.0707163364792724</v>
      </c>
      <c r="Q24" s="171">
        <v>-2.2513969999999999</v>
      </c>
      <c r="R24" s="171">
        <v>0.74664450000000004</v>
      </c>
      <c r="S24" s="175">
        <f t="shared" ref="S24" si="14">Q24/R24</f>
        <v>-3.0153533575885172</v>
      </c>
      <c r="T24" s="14">
        <v>-1.6363529999999999</v>
      </c>
      <c r="U24" s="14">
        <v>0.28662840000000001</v>
      </c>
      <c r="V24" s="175">
        <f t="shared" ref="V24" si="15">T24/U24</f>
        <v>-5.7089702206759689</v>
      </c>
      <c r="W24" s="171">
        <v>-1.498389</v>
      </c>
      <c r="X24" s="171">
        <v>0.32390649999999999</v>
      </c>
      <c r="Y24" s="162">
        <f t="shared" ref="Y24" si="16">W24/X24</f>
        <v>-4.625992377429907</v>
      </c>
    </row>
    <row r="25" spans="1:25" ht="20" thickBot="1">
      <c r="A25" s="158" t="s">
        <v>484</v>
      </c>
      <c r="B25" s="172"/>
      <c r="C25" s="173"/>
      <c r="D25" s="173"/>
      <c r="E25" s="171">
        <v>-1.6472910000000001</v>
      </c>
      <c r="F25" s="171">
        <v>0.49839349999999999</v>
      </c>
      <c r="G25" s="162">
        <f>E25/F25</f>
        <v>-3.3052016127818682</v>
      </c>
      <c r="H25" s="172"/>
      <c r="I25" s="173"/>
      <c r="J25" s="174"/>
      <c r="K25" s="171">
        <v>-2.2025779999999999</v>
      </c>
      <c r="L25" s="171">
        <v>0.6728073</v>
      </c>
      <c r="M25" s="175">
        <f>K25/L25</f>
        <v>-3.2737129933043234</v>
      </c>
      <c r="N25" s="172"/>
      <c r="O25" s="173"/>
      <c r="P25" s="173"/>
      <c r="Q25" s="171">
        <v>-4.104552</v>
      </c>
      <c r="R25" s="171">
        <v>4.3833780000000004</v>
      </c>
      <c r="S25" s="162">
        <f>Q25/R25</f>
        <v>-0.93639015389500968</v>
      </c>
      <c r="T25" s="173"/>
      <c r="U25" s="173"/>
      <c r="V25" s="173"/>
      <c r="W25" s="171">
        <v>-1.3623130000000001</v>
      </c>
      <c r="X25" s="171">
        <v>0.31210260000000001</v>
      </c>
      <c r="Y25" s="162">
        <f>W25/X25</f>
        <v>-4.364952422696895</v>
      </c>
    </row>
    <row r="26" spans="1:25" ht="25" thickBot="1">
      <c r="A26" s="46" t="s">
        <v>33</v>
      </c>
      <c r="B26" s="169"/>
      <c r="C26" s="170"/>
      <c r="D26" s="170"/>
      <c r="E26" s="171">
        <v>0.19257079999999999</v>
      </c>
      <c r="F26" s="171">
        <v>9.5976000000000006E-2</v>
      </c>
      <c r="G26" s="162">
        <f>E26/F26</f>
        <v>2.0064474451946319</v>
      </c>
      <c r="H26" s="170"/>
      <c r="I26" s="170"/>
      <c r="J26" s="170"/>
      <c r="K26" s="171">
        <v>0.1105179</v>
      </c>
      <c r="L26" s="171">
        <v>7.4357199999999998E-2</v>
      </c>
      <c r="M26" s="162">
        <f>K26/L26</f>
        <v>1.4863106733443434</v>
      </c>
      <c r="N26" s="170"/>
      <c r="O26" s="170"/>
      <c r="P26" s="170"/>
      <c r="Q26" s="171">
        <v>1.6497399999999999E-2</v>
      </c>
      <c r="R26" s="171">
        <v>7.2314400000000001E-2</v>
      </c>
      <c r="S26" s="162">
        <f>Q26/R26</f>
        <v>0.22813436881174426</v>
      </c>
      <c r="T26" s="170"/>
      <c r="U26" s="170"/>
      <c r="V26" s="170"/>
      <c r="W26" s="171">
        <v>0.25606770000000001</v>
      </c>
      <c r="X26" s="171">
        <v>7.9919400000000002E-2</v>
      </c>
      <c r="Y26" s="162">
        <f>W26/X26</f>
        <v>3.2040743549125743</v>
      </c>
    </row>
    <row r="27" spans="1:25" ht="20" thickBot="1">
      <c r="A27" s="47" t="s">
        <v>16</v>
      </c>
      <c r="B27" s="177">
        <v>434</v>
      </c>
      <c r="C27" s="160"/>
      <c r="D27" s="161"/>
      <c r="E27" s="10">
        <v>434</v>
      </c>
      <c r="F27" s="20"/>
      <c r="G27" s="54"/>
      <c r="H27" s="10">
        <v>434</v>
      </c>
      <c r="I27" s="53"/>
      <c r="J27" s="54"/>
      <c r="K27" s="10">
        <v>434</v>
      </c>
      <c r="L27" s="20"/>
      <c r="M27" s="54"/>
      <c r="N27" s="10">
        <v>434</v>
      </c>
      <c r="O27" s="53"/>
      <c r="P27" s="54"/>
      <c r="Q27" s="10">
        <v>434</v>
      </c>
      <c r="R27" s="20"/>
      <c r="S27" s="54"/>
      <c r="T27" s="10">
        <v>434</v>
      </c>
      <c r="U27" s="53"/>
      <c r="V27" s="54"/>
      <c r="W27" s="10">
        <v>434</v>
      </c>
      <c r="X27" s="20"/>
      <c r="Y27" s="42"/>
    </row>
    <row r="28" spans="1:25" ht="19">
      <c r="A28" s="48" t="s">
        <v>18</v>
      </c>
      <c r="B28" s="178">
        <v>-669.29669999999999</v>
      </c>
      <c r="C28" s="50"/>
      <c r="D28" s="51"/>
      <c r="E28" s="10">
        <v>-589.81380000000001</v>
      </c>
      <c r="F28" s="20"/>
      <c r="G28" s="51"/>
      <c r="H28" s="10">
        <v>-1210.8030000000001</v>
      </c>
      <c r="I28" s="50"/>
      <c r="J28" s="51"/>
      <c r="K28" s="10">
        <v>-997.29280000000006</v>
      </c>
      <c r="L28" s="20"/>
      <c r="M28" s="51"/>
      <c r="N28" s="10">
        <v>-536.4624</v>
      </c>
      <c r="O28" s="50"/>
      <c r="P28" s="51"/>
      <c r="Q28" s="10">
        <v>-522.24459999999999</v>
      </c>
      <c r="R28" s="20"/>
      <c r="S28" s="51"/>
      <c r="T28" s="10">
        <v>-1544.2449999999999</v>
      </c>
      <c r="U28" s="50"/>
      <c r="V28" s="51"/>
      <c r="W28" s="10">
        <v>-1151.731</v>
      </c>
      <c r="X28" s="20"/>
      <c r="Y28" s="51"/>
    </row>
    <row r="29" spans="1:25" ht="19">
      <c r="A29" s="48" t="s">
        <v>22</v>
      </c>
      <c r="B29" s="178">
        <v>-491.9205</v>
      </c>
      <c r="C29" s="50"/>
      <c r="D29" s="51"/>
      <c r="E29" s="10">
        <v>-489.01889999999997</v>
      </c>
      <c r="F29" s="50"/>
      <c r="G29" s="51"/>
      <c r="H29" s="10">
        <v>-809.92020000000002</v>
      </c>
      <c r="I29" s="50"/>
      <c r="J29" s="51"/>
      <c r="K29" s="10">
        <v>-808.6155</v>
      </c>
      <c r="L29" s="50"/>
      <c r="M29" s="51"/>
      <c r="N29" s="10">
        <v>-465.02319999999997</v>
      </c>
      <c r="O29" s="50"/>
      <c r="P29" s="51"/>
      <c r="Q29" s="10">
        <v>-464.99610000000001</v>
      </c>
      <c r="R29" s="50"/>
      <c r="S29" s="51"/>
      <c r="T29" s="10">
        <v>-932.59109999999998</v>
      </c>
      <c r="U29" s="50"/>
      <c r="V29" s="51"/>
      <c r="W29" s="10">
        <v>-925.22209999999995</v>
      </c>
      <c r="X29" s="20"/>
      <c r="Y29" s="51"/>
    </row>
    <row r="30" spans="1:25" ht="19">
      <c r="A30" s="48" t="s">
        <v>17</v>
      </c>
      <c r="B30" s="178">
        <v>20</v>
      </c>
      <c r="C30" s="53"/>
      <c r="D30" s="54"/>
      <c r="E30" s="10">
        <v>21</v>
      </c>
      <c r="F30" s="53"/>
      <c r="G30" s="54"/>
      <c r="H30" s="10">
        <v>20</v>
      </c>
      <c r="I30" s="53"/>
      <c r="J30" s="54"/>
      <c r="K30" s="10">
        <v>21</v>
      </c>
      <c r="L30" s="53"/>
      <c r="M30" s="54"/>
      <c r="N30" s="10">
        <v>20</v>
      </c>
      <c r="O30" s="53"/>
      <c r="P30" s="54"/>
      <c r="Q30" s="10">
        <v>21</v>
      </c>
      <c r="R30" s="53"/>
      <c r="S30" s="54"/>
      <c r="T30" s="10">
        <v>20</v>
      </c>
      <c r="U30" s="53"/>
      <c r="V30" s="54"/>
      <c r="W30" s="10">
        <v>21</v>
      </c>
      <c r="X30" s="53"/>
      <c r="Y30" s="54"/>
    </row>
    <row r="31" spans="1:25" ht="19">
      <c r="A31" s="48" t="s">
        <v>14</v>
      </c>
      <c r="B31" s="178">
        <v>1023.841</v>
      </c>
      <c r="C31" s="50"/>
      <c r="D31" s="51"/>
      <c r="E31" s="10">
        <v>1020.038</v>
      </c>
      <c r="F31" s="50"/>
      <c r="G31" s="51"/>
      <c r="H31" s="10">
        <v>1659.84</v>
      </c>
      <c r="I31" s="50"/>
      <c r="J31" s="51"/>
      <c r="K31" s="10">
        <v>1659.231</v>
      </c>
      <c r="L31" s="50"/>
      <c r="M31" s="51"/>
      <c r="N31" s="10">
        <v>970.04639999999995</v>
      </c>
      <c r="O31" s="50"/>
      <c r="P31" s="51"/>
      <c r="Q31" s="10">
        <v>971.99220000000003</v>
      </c>
      <c r="R31" s="50"/>
      <c r="S31" s="51"/>
      <c r="T31" s="10">
        <v>1905.182</v>
      </c>
      <c r="U31" s="50"/>
      <c r="V31" s="51"/>
      <c r="W31" s="10">
        <v>1892.444</v>
      </c>
      <c r="X31" s="50"/>
      <c r="Y31" s="51"/>
    </row>
    <row r="32" spans="1:25" ht="19">
      <c r="A32" s="48" t="s">
        <v>15</v>
      </c>
      <c r="B32" s="178">
        <v>1105.3019999999999</v>
      </c>
      <c r="C32" s="50"/>
      <c r="D32" s="51"/>
      <c r="E32" s="10">
        <v>1105.5719999999999</v>
      </c>
      <c r="F32" s="50"/>
      <c r="G32" s="51"/>
      <c r="H32" s="10">
        <v>1741.3009999999999</v>
      </c>
      <c r="I32" s="50"/>
      <c r="J32" s="51"/>
      <c r="K32" s="10">
        <v>1744.7650000000001</v>
      </c>
      <c r="L32" s="50"/>
      <c r="M32" s="51"/>
      <c r="N32" s="10">
        <v>1051.5070000000001</v>
      </c>
      <c r="O32" s="50"/>
      <c r="P32" s="51"/>
      <c r="Q32" s="10">
        <v>1057.5260000000001</v>
      </c>
      <c r="R32" s="50"/>
      <c r="S32" s="51"/>
      <c r="T32" s="10">
        <v>1986.643</v>
      </c>
      <c r="U32" s="50"/>
      <c r="V32" s="51"/>
      <c r="W32" s="10">
        <v>1977.9780000000001</v>
      </c>
      <c r="X32" s="50"/>
      <c r="Y32" s="51"/>
    </row>
    <row r="33" spans="1:25" ht="19">
      <c r="A33" s="48" t="s">
        <v>19</v>
      </c>
      <c r="B33" s="55">
        <f>1-((B29)/B28)</f>
        <v>0.26501878763185294</v>
      </c>
      <c r="C33" s="56"/>
      <c r="D33" s="57"/>
      <c r="E33" s="56">
        <f>1-((E29)/E28)</f>
        <v>0.17089274615141259</v>
      </c>
      <c r="F33" s="56"/>
      <c r="G33" s="57"/>
      <c r="H33" s="63">
        <f>1-((H29)/H28)</f>
        <v>0.33108837688707415</v>
      </c>
      <c r="I33" s="56"/>
      <c r="J33" s="57"/>
      <c r="K33" s="55">
        <f>1-((K29)/K28)</f>
        <v>0.18918947374331796</v>
      </c>
      <c r="L33" s="56"/>
      <c r="M33" s="57"/>
      <c r="N33" s="55">
        <f>1-((N29)/N28)</f>
        <v>0.13316720799071846</v>
      </c>
      <c r="O33" s="56"/>
      <c r="P33" s="57"/>
      <c r="Q33" s="55">
        <f>1-((Q29)/Q28)</f>
        <v>0.10962008989657335</v>
      </c>
      <c r="R33" s="56"/>
      <c r="S33" s="57"/>
      <c r="T33" s="55">
        <f>1-((T29)/T28)</f>
        <v>0.39608604852209328</v>
      </c>
      <c r="U33" s="56"/>
      <c r="V33" s="57"/>
      <c r="W33" s="55">
        <f>1-((W29)/W28)</f>
        <v>0.19666823242580089</v>
      </c>
      <c r="X33" s="56"/>
      <c r="Y33" s="57"/>
    </row>
    <row r="34" spans="1:25" ht="20" thickBot="1">
      <c r="A34" s="49" t="s">
        <v>31</v>
      </c>
      <c r="B34" s="58">
        <f>1-((B29-B30)/B28)</f>
        <v>0.23513667406398386</v>
      </c>
      <c r="C34" s="59"/>
      <c r="D34" s="60"/>
      <c r="E34" s="59">
        <f>1-((E29-E30)/E28)</f>
        <v>0.13528828928722936</v>
      </c>
      <c r="F34" s="59"/>
      <c r="G34" s="60"/>
      <c r="H34" s="64">
        <f>1-((H29-H30)/H28)</f>
        <v>0.31457041318860302</v>
      </c>
      <c r="I34" s="59"/>
      <c r="J34" s="60"/>
      <c r="K34" s="58">
        <f>1-((K29-K30)/K28)</f>
        <v>0.16813246821795969</v>
      </c>
      <c r="L34" s="59"/>
      <c r="M34" s="60"/>
      <c r="N34" s="58">
        <f>1-((N29-N30)/N28)</f>
        <v>9.5885937206410032E-2</v>
      </c>
      <c r="O34" s="59"/>
      <c r="P34" s="60"/>
      <c r="Q34" s="58">
        <f>1-((Q29-Q30)/Q28)</f>
        <v>6.9409047025091319E-2</v>
      </c>
      <c r="R34" s="59"/>
      <c r="S34" s="60"/>
      <c r="T34" s="58">
        <f>1-((T29-T30)/T28)</f>
        <v>0.38313473574465184</v>
      </c>
      <c r="U34" s="59"/>
      <c r="V34" s="60"/>
      <c r="W34" s="58">
        <f>1-((W29-W30)/W28)</f>
        <v>0.17843480812793966</v>
      </c>
      <c r="X34" s="59"/>
      <c r="Y34" s="60"/>
    </row>
    <row r="35" spans="1:25">
      <c r="B35" s="177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91" t="s">
        <v>504</v>
      </c>
      <c r="U35" s="192"/>
      <c r="V35" s="192"/>
      <c r="W35" s="192"/>
      <c r="X35" s="192"/>
      <c r="Y35" s="193"/>
    </row>
    <row r="36" spans="1:25">
      <c r="B36" s="178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178"/>
      <c r="U36" s="20"/>
      <c r="V36" s="20"/>
      <c r="W36" s="20"/>
      <c r="X36" s="20"/>
      <c r="Y36" s="152"/>
    </row>
    <row r="37" spans="1:25" ht="19">
      <c r="A37" s="179" t="s">
        <v>505</v>
      </c>
      <c r="B37" s="180">
        <f>-2*(B29 - E29)</f>
        <v>5.8032000000000608</v>
      </c>
      <c r="C37" s="20"/>
      <c r="D37" s="20"/>
      <c r="E37" s="20"/>
      <c r="F37" s="20"/>
      <c r="G37" s="20"/>
      <c r="H37" s="180">
        <f>-2*(H29 - K29)</f>
        <v>2.6094000000000506</v>
      </c>
      <c r="I37" s="20"/>
      <c r="J37" s="20"/>
      <c r="K37" s="20"/>
      <c r="L37" s="20"/>
      <c r="M37" s="20"/>
      <c r="N37" s="180">
        <f>-2*(N29 - Q29)</f>
        <v>5.4199999999923421E-2</v>
      </c>
      <c r="O37" s="20"/>
      <c r="P37" s="20"/>
      <c r="Q37" s="20"/>
      <c r="R37" s="20"/>
      <c r="S37" s="20"/>
      <c r="T37" s="180">
        <f>-2*(T29 - W29)</f>
        <v>14.738000000000056</v>
      </c>
      <c r="U37" s="20"/>
      <c r="V37" s="20"/>
      <c r="W37" s="20"/>
      <c r="X37" s="20"/>
      <c r="Y37" s="152"/>
    </row>
    <row r="38" spans="1:25" ht="19">
      <c r="A38" s="179" t="s">
        <v>506</v>
      </c>
      <c r="B38" s="181">
        <f>(COUNT(E5:E25)-COUNT(B5:B24))</f>
        <v>1</v>
      </c>
      <c r="C38" s="20"/>
      <c r="D38" s="20"/>
      <c r="E38" s="20"/>
      <c r="F38" s="20"/>
      <c r="G38" s="20"/>
      <c r="H38" s="181">
        <f>(COUNT(K5:K25)-COUNT(H5:H24))</f>
        <v>1</v>
      </c>
      <c r="I38" s="20"/>
      <c r="J38" s="20"/>
      <c r="K38" s="20"/>
      <c r="L38" s="20"/>
      <c r="M38" s="20"/>
      <c r="N38" s="181">
        <f>(COUNT(Q5:Q25)-COUNT(N5:N24))</f>
        <v>1</v>
      </c>
      <c r="O38" s="20"/>
      <c r="P38" s="20"/>
      <c r="Q38" s="20"/>
      <c r="R38" s="20"/>
      <c r="S38" s="20"/>
      <c r="T38" s="181">
        <f>(COUNT(W5:W25)-COUNT(T5:T24))</f>
        <v>1</v>
      </c>
      <c r="U38" s="20"/>
      <c r="V38" s="20"/>
      <c r="W38" s="20"/>
      <c r="X38" s="20"/>
      <c r="Y38" s="152"/>
    </row>
    <row r="39" spans="1:25" ht="19">
      <c r="A39" s="179" t="s">
        <v>507</v>
      </c>
      <c r="B39" s="180">
        <f>1-_xlfn.CHISQ.DIST(B37,B38,TRUE)</f>
        <v>1.5997034867445414E-2</v>
      </c>
      <c r="C39" s="20"/>
      <c r="D39" s="20"/>
      <c r="E39" s="20"/>
      <c r="F39" s="20"/>
      <c r="G39" s="20"/>
      <c r="H39" s="180">
        <f>1-_xlfn.CHISQ.DIST(H37,H38,TRUE)</f>
        <v>0.10623194858647589</v>
      </c>
      <c r="I39" s="20"/>
      <c r="J39" s="20"/>
      <c r="K39" s="20"/>
      <c r="L39" s="20"/>
      <c r="M39" s="20"/>
      <c r="N39" s="180">
        <f>1-_xlfn.CHISQ.DIST(N37,N38,TRUE)</f>
        <v>0.81590977478275717</v>
      </c>
      <c r="O39" s="20"/>
      <c r="P39" s="20"/>
      <c r="Q39" s="20"/>
      <c r="R39" s="20"/>
      <c r="S39" s="20"/>
      <c r="T39" s="180">
        <f>1-_xlfn.CHISQ.DIST(T37,T38,TRUE)</f>
        <v>1.2353125442710056E-4</v>
      </c>
      <c r="U39" s="20"/>
      <c r="V39" s="20"/>
      <c r="W39" s="20"/>
      <c r="X39" s="20"/>
      <c r="Y39" s="152"/>
    </row>
    <row r="40" spans="1:25" ht="19">
      <c r="A40" s="179" t="s">
        <v>508</v>
      </c>
      <c r="B40" s="180">
        <v>0.01</v>
      </c>
      <c r="C40" s="20"/>
      <c r="D40" s="20"/>
      <c r="E40" s="20"/>
      <c r="F40" s="20"/>
      <c r="G40" s="20"/>
      <c r="H40" s="180">
        <v>0.01</v>
      </c>
      <c r="I40" s="20"/>
      <c r="J40" s="20"/>
      <c r="K40" s="20"/>
      <c r="L40" s="20"/>
      <c r="M40" s="20"/>
      <c r="N40" s="180">
        <v>0.01</v>
      </c>
      <c r="O40" s="20"/>
      <c r="P40" s="20"/>
      <c r="Q40" s="20"/>
      <c r="R40" s="20"/>
      <c r="S40" s="20"/>
      <c r="T40" s="180">
        <v>0.01</v>
      </c>
      <c r="U40" s="20"/>
      <c r="V40" s="20"/>
      <c r="W40" s="20"/>
      <c r="X40" s="20"/>
      <c r="Y40" s="152"/>
    </row>
    <row r="41" spans="1:25" ht="19">
      <c r="A41" s="179" t="s">
        <v>509</v>
      </c>
      <c r="B41" s="180">
        <f>CHIINV(B40,B38)</f>
        <v>6.6348966010212118</v>
      </c>
      <c r="C41" s="20"/>
      <c r="D41" s="20"/>
      <c r="E41" s="20"/>
      <c r="F41" s="20"/>
      <c r="G41" s="20"/>
      <c r="H41" s="180">
        <f>CHIINV(H40,H38)</f>
        <v>6.6348966010212118</v>
      </c>
      <c r="I41" s="20"/>
      <c r="J41" s="20"/>
      <c r="K41" s="20"/>
      <c r="L41" s="20"/>
      <c r="M41" s="20"/>
      <c r="N41" s="180">
        <f>CHIINV(N40,N38)</f>
        <v>6.6348966010212118</v>
      </c>
      <c r="O41" s="20"/>
      <c r="P41" s="20"/>
      <c r="Q41" s="20"/>
      <c r="R41" s="20"/>
      <c r="S41" s="20"/>
      <c r="T41" s="180">
        <f>CHIINV(T40,T38)</f>
        <v>6.6348966010212118</v>
      </c>
      <c r="U41" s="20"/>
      <c r="V41" s="20"/>
      <c r="W41" s="20"/>
      <c r="X41" s="20"/>
      <c r="Y41" s="152"/>
    </row>
    <row r="42" spans="1:25" ht="20" thickBot="1">
      <c r="A42" s="179" t="s">
        <v>510</v>
      </c>
      <c r="B42" s="182" t="str">
        <f>IF(B37&gt;B41,"Accept H1","Accept H0")</f>
        <v>Accept H0</v>
      </c>
      <c r="C42" s="153"/>
      <c r="D42" s="153"/>
      <c r="E42" s="153"/>
      <c r="F42" s="153"/>
      <c r="G42" s="153"/>
      <c r="H42" s="182" t="str">
        <f>IF(H37&gt;H41,"Accept H1","Accept H0")</f>
        <v>Accept H0</v>
      </c>
      <c r="I42" s="153"/>
      <c r="J42" s="153"/>
      <c r="K42" s="153"/>
      <c r="L42" s="153"/>
      <c r="M42" s="153"/>
      <c r="N42" s="182" t="str">
        <f>IF(N37&gt;N41,"Accept H1","Accept H0")</f>
        <v>Accept H0</v>
      </c>
      <c r="O42" s="153"/>
      <c r="P42" s="153"/>
      <c r="Q42" s="153"/>
      <c r="R42" s="153"/>
      <c r="S42" s="153"/>
      <c r="T42" s="182" t="str">
        <f>IF(T37&gt;T41,"Accept H1","Accept H0")</f>
        <v>Accept H1</v>
      </c>
      <c r="U42" s="153"/>
      <c r="V42" s="153"/>
      <c r="W42" s="153"/>
      <c r="X42" s="153"/>
      <c r="Y42" s="154"/>
    </row>
    <row r="43" spans="1:25" ht="19">
      <c r="A43" s="179" t="s">
        <v>511</v>
      </c>
    </row>
    <row r="45" spans="1:25">
      <c r="A45" s="179"/>
    </row>
    <row r="46" spans="1:25">
      <c r="U46" s="146"/>
      <c r="V46" s="146"/>
      <c r="W46" s="183"/>
      <c r="X46" s="184"/>
      <c r="Y46" s="183"/>
    </row>
    <row r="47" spans="1:25">
      <c r="U47" s="146"/>
      <c r="V47" s="146"/>
      <c r="W47" s="183"/>
      <c r="X47" s="184"/>
      <c r="Y47" s="183"/>
    </row>
    <row r="48" spans="1:25">
      <c r="U48" s="146"/>
      <c r="V48" s="146"/>
      <c r="W48" s="183"/>
      <c r="X48" s="184"/>
      <c r="Y48" s="183"/>
    </row>
    <row r="49" spans="21:25">
      <c r="U49" s="146"/>
      <c r="V49" s="146"/>
      <c r="W49" s="183"/>
      <c r="X49" s="184"/>
      <c r="Y49" s="183"/>
    </row>
    <row r="50" spans="21:25">
      <c r="U50" s="146"/>
      <c r="V50" s="146"/>
      <c r="W50" s="183"/>
      <c r="X50" s="184"/>
      <c r="Y50" s="183"/>
    </row>
    <row r="51" spans="21:25">
      <c r="U51" s="146"/>
      <c r="V51" s="146"/>
      <c r="W51" s="183"/>
      <c r="X51" s="184"/>
      <c r="Y51" s="183"/>
    </row>
    <row r="52" spans="21:25">
      <c r="U52" s="146"/>
      <c r="V52" s="146"/>
      <c r="W52" s="183"/>
      <c r="X52" s="184"/>
      <c r="Y52" s="183"/>
    </row>
    <row r="53" spans="21:25">
      <c r="U53" s="146"/>
      <c r="V53" s="146"/>
      <c r="W53" s="183"/>
      <c r="X53" s="184"/>
      <c r="Y53" s="183"/>
    </row>
    <row r="54" spans="21:25">
      <c r="U54" s="146"/>
      <c r="V54" s="146"/>
      <c r="W54" s="183"/>
      <c r="X54" s="184"/>
      <c r="Y54" s="183"/>
    </row>
    <row r="55" spans="21:25">
      <c r="U55" s="146"/>
      <c r="V55" s="146"/>
      <c r="W55" s="183"/>
      <c r="X55" s="184"/>
      <c r="Y55" s="183"/>
    </row>
    <row r="56" spans="21:25">
      <c r="U56" s="146"/>
      <c r="V56" s="146"/>
      <c r="W56" s="183"/>
      <c r="X56" s="184"/>
      <c r="Y56" s="183"/>
    </row>
    <row r="57" spans="21:25">
      <c r="U57" s="146"/>
      <c r="V57" s="146"/>
      <c r="W57" s="183"/>
      <c r="X57" s="184"/>
      <c r="Y57" s="183"/>
    </row>
    <row r="58" spans="21:25">
      <c r="U58" s="146"/>
      <c r="V58" s="146"/>
      <c r="W58" s="183"/>
      <c r="X58" s="184"/>
      <c r="Y58" s="183"/>
    </row>
    <row r="59" spans="21:25">
      <c r="U59" s="146"/>
      <c r="V59" s="146"/>
      <c r="W59" s="183"/>
      <c r="X59" s="184"/>
      <c r="Y59" s="183"/>
    </row>
    <row r="60" spans="21:25">
      <c r="U60" s="146"/>
      <c r="V60" s="146"/>
      <c r="W60" s="183"/>
      <c r="X60" s="184"/>
      <c r="Y60" s="183"/>
    </row>
    <row r="61" spans="21:25">
      <c r="U61" s="146"/>
      <c r="V61" s="146"/>
      <c r="W61" s="183"/>
      <c r="X61" s="184"/>
      <c r="Y61" s="183"/>
    </row>
    <row r="62" spans="21:25">
      <c r="U62" s="146"/>
      <c r="V62" s="146"/>
      <c r="W62" s="183"/>
      <c r="X62" s="184"/>
      <c r="Y62" s="183"/>
    </row>
    <row r="63" spans="21:25">
      <c r="U63" s="146"/>
      <c r="V63" s="146"/>
      <c r="W63" s="183"/>
      <c r="X63" s="184"/>
      <c r="Y63" s="183"/>
    </row>
    <row r="64" spans="21:25">
      <c r="U64" s="146"/>
      <c r="V64" s="146"/>
      <c r="W64" s="183"/>
      <c r="X64" s="184"/>
      <c r="Y64" s="183"/>
    </row>
    <row r="65" spans="21:25">
      <c r="U65" s="14"/>
      <c r="Y65" s="183"/>
    </row>
    <row r="66" spans="21:25">
      <c r="U66" s="14"/>
      <c r="Y66" s="183"/>
    </row>
    <row r="67" spans="21:25">
      <c r="U67" s="14"/>
    </row>
    <row r="68" spans="21:25">
      <c r="U68" s="14"/>
    </row>
    <row r="69" spans="21:25">
      <c r="U69" s="14"/>
    </row>
    <row r="70" spans="21:25">
      <c r="U70" s="14"/>
    </row>
    <row r="71" spans="21:25">
      <c r="U71" s="14"/>
    </row>
    <row r="72" spans="21:25">
      <c r="U72" s="14"/>
    </row>
    <row r="73" spans="21:25">
      <c r="U73" s="14"/>
    </row>
    <row r="74" spans="21:25">
      <c r="U74" s="14"/>
    </row>
    <row r="75" spans="21:25">
      <c r="U75" s="14"/>
    </row>
    <row r="76" spans="21:25">
      <c r="U76" s="14"/>
    </row>
    <row r="77" spans="21:25">
      <c r="U77" s="14"/>
    </row>
    <row r="78" spans="21:25">
      <c r="U78" s="14"/>
    </row>
    <row r="79" spans="21:25">
      <c r="U79" s="14"/>
    </row>
    <row r="80" spans="21:25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  <row r="130" spans="21:21">
      <c r="U130" s="14"/>
    </row>
    <row r="131" spans="21:21">
      <c r="U131" s="14"/>
    </row>
  </sheetData>
  <mergeCells count="15"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  <mergeCell ref="T35:Y35"/>
    <mergeCell ref="B1:Y1"/>
    <mergeCell ref="T2:Y2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AL1" workbookViewId="0">
      <selection activeCell="AV33" sqref="AV33"/>
    </sheetView>
  </sheetViews>
  <sheetFormatPr baseColWidth="10" defaultRowHeight="18"/>
  <cols>
    <col min="24" max="24" width="3.33203125" style="164" customWidth="1"/>
    <col min="47" max="47" width="3" style="166" customWidth="1"/>
    <col min="70" max="70" width="4" style="168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63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65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67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59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59"/>
    </row>
  </sheetData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94" t="s">
        <v>21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</row>
    <row r="2" spans="1:25" ht="19" thickBot="1">
      <c r="A2" s="201" t="s">
        <v>11</v>
      </c>
      <c r="B2" s="217" t="s">
        <v>28</v>
      </c>
      <c r="C2" s="218"/>
      <c r="D2" s="218"/>
      <c r="E2" s="218"/>
      <c r="F2" s="218"/>
      <c r="G2" s="218"/>
      <c r="H2" s="212" t="s">
        <v>29</v>
      </c>
      <c r="I2" s="213"/>
      <c r="J2" s="213"/>
      <c r="K2" s="213"/>
      <c r="L2" s="213"/>
      <c r="M2" s="213"/>
      <c r="N2" s="207" t="s">
        <v>23</v>
      </c>
      <c r="O2" s="208"/>
      <c r="P2" s="208"/>
      <c r="Q2" s="208"/>
      <c r="R2" s="208"/>
      <c r="S2" s="208"/>
      <c r="T2" s="196" t="s">
        <v>50</v>
      </c>
      <c r="U2" s="197"/>
      <c r="V2" s="197"/>
      <c r="W2" s="197"/>
      <c r="X2" s="197"/>
      <c r="Y2" s="197"/>
    </row>
    <row r="3" spans="1:25" ht="19" thickBot="1">
      <c r="A3" s="202"/>
      <c r="B3" s="204" t="s">
        <v>24</v>
      </c>
      <c r="C3" s="205"/>
      <c r="D3" s="205"/>
      <c r="E3" s="204" t="s">
        <v>34</v>
      </c>
      <c r="F3" s="205"/>
      <c r="G3" s="206"/>
      <c r="H3" s="215" t="s">
        <v>24</v>
      </c>
      <c r="I3" s="214"/>
      <c r="J3" s="216"/>
      <c r="K3" s="214" t="s">
        <v>34</v>
      </c>
      <c r="L3" s="214"/>
      <c r="M3" s="214"/>
      <c r="N3" s="209" t="s">
        <v>24</v>
      </c>
      <c r="O3" s="210"/>
      <c r="P3" s="210"/>
      <c r="Q3" s="209" t="s">
        <v>34</v>
      </c>
      <c r="R3" s="210"/>
      <c r="S3" s="211"/>
      <c r="T3" s="198" t="s">
        <v>24</v>
      </c>
      <c r="U3" s="199"/>
      <c r="V3" s="199"/>
      <c r="W3" s="198" t="s">
        <v>34</v>
      </c>
      <c r="X3" s="199"/>
      <c r="Y3" s="200"/>
    </row>
    <row r="4" spans="1:25" ht="20" thickBot="1">
      <c r="A4" s="203"/>
      <c r="B4" s="67" t="s">
        <v>20</v>
      </c>
      <c r="C4" s="67" t="s">
        <v>12</v>
      </c>
      <c r="D4" s="84" t="s">
        <v>13</v>
      </c>
      <c r="E4" s="67" t="s">
        <v>20</v>
      </c>
      <c r="F4" s="67" t="s">
        <v>12</v>
      </c>
      <c r="G4" s="85" t="s">
        <v>13</v>
      </c>
      <c r="H4" s="70" t="s">
        <v>20</v>
      </c>
      <c r="I4" s="70" t="s">
        <v>12</v>
      </c>
      <c r="J4" s="91" t="s">
        <v>13</v>
      </c>
      <c r="K4" s="91" t="s">
        <v>20</v>
      </c>
      <c r="L4" s="70" t="s">
        <v>12</v>
      </c>
      <c r="M4" s="90" t="s">
        <v>13</v>
      </c>
      <c r="N4" s="73" t="s">
        <v>20</v>
      </c>
      <c r="O4" s="73" t="s">
        <v>12</v>
      </c>
      <c r="P4" s="88" t="s">
        <v>13</v>
      </c>
      <c r="Q4" s="73" t="s">
        <v>20</v>
      </c>
      <c r="R4" s="73" t="s">
        <v>12</v>
      </c>
      <c r="S4" s="89" t="s">
        <v>13</v>
      </c>
      <c r="T4" s="76" t="s">
        <v>20</v>
      </c>
      <c r="U4" s="76" t="s">
        <v>12</v>
      </c>
      <c r="V4" s="86" t="s">
        <v>13</v>
      </c>
      <c r="W4" s="76" t="s">
        <v>20</v>
      </c>
      <c r="X4" s="76" t="s">
        <v>12</v>
      </c>
      <c r="Y4" s="87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49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49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49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A2:A4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  <mergeCell ref="B1:Y1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</vt:lpstr>
      <vt:lpstr>Descriptive Statistic</vt:lpstr>
      <vt:lpstr>All Variables Set</vt:lpstr>
      <vt:lpstr>Univaraite-All-Models</vt:lpstr>
      <vt:lpstr>Raw-Models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2019-08-19T10:38:30Z</dcterms:modified>
</cp:coreProperties>
</file>