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8539432e170c291/Desktop/PYTHON_GITHUB_REPO/JUPYTER_NOTEBOOKS/DATA_FILES/"/>
    </mc:Choice>
  </mc:AlternateContent>
  <xr:revisionPtr revIDLastSave="1" documentId="11_2BB14FDC5A70A94DEF9A361159DB68F74963EE7A" xr6:coauthVersionLast="47" xr6:coauthVersionMax="47" xr10:uidLastSave="{6D839AE7-B0CF-4D94-89AC-D5A15511A619}"/>
  <bookViews>
    <workbookView xWindow="-110" yWindow="-110" windowWidth="19420" windowHeight="10300" xr2:uid="{00000000-000D-0000-FFFF-FFFF00000000}"/>
  </bookViews>
  <sheets>
    <sheet name="Boo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E14" i="1" s="1"/>
  <c r="D13" i="1"/>
  <c r="C13" i="1"/>
  <c r="E13" i="1" s="1"/>
  <c r="D12" i="1"/>
  <c r="E15" i="1" s="1"/>
  <c r="C12" i="1"/>
  <c r="E12" i="1" s="1"/>
  <c r="O7" i="1"/>
  <c r="N7" i="1"/>
  <c r="M7" i="1"/>
  <c r="J7" i="1"/>
  <c r="L7" i="1" s="1"/>
  <c r="I7" i="1"/>
  <c r="I6" i="1"/>
  <c r="O5" i="1"/>
  <c r="K5" i="1"/>
  <c r="N5" i="1" s="1"/>
  <c r="O8" i="1" s="1"/>
  <c r="J5" i="1"/>
  <c r="L5" i="1" s="1"/>
  <c r="I5" i="1"/>
  <c r="O3" i="1"/>
  <c r="N3" i="1"/>
  <c r="M3" i="1"/>
  <c r="J3" i="1"/>
  <c r="K6" i="1" s="1"/>
  <c r="I3" i="1"/>
  <c r="L2" i="1"/>
  <c r="K2" i="1"/>
  <c r="O2" i="1" s="1"/>
  <c r="I2" i="1"/>
  <c r="J6" i="1" s="1"/>
  <c r="L6" i="1" s="1"/>
  <c r="O6" i="1" l="1"/>
  <c r="N6" i="1"/>
  <c r="M6" i="1"/>
  <c r="M8" i="1"/>
  <c r="L3" i="1"/>
  <c r="M9" i="1" s="1"/>
  <c r="L9" i="1"/>
  <c r="D15" i="1"/>
  <c r="M2" i="1"/>
  <c r="N4" i="1" s="1"/>
  <c r="N2" i="1"/>
  <c r="L4" i="1"/>
  <c r="M5" i="1"/>
  <c r="N8" i="1" s="1"/>
  <c r="L8" i="1"/>
  <c r="O9" i="1" l="1"/>
  <c r="O4" i="1"/>
  <c r="M4" i="1"/>
</calcChain>
</file>

<file path=xl/sharedStrings.xml><?xml version="1.0" encoding="utf-8"?>
<sst xmlns="http://schemas.openxmlformats.org/spreadsheetml/2006/main" count="45" uniqueCount="32">
  <si>
    <t>ACCOUNT</t>
  </si>
  <si>
    <t>STOCK</t>
  </si>
  <si>
    <t>STOCK TYPE</t>
  </si>
  <si>
    <t>PURCHASE DATE</t>
  </si>
  <si>
    <t>NO. SHARES</t>
  </si>
  <si>
    <t>COST PER SHARE</t>
  </si>
  <si>
    <t>AVERAGE
COST</t>
  </si>
  <si>
    <t>TOTAL
COST</t>
  </si>
  <si>
    <t>CURRENT DATE</t>
  </si>
  <si>
    <t>CURRENT PRICE</t>
  </si>
  <si>
    <t>CURRENT VALUE</t>
  </si>
  <si>
    <t>GAIN (LOSS)</t>
  </si>
  <si>
    <t>% OF
SUBTOTAL</t>
  </si>
  <si>
    <t>% OF TOTAL</t>
  </si>
  <si>
    <t>INDIVIDUAL</t>
  </si>
  <si>
    <t>NVDL</t>
  </si>
  <si>
    <t>COMMON</t>
  </si>
  <si>
    <t>2023-12-04 00:00:00</t>
  </si>
  <si>
    <t>2024-03-13 00:00:00</t>
  </si>
  <si>
    <t>PLTR</t>
  </si>
  <si>
    <t>2023-08-01 00:00:00</t>
  </si>
  <si>
    <t>25.15</t>
  </si>
  <si>
    <t>SUBTOTAL</t>
  </si>
  <si>
    <t>ROLLOVER IRA</t>
  </si>
  <si>
    <t>SOUN</t>
  </si>
  <si>
    <t>2024-03-12 00:00:00</t>
  </si>
  <si>
    <t>9.62</t>
  </si>
  <si>
    <t>TOTAL</t>
  </si>
  <si>
    <t>%</t>
  </si>
  <si>
    <t>TOTAL PLTR</t>
  </si>
  <si>
    <t>TOTAL NVDL</t>
  </si>
  <si>
    <t>TOTAL SOUN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</si>
</sst>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D1" workbookViewId="0">
      <selection activeCell="B2" sqref="B2"/>
    </sheetView>
  </sheetViews>
  <sheetFormatPr defaultRowHeight="14.5" x14ac:dyDescent="0.35"/>
  <cols>
    <col min="1" max="1" width="2.81640625" bestFit="1" customWidth="1"/>
    <col min="2" max="2" width="12.7265625" bestFit="1" customWidth="1"/>
    <col min="3" max="3" width="10.81640625" bestFit="1" customWidth="1"/>
    <col min="4" max="4" width="14.54296875" bestFit="1" customWidth="1"/>
    <col min="5" max="5" width="17.81640625" bestFit="1" customWidth="1"/>
    <col min="6" max="6" width="10.81640625" bestFit="1" customWidth="1"/>
    <col min="7" max="7" width="14.81640625" bestFit="1" customWidth="1"/>
    <col min="8" max="8" width="14.1796875" bestFit="1" customWidth="1"/>
    <col min="9" max="9" width="11.54296875" bestFit="1" customWidth="1"/>
    <col min="10" max="11" width="17.81640625" bestFit="1" customWidth="1"/>
    <col min="12" max="12" width="14.6328125" bestFit="1" customWidth="1"/>
    <col min="13" max="13" width="10.81640625" bestFit="1" customWidth="1"/>
    <col min="14" max="14" width="14.7265625" bestFit="1" customWidth="1"/>
    <col min="15" max="15" width="10.81640625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v>1636.2539999999999</v>
      </c>
      <c r="I2">
        <f>E2*G2</f>
        <v>0</v>
      </c>
      <c r="J2" t="s">
        <v>18</v>
      </c>
      <c r="K2">
        <f>42.3</f>
        <v>42.3</v>
      </c>
      <c r="L2">
        <f>E2*J2</f>
        <v>2053356096</v>
      </c>
      <c r="M2">
        <f>K2-H2</f>
        <v>42.3</v>
      </c>
      <c r="N2" t="e">
        <f>K2/K$4</f>
        <v>#DIV/0!</v>
      </c>
      <c r="O2" t="e">
        <f>K2/$K$9</f>
        <v>#DIV/0!</v>
      </c>
    </row>
    <row r="3" spans="1:15" x14ac:dyDescent="0.35">
      <c r="A3" s="1">
        <v>1</v>
      </c>
      <c r="B3" t="s">
        <v>14</v>
      </c>
      <c r="C3" t="s">
        <v>19</v>
      </c>
      <c r="D3" t="s">
        <v>16</v>
      </c>
      <c r="E3" t="s">
        <v>20</v>
      </c>
      <c r="F3">
        <v>2200</v>
      </c>
      <c r="H3">
        <v>17.5</v>
      </c>
      <c r="I3">
        <f>E3*G3</f>
        <v>0</v>
      </c>
      <c r="J3">
        <f>$I$2</f>
        <v>0</v>
      </c>
      <c r="K3" t="s">
        <v>21</v>
      </c>
      <c r="L3">
        <f>E3*J3</f>
        <v>0</v>
      </c>
      <c r="M3">
        <f>K3-H3</f>
        <v>7.6499999999999986</v>
      </c>
      <c r="N3" t="e">
        <f>K3/K$4</f>
        <v>#DIV/0!</v>
      </c>
      <c r="O3" t="e">
        <f>K3/$K$9</f>
        <v>#DIV/0!</v>
      </c>
    </row>
    <row r="4" spans="1:15" x14ac:dyDescent="0.35">
      <c r="A4" s="1">
        <v>2</v>
      </c>
      <c r="B4" t="s">
        <v>22</v>
      </c>
      <c r="L4">
        <f>SUBTOTAL(9,K2:K3)</f>
        <v>42.3</v>
      </c>
      <c r="M4">
        <f>SUBTOTAL(9,L2:L3)</f>
        <v>2053356096</v>
      </c>
      <c r="N4">
        <f>SUBTOTAL(9,M2:M3)</f>
        <v>49.949999999999996</v>
      </c>
      <c r="O4" t="e">
        <f>SUBTOTAL(9,N2:N3)</f>
        <v>#DIV/0!</v>
      </c>
    </row>
    <row r="5" spans="1:15" x14ac:dyDescent="0.35">
      <c r="A5" s="1">
        <v>3</v>
      </c>
      <c r="B5" t="s">
        <v>23</v>
      </c>
      <c r="C5" t="s">
        <v>15</v>
      </c>
      <c r="D5" t="s">
        <v>16</v>
      </c>
      <c r="F5">
        <v>8348.2549999999992</v>
      </c>
      <c r="I5">
        <f>E5*G5</f>
        <v>0</v>
      </c>
      <c r="J5">
        <f>$I$2</f>
        <v>0</v>
      </c>
      <c r="K5" t="str">
        <f>J2</f>
        <v>2024-03-13 00:00:00</v>
      </c>
      <c r="L5">
        <f>E5*J5</f>
        <v>0</v>
      </c>
      <c r="M5">
        <f>K5-H5</f>
        <v>45364</v>
      </c>
      <c r="N5" t="e">
        <f>K5/K$8</f>
        <v>#DIV/0!</v>
      </c>
      <c r="O5" t="e">
        <f>K5/$K$9</f>
        <v>#DIV/0!</v>
      </c>
    </row>
    <row r="6" spans="1:15" x14ac:dyDescent="0.35">
      <c r="A6" s="1">
        <v>4</v>
      </c>
      <c r="B6" t="s">
        <v>23</v>
      </c>
      <c r="C6" t="s">
        <v>19</v>
      </c>
      <c r="D6" t="s">
        <v>16</v>
      </c>
      <c r="F6">
        <v>7570</v>
      </c>
      <c r="H6">
        <v>18.34</v>
      </c>
      <c r="I6">
        <f>E6*G6</f>
        <v>0</v>
      </c>
      <c r="J6">
        <f>$I$2</f>
        <v>0</v>
      </c>
      <c r="K6">
        <f>J3</f>
        <v>0</v>
      </c>
      <c r="L6">
        <f>E6*J6</f>
        <v>0</v>
      </c>
      <c r="M6">
        <f>K6-H6</f>
        <v>-18.34</v>
      </c>
      <c r="N6" t="e">
        <f>K6/K$8</f>
        <v>#DIV/0!</v>
      </c>
      <c r="O6" t="e">
        <f>K6/$K$9</f>
        <v>#DIV/0!</v>
      </c>
    </row>
    <row r="7" spans="1:15" x14ac:dyDescent="0.35">
      <c r="A7" s="1">
        <v>5</v>
      </c>
      <c r="B7" t="s">
        <v>23</v>
      </c>
      <c r="C7" t="s">
        <v>24</v>
      </c>
      <c r="D7" t="s">
        <v>16</v>
      </c>
      <c r="E7" t="s">
        <v>25</v>
      </c>
      <c r="F7">
        <v>2660</v>
      </c>
      <c r="H7">
        <v>6.91</v>
      </c>
      <c r="I7">
        <f>E7*G7</f>
        <v>0</v>
      </c>
      <c r="J7">
        <f>$I$2</f>
        <v>0</v>
      </c>
      <c r="K7" t="s">
        <v>26</v>
      </c>
      <c r="L7">
        <f>E7*J7</f>
        <v>0</v>
      </c>
      <c r="M7">
        <f>K7-H7</f>
        <v>2.7099999999999991</v>
      </c>
      <c r="N7" t="e">
        <f>K7/K$8</f>
        <v>#DIV/0!</v>
      </c>
      <c r="O7" t="e">
        <f>K7/$K$9</f>
        <v>#DIV/0!</v>
      </c>
    </row>
    <row r="8" spans="1:15" x14ac:dyDescent="0.35">
      <c r="A8" s="1">
        <v>6</v>
      </c>
      <c r="B8" t="s">
        <v>22</v>
      </c>
      <c r="L8">
        <f>SUBTOTAL(9,K5:K7)</f>
        <v>0</v>
      </c>
      <c r="M8">
        <f>SUBTOTAL(9,L5:L7)</f>
        <v>0</v>
      </c>
      <c r="N8">
        <f>SUBTOTAL(9,M5:M7)</f>
        <v>45348.37</v>
      </c>
      <c r="O8" t="e">
        <f>SUBTOTAL(9,N5:N7)</f>
        <v>#DIV/0!</v>
      </c>
    </row>
    <row r="9" spans="1:15" x14ac:dyDescent="0.35">
      <c r="A9" s="1">
        <v>7</v>
      </c>
      <c r="B9" t="s">
        <v>27</v>
      </c>
      <c r="L9">
        <f>SUBTOTAL(9,K2:K8)</f>
        <v>42.3</v>
      </c>
      <c r="M9">
        <f>SUBTOTAL(9,L2:L8)</f>
        <v>2053356096</v>
      </c>
      <c r="O9" t="e">
        <f>SUBTOTAL(9,N2:N8)</f>
        <v>#DIV/0!</v>
      </c>
    </row>
    <row r="10" spans="1:15" x14ac:dyDescent="0.35">
      <c r="A10" s="1">
        <v>8</v>
      </c>
    </row>
    <row r="11" spans="1:15" x14ac:dyDescent="0.35">
      <c r="A11" s="1">
        <v>9</v>
      </c>
      <c r="C11" t="s">
        <v>4</v>
      </c>
      <c r="D11" t="s">
        <v>10</v>
      </c>
      <c r="E11" t="s">
        <v>28</v>
      </c>
    </row>
    <row r="12" spans="1:15" x14ac:dyDescent="0.35">
      <c r="A12" s="1">
        <v>10</v>
      </c>
      <c r="B12" t="s">
        <v>29</v>
      </c>
      <c r="C12">
        <f>SUMIF($B$2:$B$9,"PLTR",$E$2:$E$9)</f>
        <v>0</v>
      </c>
      <c r="D12">
        <f>SUMIF($B$2:$B$9,"PLTR",$K$2:$K$9)</f>
        <v>0</v>
      </c>
      <c r="E12" t="e">
        <f>C12/$C$15</f>
        <v>#DIV/0!</v>
      </c>
    </row>
    <row r="13" spans="1:15" x14ac:dyDescent="0.35">
      <c r="A13" s="1">
        <v>11</v>
      </c>
      <c r="B13" t="s">
        <v>30</v>
      </c>
      <c r="C13">
        <f>SUMIF($B$2:$B$9,"NVDL",$E$2:$E$9)</f>
        <v>0</v>
      </c>
      <c r="D13">
        <f>SUMIF($B$2:$B$9,"NVDL",$K$2:$K$9)</f>
        <v>0</v>
      </c>
      <c r="E13" t="e">
        <f>C13/$C$15</f>
        <v>#DIV/0!</v>
      </c>
    </row>
    <row r="14" spans="1:15" x14ac:dyDescent="0.35">
      <c r="A14" s="1">
        <v>12</v>
      </c>
      <c r="B14" t="s">
        <v>31</v>
      </c>
      <c r="C14">
        <f>SUMIF($B$2:$B$9,"SOUN",$E$2:$E$9)</f>
        <v>0</v>
      </c>
      <c r="D14">
        <f>SUMIF($B$2:$B$9,"SOUN",$K$2:$K$9)</f>
        <v>0</v>
      </c>
      <c r="E14" t="e">
        <f>C14/$C$15</f>
        <v>#DIV/0!</v>
      </c>
    </row>
    <row r="15" spans="1:15" x14ac:dyDescent="0.35">
      <c r="A15" s="1">
        <v>13</v>
      </c>
      <c r="B15" t="s">
        <v>27</v>
      </c>
      <c r="D15">
        <f>SUM(C12:C14)</f>
        <v>0</v>
      </c>
      <c r="E15">
        <f>SUM(D12:D14)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 Nishihara</cp:lastModifiedBy>
  <dcterms:created xsi:type="dcterms:W3CDTF">2024-03-14T18:36:25Z</dcterms:created>
  <dcterms:modified xsi:type="dcterms:W3CDTF">2024-03-14T18:38:10Z</dcterms:modified>
</cp:coreProperties>
</file>