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sktop\Gui.Custo\Efetivar Custo\"/>
    </mc:Choice>
  </mc:AlternateContent>
  <xr:revisionPtr revIDLastSave="0" documentId="13_ncr:1_{7E632285-9961-421A-AADB-07F7C783058F}" xr6:coauthVersionLast="47" xr6:coauthVersionMax="47" xr10:uidLastSave="{00000000-0000-0000-0000-000000000000}"/>
  <bookViews>
    <workbookView xWindow="20370" yWindow="-120" windowWidth="20730" windowHeight="11160" tabRatio="751" activeTab="1" xr2:uid="{7A29152C-83AF-497A-B46D-09FCC91D31A0}"/>
  </bookViews>
  <sheets>
    <sheet name="Base" sheetId="1" r:id="rId1"/>
    <sheet name="Tratamento Cu" sheetId="2" r:id="rId2"/>
    <sheet name="Tabela DP" sheetId="6" r:id="rId3"/>
    <sheet name="Tabela DP nº" sheetId="5" r:id="rId4"/>
    <sheet name="Tabela produto" sheetId="4" r:id="rId5"/>
    <sheet name="Tratamento 55" sheetId="7" r:id="rId6"/>
  </sheets>
  <calcPr calcId="181029"/>
</workbook>
</file>

<file path=xl/calcChain.xml><?xml version="1.0" encoding="utf-8"?>
<calcChain xmlns="http://schemas.openxmlformats.org/spreadsheetml/2006/main">
  <c r="H5" i="7" l="1"/>
  <c r="G5" i="7" s="1"/>
  <c r="H6" i="7"/>
  <c r="G6" i="7" s="1"/>
  <c r="H7" i="7"/>
  <c r="G7" i="7" s="1"/>
  <c r="H8" i="7"/>
  <c r="G8" i="7" s="1"/>
  <c r="H9" i="7"/>
  <c r="G9" i="7" s="1"/>
  <c r="H10" i="7"/>
  <c r="G10" i="7" s="1"/>
  <c r="H11" i="7"/>
  <c r="G11" i="7" s="1"/>
  <c r="H12" i="7"/>
  <c r="G12" i="7" s="1"/>
  <c r="H13" i="7"/>
  <c r="G13" i="7" s="1"/>
  <c r="H14" i="7"/>
  <c r="G14" i="7" s="1"/>
  <c r="H15" i="7"/>
  <c r="G15" i="7" s="1"/>
  <c r="H16" i="7"/>
  <c r="G16" i="7" s="1"/>
  <c r="H17" i="7"/>
  <c r="G17" i="7" s="1"/>
  <c r="H18" i="7"/>
  <c r="G18" i="7" s="1"/>
  <c r="H19" i="7"/>
  <c r="G19" i="7" s="1"/>
  <c r="H20" i="7"/>
  <c r="G20" i="7" s="1"/>
  <c r="H21" i="7"/>
  <c r="G21" i="7" s="1"/>
  <c r="H22" i="7"/>
  <c r="G22" i="7" s="1"/>
  <c r="H23" i="7"/>
  <c r="G23" i="7" s="1"/>
  <c r="H24" i="7"/>
  <c r="G24" i="7" s="1"/>
  <c r="H25" i="7"/>
  <c r="G25" i="7" s="1"/>
  <c r="H26" i="7"/>
  <c r="G26" i="7" s="1"/>
  <c r="H27" i="7"/>
  <c r="G27" i="7" s="1"/>
  <c r="H28" i="7"/>
  <c r="G28" i="7" s="1"/>
  <c r="H29" i="7"/>
  <c r="G29" i="7" s="1"/>
  <c r="H30" i="7"/>
  <c r="G30" i="7" s="1"/>
  <c r="H31" i="7"/>
  <c r="G31" i="7" s="1"/>
  <c r="H32" i="7"/>
  <c r="G32" i="7" s="1"/>
  <c r="H33" i="7"/>
  <c r="G33" i="7" s="1"/>
  <c r="H34" i="7"/>
  <c r="G34" i="7" s="1"/>
  <c r="H35" i="7"/>
  <c r="G35" i="7" s="1"/>
  <c r="H36" i="7"/>
  <c r="G36" i="7" s="1"/>
  <c r="H37" i="7"/>
  <c r="G37" i="7" s="1"/>
  <c r="H38" i="7"/>
  <c r="G38" i="7" s="1"/>
  <c r="H39" i="7"/>
  <c r="G39" i="7" s="1"/>
  <c r="H40" i="7"/>
  <c r="G40" i="7" s="1"/>
  <c r="H41" i="7"/>
  <c r="G41" i="7" s="1"/>
  <c r="H42" i="7"/>
  <c r="G42" i="7" s="1"/>
  <c r="H43" i="7"/>
  <c r="G43" i="7" s="1"/>
  <c r="H44" i="7"/>
  <c r="G44" i="7" s="1"/>
  <c r="H45" i="7"/>
  <c r="G45" i="7" s="1"/>
  <c r="H46" i="7"/>
  <c r="G46" i="7" s="1"/>
  <c r="H47" i="7"/>
  <c r="G47" i="7" s="1"/>
  <c r="H48" i="7"/>
  <c r="G48" i="7" s="1"/>
  <c r="H49" i="7"/>
  <c r="G49" i="7" s="1"/>
  <c r="H50" i="7"/>
  <c r="G50" i="7" s="1"/>
  <c r="H51" i="7"/>
  <c r="G51" i="7" s="1"/>
  <c r="H52" i="7"/>
  <c r="G52" i="7" s="1"/>
  <c r="H53" i="7"/>
  <c r="G53" i="7" s="1"/>
  <c r="H54" i="7"/>
  <c r="G54" i="7" s="1"/>
  <c r="H55" i="7"/>
  <c r="G55" i="7" s="1"/>
  <c r="H56" i="7"/>
  <c r="G56" i="7" s="1"/>
  <c r="H57" i="7"/>
  <c r="G57" i="7" s="1"/>
  <c r="H58" i="7"/>
  <c r="G58" i="7" s="1"/>
  <c r="H59" i="7"/>
  <c r="G59" i="7" s="1"/>
  <c r="H60" i="7"/>
  <c r="G60" i="7" s="1"/>
  <c r="H61" i="7"/>
  <c r="G61" i="7" s="1"/>
  <c r="H62" i="7"/>
  <c r="G62" i="7" s="1"/>
  <c r="H63" i="7"/>
  <c r="G63" i="7" s="1"/>
  <c r="H64" i="7"/>
  <c r="G64" i="7" s="1"/>
  <c r="H65" i="7"/>
  <c r="G65" i="7" s="1"/>
  <c r="H66" i="7"/>
  <c r="G66" i="7" s="1"/>
  <c r="H67" i="7"/>
  <c r="G67" i="7" s="1"/>
  <c r="H68" i="7"/>
  <c r="G68" i="7" s="1"/>
  <c r="H69" i="7"/>
  <c r="G69" i="7" s="1"/>
  <c r="H70" i="7"/>
  <c r="G70" i="7" s="1"/>
  <c r="H71" i="7"/>
  <c r="G71" i="7" s="1"/>
  <c r="H72" i="7"/>
  <c r="G72" i="7" s="1"/>
  <c r="H73" i="7"/>
  <c r="G73" i="7" s="1"/>
  <c r="H74" i="7"/>
  <c r="G74" i="7" s="1"/>
  <c r="H75" i="7"/>
  <c r="G75" i="7" s="1"/>
  <c r="H3" i="7"/>
  <c r="G3" i="7" s="1"/>
  <c r="H4" i="7"/>
  <c r="G4" i="7" s="1"/>
  <c r="H2" i="7"/>
  <c r="G2" i="7" s="1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E37" i="7"/>
  <c r="D37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2" i="2"/>
  <c r="I3" i="7" l="1"/>
  <c r="I2" i="7"/>
  <c r="I4" i="7"/>
  <c r="A3" i="6" l="1"/>
  <c r="D3" i="6" s="1"/>
  <c r="A4" i="6"/>
  <c r="C4" i="6" s="1"/>
  <c r="A5" i="6"/>
  <c r="D5" i="6" s="1"/>
  <c r="A6" i="6"/>
  <c r="C6" i="6" s="1"/>
  <c r="A7" i="6"/>
  <c r="C7" i="6" s="1"/>
  <c r="A8" i="6"/>
  <c r="C8" i="6" s="1"/>
  <c r="A9" i="6"/>
  <c r="D9" i="6" s="1"/>
  <c r="A10" i="6"/>
  <c r="C10" i="6" s="1"/>
  <c r="A11" i="6"/>
  <c r="A12" i="6"/>
  <c r="C12" i="6" s="1"/>
  <c r="A13" i="6"/>
  <c r="B13" i="6" s="1"/>
  <c r="A14" i="6"/>
  <c r="C14" i="6" s="1"/>
  <c r="A15" i="6"/>
  <c r="B15" i="6" s="1"/>
  <c r="A16" i="6"/>
  <c r="B16" i="6" s="1"/>
  <c r="A17" i="6"/>
  <c r="B17" i="6" s="1"/>
  <c r="A18" i="6"/>
  <c r="B18" i="6" s="1"/>
  <c r="A19" i="6"/>
  <c r="C19" i="6" s="1"/>
  <c r="A20" i="6"/>
  <c r="A21" i="6"/>
  <c r="B21" i="6" s="1"/>
  <c r="A22" i="6"/>
  <c r="B22" i="6" s="1"/>
  <c r="A23" i="6"/>
  <c r="A24" i="6"/>
  <c r="D24" i="6" s="1"/>
  <c r="A25" i="6"/>
  <c r="C25" i="6" s="1"/>
  <c r="A26" i="6"/>
  <c r="B26" i="6" s="1"/>
  <c r="A27" i="6"/>
  <c r="B27" i="6" s="1"/>
  <c r="A28" i="6"/>
  <c r="A29" i="6"/>
  <c r="B29" i="6" s="1"/>
  <c r="A30" i="6"/>
  <c r="B30" i="6" s="1"/>
  <c r="A31" i="6"/>
  <c r="A32" i="6"/>
  <c r="B32" i="6" s="1"/>
  <c r="A33" i="6"/>
  <c r="B33" i="6" s="1"/>
  <c r="A34" i="6"/>
  <c r="C34" i="6" s="1"/>
  <c r="A35" i="6"/>
  <c r="C35" i="6" s="1"/>
  <c r="A36" i="6"/>
  <c r="A37" i="6"/>
  <c r="B37" i="6" s="1"/>
  <c r="A38" i="6"/>
  <c r="B38" i="6" s="1"/>
  <c r="A39" i="6"/>
  <c r="A40" i="6"/>
  <c r="B40" i="6" s="1"/>
  <c r="A41" i="6"/>
  <c r="B41" i="6" s="1"/>
  <c r="A42" i="6"/>
  <c r="B42" i="6" s="1"/>
  <c r="A43" i="6"/>
  <c r="B43" i="6" s="1"/>
  <c r="A44" i="6"/>
  <c r="A45" i="6"/>
  <c r="C45" i="6" s="1"/>
  <c r="A46" i="6"/>
  <c r="B46" i="6" s="1"/>
  <c r="A47" i="6"/>
  <c r="A48" i="6"/>
  <c r="B48" i="6" s="1"/>
  <c r="A49" i="6"/>
  <c r="D49" i="6" s="1"/>
  <c r="A50" i="6"/>
  <c r="B50" i="6" s="1"/>
  <c r="A51" i="6"/>
  <c r="B51" i="6" s="1"/>
  <c r="A52" i="6"/>
  <c r="A53" i="6"/>
  <c r="B53" i="6" s="1"/>
  <c r="A54" i="6"/>
  <c r="D54" i="6" s="1"/>
  <c r="A55" i="6"/>
  <c r="A56" i="6"/>
  <c r="B56" i="6" s="1"/>
  <c r="A57" i="6"/>
  <c r="C57" i="6" s="1"/>
  <c r="A58" i="6"/>
  <c r="C58" i="6" s="1"/>
  <c r="A59" i="6"/>
  <c r="B59" i="6" s="1"/>
  <c r="A60" i="6"/>
  <c r="A61" i="6"/>
  <c r="B61" i="6" s="1"/>
  <c r="A62" i="6"/>
  <c r="C62" i="6" s="1"/>
  <c r="A63" i="6"/>
  <c r="A64" i="6"/>
  <c r="B64" i="6" s="1"/>
  <c r="A65" i="6"/>
  <c r="B65" i="6" s="1"/>
  <c r="A66" i="6"/>
  <c r="B66" i="6" s="1"/>
  <c r="A67" i="6"/>
  <c r="D67" i="6" s="1"/>
  <c r="A68" i="6"/>
  <c r="A69" i="6"/>
  <c r="B69" i="6" s="1"/>
  <c r="A70" i="6"/>
  <c r="B70" i="6" s="1"/>
  <c r="A71" i="6"/>
  <c r="A72" i="6"/>
  <c r="D72" i="6" s="1"/>
  <c r="A73" i="6"/>
  <c r="B73" i="6" s="1"/>
  <c r="A74" i="6"/>
  <c r="B74" i="6" s="1"/>
  <c r="A75" i="6"/>
  <c r="C75" i="6" s="1"/>
  <c r="A76" i="6"/>
  <c r="A77" i="6"/>
  <c r="D77" i="6" s="1"/>
  <c r="A78" i="6"/>
  <c r="B78" i="6" s="1"/>
  <c r="A79" i="6"/>
  <c r="A80" i="6"/>
  <c r="C80" i="6" s="1"/>
  <c r="A81" i="6"/>
  <c r="C81" i="6" s="1"/>
  <c r="A82" i="6"/>
  <c r="B82" i="6" s="1"/>
  <c r="A83" i="6"/>
  <c r="B83" i="6" s="1"/>
  <c r="A84" i="6"/>
  <c r="A85" i="6"/>
  <c r="C85" i="6" s="1"/>
  <c r="A86" i="6"/>
  <c r="C86" i="6" s="1"/>
  <c r="A87" i="6"/>
  <c r="A88" i="6"/>
  <c r="B88" i="6" s="1"/>
  <c r="A89" i="6"/>
  <c r="B89" i="6" s="1"/>
  <c r="A90" i="6"/>
  <c r="D90" i="6" s="1"/>
  <c r="A91" i="6"/>
  <c r="B91" i="6" s="1"/>
  <c r="A92" i="6"/>
  <c r="A93" i="6"/>
  <c r="B93" i="6" s="1"/>
  <c r="A94" i="6"/>
  <c r="B94" i="6" s="1"/>
  <c r="A95" i="6"/>
  <c r="C95" i="6" s="1"/>
  <c r="A96" i="6"/>
  <c r="B96" i="6" s="1"/>
  <c r="A97" i="6"/>
  <c r="B97" i="6" s="1"/>
  <c r="A98" i="6"/>
  <c r="C98" i="6" s="1"/>
  <c r="A99" i="6"/>
  <c r="C99" i="6" s="1"/>
  <c r="A100" i="6"/>
  <c r="D100" i="6" s="1"/>
  <c r="A101" i="6"/>
  <c r="B101" i="6" s="1"/>
  <c r="A102" i="6"/>
  <c r="B102" i="6" s="1"/>
  <c r="A103" i="6"/>
  <c r="A104" i="6"/>
  <c r="C104" i="6" s="1"/>
  <c r="A105" i="6"/>
  <c r="B105" i="6" s="1"/>
  <c r="A106" i="6"/>
  <c r="B106" i="6" s="1"/>
  <c r="A107" i="6"/>
  <c r="B107" i="6" s="1"/>
  <c r="A108" i="6"/>
  <c r="A109" i="6"/>
  <c r="C109" i="6" s="1"/>
  <c r="A110" i="6"/>
  <c r="B110" i="6" s="1"/>
  <c r="A111" i="6"/>
  <c r="A112" i="6"/>
  <c r="B112" i="6" s="1"/>
  <c r="A113" i="6"/>
  <c r="D113" i="6" s="1"/>
  <c r="A114" i="6"/>
  <c r="B114" i="6" s="1"/>
  <c r="A115" i="6"/>
  <c r="B115" i="6" s="1"/>
  <c r="A116" i="6"/>
  <c r="B116" i="6" s="1"/>
  <c r="A117" i="6"/>
  <c r="B117" i="6" s="1"/>
  <c r="A118" i="6"/>
  <c r="D118" i="6" s="1"/>
  <c r="A119" i="6"/>
  <c r="A120" i="6"/>
  <c r="B120" i="6" s="1"/>
  <c r="A121" i="6"/>
  <c r="C121" i="6" s="1"/>
  <c r="A122" i="6"/>
  <c r="C122" i="6" s="1"/>
  <c r="A123" i="6"/>
  <c r="B123" i="6" s="1"/>
  <c r="A124" i="6"/>
  <c r="A125" i="6"/>
  <c r="B125" i="6" s="1"/>
  <c r="A126" i="6"/>
  <c r="D126" i="6" s="1"/>
  <c r="A127" i="6"/>
  <c r="A128" i="6"/>
  <c r="B128" i="6" s="1"/>
  <c r="A129" i="6"/>
  <c r="C129" i="6" s="1"/>
  <c r="A130" i="6"/>
  <c r="C130" i="6" s="1"/>
  <c r="A131" i="6"/>
  <c r="B131" i="6" s="1"/>
  <c r="A132" i="6"/>
  <c r="A133" i="6"/>
  <c r="B133" i="6" s="1"/>
  <c r="A134" i="6"/>
  <c r="C134" i="6" s="1"/>
  <c r="A135" i="6"/>
  <c r="A136" i="6"/>
  <c r="B136" i="6" s="1"/>
  <c r="A137" i="6"/>
  <c r="B137" i="6" s="1"/>
  <c r="A138" i="6"/>
  <c r="B138" i="6" s="1"/>
  <c r="A139" i="6"/>
  <c r="D139" i="6" s="1"/>
  <c r="A140" i="6"/>
  <c r="A141" i="6"/>
  <c r="B141" i="6" s="1"/>
  <c r="A142" i="6"/>
  <c r="C142" i="6" s="1"/>
  <c r="A143" i="6"/>
  <c r="A144" i="6"/>
  <c r="B144" i="6" s="1"/>
  <c r="A145" i="6"/>
  <c r="B145" i="6" s="1"/>
  <c r="A146" i="6"/>
  <c r="B146" i="6" s="1"/>
  <c r="A147" i="6"/>
  <c r="C147" i="6" s="1"/>
  <c r="A148" i="6"/>
  <c r="A149" i="6"/>
  <c r="D149" i="6" s="1"/>
  <c r="A150" i="6"/>
  <c r="B150" i="6" s="1"/>
  <c r="A151" i="6"/>
  <c r="A152" i="6"/>
  <c r="C152" i="6" s="1"/>
  <c r="A153" i="6"/>
  <c r="C153" i="6" s="1"/>
  <c r="A154" i="6"/>
  <c r="B154" i="6" s="1"/>
  <c r="A155" i="6"/>
  <c r="B155" i="6" s="1"/>
  <c r="A156" i="6"/>
  <c r="A157" i="6"/>
  <c r="D157" i="6" s="1"/>
  <c r="A158" i="6"/>
  <c r="B158" i="6" s="1"/>
  <c r="A159" i="6"/>
  <c r="A160" i="6"/>
  <c r="C160" i="6" s="1"/>
  <c r="A161" i="6"/>
  <c r="C161" i="6" s="1"/>
  <c r="A162" i="6"/>
  <c r="B162" i="6" s="1"/>
  <c r="A163" i="6"/>
  <c r="B163" i="6" s="1"/>
  <c r="A164" i="6"/>
  <c r="A165" i="6"/>
  <c r="B165" i="6" s="1"/>
  <c r="A166" i="6"/>
  <c r="B166" i="6" s="1"/>
  <c r="A167" i="6"/>
  <c r="A168" i="6"/>
  <c r="B168" i="6" s="1"/>
  <c r="A169" i="6"/>
  <c r="B169" i="6" s="1"/>
  <c r="A170" i="6"/>
  <c r="C170" i="6" s="1"/>
  <c r="A171" i="6"/>
  <c r="C171" i="6" s="1"/>
  <c r="A172" i="6"/>
  <c r="D172" i="6" s="1"/>
  <c r="A173" i="6"/>
  <c r="B173" i="6" s="1"/>
  <c r="A174" i="6"/>
  <c r="B174" i="6" s="1"/>
  <c r="A175" i="6"/>
  <c r="A176" i="6"/>
  <c r="B176" i="6" s="1"/>
  <c r="A177" i="6"/>
  <c r="B177" i="6" s="1"/>
  <c r="A178" i="6"/>
  <c r="C178" i="6" s="1"/>
  <c r="A179" i="6"/>
  <c r="B179" i="6" s="1"/>
  <c r="A180" i="6"/>
  <c r="C180" i="6" s="1"/>
  <c r="A181" i="6"/>
  <c r="C181" i="6" s="1"/>
  <c r="A182" i="6"/>
  <c r="B182" i="6" s="1"/>
  <c r="A183" i="6"/>
  <c r="A184" i="6"/>
  <c r="B184" i="6" s="1"/>
  <c r="A185" i="6"/>
  <c r="A186" i="6"/>
  <c r="A2" i="6"/>
  <c r="C2" i="6" s="1"/>
  <c r="D11" i="6" l="1"/>
  <c r="B11" i="6"/>
  <c r="B14" i="6"/>
  <c r="D14" i="6"/>
  <c r="D13" i="6"/>
  <c r="B6" i="6"/>
  <c r="D6" i="6"/>
  <c r="B3" i="6"/>
  <c r="C3" i="6"/>
  <c r="B5" i="6"/>
  <c r="B9" i="6"/>
  <c r="C11" i="6"/>
  <c r="C9" i="6"/>
  <c r="C13" i="6"/>
  <c r="C5" i="6"/>
  <c r="B109" i="6"/>
  <c r="C49" i="6"/>
  <c r="D105" i="6"/>
  <c r="B45" i="6"/>
  <c r="C157" i="6"/>
  <c r="C101" i="6"/>
  <c r="D41" i="6"/>
  <c r="D145" i="6"/>
  <c r="D93" i="6"/>
  <c r="D37" i="6"/>
  <c r="D137" i="6"/>
  <c r="C77" i="6"/>
  <c r="D29" i="6"/>
  <c r="B129" i="6"/>
  <c r="D69" i="6"/>
  <c r="B25" i="6"/>
  <c r="B121" i="6"/>
  <c r="D65" i="6"/>
  <c r="D21" i="6"/>
  <c r="C113" i="6"/>
  <c r="B57" i="6"/>
  <c r="D17" i="6"/>
  <c r="B171" i="6"/>
  <c r="C158" i="6"/>
  <c r="B147" i="6"/>
  <c r="D131" i="6"/>
  <c r="C114" i="6"/>
  <c r="B99" i="6"/>
  <c r="B85" i="6"/>
  <c r="C73" i="6"/>
  <c r="D59" i="6"/>
  <c r="D42" i="6"/>
  <c r="C27" i="6"/>
  <c r="B170" i="6"/>
  <c r="B130" i="6"/>
  <c r="B98" i="6"/>
  <c r="D83" i="6"/>
  <c r="C72" i="6"/>
  <c r="B58" i="6"/>
  <c r="D26" i="6"/>
  <c r="C168" i="6"/>
  <c r="D155" i="6"/>
  <c r="D144" i="6"/>
  <c r="D110" i="6"/>
  <c r="C96" i="6"/>
  <c r="D82" i="6"/>
  <c r="D70" i="6"/>
  <c r="C40" i="6"/>
  <c r="D182" i="6"/>
  <c r="D165" i="6"/>
  <c r="D154" i="6"/>
  <c r="B142" i="6"/>
  <c r="C126" i="6"/>
  <c r="B81" i="6"/>
  <c r="C54" i="6"/>
  <c r="C24" i="6"/>
  <c r="B181" i="6"/>
  <c r="C163" i="6"/>
  <c r="B153" i="6"/>
  <c r="C139" i="6"/>
  <c r="D123" i="6"/>
  <c r="D106" i="6"/>
  <c r="C91" i="6"/>
  <c r="B80" i="6"/>
  <c r="C67" i="6"/>
  <c r="C50" i="6"/>
  <c r="B35" i="6"/>
  <c r="D22" i="6"/>
  <c r="B178" i="6"/>
  <c r="D162" i="6"/>
  <c r="B152" i="6"/>
  <c r="B122" i="6"/>
  <c r="C90" i="6"/>
  <c r="C78" i="6"/>
  <c r="B34" i="6"/>
  <c r="C176" i="6"/>
  <c r="B161" i="6"/>
  <c r="C150" i="6"/>
  <c r="D136" i="6"/>
  <c r="B104" i="6"/>
  <c r="D88" i="6"/>
  <c r="D64" i="6"/>
  <c r="D46" i="6"/>
  <c r="C32" i="6"/>
  <c r="B19" i="6"/>
  <c r="D173" i="6"/>
  <c r="B160" i="6"/>
  <c r="C149" i="6"/>
  <c r="B134" i="6"/>
  <c r="C118" i="6"/>
  <c r="B86" i="6"/>
  <c r="B75" i="6"/>
  <c r="B62" i="6"/>
  <c r="B183" i="6"/>
  <c r="C183" i="6"/>
  <c r="D183" i="6"/>
  <c r="D175" i="6"/>
  <c r="B175" i="6"/>
  <c r="D167" i="6"/>
  <c r="B167" i="6"/>
  <c r="B159" i="6"/>
  <c r="C159" i="6"/>
  <c r="D159" i="6"/>
  <c r="B151" i="6"/>
  <c r="C151" i="6"/>
  <c r="D151" i="6"/>
  <c r="B143" i="6"/>
  <c r="C143" i="6"/>
  <c r="D143" i="6"/>
  <c r="B135" i="6"/>
  <c r="C135" i="6"/>
  <c r="D135" i="6"/>
  <c r="B127" i="6"/>
  <c r="C127" i="6"/>
  <c r="D127" i="6"/>
  <c r="B119" i="6"/>
  <c r="C119" i="6"/>
  <c r="D119" i="6"/>
  <c r="B111" i="6"/>
  <c r="C111" i="6"/>
  <c r="D111" i="6"/>
  <c r="C103" i="6"/>
  <c r="D103" i="6"/>
  <c r="D95" i="6"/>
  <c r="B95" i="6"/>
  <c r="B87" i="6"/>
  <c r="C87" i="6"/>
  <c r="B79" i="6"/>
  <c r="C79" i="6"/>
  <c r="D79" i="6"/>
  <c r="B71" i="6"/>
  <c r="C71" i="6"/>
  <c r="D71" i="6"/>
  <c r="B63" i="6"/>
  <c r="C63" i="6"/>
  <c r="D63" i="6"/>
  <c r="C55" i="6"/>
  <c r="B55" i="6"/>
  <c r="D55" i="6"/>
  <c r="B47" i="6"/>
  <c r="C47" i="6"/>
  <c r="D47" i="6"/>
  <c r="D39" i="6"/>
  <c r="C39" i="6"/>
  <c r="B39" i="6"/>
  <c r="D31" i="6"/>
  <c r="B31" i="6"/>
  <c r="C31" i="6"/>
  <c r="B23" i="6"/>
  <c r="C23" i="6"/>
  <c r="D23" i="6"/>
  <c r="C167" i="6"/>
  <c r="B103" i="6"/>
  <c r="C175" i="6"/>
  <c r="D180" i="6"/>
  <c r="B180" i="6"/>
  <c r="B172" i="6"/>
  <c r="C172" i="6"/>
  <c r="B164" i="6"/>
  <c r="C164" i="6"/>
  <c r="D164" i="6"/>
  <c r="B156" i="6"/>
  <c r="C156" i="6"/>
  <c r="D156" i="6"/>
  <c r="B148" i="6"/>
  <c r="C148" i="6"/>
  <c r="D148" i="6"/>
  <c r="B140" i="6"/>
  <c r="C140" i="6"/>
  <c r="D140" i="6"/>
  <c r="B132" i="6"/>
  <c r="C132" i="6"/>
  <c r="D132" i="6"/>
  <c r="B124" i="6"/>
  <c r="C124" i="6"/>
  <c r="D124" i="6"/>
  <c r="C116" i="6"/>
  <c r="D116" i="6"/>
  <c r="D108" i="6"/>
  <c r="B108" i="6"/>
  <c r="B100" i="6"/>
  <c r="C100" i="6"/>
  <c r="B92" i="6"/>
  <c r="C92" i="6"/>
  <c r="D92" i="6"/>
  <c r="B84" i="6"/>
  <c r="C84" i="6"/>
  <c r="D84" i="6"/>
  <c r="B76" i="6"/>
  <c r="C76" i="6"/>
  <c r="D76" i="6"/>
  <c r="C68" i="6"/>
  <c r="B68" i="6"/>
  <c r="D68" i="6"/>
  <c r="B60" i="6"/>
  <c r="C60" i="6"/>
  <c r="D60" i="6"/>
  <c r="C52" i="6"/>
  <c r="D52" i="6"/>
  <c r="B52" i="6"/>
  <c r="C44" i="6"/>
  <c r="D44" i="6"/>
  <c r="B44" i="6"/>
  <c r="B36" i="6"/>
  <c r="D36" i="6"/>
  <c r="C36" i="6"/>
  <c r="B28" i="6"/>
  <c r="C28" i="6"/>
  <c r="D28" i="6"/>
  <c r="B20" i="6"/>
  <c r="C20" i="6"/>
  <c r="D20" i="6"/>
  <c r="B12" i="6"/>
  <c r="D12" i="6"/>
  <c r="D4" i="6"/>
  <c r="B4" i="6"/>
  <c r="C108" i="6"/>
  <c r="D87" i="6"/>
  <c r="C182" i="6"/>
  <c r="D177" i="6"/>
  <c r="D169" i="6"/>
  <c r="C162" i="6"/>
  <c r="B157" i="6"/>
  <c r="C154" i="6"/>
  <c r="B149" i="6"/>
  <c r="C144" i="6"/>
  <c r="D141" i="6"/>
  <c r="B139" i="6"/>
  <c r="E139" i="6" s="1"/>
  <c r="C136" i="6"/>
  <c r="D133" i="6"/>
  <c r="C131" i="6"/>
  <c r="D128" i="6"/>
  <c r="B126" i="6"/>
  <c r="C123" i="6"/>
  <c r="D120" i="6"/>
  <c r="B118" i="6"/>
  <c r="D115" i="6"/>
  <c r="B113" i="6"/>
  <c r="C110" i="6"/>
  <c r="C105" i="6"/>
  <c r="D102" i="6"/>
  <c r="D97" i="6"/>
  <c r="B90" i="6"/>
  <c r="C82" i="6"/>
  <c r="B77" i="6"/>
  <c r="D74" i="6"/>
  <c r="B72" i="6"/>
  <c r="C69" i="6"/>
  <c r="B67" i="6"/>
  <c r="C64" i="6"/>
  <c r="D61" i="6"/>
  <c r="C59" i="6"/>
  <c r="D56" i="6"/>
  <c r="B54" i="6"/>
  <c r="D51" i="6"/>
  <c r="B49" i="6"/>
  <c r="C46" i="6"/>
  <c r="D43" i="6"/>
  <c r="C41" i="6"/>
  <c r="D33" i="6"/>
  <c r="C26" i="6"/>
  <c r="B24" i="6"/>
  <c r="C21" i="6"/>
  <c r="D16" i="6"/>
  <c r="D184" i="6"/>
  <c r="D179" i="6"/>
  <c r="C177" i="6"/>
  <c r="D174" i="6"/>
  <c r="C169" i="6"/>
  <c r="E169" i="6" s="1"/>
  <c r="D166" i="6"/>
  <c r="D146" i="6"/>
  <c r="C141" i="6"/>
  <c r="D138" i="6"/>
  <c r="C133" i="6"/>
  <c r="C128" i="6"/>
  <c r="D125" i="6"/>
  <c r="C120" i="6"/>
  <c r="D117" i="6"/>
  <c r="C115" i="6"/>
  <c r="D112" i="6"/>
  <c r="D107" i="6"/>
  <c r="C102" i="6"/>
  <c r="C97" i="6"/>
  <c r="D94" i="6"/>
  <c r="D89" i="6"/>
  <c r="C74" i="6"/>
  <c r="D66" i="6"/>
  <c r="C61" i="6"/>
  <c r="C56" i="6"/>
  <c r="D53" i="6"/>
  <c r="C51" i="6"/>
  <c r="D48" i="6"/>
  <c r="C43" i="6"/>
  <c r="D38" i="6"/>
  <c r="C33" i="6"/>
  <c r="D30" i="6"/>
  <c r="D18" i="6"/>
  <c r="C16" i="6"/>
  <c r="C184" i="6"/>
  <c r="D181" i="6"/>
  <c r="C179" i="6"/>
  <c r="C174" i="6"/>
  <c r="D171" i="6"/>
  <c r="C166" i="6"/>
  <c r="D161" i="6"/>
  <c r="D153" i="6"/>
  <c r="C146" i="6"/>
  <c r="C138" i="6"/>
  <c r="D130" i="6"/>
  <c r="C125" i="6"/>
  <c r="D122" i="6"/>
  <c r="C117" i="6"/>
  <c r="C112" i="6"/>
  <c r="D109" i="6"/>
  <c r="C107" i="6"/>
  <c r="D104" i="6"/>
  <c r="D99" i="6"/>
  <c r="C94" i="6"/>
  <c r="C89" i="6"/>
  <c r="D86" i="6"/>
  <c r="D81" i="6"/>
  <c r="C66" i="6"/>
  <c r="D58" i="6"/>
  <c r="C53" i="6"/>
  <c r="C48" i="6"/>
  <c r="D45" i="6"/>
  <c r="C38" i="6"/>
  <c r="D35" i="6"/>
  <c r="C30" i="6"/>
  <c r="D25" i="6"/>
  <c r="C18" i="6"/>
  <c r="D7" i="6"/>
  <c r="D176" i="6"/>
  <c r="D168" i="6"/>
  <c r="D163" i="6"/>
  <c r="D158" i="6"/>
  <c r="E158" i="6" s="1"/>
  <c r="D150" i="6"/>
  <c r="D114" i="6"/>
  <c r="D101" i="6"/>
  <c r="D96" i="6"/>
  <c r="D91" i="6"/>
  <c r="D78" i="6"/>
  <c r="D73" i="6"/>
  <c r="D50" i="6"/>
  <c r="D40" i="6"/>
  <c r="D32" i="6"/>
  <c r="D27" i="6"/>
  <c r="D15" i="6"/>
  <c r="D178" i="6"/>
  <c r="C173" i="6"/>
  <c r="E173" i="6" s="1"/>
  <c r="D170" i="6"/>
  <c r="C165" i="6"/>
  <c r="D160" i="6"/>
  <c r="C155" i="6"/>
  <c r="D152" i="6"/>
  <c r="D147" i="6"/>
  <c r="C145" i="6"/>
  <c r="D142" i="6"/>
  <c r="C137" i="6"/>
  <c r="D134" i="6"/>
  <c r="D129" i="6"/>
  <c r="D121" i="6"/>
  <c r="C106" i="6"/>
  <c r="D98" i="6"/>
  <c r="C93" i="6"/>
  <c r="C88" i="6"/>
  <c r="D85" i="6"/>
  <c r="C83" i="6"/>
  <c r="D80" i="6"/>
  <c r="D75" i="6"/>
  <c r="C70" i="6"/>
  <c r="C65" i="6"/>
  <c r="D62" i="6"/>
  <c r="D57" i="6"/>
  <c r="C42" i="6"/>
  <c r="C37" i="6"/>
  <c r="D34" i="6"/>
  <c r="C29" i="6"/>
  <c r="C22" i="6"/>
  <c r="D19" i="6"/>
  <c r="C17" i="6"/>
  <c r="B8" i="6"/>
  <c r="D8" i="6"/>
  <c r="C15" i="6"/>
  <c r="B7" i="6"/>
  <c r="B10" i="6"/>
  <c r="D10" i="6"/>
  <c r="D2" i="6"/>
  <c r="B2" i="6"/>
  <c r="B2" i="2"/>
  <c r="C2" i="2" s="1"/>
  <c r="E14" i="6" l="1"/>
  <c r="D14" i="2" s="1"/>
  <c r="E11" i="6"/>
  <c r="D11" i="2" s="1"/>
  <c r="E134" i="6"/>
  <c r="E147" i="6"/>
  <c r="E22" i="6"/>
  <c r="D22" i="2" s="1"/>
  <c r="E93" i="6"/>
  <c r="E121" i="6"/>
  <c r="E109" i="6"/>
  <c r="E6" i="6"/>
  <c r="E13" i="6"/>
  <c r="D13" i="2" s="1"/>
  <c r="E73" i="6"/>
  <c r="D73" i="2" s="1"/>
  <c r="E106" i="6"/>
  <c r="E101" i="6"/>
  <c r="E17" i="6"/>
  <c r="D17" i="2" s="1"/>
  <c r="E129" i="6"/>
  <c r="E150" i="6"/>
  <c r="E81" i="6"/>
  <c r="E157" i="6"/>
  <c r="E5" i="6"/>
  <c r="E181" i="6"/>
  <c r="E82" i="6"/>
  <c r="E80" i="6"/>
  <c r="E3" i="6"/>
  <c r="E27" i="6"/>
  <c r="D27" i="2" s="1"/>
  <c r="E40" i="6"/>
  <c r="D40" i="2" s="1"/>
  <c r="E114" i="6"/>
  <c r="E25" i="6"/>
  <c r="D25" i="2" s="1"/>
  <c r="E144" i="6"/>
  <c r="E42" i="6"/>
  <c r="E122" i="6"/>
  <c r="E145" i="6"/>
  <c r="E135" i="6"/>
  <c r="E19" i="6"/>
  <c r="D19" i="2" s="1"/>
  <c r="E96" i="6"/>
  <c r="E9" i="6"/>
  <c r="E90" i="6"/>
  <c r="E182" i="6"/>
  <c r="E54" i="6"/>
  <c r="E88" i="6"/>
  <c r="E168" i="6"/>
  <c r="E29" i="6"/>
  <c r="E161" i="6"/>
  <c r="E85" i="6"/>
  <c r="E62" i="6"/>
  <c r="E178" i="6"/>
  <c r="E123" i="6"/>
  <c r="E67" i="6"/>
  <c r="E126" i="6"/>
  <c r="E155" i="6"/>
  <c r="E64" i="6"/>
  <c r="E83" i="6"/>
  <c r="E49" i="6"/>
  <c r="E57" i="6"/>
  <c r="E162" i="6"/>
  <c r="E16" i="6"/>
  <c r="D16" i="2" s="1"/>
  <c r="E30" i="6"/>
  <c r="E112" i="6"/>
  <c r="E33" i="6"/>
  <c r="E72" i="6"/>
  <c r="E149" i="6"/>
  <c r="E163" i="6"/>
  <c r="E34" i="6"/>
  <c r="E37" i="6"/>
  <c r="D37" i="2" s="1"/>
  <c r="E165" i="6"/>
  <c r="E50" i="6"/>
  <c r="E170" i="6"/>
  <c r="E131" i="6"/>
  <c r="E78" i="6"/>
  <c r="E24" i="6"/>
  <c r="D24" i="2" s="1"/>
  <c r="E4" i="6"/>
  <c r="E26" i="6"/>
  <c r="D26" i="2" s="1"/>
  <c r="E65" i="6"/>
  <c r="E104" i="6"/>
  <c r="E118" i="6"/>
  <c r="E51" i="6"/>
  <c r="E107" i="6"/>
  <c r="E128" i="6"/>
  <c r="E61" i="6"/>
  <c r="E141" i="6"/>
  <c r="E47" i="6"/>
  <c r="E99" i="6"/>
  <c r="E77" i="6"/>
  <c r="E98" i="6"/>
  <c r="E32" i="6"/>
  <c r="E75" i="6"/>
  <c r="E89" i="6"/>
  <c r="E115" i="6"/>
  <c r="E110" i="6"/>
  <c r="E142" i="6"/>
  <c r="E45" i="6"/>
  <c r="E113" i="6"/>
  <c r="E39" i="6"/>
  <c r="E183" i="6"/>
  <c r="E59" i="6"/>
  <c r="E176" i="6"/>
  <c r="E91" i="6"/>
  <c r="E136" i="6"/>
  <c r="E7" i="6"/>
  <c r="E70" i="6"/>
  <c r="E152" i="6"/>
  <c r="E58" i="6"/>
  <c r="E177" i="6"/>
  <c r="E41" i="6"/>
  <c r="E160" i="6"/>
  <c r="E56" i="6"/>
  <c r="E69" i="6"/>
  <c r="E171" i="6"/>
  <c r="E15" i="6"/>
  <c r="D15" i="2" s="1"/>
  <c r="E133" i="6"/>
  <c r="E94" i="6"/>
  <c r="E125" i="6"/>
  <c r="E174" i="6"/>
  <c r="E66" i="6"/>
  <c r="E79" i="6"/>
  <c r="E151" i="6"/>
  <c r="E102" i="6"/>
  <c r="E97" i="6"/>
  <c r="E31" i="6"/>
  <c r="E167" i="6"/>
  <c r="E86" i="6"/>
  <c r="E35" i="6"/>
  <c r="E153" i="6"/>
  <c r="E105" i="6"/>
  <c r="E21" i="6"/>
  <c r="D21" i="2" s="1"/>
  <c r="E38" i="6"/>
  <c r="E48" i="6"/>
  <c r="E130" i="6"/>
  <c r="E12" i="6"/>
  <c r="D12" i="2" s="1"/>
  <c r="E146" i="6"/>
  <c r="E36" i="6"/>
  <c r="E180" i="6"/>
  <c r="E138" i="6"/>
  <c r="E46" i="6"/>
  <c r="E137" i="6"/>
  <c r="E154" i="6"/>
  <c r="E53" i="6"/>
  <c r="E116" i="6"/>
  <c r="E18" i="6"/>
  <c r="D18" i="2" s="1"/>
  <c r="E140" i="6"/>
  <c r="E119" i="6"/>
  <c r="E28" i="6"/>
  <c r="E92" i="6"/>
  <c r="E164" i="6"/>
  <c r="E71" i="6"/>
  <c r="E143" i="6"/>
  <c r="E117" i="6"/>
  <c r="E166" i="6"/>
  <c r="E8" i="6"/>
  <c r="E108" i="6"/>
  <c r="E179" i="6"/>
  <c r="E43" i="6"/>
  <c r="E120" i="6"/>
  <c r="E44" i="6"/>
  <c r="E23" i="6"/>
  <c r="D23" i="2" s="1"/>
  <c r="E111" i="6"/>
  <c r="E184" i="6"/>
  <c r="E76" i="6"/>
  <c r="E100" i="6"/>
  <c r="E148" i="6"/>
  <c r="E172" i="6"/>
  <c r="E95" i="6"/>
  <c r="E159" i="6"/>
  <c r="E20" i="6"/>
  <c r="D20" i="2" s="1"/>
  <c r="E60" i="6"/>
  <c r="E132" i="6"/>
  <c r="E84" i="6"/>
  <c r="E156" i="6"/>
  <c r="E103" i="6"/>
  <c r="E55" i="6"/>
  <c r="E175" i="6"/>
  <c r="E68" i="6"/>
  <c r="E127" i="6"/>
  <c r="E52" i="6"/>
  <c r="E74" i="6"/>
  <c r="E124" i="6"/>
  <c r="E63" i="6"/>
  <c r="E87" i="6"/>
  <c r="E10" i="6"/>
  <c r="E2" i="6"/>
  <c r="C63" i="7" l="1"/>
  <c r="D63" i="7" s="1"/>
  <c r="D63" i="2"/>
  <c r="C53" i="7"/>
  <c r="D53" i="7" s="1"/>
  <c r="D53" i="2"/>
  <c r="C30" i="7"/>
  <c r="E30" i="7" s="1"/>
  <c r="D30" i="2"/>
  <c r="E37" i="2"/>
  <c r="F37" i="2"/>
  <c r="F16" i="2"/>
  <c r="E16" i="2"/>
  <c r="C67" i="7"/>
  <c r="E67" i="7" s="1"/>
  <c r="D67" i="2"/>
  <c r="E27" i="2"/>
  <c r="F27" i="2"/>
  <c r="C43" i="7"/>
  <c r="E43" i="7" s="1"/>
  <c r="D43" i="2"/>
  <c r="C41" i="7"/>
  <c r="D41" i="7" s="1"/>
  <c r="D41" i="2"/>
  <c r="F26" i="2"/>
  <c r="E26" i="2"/>
  <c r="C74" i="7"/>
  <c r="E74" i="7" s="1"/>
  <c r="D74" i="2"/>
  <c r="C48" i="7"/>
  <c r="D48" i="7" s="1"/>
  <c r="D48" i="2"/>
  <c r="C31" i="7"/>
  <c r="E31" i="7" s="1"/>
  <c r="D31" i="2"/>
  <c r="C59" i="7"/>
  <c r="D59" i="7" s="1"/>
  <c r="D59" i="2"/>
  <c r="C61" i="7"/>
  <c r="E61" i="7" s="1"/>
  <c r="D61" i="2"/>
  <c r="C34" i="7"/>
  <c r="D34" i="7" s="1"/>
  <c r="D34" i="2"/>
  <c r="C54" i="7"/>
  <c r="E54" i="7" s="1"/>
  <c r="D54" i="2"/>
  <c r="E17" i="2"/>
  <c r="F17" i="2"/>
  <c r="C65" i="7"/>
  <c r="E65" i="7" s="1"/>
  <c r="D65" i="2"/>
  <c r="C52" i="7"/>
  <c r="D52" i="7" s="1"/>
  <c r="D52" i="2"/>
  <c r="C28" i="7"/>
  <c r="E28" i="7" s="1"/>
  <c r="D28" i="2"/>
  <c r="C46" i="7"/>
  <c r="E46" i="7" s="1"/>
  <c r="D46" i="2"/>
  <c r="C38" i="7"/>
  <c r="E38" i="7" s="1"/>
  <c r="D38" i="2"/>
  <c r="C58" i="7"/>
  <c r="D58" i="7" s="1"/>
  <c r="D58" i="2"/>
  <c r="C75" i="7"/>
  <c r="E75" i="7" s="1"/>
  <c r="D75" i="2"/>
  <c r="F24" i="2"/>
  <c r="E24" i="2"/>
  <c r="C57" i="7"/>
  <c r="E57" i="7" s="1"/>
  <c r="D57" i="2"/>
  <c r="C42" i="7"/>
  <c r="E42" i="7" s="1"/>
  <c r="D42" i="2"/>
  <c r="F22" i="2"/>
  <c r="E22" i="2"/>
  <c r="F12" i="2"/>
  <c r="E12" i="2"/>
  <c r="C47" i="7"/>
  <c r="E47" i="7" s="1"/>
  <c r="D47" i="2"/>
  <c r="C60" i="7"/>
  <c r="D60" i="7" s="1"/>
  <c r="D60" i="2"/>
  <c r="E21" i="2"/>
  <c r="F21" i="2"/>
  <c r="C32" i="7"/>
  <c r="E32" i="7" s="1"/>
  <c r="D32" i="2"/>
  <c r="C49" i="7"/>
  <c r="D49" i="7" s="1"/>
  <c r="D49" i="2"/>
  <c r="C62" i="7"/>
  <c r="D62" i="7" s="1"/>
  <c r="D62" i="2"/>
  <c r="C44" i="7"/>
  <c r="E44" i="7" s="1"/>
  <c r="D44" i="2"/>
  <c r="C71" i="7"/>
  <c r="E71" i="7" s="1"/>
  <c r="D71" i="2"/>
  <c r="E15" i="2"/>
  <c r="F15" i="2"/>
  <c r="C68" i="7"/>
  <c r="E68" i="7" s="1"/>
  <c r="D68" i="2"/>
  <c r="F20" i="2"/>
  <c r="E20" i="2"/>
  <c r="C70" i="7"/>
  <c r="E70" i="7" s="1"/>
  <c r="D70" i="2"/>
  <c r="C51" i="7"/>
  <c r="D51" i="7" s="1"/>
  <c r="D51" i="2"/>
  <c r="C72" i="7"/>
  <c r="D72" i="7" s="1"/>
  <c r="D72" i="2"/>
  <c r="E25" i="2"/>
  <c r="F25" i="2"/>
  <c r="E73" i="2"/>
  <c r="F73" i="2"/>
  <c r="C55" i="7"/>
  <c r="E55" i="7" s="1"/>
  <c r="D55" i="2"/>
  <c r="C39" i="7"/>
  <c r="D39" i="7" s="1"/>
  <c r="D39" i="2"/>
  <c r="E23" i="2"/>
  <c r="F23" i="2"/>
  <c r="F18" i="2"/>
  <c r="E18" i="2"/>
  <c r="C36" i="7"/>
  <c r="E36" i="7" s="1"/>
  <c r="D36" i="2"/>
  <c r="C69" i="7"/>
  <c r="D69" i="7" s="1"/>
  <c r="D69" i="2"/>
  <c r="C45" i="7"/>
  <c r="D45" i="7" s="1"/>
  <c r="D45" i="2"/>
  <c r="C33" i="7"/>
  <c r="D33" i="7" s="1"/>
  <c r="D33" i="2"/>
  <c r="C64" i="7"/>
  <c r="E64" i="7" s="1"/>
  <c r="D64" i="2"/>
  <c r="E13" i="2"/>
  <c r="F13" i="2"/>
  <c r="C35" i="7"/>
  <c r="D35" i="7" s="1"/>
  <c r="D35" i="2"/>
  <c r="C66" i="7"/>
  <c r="E66" i="7" s="1"/>
  <c r="D66" i="2"/>
  <c r="C56" i="7"/>
  <c r="E56" i="7" s="1"/>
  <c r="D56" i="2"/>
  <c r="C50" i="7"/>
  <c r="D50" i="7" s="1"/>
  <c r="D50" i="2"/>
  <c r="C29" i="7"/>
  <c r="E29" i="7" s="1"/>
  <c r="D29" i="2"/>
  <c r="E19" i="2"/>
  <c r="F19" i="2"/>
  <c r="F40" i="2"/>
  <c r="E40" i="2"/>
  <c r="F14" i="2"/>
  <c r="E14" i="2"/>
  <c r="C14" i="7"/>
  <c r="E14" i="7" s="1"/>
  <c r="F11" i="2"/>
  <c r="E11" i="2"/>
  <c r="C23" i="7"/>
  <c r="C19" i="7"/>
  <c r="C40" i="7"/>
  <c r="E72" i="7"/>
  <c r="C27" i="7"/>
  <c r="C20" i="7"/>
  <c r="C25" i="7"/>
  <c r="E53" i="7"/>
  <c r="C26" i="7"/>
  <c r="C16" i="7"/>
  <c r="C73" i="7"/>
  <c r="C17" i="7"/>
  <c r="C11" i="7"/>
  <c r="E11" i="7" s="1"/>
  <c r="C18" i="7"/>
  <c r="C24" i="7"/>
  <c r="C22" i="7"/>
  <c r="C21" i="7"/>
  <c r="C15" i="7"/>
  <c r="C10" i="7"/>
  <c r="D10" i="2"/>
  <c r="C12" i="7"/>
  <c r="D6" i="2"/>
  <c r="C6" i="7"/>
  <c r="C13" i="7"/>
  <c r="D3" i="2"/>
  <c r="D4" i="2"/>
  <c r="C7" i="7"/>
  <c r="D7" i="2"/>
  <c r="D8" i="2"/>
  <c r="C8" i="7"/>
  <c r="D2" i="2"/>
  <c r="E2" i="2" s="1"/>
  <c r="D9" i="2"/>
  <c r="C9" i="7"/>
  <c r="D5" i="2"/>
  <c r="C5" i="7"/>
  <c r="D28" i="7" l="1"/>
  <c r="E63" i="7"/>
  <c r="E58" i="7"/>
  <c r="D65" i="7"/>
  <c r="E34" i="7"/>
  <c r="D75" i="7"/>
  <c r="E48" i="7"/>
  <c r="E60" i="7"/>
  <c r="D42" i="7"/>
  <c r="E62" i="7"/>
  <c r="D43" i="7"/>
  <c r="D38" i="7"/>
  <c r="D61" i="7"/>
  <c r="E52" i="7"/>
  <c r="D74" i="7"/>
  <c r="E50" i="7"/>
  <c r="E69" i="7"/>
  <c r="D68" i="7"/>
  <c r="E39" i="7"/>
  <c r="D55" i="7"/>
  <c r="D67" i="7"/>
  <c r="D71" i="7"/>
  <c r="D32" i="7"/>
  <c r="E33" i="7"/>
  <c r="D46" i="7"/>
  <c r="E59" i="7"/>
  <c r="D66" i="7"/>
  <c r="E51" i="7"/>
  <c r="D70" i="7"/>
  <c r="D54" i="7"/>
  <c r="E41" i="7"/>
  <c r="D57" i="7"/>
  <c r="D36" i="7"/>
  <c r="D44" i="7"/>
  <c r="D30" i="7"/>
  <c r="I30" i="7" s="1"/>
  <c r="E49" i="7"/>
  <c r="D14" i="7"/>
  <c r="I14" i="7" s="1"/>
  <c r="D56" i="7"/>
  <c r="D64" i="7"/>
  <c r="E35" i="7"/>
  <c r="E45" i="7"/>
  <c r="D31" i="7"/>
  <c r="I31" i="7" s="1"/>
  <c r="F50" i="2"/>
  <c r="E50" i="2"/>
  <c r="E69" i="2"/>
  <c r="F69" i="2"/>
  <c r="E39" i="2"/>
  <c r="F39" i="2"/>
  <c r="F72" i="2"/>
  <c r="E72" i="2"/>
  <c r="F68" i="2"/>
  <c r="E68" i="2"/>
  <c r="F62" i="2"/>
  <c r="E62" i="2"/>
  <c r="F60" i="2"/>
  <c r="E60" i="2"/>
  <c r="F42" i="2"/>
  <c r="E42" i="2"/>
  <c r="F58" i="2"/>
  <c r="E58" i="2"/>
  <c r="F52" i="2"/>
  <c r="E52" i="2"/>
  <c r="F48" i="2"/>
  <c r="E48" i="2"/>
  <c r="E43" i="2"/>
  <c r="F43" i="2"/>
  <c r="F34" i="2"/>
  <c r="E34" i="2"/>
  <c r="F56" i="2"/>
  <c r="E56" i="2"/>
  <c r="F64" i="2"/>
  <c r="E64" i="2"/>
  <c r="F36" i="2"/>
  <c r="E36" i="2"/>
  <c r="E55" i="2"/>
  <c r="F55" i="2"/>
  <c r="E51" i="2"/>
  <c r="F51" i="2"/>
  <c r="E49" i="2"/>
  <c r="F49" i="2"/>
  <c r="E47" i="2"/>
  <c r="F47" i="2"/>
  <c r="E57" i="2"/>
  <c r="F57" i="2"/>
  <c r="F38" i="2"/>
  <c r="E38" i="2"/>
  <c r="E65" i="2"/>
  <c r="F65" i="2"/>
  <c r="E61" i="2"/>
  <c r="F61" i="2"/>
  <c r="F74" i="2"/>
  <c r="E74" i="2"/>
  <c r="F30" i="2"/>
  <c r="E30" i="2"/>
  <c r="F66" i="2"/>
  <c r="E66" i="2"/>
  <c r="E33" i="2"/>
  <c r="F33" i="2"/>
  <c r="F70" i="2"/>
  <c r="E70" i="2"/>
  <c r="E71" i="2"/>
  <c r="F71" i="2"/>
  <c r="F46" i="2"/>
  <c r="E46" i="2"/>
  <c r="E59" i="2"/>
  <c r="F59" i="2"/>
  <c r="E67" i="2"/>
  <c r="F67" i="2"/>
  <c r="E53" i="2"/>
  <c r="F53" i="2"/>
  <c r="D47" i="7"/>
  <c r="D29" i="7"/>
  <c r="I29" i="7" s="1"/>
  <c r="F32" i="2"/>
  <c r="E32" i="2"/>
  <c r="E29" i="2"/>
  <c r="F29" i="2"/>
  <c r="E35" i="2"/>
  <c r="F35" i="2"/>
  <c r="E45" i="2"/>
  <c r="F45" i="2"/>
  <c r="F44" i="2"/>
  <c r="E44" i="2"/>
  <c r="E75" i="2"/>
  <c r="F75" i="2"/>
  <c r="F28" i="2"/>
  <c r="E28" i="2"/>
  <c r="F54" i="2"/>
  <c r="E54" i="2"/>
  <c r="E31" i="2"/>
  <c r="F31" i="2"/>
  <c r="E41" i="2"/>
  <c r="F41" i="2"/>
  <c r="E63" i="2"/>
  <c r="F63" i="2"/>
  <c r="H14" i="2"/>
  <c r="H11" i="2"/>
  <c r="I28" i="7"/>
  <c r="H27" i="2"/>
  <c r="D11" i="7"/>
  <c r="I11" i="7" s="1"/>
  <c r="E17" i="7"/>
  <c r="D17" i="7"/>
  <c r="E25" i="7"/>
  <c r="D25" i="7"/>
  <c r="E19" i="7"/>
  <c r="D19" i="7"/>
  <c r="E23" i="7"/>
  <c r="D23" i="7"/>
  <c r="D16" i="7"/>
  <c r="E16" i="7"/>
  <c r="F2" i="2"/>
  <c r="H2" i="2" s="1"/>
  <c r="D22" i="7"/>
  <c r="E22" i="7"/>
  <c r="E40" i="7"/>
  <c r="D40" i="7"/>
  <c r="D24" i="7"/>
  <c r="E24" i="7"/>
  <c r="E18" i="7"/>
  <c r="D18" i="7"/>
  <c r="E73" i="7"/>
  <c r="D73" i="7"/>
  <c r="E26" i="7"/>
  <c r="D26" i="7"/>
  <c r="D20" i="7"/>
  <c r="E20" i="7"/>
  <c r="D27" i="7"/>
  <c r="E27" i="7"/>
  <c r="D15" i="7"/>
  <c r="E15" i="7"/>
  <c r="E21" i="7"/>
  <c r="D21" i="7"/>
  <c r="E12" i="7"/>
  <c r="D12" i="7"/>
  <c r="E13" i="7"/>
  <c r="D13" i="7"/>
  <c r="F8" i="2"/>
  <c r="E8" i="2"/>
  <c r="E7" i="2"/>
  <c r="F7" i="2"/>
  <c r="D9" i="7"/>
  <c r="E9" i="7"/>
  <c r="D6" i="7"/>
  <c r="E6" i="7"/>
  <c r="E10" i="2"/>
  <c r="F10" i="2"/>
  <c r="E3" i="2"/>
  <c r="F3" i="2"/>
  <c r="E8" i="7"/>
  <c r="D8" i="7"/>
  <c r="E5" i="7"/>
  <c r="D5" i="7"/>
  <c r="E5" i="2"/>
  <c r="F5" i="2"/>
  <c r="E7" i="7"/>
  <c r="D7" i="7"/>
  <c r="E4" i="2"/>
  <c r="F4" i="2"/>
  <c r="E9" i="2"/>
  <c r="F9" i="2"/>
  <c r="E6" i="2"/>
  <c r="F6" i="2"/>
  <c r="E10" i="7"/>
  <c r="D10" i="7"/>
  <c r="H30" i="2" l="1"/>
  <c r="H31" i="2"/>
  <c r="H29" i="2"/>
  <c r="H28" i="2"/>
  <c r="H9" i="2"/>
  <c r="H23" i="2"/>
  <c r="H8" i="2"/>
  <c r="H4" i="2"/>
  <c r="H22" i="2"/>
  <c r="H19" i="2"/>
  <c r="H24" i="2"/>
  <c r="H12" i="2"/>
  <c r="H3" i="2"/>
  <c r="H7" i="2"/>
  <c r="H15" i="2"/>
  <c r="H16" i="2"/>
  <c r="H6" i="2"/>
  <c r="H5" i="2"/>
  <c r="H10" i="2"/>
  <c r="H20" i="2"/>
  <c r="H21" i="2"/>
  <c r="H25" i="2"/>
  <c r="H13" i="2"/>
  <c r="H17" i="2"/>
  <c r="H26" i="2"/>
  <c r="H18" i="2"/>
  <c r="I9" i="7"/>
  <c r="I20" i="7"/>
  <c r="I24" i="7"/>
  <c r="I22" i="7"/>
  <c r="I6" i="7"/>
  <c r="I27" i="7"/>
  <c r="I15" i="7"/>
  <c r="I23" i="7"/>
  <c r="I19" i="7"/>
  <c r="I17" i="7"/>
  <c r="I25" i="7"/>
  <c r="I13" i="7"/>
  <c r="I21" i="7"/>
  <c r="I7" i="7"/>
  <c r="I10" i="7"/>
  <c r="I5" i="7"/>
  <c r="I12" i="7"/>
  <c r="I26" i="7"/>
  <c r="I18" i="7"/>
  <c r="I8" i="7"/>
  <c r="I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0A7B97-8E2A-4BFA-B23D-215EF71C069A}" name="52240343678869000100550010000150931000571027-nfe" type="4" refreshedVersion="0" background="1">
    <webPr xml="1" sourceData="1" url="C:\Users\Elias\Desktop\Gui.Custo\Efetivar Custo\Xml\52240302212918000120550020009022371008683201.xml" htmlTables="1" htmlFormat="all"/>
  </connection>
</connections>
</file>

<file path=xl/sharedStrings.xml><?xml version="1.0" encoding="utf-8"?>
<sst xmlns="http://schemas.openxmlformats.org/spreadsheetml/2006/main" count="338" uniqueCount="314">
  <si>
    <t>versao</t>
  </si>
  <si>
    <t>Id</t>
  </si>
  <si>
    <t>ns1:cUF</t>
  </si>
  <si>
    <t>ns1:cNF</t>
  </si>
  <si>
    <t>ns1:natOp</t>
  </si>
  <si>
    <t>ns1:mod</t>
  </si>
  <si>
    <t>ns1:serie</t>
  </si>
  <si>
    <t>ns1:nNF</t>
  </si>
  <si>
    <t>ns1:dhEmi</t>
  </si>
  <si>
    <t>ns1:dhSaiEnt</t>
  </si>
  <si>
    <t>ns1:tpNF</t>
  </si>
  <si>
    <t>ns1:idDest</t>
  </si>
  <si>
    <t>ns1:cMunFG</t>
  </si>
  <si>
    <t>ns1:tpImp</t>
  </si>
  <si>
    <t>ns1:tpEmis</t>
  </si>
  <si>
    <t>ns1:cDV</t>
  </si>
  <si>
    <t>ns1:tpAmb</t>
  </si>
  <si>
    <t>ns1:finNFe</t>
  </si>
  <si>
    <t>ns1:indFinal</t>
  </si>
  <si>
    <t>ns1:indPres</t>
  </si>
  <si>
    <t>ns1:procEmi</t>
  </si>
  <si>
    <t>ns1:verProc</t>
  </si>
  <si>
    <t>ns1:CNPJ</t>
  </si>
  <si>
    <t>ns1:xNome</t>
  </si>
  <si>
    <t>ns1:xFant</t>
  </si>
  <si>
    <t>ns1:xLgr</t>
  </si>
  <si>
    <t>ns1:nro</t>
  </si>
  <si>
    <t>ns1:xBairro</t>
  </si>
  <si>
    <t>ns1:cMun</t>
  </si>
  <si>
    <t>ns1:xMun</t>
  </si>
  <si>
    <t>ns1:UF</t>
  </si>
  <si>
    <t>ns1:CEP</t>
  </si>
  <si>
    <t>ns1:cPais</t>
  </si>
  <si>
    <t>ns1:xPais</t>
  </si>
  <si>
    <t>ns1:fone</t>
  </si>
  <si>
    <t>ns1:IE</t>
  </si>
  <si>
    <t>ns1:CRT</t>
  </si>
  <si>
    <t>ns1:indIEDest</t>
  </si>
  <si>
    <t>ns1:email</t>
  </si>
  <si>
    <t>nItem</t>
  </si>
  <si>
    <t>ns1:cProd</t>
  </si>
  <si>
    <t>ns1:cEAN</t>
  </si>
  <si>
    <t>ns1:xProd</t>
  </si>
  <si>
    <t>ns1:NCM</t>
  </si>
  <si>
    <t>ns1:CEST</t>
  </si>
  <si>
    <t>ns1:indEscala</t>
  </si>
  <si>
    <t>ns1:CFOP</t>
  </si>
  <si>
    <t>ns1:uCom</t>
  </si>
  <si>
    <t>ns1:qCom</t>
  </si>
  <si>
    <t>ns1:vUnCom</t>
  </si>
  <si>
    <t>ns1:vProd</t>
  </si>
  <si>
    <t>ns1:cEANTrib</t>
  </si>
  <si>
    <t>ns1:uTrib</t>
  </si>
  <si>
    <t>ns1:qTrib</t>
  </si>
  <si>
    <t>ns1:vUnTrib</t>
  </si>
  <si>
    <t>ns1:indTot</t>
  </si>
  <si>
    <t>ns1:orig</t>
  </si>
  <si>
    <t>ns1:CST</t>
  </si>
  <si>
    <t>ns1:modBC</t>
  </si>
  <si>
    <t>ns1:vBC</t>
  </si>
  <si>
    <t>ns1:pICMS</t>
  </si>
  <si>
    <t>ns1:vICMS</t>
  </si>
  <si>
    <t>ns1:vICMSDeson</t>
  </si>
  <si>
    <t>ns1:vFCP</t>
  </si>
  <si>
    <t>ns1:vBCST</t>
  </si>
  <si>
    <t>ns1:vST</t>
  </si>
  <si>
    <t>ns1:vFCPST</t>
  </si>
  <si>
    <t>ns1:vFCPSTRet</t>
  </si>
  <si>
    <t>ns1:vFrete</t>
  </si>
  <si>
    <t>ns1:vSeg</t>
  </si>
  <si>
    <t>ns1:vDesc</t>
  </si>
  <si>
    <t>ns1:vII</t>
  </si>
  <si>
    <t>ns1:vIPI</t>
  </si>
  <si>
    <t>ns1:vIPIDevol</t>
  </si>
  <si>
    <t>ns1:vPIS</t>
  </si>
  <si>
    <t>ns1:vCOFINS</t>
  </si>
  <si>
    <t>ns1:vOutro</t>
  </si>
  <si>
    <t>ns1:vNF</t>
  </si>
  <si>
    <t>ns1:modFrete</t>
  </si>
  <si>
    <t>ns1:tPag</t>
  </si>
  <si>
    <t>ns1:xPag</t>
  </si>
  <si>
    <t>ns1:vPag</t>
  </si>
  <si>
    <t>ns1:infCpl</t>
  </si>
  <si>
    <t>xCampo</t>
  </si>
  <si>
    <t>ns1:xTexto</t>
  </si>
  <si>
    <t>ns1:xContato</t>
  </si>
  <si>
    <t>Algorithm</t>
  </si>
  <si>
    <t>URI</t>
  </si>
  <si>
    <t>ns2:DigestValue</t>
  </si>
  <si>
    <t>ns2:SignatureValue</t>
  </si>
  <si>
    <t>ns2:X509Certificate</t>
  </si>
  <si>
    <t>ns1:verAplic</t>
  </si>
  <si>
    <t>ns1:chNFe</t>
  </si>
  <si>
    <t>ns1:dhRecbto</t>
  </si>
  <si>
    <t>ns1:nProt</t>
  </si>
  <si>
    <t>ns1:digVal</t>
  </si>
  <si>
    <t>ns1:cStat</t>
  </si>
  <si>
    <t>ns1:xMotivo</t>
  </si>
  <si>
    <t>versao2</t>
  </si>
  <si>
    <t>ns1:CNPJ3</t>
  </si>
  <si>
    <t>ns1:xNome4</t>
  </si>
  <si>
    <t>ns1:xLgr5</t>
  </si>
  <si>
    <t>ns1:nro6</t>
  </si>
  <si>
    <t>ns1:xBairro7</t>
  </si>
  <si>
    <t>ns1:cMun8</t>
  </si>
  <si>
    <t>ns1:xMun9</t>
  </si>
  <si>
    <t>ns1:UF10</t>
  </si>
  <si>
    <t>ns1:CEP11</t>
  </si>
  <si>
    <t>ns1:cPais12</t>
  </si>
  <si>
    <t>ns1:xPais13</t>
  </si>
  <si>
    <t>ns1:fone14</t>
  </si>
  <si>
    <t>ns1:IE15</t>
  </si>
  <si>
    <t>ns1:CST16</t>
  </si>
  <si>
    <t>ns1:CST17</t>
  </si>
  <si>
    <t>ns1:vBC18</t>
  </si>
  <si>
    <t>ns1:vICMS19</t>
  </si>
  <si>
    <t>ns1:vProd20</t>
  </si>
  <si>
    <t>ns1:CNPJ21</t>
  </si>
  <si>
    <t>ns1:email22</t>
  </si>
  <si>
    <t>ns1:fone23</t>
  </si>
  <si>
    <t>Algorithm24</t>
  </si>
  <si>
    <t>Algorithm25</t>
  </si>
  <si>
    <t>Algorithm26</t>
  </si>
  <si>
    <t>versao27</t>
  </si>
  <si>
    <t>Id28</t>
  </si>
  <si>
    <t>ns1:tpAmb29</t>
  </si>
  <si>
    <t>BELCAR CAMINHOES E MAQUINAS LTDA</t>
  </si>
  <si>
    <t>ALTO DA GLORIA</t>
  </si>
  <si>
    <t>GOIANIA</t>
  </si>
  <si>
    <t>GO</t>
  </si>
  <si>
    <t>BRASIL</t>
  </si>
  <si>
    <t>ACS901</t>
  </si>
  <si>
    <t>Autorizado o uso da NF-e</t>
  </si>
  <si>
    <t>G052168Q9</t>
  </si>
  <si>
    <t>Caminho do xml</t>
  </si>
  <si>
    <t>Produto</t>
  </si>
  <si>
    <t>CST</t>
  </si>
  <si>
    <t>Codigo</t>
  </si>
  <si>
    <t>ACS199</t>
  </si>
  <si>
    <t>23L115403</t>
  </si>
  <si>
    <t>CAMISETA CONST BR GG</t>
  </si>
  <si>
    <t>G2OMBONE02</t>
  </si>
  <si>
    <t>CAMISA.SOCIAL.ML03AZ</t>
  </si>
  <si>
    <t>Texto</t>
  </si>
  <si>
    <t>DP</t>
  </si>
  <si>
    <t>Transação</t>
  </si>
  <si>
    <t>L01</t>
  </si>
  <si>
    <t>L06</t>
  </si>
  <si>
    <t>L05</t>
  </si>
  <si>
    <t>TRASAÇÃO</t>
  </si>
  <si>
    <t>DP N</t>
  </si>
  <si>
    <t>G2OMBONE04</t>
  </si>
  <si>
    <t>N017510DOM</t>
  </si>
  <si>
    <t>07W115436C</t>
  </si>
  <si>
    <t>G2OMCAR23</t>
  </si>
  <si>
    <t>G052824Q9</t>
  </si>
  <si>
    <t>07W903137</t>
  </si>
  <si>
    <t>CAMISA JEANS 04</t>
  </si>
  <si>
    <t>G2OMBONE01</t>
  </si>
  <si>
    <t>DESCRIÇÃO</t>
  </si>
  <si>
    <t>NOVOS</t>
  </si>
  <si>
    <t>PECAS</t>
  </si>
  <si>
    <t>OFICINA</t>
  </si>
  <si>
    <t>CHAPEU DIST 60</t>
  </si>
  <si>
    <t>ACS1662</t>
  </si>
  <si>
    <t>ACS1632</t>
  </si>
  <si>
    <t>ACS161</t>
  </si>
  <si>
    <t>ACS167</t>
  </si>
  <si>
    <t>ACS177</t>
  </si>
  <si>
    <t>ACS174</t>
  </si>
  <si>
    <t>G2OMBONE06</t>
  </si>
  <si>
    <t>G2OMBONE07</t>
  </si>
  <si>
    <t>G2OMBONE20</t>
  </si>
  <si>
    <t>G2OMTE7805</t>
  </si>
  <si>
    <t>G2OMTE7803</t>
  </si>
  <si>
    <t>2RD607999</t>
  </si>
  <si>
    <t>2RP607383</t>
  </si>
  <si>
    <t>2V5607463</t>
  </si>
  <si>
    <t>2V5607463A</t>
  </si>
  <si>
    <t>2V3607263</t>
  </si>
  <si>
    <t>2V3607079</t>
  </si>
  <si>
    <t>23G907631</t>
  </si>
  <si>
    <t>2R0607463</t>
  </si>
  <si>
    <t>2RD607700A</t>
  </si>
  <si>
    <t>N0209057</t>
  </si>
  <si>
    <t>23B927521C</t>
  </si>
  <si>
    <t>ACS1099</t>
  </si>
  <si>
    <t>2V5201512</t>
  </si>
  <si>
    <t>23H127177</t>
  </si>
  <si>
    <t>PD1003</t>
  </si>
  <si>
    <t>23L127177A</t>
  </si>
  <si>
    <t>CAMISETA CONST BR G</t>
  </si>
  <si>
    <t>CAMISETA CONST BR M</t>
  </si>
  <si>
    <t>ACS164</t>
  </si>
  <si>
    <t>ACS178</t>
  </si>
  <si>
    <t>ACS165</t>
  </si>
  <si>
    <t>G2OMBONE18</t>
  </si>
  <si>
    <t>G2OMBONE19</t>
  </si>
  <si>
    <t>G2OMBONE21</t>
  </si>
  <si>
    <t>G2OMBONE15</t>
  </si>
  <si>
    <t>23B857522BOM</t>
  </si>
  <si>
    <t>G2OMBONE03</t>
  </si>
  <si>
    <t>CAMISA JEANS 03</t>
  </si>
  <si>
    <t>ACS7031</t>
  </si>
  <si>
    <t>G052910Q2XOM</t>
  </si>
  <si>
    <t>ACS3036PT</t>
  </si>
  <si>
    <t>ACS039</t>
  </si>
  <si>
    <t>ACS3861PT</t>
  </si>
  <si>
    <t>ACS8091PT</t>
  </si>
  <si>
    <t>ACS6210</t>
  </si>
  <si>
    <t>RP40</t>
  </si>
  <si>
    <t>07W115561D</t>
  </si>
  <si>
    <t>2V5201512J</t>
  </si>
  <si>
    <t>N0177182OM</t>
  </si>
  <si>
    <t>N10525608</t>
  </si>
  <si>
    <t>CAMISA.SOCIAL.ML04AZ</t>
  </si>
  <si>
    <t>POLO BR 2021 M</t>
  </si>
  <si>
    <t>ACS171</t>
  </si>
  <si>
    <t>ACS175</t>
  </si>
  <si>
    <t>ACS168</t>
  </si>
  <si>
    <t>CAMIS. METEOR PT GG</t>
  </si>
  <si>
    <t>G052823Q9</t>
  </si>
  <si>
    <t>G052825Q9</t>
  </si>
  <si>
    <t>2R2845101OM</t>
  </si>
  <si>
    <t>2V5115561</t>
  </si>
  <si>
    <t>2V3127177</t>
  </si>
  <si>
    <t>2T2103448AA</t>
  </si>
  <si>
    <t>2T2103196</t>
  </si>
  <si>
    <t>ACS1651</t>
  </si>
  <si>
    <t>ACS2457</t>
  </si>
  <si>
    <t>ACS196</t>
  </si>
  <si>
    <t>G052910Q2OM</t>
  </si>
  <si>
    <t>DIESEL</t>
  </si>
  <si>
    <t>ACSG20</t>
  </si>
  <si>
    <t>2R2857521KOM</t>
  </si>
  <si>
    <t>G411381Q9</t>
  </si>
  <si>
    <t>2V5501615G</t>
  </si>
  <si>
    <t>23B609617CXOM</t>
  </si>
  <si>
    <t>G2OM00033</t>
  </si>
  <si>
    <t>2R2805025</t>
  </si>
  <si>
    <t>2V3129857J</t>
  </si>
  <si>
    <t>ACS908</t>
  </si>
  <si>
    <t>ACS5467</t>
  </si>
  <si>
    <t>2R2857684A1NN</t>
  </si>
  <si>
    <t>3620600</t>
  </si>
  <si>
    <t>CAMISA.SOCIAL.MC02AZ</t>
  </si>
  <si>
    <t>2V3/  103011/  /</t>
  </si>
  <si>
    <t>2P0915089OM2</t>
  </si>
  <si>
    <t>G052822Q9</t>
  </si>
  <si>
    <t>N0177323</t>
  </si>
  <si>
    <t>2P0129954</t>
  </si>
  <si>
    <t>2V3945096BOM</t>
  </si>
  <si>
    <t>07W115436OM</t>
  </si>
  <si>
    <t>2S0011031AOM2</t>
  </si>
  <si>
    <t>2R0115403</t>
  </si>
  <si>
    <t>2R0127177B</t>
  </si>
  <si>
    <t>0.0.1</t>
  </si>
  <si>
    <t>D01</t>
  </si>
  <si>
    <t>PG</t>
  </si>
  <si>
    <t>21/03/2024</t>
  </si>
  <si>
    <t>20/03/2024</t>
  </si>
  <si>
    <t>22/03/2024</t>
  </si>
  <si>
    <t>PG DIAS</t>
  </si>
  <si>
    <t>CUSTO INTERNO OFICINA</t>
  </si>
  <si>
    <t>BELCAR MATRIZ</t>
  </si>
  <si>
    <t>ROD RODOVIA BR 153</t>
  </si>
  <si>
    <t>ROD. RODOVIA. BR-153</t>
  </si>
  <si>
    <t>ALTO DA GLORIA I</t>
  </si>
  <si>
    <t>nfe@belcarcaminhoes.com.br</t>
  </si>
  <si>
    <t>ACS2763PT</t>
  </si>
  <si>
    <t>S</t>
  </si>
  <si>
    <t>Outros</t>
  </si>
  <si>
    <t>OBSCNP</t>
  </si>
  <si>
    <t>PDESC=S;VDESC=S;TDESC=S;IDHSAIDA=S;IMPCRT=N</t>
  </si>
  <si>
    <t>RODRIGO KREISS</t>
  </si>
  <si>
    <t>depto.homologacao@linx.com.br</t>
  </si>
  <si>
    <t>http://www.w3.org/TR/2001/REC-xml-c14n-20010315</t>
  </si>
  <si>
    <t>http://www.w3.org/2000/09/xmldsig#rsa-sha1</t>
  </si>
  <si>
    <t>http://www.w3.org/2000/09/xmldsig#enveloped-signature</t>
  </si>
  <si>
    <t>http://www.w3.org/2000/09/xmldsig#sha1</t>
  </si>
  <si>
    <t>MIIHQjCCBSqgAwIBAgIIbzQjEAJan/wwDQYJKoZIhvcNAQELBQAwWTELMAkGA1UEBhMCQlIxEzARBgNVBAoTCklDUC1CcmFzaWwxFTATBgNVBAsTDEFDIFNPTFVUSSB2NTEeMBwGA1UEAxMVQUMgU09MVVRJIE11bHRpcGxhIHY1MB4XDTIzMTAwMjE5MTEwMFoXDTI0MTAwMTE5MTEwMFowgesxCzAJBgNVBAYTAkJSMRMwEQYDVQQKEwpJQ1AtQnJhc2lsMQswCQYDVQQIEwJHTzEQMA4GA1UEBxMHR29pYW5pYTEeMBwGA1UECxMVQUMgU09MVVRJIE11bHRpcGxhIHY1MRcwFQYDVQQLEw4zMDk2ODU5NzAwMDEyMzEZMBcGA1UECxMQVmlkZW9jb25mZXJlbmNpYTEaMBgGA1UECxMRQ2VydGlmaWNhZG8gUEogQTExODA2BgNVBAMTL0JFTENBUiBDQU1JTkhPRVMgRSBNQVFVSU5BUyBMVERBOjAyMjEyOTE4MDAwMTIwMIIBIjANBgkqhkiG9w0BAQEFAAOCAQ8AMIIBCgKCAQEAtWJvGqciqRyOHw8DxrlehD1cRPg4LJG/e1hy830yUOrY5zuip3j9yEy9IeMscmb4lSkdol62bFVA9Bp+ZJVxwWx8zucP+RsHKnFd3zdym8fWyL4WPAbyAd3qAASNmIiuH8D96fgVFl8vglDi1CGd6aH8jpSq+V8PMVPr9ylkm7w6fg2UMktS7S2M+nP/HTu1ipGN8LyM2NXIrAndd/spySlOpzMjh0M6B/f8qeVH1QzbUuLwtLB1k/xqp7tYhyBZEFD/F7sFL92P/U2Pu0bru6lnHiL23Nv+dQBOylGsq8+0SwUSSf8Jn+eT4/uCAIy7ok37el2eLfyl7GRJLfQCqwIDAQABo4ICeTCCAnUwCQYDVR0TBAIwADAfBgNVHSMEGDAWgBTFUu0lgAnfnILIn0fG3bRfMd25sTBUBggrBgEFBQcBAQRIMEYwRAYIKwYBBQUHMAKGOGh0dHA6Ly9jY2QuYWNzb2x1dGkuY29tLmJyL2xjci9hYy1zb2x1dGktbXVsdGlwbGEtdjUucDdiMIG0BgNVHREEgawwgamBHWRhbmllbEBiZWxjYXJjYW1pbmhvZXMuY29tLmJyoBoGBWBMAQMCoBETD0pPU0UgR0VEREEgTkVUT6AZBgVgTAEDA6AQEw4wMjIxMjkxODAwMDEyMKA4BgVgTAEDBKAvEy0xNTEyMTkzMzAwMjY5NjU0MTAwMDAwMDAwMDAwMDAwMDAwMDAwMDAwMDAwMDCgFwYFYEwBAwegDhMMMDAwMDAwMDAwMDAwMF0GA1UdIARWMFQwUgYGYEwBAgEmMEgwRgYIKwYBBQUHAgEWOmh0dHA6Ly9jY2QuYWNzb2x1dGkuY29tLmJyL2RvY3MvZHBjLWFjLXNvbHV0aS1tdWx0aXBsYS5wZGYwHQYDVR0lBBYwFAYIKwYBBQUHAwIGCCsGAQUFBwMEMIGMBgNVHR8EgYQwgYEwPqA8oDqGOGh0dHA6Ly9jY2QuYWNzb2x1dGkuY29tLmJyL2xjci9hYy1zb2x1dGktbXVsdGlwbGEtdjUuY3JsMD+gPaA7hjlodHRwOi8vY2NkMi5hY3NvbHV0aS5jb20uYnIvbGNyL2FjLXNvbHV0aS1tdWx0aXBsYS12NS5jcmwwHQYDVR0OBBYEFBZzkuoKRxgQpsHbl3WiAnyzLLYYMA4GA1UdDwEB/wQEAwIF4DANBgkqhkiG9w0BAQsFAAOCAgEAWTQX3l/ElA/U39h18A5q2xvOeXbUrkAuoXXV8ffuFjtWB9U/ou4xVByjzBsK5UPKsrk0wnL7b8TeXXq+ALC8TY+dGFPRsx8rjGqt3d/NrhpEhCCwpoNSArT2DSY+Iwkxqj/DAuJHP/icH/jI5fEENS3O8FPyxSLKDXivXcSIZg4zpIU2Vxj6G0XJXoHpuEYNihOROzcd668P4MLVg//tktGxSZODLduG6xdtxoSTTLUzLI1pU4aiWszRvVwV8I1Cf7DTEn4BZB+x93WPHqwrWXqY2xyMTe+o187k/5kq5/i/FXkYew8VwZOifoKveiWuWCYUSJA4Jklz+LxqFqUsDLxapH3JmN5rBLrOKMdxazSC2SpOvZS3UbPqphERvygRa+5me4ms3caIN0DZClW6i7wGmy/Qb81xJR09Ezqyk3QLy4Eg2AnCPmrtsSSwujfp7rttzcFSEAyvv7oSASZTh5CogqRjOoT0M2P7lFRUJ2IiubA/K8ZQ6VCgfvbgy4lW51irnxZqbwspo9omkb1/t4FxclPdgv64IySe4+lgww3lu7Raex8NWordxUXZEbuolKOKCU0jX+N4Nbq6LhnO/mn2ZSJHL4Xu/Q/RqigCyQxWYTRGPZZ0jShxKveYP9i2DAocRunSJaDAC88yQjSX3kVBRdodVp7tjpBpInCvio8=</t>
  </si>
  <si>
    <t>23B127177</t>
  </si>
  <si>
    <t>L</t>
  </si>
  <si>
    <t>2T0115561</t>
  </si>
  <si>
    <t>23B959493</t>
  </si>
  <si>
    <t>2V3127177B</t>
  </si>
  <si>
    <t>23B115403A</t>
  </si>
  <si>
    <t>23B127177D</t>
  </si>
  <si>
    <t>JZV115436A</t>
  </si>
  <si>
    <t>ACS3913PT</t>
  </si>
  <si>
    <t>2R2823593</t>
  </si>
  <si>
    <t>ACSRF301</t>
  </si>
  <si>
    <t>2R0129830</t>
  </si>
  <si>
    <t>ACS176</t>
  </si>
  <si>
    <t>ACS490AZ</t>
  </si>
  <si>
    <t>2Z0201551</t>
  </si>
  <si>
    <t>2R2837400OM</t>
  </si>
  <si>
    <t>07W115561</t>
  </si>
  <si>
    <t>2V5525223C</t>
  </si>
  <si>
    <t>2W0698431</t>
  </si>
  <si>
    <t>2V3121133A</t>
  </si>
  <si>
    <t>5011987042360</t>
  </si>
  <si>
    <t>OLEO SHELL RIMULA RT4 15W40 API CK4 1000LTS</t>
  </si>
  <si>
    <t>2V5945095B</t>
  </si>
  <si>
    <t>2U2115611H</t>
  </si>
  <si>
    <t>NFe52240302212918000120550020009022371008683201</t>
  </si>
  <si>
    <t>2024-03-14T16:08:17-03:00</t>
  </si>
  <si>
    <t>Contato: 868320-Depto:04-Vendedor:1672-MARIA EDUARDA NEVES MACEDO-O.S.:345014-Placa:SCX9H65 -Chassi: 9536H8TS1RR061313-Modelo: TSHAHG-Cor:3B3B-Ano Fab.: 2023-Km: 78782--Cond. Pagto: VENDA INTERNA (NOVOS) -</t>
  </si>
  <si>
    <t>#NFe52240302212918000120550020009022371008683201</t>
  </si>
  <si>
    <t>+HstWTBXKQS7w6JqyEFoW6gzmF0=</t>
  </si>
  <si>
    <t>FcS/ZG00vUsaTjb6ZyxQ53NiylzAtiiiGAU+ZQDDNT/uZRPENB/m/ESUqr8cnJWzLFnaHCTdky7L4SW9FcGqfqE2Tr/07IrozFle5iJLiA/dnhLVhrzPH0rebcvSCNu+H4XhoqOAEFIE47QMCvdhjKw6q1sQ/2T7Y7kf3uHPhZl01Si16Z4xJ4UPmI4V5JqX2YvVGlM5F3YDTWEhW4x44aBsjT9eK6yEmnVvHylOBojOVQfRnJPFsjbzaT5ue64jQpEL6Wt7qMIFMgwEntMYIywU/02a5/ssQFxxvkomzfAN37Gt8d7Y8n2CVDF1lr8KGOCix89+s4l2VwPN1630jg==</t>
  </si>
  <si>
    <t>52240302212918000120550020009022371008683201</t>
  </si>
  <si>
    <t>2024-03-14T16:08:27-03:00</t>
  </si>
  <si>
    <t>ID152247333478064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</si>
</sst>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49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49" fontId="0" fillId="0" borderId="0" xfId="0" applyNumberFormat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4" fontId="0" fillId="0" borderId="0" xfId="0" applyNumberFormat="1"/>
    <xf numFmtId="49" fontId="0" fillId="4" borderId="3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0" fillId="4" borderId="1" xfId="0" quotePrefix="1" applyNumberForma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portalfiscal.inf.br/nfe' xmlns:ns2='http://www.w3.org/2000/09/xmldsig#'">
  <Schema ID="Schema1" Namespace="http://www.w3.org/2000/09/xmldsig#">
    <xsd:schema xmlns:xsd="http://www.w3.org/2001/XMLSchema" xmlns:ns0="http://www.w3.org/2000/09/xmldsig#" xmlns="" targetNamespace="http://www.w3.org/2000/09/xmldsig#">
      <xsd:element nillable="true" name="Signature">
        <xsd:complexType>
          <xsd:sequence minOccurs="0">
            <xsd:element minOccurs="0" nillable="true" name="SignedInfo" form="qualified">
              <xsd:complexType>
                <xsd:sequence minOccurs="0">
                  <xsd:element minOccurs="0" nillable="true" name="CanonicalizationMethod" form="qualified">
                    <xsd:complexType>
                      <xsd:attribute name="Algorithm" form="unqualified" type="xsd:anyURI"/>
                    </xsd:complexType>
                  </xsd:element>
                  <xsd:element minOccurs="0" nillable="true" name="SignatureMethod" form="qualified">
                    <xsd:complexType>
                      <xsd:attribute name="Algorithm" form="unqualified" type="xsd:anyURI"/>
                    </xsd:complexType>
                  </xsd:element>
                  <xsd:element minOccurs="0" nillable="true" name="Reference" form="qualified">
                    <xsd:complexType>
                      <xsd:sequence minOccurs="0">
                        <xsd:element minOccurs="0" nillable="true" name="Transforms" form="qualified">
                          <xsd:complexType>
                            <xsd:sequence minOccurs="0">
                              <xsd:element minOccurs="0" maxOccurs="unbounded" nillable="true" name="Transform" form="qualified">
                                <xsd:complexType>
                                  <xsd:attribute name="Algorithm" form="unqualified" type="xsd:anyURI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DigestMethod" form="qualified">
                          <xsd:complexType>
                            <xsd:attribute name="Algorithm" form="unqualified" type="xsd:anyURI"/>
                          </xsd:complexType>
                        </xsd:element>
                        <xsd:element minOccurs="0" nillable="true" type="xsd:string" name="DigestValue" form="qualified"/>
                      </xsd:sequence>
                      <xsd:attribute name="URI" form="unqualified" type="xsd:string"/>
                    </xsd:complexType>
                  </xsd:element>
                </xsd:sequence>
              </xsd:complexType>
            </xsd:element>
            <xsd:element minOccurs="0" nillable="true" type="xsd:string" name="SignatureValue" form="qualified"/>
            <xsd:element minOccurs="0" nillable="true" name="KeyInfo" form="qualified">
              <xsd:complexType>
                <xsd:sequence minOccurs="0">
                  <xsd:element minOccurs="0" nillable="true" name="X509Data" form="qualified">
                    <xsd:complexType>
                      <xsd:sequence minOccurs="0">
                        <xsd:element minOccurs="0" nillable="true" type="xsd:string" name="X509Certificate" form="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 SchemaRef="Schema1" Namespace="http://www.portalfiscal.inf.br/nfe">
    <xsd:schema xmlns:xsd="http://www.w3.org/2001/XMLSchema" xmlns:ns0="http://www.w3.org/2000/09/xmldsig#" xmlns:ns1="http://www.portalfiscal.inf.br/nfe" xmlns="" targetNamespace="http://www.portalfiscal.inf.br/nfe">
      <xsd:import namespace="http://www.w3.org/2000/09/xmldsig#"/>
      <xsd:element nillable="true" name="nfeProc">
        <xsd:complexType>
          <xsd:sequence minOccurs="0">
            <xsd:element minOccurs="0" nillable="true" name="NFe" form="qualified">
              <xsd:complexType>
                <xsd:sequence minOccurs="0">
                  <xsd:element minOccurs="0" nillable="true" name="infNFe" form="qualified">
                    <xsd:complexType>
                      <xsd:sequence minOccurs="0">
                        <xsd:element minOccurs="0" nillable="true" name="ide" form="qualified">
                          <xsd:complexType>
                            <xsd:sequence minOccurs="0">
                              <xsd:element minOccurs="0" nillable="true" type="xsd:integer" name="cUF" form="qualified"/>
                              <xsd:element minOccurs="0" nillable="true" type="xsd:integer" name="cNF" form="qualified"/>
                              <xsd:element minOccurs="0" nillable="true" type="xsd:string" name="natOp" form="qualified"/>
                              <xsd:element minOccurs="0" nillable="true" type="xsd:integer" name="mod" form="qualified"/>
                              <xsd:element minOccurs="0" nillable="true" type="xsd:integer" name="serie" form="qualified"/>
                              <xsd:element minOccurs="0" nillable="true" type="xsd:integer" name="nNF" form="qualified"/>
                              <xsd:element minOccurs="0" nillable="true" type="xsd:dateTime" name="dhEmi" form="qualified"/>
                              <xsd:element minOccurs="0" nillable="true" type="xsd:dateTime" name="dhSaiEnt" form="qualified"/>
                              <xsd:element minOccurs="0" nillable="true" type="xsd:integer" name="tpNF" form="qualified"/>
                              <xsd:element minOccurs="0" nillable="true" type="xsd:integer" name="idDest" form="qualified"/>
                              <xsd:element minOccurs="0" nillable="true" type="xsd:integer" name="cMunFG" form="qualified"/>
                              <xsd:element minOccurs="0" nillable="true" type="xsd:integer" name="tpImp" form="qualified"/>
                              <xsd:element minOccurs="0" nillable="true" type="xsd:integer" name="tpEmis" form="qualified"/>
                              <xsd:element minOccurs="0" nillable="true" type="xsd:integer" name="cDV" form="qualified"/>
                              <xsd:element minOccurs="0" nillable="true" type="xsd:integer" name="tpAmb" form="qualified"/>
                              <xsd:element minOccurs="0" nillable="true" type="xsd:integer" name="finNFe" form="qualified"/>
                              <xsd:element minOccurs="0" nillable="true" type="xsd:integer" name="indFinal" form="qualified"/>
                              <xsd:element minOccurs="0" nillable="true" type="xsd:integer" name="indPres" form="qualified"/>
                              <xsd:element minOccurs="0" nillable="true" type="xsd:integer" name="procEmi" form="qualified"/>
                              <xsd:element minOccurs="0" nillable="true" type="xsd:double" name="verProc" form="qualified"/>
                            </xsd:sequence>
                          </xsd:complexType>
                        </xsd:element>
                        <xsd:element minOccurs="0" nillable="true" name="emit" form="qualified">
                          <xsd:complexType>
                            <xsd:sequence minOccurs="0">
                              <xsd:element minOccurs="0" nillable="true" type="xsd:integer" name="CNPJ" form="qualified"/>
                              <xsd:element minOccurs="0" nillable="true" type="xsd:string" name="xNome" form="qualified"/>
                              <xsd:element minOccurs="0" nillable="true" type="xsd:string" name="xFant" form="qualified"/>
                              <xsd:element minOccurs="0" nillable="true" name="enderEmit" form="qualified">
                                <xsd:complexType>
                                  <xsd:sequence minOccurs="0">
                                    <xsd:element minOccurs="0" nillable="true" type="xsd:string" name="xLgr" form="qualified"/>
                                    <xsd:element minOccurs="0" nillable="true" type="xsd:integer" name="nro" form="qualified"/>
                                    <xsd:element minOccurs="0" nillable="true" type="xsd:string" name="xBairro" form="qualified"/>
                                    <xsd:element minOccurs="0" nillable="true" type="xsd:integer" name="cMun" form="qualified"/>
                                    <xsd:element minOccurs="0" nillable="true" type="xsd:string" name="xMun" form="qualified"/>
                                    <xsd:element minOccurs="0" nillable="true" type="xsd:string" name="UF" form="qualified"/>
                                    <xsd:element minOccurs="0" nillable="true" type="xsd:integer" name="CEP" form="qualified"/>
                                    <xsd:element minOccurs="0" nillable="true" type="xsd:integer" name="cPais" form="qualified"/>
                                    <xsd:element minOccurs="0" nillable="true" type="xsd:string" name="xPais" form="qualified"/>
                                    <xsd:element minOccurs="0" nillable="true" type="xsd:integer" name="fone" form="qualified"/>
                                  </xsd:sequence>
                                </xsd:complexType>
                              </xsd:element>
                              <xsd:element minOccurs="0" nillable="true" type="xsd:integer" name="IE" form="qualified"/>
                              <xsd:element minOccurs="0" nillable="true" type="xsd:integer" name="CRT" form="qualified"/>
                            </xsd:sequence>
                          </xsd:complexType>
                        </xsd:element>
                        <xsd:element minOccurs="0" nillable="true" name="dest" form="qualified">
                          <xsd:complexType>
                            <xsd:sequence minOccurs="0">
                              <xsd:element minOccurs="0" nillable="true" type="xsd:integer" name="CNPJ" form="qualified"/>
                              <xsd:element minOccurs="0" nillable="true" type="xsd:string" name="xNome" form="qualified"/>
                              <xsd:element minOccurs="0" nillable="true" name="enderDest" form="qualified">
                                <xsd:complexType>
                                  <xsd:sequence minOccurs="0">
                                    <xsd:element minOccurs="0" nillable="true" type="xsd:string" name="xLgr" form="qualified"/>
                                    <xsd:element minOccurs="0" nillable="true" type="xsd:integer" name="nro" form="qualified"/>
                                    <xsd:element minOccurs="0" nillable="true" type="xsd:string" name="xBairro" form="qualified"/>
                                    <xsd:element minOccurs="0" nillable="true" type="xsd:integer" name="cMun" form="qualified"/>
                                    <xsd:element minOccurs="0" nillable="true" type="xsd:string" name="xMun" form="qualified"/>
                                    <xsd:element minOccurs="0" nillable="true" type="xsd:string" name="UF" form="qualified"/>
                                    <xsd:element minOccurs="0" nillable="true" type="xsd:integer" name="CEP" form="qualified"/>
                                    <xsd:element minOccurs="0" nillable="true" type="xsd:integer" name="cPais" form="qualified"/>
                                    <xsd:element minOccurs="0" nillable="true" type="xsd:string" name="xPais" form="qualified"/>
                                    <xsd:element minOccurs="0" nillable="true" type="xsd:integer" name="fone" form="qualified"/>
                                  </xsd:sequence>
                                </xsd:complexType>
                              </xsd:element>
                              <xsd:element minOccurs="0" nillable="true" type="xsd:integer" name="indIEDest" form="qualified"/>
                              <xsd:element minOccurs="0" nillable="true" type="xsd:integer" name="IE" form="qualified"/>
                              <xsd:element minOccurs="0" nillable="true" type="xsd:string" name="email" form="qualified"/>
                            </xsd:sequence>
                          </xsd:complexType>
                        </xsd:element>
                        <xsd:element minOccurs="0" maxOccurs="unbounded" nillable="true" name="det" form="qualified">
                          <xsd:complexType>
                            <xsd:sequence minOccurs="0">
                              <xsd:element minOccurs="0" nillable="true" name="prod" form="qualified">
                                <xsd:complexType>
                                  <xsd:all>
                                    <xsd:element minOccurs="0" nillable="true" type="xsd:string" name="cProd" form="qualified"/>
                                    <xsd:element minOccurs="0" nillable="true" type="xsd:string" name="cEAN" form="qualified"/>
                                    <xsd:element minOccurs="0" nillable="true" type="xsd:string" name="xProd" form="qualified"/>
                                    <xsd:element minOccurs="0" nillable="true" type="xsd:integer" name="NCM" form="qualified"/>
                                    <xsd:element minOccurs="0" nillable="true" type="xsd:integer" name="CEST" form="qualified"/>
                                    <xsd:element minOccurs="0" nillable="true" type="xsd:string" name="indEscala" form="qualified"/>
                                    <xsd:element minOccurs="0" nillable="true" type="xsd:integer" name="CFOP" form="qualified"/>
                                    <xsd:element minOccurs="0" nillable="true" type="xsd:string" name="uCom" form="qualified"/>
                                    <xsd:element minOccurs="0" nillable="true" type="xsd:double" name="qCom" form="qualified"/>
                                    <xsd:element minOccurs="0" nillable="true" type="xsd:double" name="vUnCom" form="qualified"/>
                                    <xsd:element minOccurs="0" nillable="true" type="xsd:double" name="vProd" form="qualified"/>
                                    <xsd:element minOccurs="0" nillable="true" type="xsd:string" name="cEANTrib" form="qualified"/>
                                    <xsd:element minOccurs="0" nillable="true" type="xsd:string" name="uTrib" form="qualified"/>
                                    <xsd:element minOccurs="0" nillable="true" type="xsd:double" name="qTrib" form="qualified"/>
                                    <xsd:element minOccurs="0" nillable="true" type="xsd:double" name="vUnTrib" form="qualified"/>
                                    <xsd:element minOccurs="0" nillable="true" type="xsd:integer" name="indTot" form="qualified"/>
                                  </xsd:all>
                                </xsd:complexType>
                              </xsd:element>
                              <xsd:element minOccurs="0" nillable="true" name="imposto" form="qualified">
                                <xsd:complexType>
                                  <xsd:sequence minOccurs="0">
                                    <xsd:element minOccurs="0" nillable="true" name="ICMS" form="qualified">
                                      <xsd:complexType>
                                        <xsd:sequence minOccurs="0">
                                          <xsd:element minOccurs="0" nillable="true" name="ICMS00" form="qualified">
                                            <xsd:complexType>
                                              <xsd:sequence minOccurs="0">
                                                <xsd:element minOccurs="0" nillable="true" type="xsd:integer" name="orig" form="qualified"/>
                                                <xsd:element minOccurs="0" nillable="true" type="xsd:integer" name="CST" form="qualified"/>
                                                <xsd:element minOccurs="0" nillable="true" type="xsd:integer" name="modBC" form="qualified"/>
                                                <xsd:element minOccurs="0" nillable="true" type="xsd:double" name="vBC" form="qualified"/>
                                                <xsd:element minOccurs="0" nillable="true" type="xsd:double" name="pICMS" form="qualified"/>
                                                <xsd:element minOccurs="0" nillable="true" type="xsd:double" name="vICMS" form="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PIS" form="qualified">
                                      <xsd:complexType>
                                        <xsd:sequence minOccurs="0">
                                          <xsd:element minOccurs="0" nillable="true" name="PISNT" form="qualified">
                                            <xsd:complexType>
                                              <xsd:sequence minOccurs="0">
                                                <xsd:element minOccurs="0" nillable="true" type="xsd:integer" name="CST" form="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COFINS" form="qualified">
                                      <xsd:complexType>
                                        <xsd:sequence minOccurs="0">
                                          <xsd:element minOccurs="0" nillable="true" name="COFINSNT" form="qualified">
                                            <xsd:complexType>
                                              <xsd:sequence minOccurs="0">
                                                <xsd:element minOccurs="0" nillable="true" type="xsd:integer" name="CST" form="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nItem" form="unqualified" type="xsd:integer"/>
                          </xsd:complexType>
                        </xsd:element>
                        <xsd:element minOccurs="0" nillable="true" name="total" form="qualified">
                          <xsd:complexType>
                            <xsd:sequence minOccurs="0">
                              <xsd:element minOccurs="0" nillable="true" name="ICMSTot" form="qualified">
                                <xsd:complexType>
                                  <xsd:sequence minOccurs="0">
                                    <xsd:element minOccurs="0" nillable="true" type="xsd:double" name="vBC" form="qualified"/>
                                    <xsd:element minOccurs="0" nillable="true" type="xsd:double" name="vICMS" form="qualified"/>
                                    <xsd:element minOccurs="0" nillable="true" type="xsd:double" name="vICMSDeson" form="qualified"/>
                                    <xsd:element minOccurs="0" nillable="true" type="xsd:double" name="vFCP" form="qualified"/>
                                    <xsd:element minOccurs="0" nillable="true" type="xsd:double" name="vBCST" form="qualified"/>
                                    <xsd:element minOccurs="0" nillable="true" type="xsd:double" name="vST" form="qualified"/>
                                    <xsd:element minOccurs="0" nillable="true" type="xsd:double" name="vFCPST" form="qualified"/>
                                    <xsd:element minOccurs="0" nillable="true" type="xsd:double" name="vFCPSTRet" form="qualified"/>
                                    <xsd:element minOccurs="0" nillable="true" type="xsd:double" name="vProd" form="qualified"/>
                                    <xsd:element minOccurs="0" nillable="true" type="xsd:double" name="vFrete" form="qualified"/>
                                    <xsd:element minOccurs="0" nillable="true" type="xsd:double" name="vSeg" form="qualified"/>
                                    <xsd:element minOccurs="0" nillable="true" type="xsd:double" name="vDesc" form="qualified"/>
                                    <xsd:element minOccurs="0" nillable="true" type="xsd:double" name="vII" form="qualified"/>
                                    <xsd:element minOccurs="0" nillable="true" type="xsd:double" name="vIPI" form="qualified"/>
                                    <xsd:element minOccurs="0" nillable="true" type="xsd:double" name="vIPIDevol" form="qualified"/>
                                    <xsd:element minOccurs="0" nillable="true" type="xsd:double" name="vPIS" form="qualified"/>
                                    <xsd:element minOccurs="0" nillable="true" type="xsd:double" name="vCOFINS" form="qualified"/>
                                    <xsd:element minOccurs="0" nillable="true" type="xsd:double" name="vOutro" form="qualified"/>
                                    <xsd:element minOccurs="0" nillable="true" type="xsd:double" name="vNF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transp" form="qualified">
                          <xsd:complexType>
                            <xsd:sequence minOccurs="0">
                              <xsd:element minOccurs="0" nillable="true" type="xsd:integer" name="modFrete" form="qualified"/>
                            </xsd:sequence>
                          </xsd:complexType>
                        </xsd:element>
                        <xsd:element minOccurs="0" nillable="true" name="pag" form="qualified">
                          <xsd:complexType>
                            <xsd:sequence minOccurs="0">
                              <xsd:element minOccurs="0" nillable="true" name="detPag" form="qualified">
                                <xsd:complexType>
                                  <xsd:sequence minOccurs="0">
                                    <xsd:element minOccurs="0" nillable="true" type="xsd:integer" name="tPag" form="qualified"/>
                                    <xsd:element minOccurs="0" nillable="true" type="xsd:string" name="xPag" form="qualified"/>
                                    <xsd:element minOccurs="0" nillable="true" type="xsd:double" name="vPag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infAdic" form="qualified">
                          <xsd:complexType>
                            <xsd:sequence minOccurs="0">
                              <xsd:element minOccurs="0" nillable="true" type="xsd:string" name="infCpl" form="qualified"/>
                              <xsd:element minOccurs="0" nillable="true" name="obsCont" form="qualified">
                                <xsd:complexType>
                                  <xsd:sequence minOccurs="0">
                                    <xsd:element minOccurs="0" nillable="true" type="xsd:string" name="xTexto" form="qualified"/>
                                  </xsd:sequence>
                                  <xsd:attribute name="xCampo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infRespTec" form="qualified">
                          <xsd:complexType>
                            <xsd:sequence minOccurs="0">
                              <xsd:element minOccurs="0" nillable="true" type="xsd:integer" name="CNPJ" form="qualified"/>
                              <xsd:element minOccurs="0" nillable="true" type="xsd:string" name="xContato" form="qualified"/>
                              <xsd:element minOccurs="0" nillable="true" type="xsd:string" name="email" form="qualified"/>
                              <xsd:element minOccurs="0" nillable="true" type="xsd:integer" name="fone" form="qualified"/>
                            </xsd:sequence>
                          </xsd:complexType>
                        </xsd:element>
                      </xsd:sequence>
                      <xsd:attribute name="versao" form="unqualified" type="xsd:double"/>
                      <xsd:attribute name="Id" form="unqualified" type="xsd:string"/>
                    </xsd:complexType>
                  </xsd:element>
                  <xsd:element minOccurs="0" ref="ns0:Signature"/>
                </xsd:sequence>
              </xsd:complexType>
            </xsd:element>
            <xsd:element minOccurs="0" nillable="true" name="protNFe" form="qualified">
              <xsd:complexType>
                <xsd:sequence minOccurs="0">
                  <xsd:element minOccurs="0" nillable="true" name="infProt" form="qualified">
                    <xsd:complexType>
                      <xsd:sequence minOccurs="0">
                        <xsd:element minOccurs="0" nillable="true" type="xsd:integer" name="tpAmb" form="qualified"/>
                        <xsd:element minOccurs="0" nillable="true" type="xsd:string" name="verAplic" form="qualified"/>
                        <xsd:element minOccurs="0" nillable="true" type="xsd:integer" name="chNFe" form="qualified"/>
                        <xsd:element minOccurs="0" nillable="true" type="xsd:dateTime" name="dhRecbto" form="qualified"/>
                        <xsd:element minOccurs="0" nillable="true" type="xsd:integer" name="nProt" form="qualified"/>
                        <xsd:element minOccurs="0" nillable="true" type="xsd:string" name="digVal" form="qualified"/>
                        <xsd:element minOccurs="0" nillable="true" type="xsd:integer" name="cStat" form="qualified"/>
                        <xsd:element minOccurs="0" nillable="true" type="xsd:string" name="xMotivo" form="qualified"/>
                      </xsd:sequence>
                      <xsd:attribute name="Id" form="unqualified" type="xsd:string"/>
                    </xsd:complexType>
                  </xsd:element>
                </xsd:sequence>
                <xsd:attribute name="versao" form="unqualified" type="xsd:double"/>
              </xsd:complexType>
            </xsd:element>
          </xsd:sequence>
          <xsd:attribute name="versao" form="unqualified" type="xsd:double"/>
        </xsd:complexType>
      </xsd:element>
    </xsd:schema>
  </Schema>
  <Map ID="1" Name="nfeProc_Mapa" RootElement="nfeProc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192580-3D13-4FF8-8C57-5D533198FAEB}" name="Tabela1" displayName="Tabela1" ref="A1:DV2" tableType="xml" totalsRowShown="0" connectionId="1">
  <autoFilter ref="A1:DV2" xr:uid="{817A52EA-C550-4A32-8366-982AC831CE33}"/>
  <tableColumns count="126">
    <tableColumn id="1" xr3:uid="{DC75937F-52AC-4C8F-804B-10A26D280E46}" uniqueName="versao" name="versao">
      <xmlColumnPr mapId="1" xpath="/ns1:nfeProc/@versao" xmlDataType="double"/>
    </tableColumn>
    <tableColumn id="2" xr3:uid="{FE83AF1B-57EE-4AFC-815D-0EBA0A63F51D}" uniqueName="versao" name="versao2">
      <xmlColumnPr mapId="1" xpath="/ns1:nfeProc/ns1:NFe/ns1:infNFe/@versao" xmlDataType="double"/>
    </tableColumn>
    <tableColumn id="3" xr3:uid="{4EB8240E-131A-4C33-82BB-92F7C87F97EA}" uniqueName="Id" name="Id">
      <xmlColumnPr mapId="1" xpath="/ns1:nfeProc/ns1:NFe/ns1:infNFe/@Id" xmlDataType="string"/>
    </tableColumn>
    <tableColumn id="4" xr3:uid="{3C87294B-E592-4940-AC7E-FDE367B42387}" uniqueName="ns1:cUF" name="ns1:cUF">
      <xmlColumnPr mapId="1" xpath="/ns1:nfeProc/ns1:NFe/ns1:infNFe/ns1:ide/ns1:cUF" xmlDataType="integer"/>
    </tableColumn>
    <tableColumn id="5" xr3:uid="{8598E95D-5446-45D9-87B7-34AA964BCBBE}" uniqueName="ns1:cNF" name="ns1:cNF">
      <xmlColumnPr mapId="1" xpath="/ns1:nfeProc/ns1:NFe/ns1:infNFe/ns1:ide/ns1:cNF" xmlDataType="integer"/>
    </tableColumn>
    <tableColumn id="6" xr3:uid="{1613C92B-991C-4D43-8D97-50EAC88E8063}" uniqueName="ns1:natOp" name="ns1:natOp">
      <xmlColumnPr mapId="1" xpath="/ns1:nfeProc/ns1:NFe/ns1:infNFe/ns1:ide/ns1:natOp" xmlDataType="string"/>
    </tableColumn>
    <tableColumn id="7" xr3:uid="{DC6718A9-8430-4AD1-8984-CF5B6BD8BCD4}" uniqueName="ns1:mod" name="ns1:mod">
      <xmlColumnPr mapId="1" xpath="/ns1:nfeProc/ns1:NFe/ns1:infNFe/ns1:ide/ns1:mod" xmlDataType="integer"/>
    </tableColumn>
    <tableColumn id="8" xr3:uid="{455CB618-65FE-44AF-824B-A449C1E29A5B}" uniqueName="ns1:serie" name="ns1:serie">
      <xmlColumnPr mapId="1" xpath="/ns1:nfeProc/ns1:NFe/ns1:infNFe/ns1:ide/ns1:serie" xmlDataType="integer"/>
    </tableColumn>
    <tableColumn id="9" xr3:uid="{99F2B2F3-DFC9-40F8-B365-B9873CE7A898}" uniqueName="ns1:nNF" name="ns1:nNF">
      <xmlColumnPr mapId="1" xpath="/ns1:nfeProc/ns1:NFe/ns1:infNFe/ns1:ide/ns1:nNF" xmlDataType="integer"/>
    </tableColumn>
    <tableColumn id="10" xr3:uid="{34EC258B-8B15-48AA-8D1A-FBE7FBB6C667}" uniqueName="ns1:dhEmi" name="ns1:dhEmi">
      <xmlColumnPr mapId="1" xpath="/ns1:nfeProc/ns1:NFe/ns1:infNFe/ns1:ide/ns1:dhEmi" xmlDataType="dateTime"/>
    </tableColumn>
    <tableColumn id="11" xr3:uid="{0F491E21-21A5-4259-BEA1-7907F0D868A9}" uniqueName="ns1:dhSaiEnt" name="ns1:dhSaiEnt">
      <xmlColumnPr mapId="1" xpath="/ns1:nfeProc/ns1:NFe/ns1:infNFe/ns1:ide/ns1:dhSaiEnt" xmlDataType="dateTime"/>
    </tableColumn>
    <tableColumn id="12" xr3:uid="{919917DC-C93D-4FF0-B5E4-EDD6889D1DE0}" uniqueName="ns1:tpNF" name="ns1:tpNF">
      <xmlColumnPr mapId="1" xpath="/ns1:nfeProc/ns1:NFe/ns1:infNFe/ns1:ide/ns1:tpNF" xmlDataType="integer"/>
    </tableColumn>
    <tableColumn id="13" xr3:uid="{6A0188B8-639C-40AC-A949-8BE2146090C4}" uniqueName="ns1:idDest" name="ns1:idDest">
      <xmlColumnPr mapId="1" xpath="/ns1:nfeProc/ns1:NFe/ns1:infNFe/ns1:ide/ns1:idDest" xmlDataType="integer"/>
    </tableColumn>
    <tableColumn id="14" xr3:uid="{A90C8A39-8940-4D6B-803B-4168FFF456ED}" uniqueName="ns1:cMunFG" name="ns1:cMunFG">
      <xmlColumnPr mapId="1" xpath="/ns1:nfeProc/ns1:NFe/ns1:infNFe/ns1:ide/ns1:cMunFG" xmlDataType="integer"/>
    </tableColumn>
    <tableColumn id="15" xr3:uid="{41E743C0-0080-480E-AD84-462D4083CE5D}" uniqueName="ns1:tpImp" name="ns1:tpImp">
      <xmlColumnPr mapId="1" xpath="/ns1:nfeProc/ns1:NFe/ns1:infNFe/ns1:ide/ns1:tpImp" xmlDataType="integer"/>
    </tableColumn>
    <tableColumn id="16" xr3:uid="{C3BEEE8E-D8BD-45B0-9421-116662F51915}" uniqueName="ns1:tpEmis" name="ns1:tpEmis">
      <xmlColumnPr mapId="1" xpath="/ns1:nfeProc/ns1:NFe/ns1:infNFe/ns1:ide/ns1:tpEmis" xmlDataType="integer"/>
    </tableColumn>
    <tableColumn id="17" xr3:uid="{559817D8-95F8-47D8-9B98-4EFC45D60E0F}" uniqueName="ns1:cDV" name="ns1:cDV">
      <xmlColumnPr mapId="1" xpath="/ns1:nfeProc/ns1:NFe/ns1:infNFe/ns1:ide/ns1:cDV" xmlDataType="integer"/>
    </tableColumn>
    <tableColumn id="18" xr3:uid="{CFF136B0-64F6-4882-9389-85D7D1E51887}" uniqueName="ns1:tpAmb" name="ns1:tpAmb">
      <xmlColumnPr mapId="1" xpath="/ns1:nfeProc/ns1:NFe/ns1:infNFe/ns1:ide/ns1:tpAmb" xmlDataType="integer"/>
    </tableColumn>
    <tableColumn id="19" xr3:uid="{B438AB7A-9720-44AD-AD9E-F6B6B8D4C6C7}" uniqueName="ns1:finNFe" name="ns1:finNFe">
      <xmlColumnPr mapId="1" xpath="/ns1:nfeProc/ns1:NFe/ns1:infNFe/ns1:ide/ns1:finNFe" xmlDataType="integer"/>
    </tableColumn>
    <tableColumn id="20" xr3:uid="{2B31C018-ADF2-4A7B-AE1A-4AD449771DA8}" uniqueName="ns1:indFinal" name="ns1:indFinal">
      <xmlColumnPr mapId="1" xpath="/ns1:nfeProc/ns1:NFe/ns1:infNFe/ns1:ide/ns1:indFinal" xmlDataType="integer"/>
    </tableColumn>
    <tableColumn id="21" xr3:uid="{81559C6A-2D7C-4378-A800-37347FF0392F}" uniqueName="ns1:indPres" name="ns1:indPres">
      <xmlColumnPr mapId="1" xpath="/ns1:nfeProc/ns1:NFe/ns1:infNFe/ns1:ide/ns1:indPres" xmlDataType="integer"/>
    </tableColumn>
    <tableColumn id="22" xr3:uid="{D66632AF-B903-4F3E-8736-AA1FE884DEC6}" uniqueName="ns1:procEmi" name="ns1:procEmi">
      <xmlColumnPr mapId="1" xpath="/ns1:nfeProc/ns1:NFe/ns1:infNFe/ns1:ide/ns1:procEmi" xmlDataType="integer"/>
    </tableColumn>
    <tableColumn id="23" xr3:uid="{B6A542CA-1E42-462E-B5AD-76F46F7C197A}" uniqueName="ns1:verProc" name="ns1:verProc">
      <xmlColumnPr mapId="1" xpath="/ns1:nfeProc/ns1:NFe/ns1:infNFe/ns1:ide/ns1:verProc" xmlDataType="double"/>
    </tableColumn>
    <tableColumn id="24" xr3:uid="{7E01CE79-6145-47D8-B59A-3AFF4258A8BA}" uniqueName="ns1:CNPJ" name="ns1:CNPJ">
      <xmlColumnPr mapId="1" xpath="/ns1:nfeProc/ns1:NFe/ns1:infNFe/ns1:emit/ns1:CNPJ" xmlDataType="integer"/>
    </tableColumn>
    <tableColumn id="25" xr3:uid="{1FB52975-8335-4865-A66C-8EFADE5D880F}" uniqueName="ns1:xNome" name="ns1:xNome">
      <xmlColumnPr mapId="1" xpath="/ns1:nfeProc/ns1:NFe/ns1:infNFe/ns1:emit/ns1:xNome" xmlDataType="string"/>
    </tableColumn>
    <tableColumn id="26" xr3:uid="{3702FD78-CA27-42EE-9F86-0D7DEC0325E6}" uniqueName="ns1:xFant" name="ns1:xFant">
      <xmlColumnPr mapId="1" xpath="/ns1:nfeProc/ns1:NFe/ns1:infNFe/ns1:emit/ns1:xFant" xmlDataType="string"/>
    </tableColumn>
    <tableColumn id="27" xr3:uid="{098A502F-C945-4CD9-97F9-9F9DB4712141}" uniqueName="ns1:xLgr" name="ns1:xLgr">
      <xmlColumnPr mapId="1" xpath="/ns1:nfeProc/ns1:NFe/ns1:infNFe/ns1:emit/ns1:enderEmit/ns1:xLgr" xmlDataType="string"/>
    </tableColumn>
    <tableColumn id="28" xr3:uid="{33685E26-D522-4A25-A019-BDF37416CAC5}" uniqueName="ns1:nro" name="ns1:nro">
      <xmlColumnPr mapId="1" xpath="/ns1:nfeProc/ns1:NFe/ns1:infNFe/ns1:emit/ns1:enderEmit/ns1:nro" xmlDataType="integer"/>
    </tableColumn>
    <tableColumn id="29" xr3:uid="{6B0E78E4-6622-40A8-AA09-A292E78AA853}" uniqueName="ns1:xBairro" name="ns1:xBairro">
      <xmlColumnPr mapId="1" xpath="/ns1:nfeProc/ns1:NFe/ns1:infNFe/ns1:emit/ns1:enderEmit/ns1:xBairro" xmlDataType="string"/>
    </tableColumn>
    <tableColumn id="30" xr3:uid="{EABBE872-3565-4846-BA69-027C3E4ED098}" uniqueName="ns1:cMun" name="ns1:cMun">
      <xmlColumnPr mapId="1" xpath="/ns1:nfeProc/ns1:NFe/ns1:infNFe/ns1:emit/ns1:enderEmit/ns1:cMun" xmlDataType="integer"/>
    </tableColumn>
    <tableColumn id="31" xr3:uid="{C70AF7E3-DB32-42AD-AE8E-F62AD1EE0D9B}" uniqueName="ns1:xMun" name="ns1:xMun">
      <xmlColumnPr mapId="1" xpath="/ns1:nfeProc/ns1:NFe/ns1:infNFe/ns1:emit/ns1:enderEmit/ns1:xMun" xmlDataType="string"/>
    </tableColumn>
    <tableColumn id="32" xr3:uid="{037C85C3-F3B2-4817-BCAA-8F9B47D68C4F}" uniqueName="ns1:UF" name="ns1:UF">
      <xmlColumnPr mapId="1" xpath="/ns1:nfeProc/ns1:NFe/ns1:infNFe/ns1:emit/ns1:enderEmit/ns1:UF" xmlDataType="string"/>
    </tableColumn>
    <tableColumn id="33" xr3:uid="{57E42BB2-E5C1-495E-A54D-D72BE9A2380C}" uniqueName="ns1:CEP" name="ns1:CEP">
      <xmlColumnPr mapId="1" xpath="/ns1:nfeProc/ns1:NFe/ns1:infNFe/ns1:emit/ns1:enderEmit/ns1:CEP" xmlDataType="integer"/>
    </tableColumn>
    <tableColumn id="34" xr3:uid="{5BEFE878-2868-474A-96D4-0FC5425697C5}" uniqueName="ns1:cPais" name="ns1:cPais">
      <xmlColumnPr mapId="1" xpath="/ns1:nfeProc/ns1:NFe/ns1:infNFe/ns1:emit/ns1:enderEmit/ns1:cPais" xmlDataType="integer"/>
    </tableColumn>
    <tableColumn id="35" xr3:uid="{C10E2214-3272-4EE4-89EE-50AAA5EE71FC}" uniqueName="ns1:xPais" name="ns1:xPais">
      <xmlColumnPr mapId="1" xpath="/ns1:nfeProc/ns1:NFe/ns1:infNFe/ns1:emit/ns1:enderEmit/ns1:xPais" xmlDataType="string"/>
    </tableColumn>
    <tableColumn id="36" xr3:uid="{BD5B8574-6E78-4737-9907-FA63BA4252C3}" uniqueName="ns1:fone" name="ns1:fone">
      <xmlColumnPr mapId="1" xpath="/ns1:nfeProc/ns1:NFe/ns1:infNFe/ns1:emit/ns1:enderEmit/ns1:fone" xmlDataType="integer"/>
    </tableColumn>
    <tableColumn id="37" xr3:uid="{05DC21F5-6F52-4F19-94EF-51DF17ED1B6F}" uniqueName="ns1:IE" name="ns1:IE">
      <xmlColumnPr mapId="1" xpath="/ns1:nfeProc/ns1:NFe/ns1:infNFe/ns1:emit/ns1:IE" xmlDataType="integer"/>
    </tableColumn>
    <tableColumn id="38" xr3:uid="{BC41C658-8E65-47B5-81FE-47738926DADE}" uniqueName="ns1:CRT" name="ns1:CRT">
      <xmlColumnPr mapId="1" xpath="/ns1:nfeProc/ns1:NFe/ns1:infNFe/ns1:emit/ns1:CRT" xmlDataType="integer"/>
    </tableColumn>
    <tableColumn id="39" xr3:uid="{14C96F11-6635-4276-9D04-B78D7E1DC0EA}" uniqueName="ns1:CNPJ" name="ns1:CNPJ3">
      <xmlColumnPr mapId="1" xpath="/ns1:nfeProc/ns1:NFe/ns1:infNFe/ns1:dest/ns1:CNPJ" xmlDataType="integer"/>
    </tableColumn>
    <tableColumn id="40" xr3:uid="{CABE0A32-798C-4B01-A2C9-2E718BE31D88}" uniqueName="ns1:xNome" name="ns1:xNome4">
      <xmlColumnPr mapId="1" xpath="/ns1:nfeProc/ns1:NFe/ns1:infNFe/ns1:dest/ns1:xNome" xmlDataType="string"/>
    </tableColumn>
    <tableColumn id="41" xr3:uid="{79FFAFFD-560A-4319-8BBC-2B1BD945D4E2}" uniqueName="ns1:xLgr" name="ns1:xLgr5">
      <xmlColumnPr mapId="1" xpath="/ns1:nfeProc/ns1:NFe/ns1:infNFe/ns1:dest/ns1:enderDest/ns1:xLgr" xmlDataType="string"/>
    </tableColumn>
    <tableColumn id="42" xr3:uid="{C2ADE467-6A70-4B50-9509-426DC3378A4D}" uniqueName="ns1:nro" name="ns1:nro6">
      <xmlColumnPr mapId="1" xpath="/ns1:nfeProc/ns1:NFe/ns1:infNFe/ns1:dest/ns1:enderDest/ns1:nro" xmlDataType="integer"/>
    </tableColumn>
    <tableColumn id="43" xr3:uid="{9C23453A-D199-413F-AA70-2783434A96C3}" uniqueName="ns1:xBairro" name="ns1:xBairro7">
      <xmlColumnPr mapId="1" xpath="/ns1:nfeProc/ns1:NFe/ns1:infNFe/ns1:dest/ns1:enderDest/ns1:xBairro" xmlDataType="string"/>
    </tableColumn>
    <tableColumn id="44" xr3:uid="{632534C5-0E83-48E1-B653-BC08F88CCBFF}" uniqueName="ns1:cMun" name="ns1:cMun8">
      <xmlColumnPr mapId="1" xpath="/ns1:nfeProc/ns1:NFe/ns1:infNFe/ns1:dest/ns1:enderDest/ns1:cMun" xmlDataType="integer"/>
    </tableColumn>
    <tableColumn id="45" xr3:uid="{2F37D2CF-E6B8-46B1-AE0D-4FB356A58CF5}" uniqueName="ns1:xMun" name="ns1:xMun9">
      <xmlColumnPr mapId="1" xpath="/ns1:nfeProc/ns1:NFe/ns1:infNFe/ns1:dest/ns1:enderDest/ns1:xMun" xmlDataType="string"/>
    </tableColumn>
    <tableColumn id="46" xr3:uid="{4980EA2D-C233-4065-B78B-4759B99C81D7}" uniqueName="ns1:UF" name="ns1:UF10">
      <xmlColumnPr mapId="1" xpath="/ns1:nfeProc/ns1:NFe/ns1:infNFe/ns1:dest/ns1:enderDest/ns1:UF" xmlDataType="string"/>
    </tableColumn>
    <tableColumn id="47" xr3:uid="{5F36F96B-5228-434D-B002-E3DAD798E289}" uniqueName="ns1:CEP" name="ns1:CEP11">
      <xmlColumnPr mapId="1" xpath="/ns1:nfeProc/ns1:NFe/ns1:infNFe/ns1:dest/ns1:enderDest/ns1:CEP" xmlDataType="integer"/>
    </tableColumn>
    <tableColumn id="48" xr3:uid="{AAD2E2C4-881A-4104-B7E5-CFC6653883D6}" uniqueName="ns1:cPais" name="ns1:cPais12">
      <xmlColumnPr mapId="1" xpath="/ns1:nfeProc/ns1:NFe/ns1:infNFe/ns1:dest/ns1:enderDest/ns1:cPais" xmlDataType="integer"/>
    </tableColumn>
    <tableColumn id="49" xr3:uid="{EA7685CF-9DB0-4885-8C98-230EF4F7D899}" uniqueName="ns1:xPais" name="ns1:xPais13">
      <xmlColumnPr mapId="1" xpath="/ns1:nfeProc/ns1:NFe/ns1:infNFe/ns1:dest/ns1:enderDest/ns1:xPais" xmlDataType="string"/>
    </tableColumn>
    <tableColumn id="50" xr3:uid="{037384A0-2B08-4F20-BB06-D2F5A5BCD049}" uniqueName="ns1:fone" name="ns1:fone14">
      <xmlColumnPr mapId="1" xpath="/ns1:nfeProc/ns1:NFe/ns1:infNFe/ns1:dest/ns1:enderDest/ns1:fone" xmlDataType="integer"/>
    </tableColumn>
    <tableColumn id="51" xr3:uid="{B02BE14F-3692-4A5A-9D5A-B86A8BFE384A}" uniqueName="ns1:indIEDest" name="ns1:indIEDest">
      <xmlColumnPr mapId="1" xpath="/ns1:nfeProc/ns1:NFe/ns1:infNFe/ns1:dest/ns1:indIEDest" xmlDataType="integer"/>
    </tableColumn>
    <tableColumn id="52" xr3:uid="{3336C069-D98A-42C8-85E5-29EC35C3124C}" uniqueName="ns1:IE" name="ns1:IE15">
      <xmlColumnPr mapId="1" xpath="/ns1:nfeProc/ns1:NFe/ns1:infNFe/ns1:dest/ns1:IE" xmlDataType="integer"/>
    </tableColumn>
    <tableColumn id="53" xr3:uid="{DF4873E4-3446-4D2C-ABCF-3949785DAE81}" uniqueName="ns1:email" name="ns1:email">
      <xmlColumnPr mapId="1" xpath="/ns1:nfeProc/ns1:NFe/ns1:infNFe/ns1:dest/ns1:email" xmlDataType="string"/>
    </tableColumn>
    <tableColumn id="54" xr3:uid="{DB212AAE-4596-4BAB-BDE2-DF2972B427B5}" uniqueName="nItem" name="nItem">
      <xmlColumnPr mapId="1" xpath="/ns1:nfeProc/ns1:NFe/ns1:infNFe/ns1:det/@nItem" xmlDataType="integer"/>
    </tableColumn>
    <tableColumn id="55" xr3:uid="{9784B4DB-9E8C-4475-8BB9-0D55D6F550C7}" uniqueName="ns1:cProd" name="ns1:cProd" dataDxfId="7">
      <xmlColumnPr mapId="1" xpath="/ns1:nfeProc/ns1:NFe/ns1:infNFe/ns1:det/ns1:prod/ns1:cProd" xmlDataType="string"/>
    </tableColumn>
    <tableColumn id="56" xr3:uid="{F890E10B-3C63-4A6B-91FE-D366E9BE7B38}" uniqueName="ns1:cEAN" name="ns1:cEAN">
      <xmlColumnPr mapId="1" xpath="/ns1:nfeProc/ns1:NFe/ns1:infNFe/ns1:det/ns1:prod/ns1:cEAN" xmlDataType="string"/>
    </tableColumn>
    <tableColumn id="57" xr3:uid="{73FDA657-B5FD-458E-9CEB-B4A3C164A2CD}" uniqueName="ns1:xProd" name="ns1:xProd">
      <xmlColumnPr mapId="1" xpath="/ns1:nfeProc/ns1:NFe/ns1:infNFe/ns1:det/ns1:prod/ns1:xProd" xmlDataType="string"/>
    </tableColumn>
    <tableColumn id="58" xr3:uid="{29BBD6D6-CDD4-43BA-86D6-4F7B4A89FE5E}" uniqueName="ns1:NCM" name="ns1:NCM">
      <xmlColumnPr mapId="1" xpath="/ns1:nfeProc/ns1:NFe/ns1:infNFe/ns1:det/ns1:prod/ns1:NCM" xmlDataType="integer"/>
    </tableColumn>
    <tableColumn id="59" xr3:uid="{B0C4B0A5-6C6C-47ED-9681-65D02DFE2BE7}" uniqueName="ns1:CEST" name="ns1:CEST">
      <xmlColumnPr mapId="1" xpath="/ns1:nfeProc/ns1:NFe/ns1:infNFe/ns1:det/ns1:prod/ns1:CEST" xmlDataType="integer"/>
    </tableColumn>
    <tableColumn id="60" xr3:uid="{D5B6D46A-15D7-4AA6-8136-DCD996248A1C}" uniqueName="ns1:indEscala" name="ns1:indEscala">
      <xmlColumnPr mapId="1" xpath="/ns1:nfeProc/ns1:NFe/ns1:infNFe/ns1:det/ns1:prod/ns1:indEscala" xmlDataType="string"/>
    </tableColumn>
    <tableColumn id="61" xr3:uid="{EA51D816-F01A-4372-9EE5-F22E1C4DC527}" uniqueName="ns1:CFOP" name="ns1:CFOP">
      <xmlColumnPr mapId="1" xpath="/ns1:nfeProc/ns1:NFe/ns1:infNFe/ns1:det/ns1:prod/ns1:CFOP" xmlDataType="integer"/>
    </tableColumn>
    <tableColumn id="62" xr3:uid="{A7107F52-7EA0-440D-BD94-3F9B4DD79651}" uniqueName="ns1:uCom" name="ns1:uCom">
      <xmlColumnPr mapId="1" xpath="/ns1:nfeProc/ns1:NFe/ns1:infNFe/ns1:det/ns1:prod/ns1:uCom" xmlDataType="string"/>
    </tableColumn>
    <tableColumn id="63" xr3:uid="{1B3F974C-CA7F-4135-83DD-44986E0E0FCD}" uniqueName="ns1:qCom" name="ns1:qCom">
      <xmlColumnPr mapId="1" xpath="/ns1:nfeProc/ns1:NFe/ns1:infNFe/ns1:det/ns1:prod/ns1:qCom" xmlDataType="double"/>
    </tableColumn>
    <tableColumn id="64" xr3:uid="{84AC299E-9ABB-451B-BF41-22B555D3FE17}" uniqueName="ns1:vUnCom" name="ns1:vUnCom">
      <xmlColumnPr mapId="1" xpath="/ns1:nfeProc/ns1:NFe/ns1:infNFe/ns1:det/ns1:prod/ns1:vUnCom" xmlDataType="double"/>
    </tableColumn>
    <tableColumn id="65" xr3:uid="{08FCE65A-8459-46FC-A795-A520C55442FD}" uniqueName="ns1:vProd" name="ns1:vProd">
      <xmlColumnPr mapId="1" xpath="/ns1:nfeProc/ns1:NFe/ns1:infNFe/ns1:det/ns1:prod/ns1:vProd" xmlDataType="double"/>
    </tableColumn>
    <tableColumn id="66" xr3:uid="{82F56ECA-9B34-4FDA-89C1-03038378DD51}" uniqueName="ns1:cEANTrib" name="ns1:cEANTrib">
      <xmlColumnPr mapId="1" xpath="/ns1:nfeProc/ns1:NFe/ns1:infNFe/ns1:det/ns1:prod/ns1:cEANTrib" xmlDataType="string"/>
    </tableColumn>
    <tableColumn id="67" xr3:uid="{6A30E3B9-8BE9-48AA-85F0-5CDC3585AB30}" uniqueName="ns1:uTrib" name="ns1:uTrib">
      <xmlColumnPr mapId="1" xpath="/ns1:nfeProc/ns1:NFe/ns1:infNFe/ns1:det/ns1:prod/ns1:uTrib" xmlDataType="string"/>
    </tableColumn>
    <tableColumn id="68" xr3:uid="{A2573A63-CCB1-484A-B398-00B53964F875}" uniqueName="ns1:qTrib" name="ns1:qTrib">
      <xmlColumnPr mapId="1" xpath="/ns1:nfeProc/ns1:NFe/ns1:infNFe/ns1:det/ns1:prod/ns1:qTrib" xmlDataType="double"/>
    </tableColumn>
    <tableColumn id="69" xr3:uid="{3D059BA2-9B6A-42AC-9B76-EA8C85AE6D6A}" uniqueName="ns1:vUnTrib" name="ns1:vUnTrib">
      <xmlColumnPr mapId="1" xpath="/ns1:nfeProc/ns1:NFe/ns1:infNFe/ns1:det/ns1:prod/ns1:vUnTrib" xmlDataType="double"/>
    </tableColumn>
    <tableColumn id="70" xr3:uid="{08E27D67-9F35-4DD0-8762-B45FFE75FA72}" uniqueName="ns1:indTot" name="ns1:indTot">
      <xmlColumnPr mapId="1" xpath="/ns1:nfeProc/ns1:NFe/ns1:infNFe/ns1:det/ns1:prod/ns1:indTot" xmlDataType="integer"/>
    </tableColumn>
    <tableColumn id="71" xr3:uid="{52CF11D5-EDBF-410D-B47A-3336EDA9CB5E}" uniqueName="ns1:orig" name="ns1:orig">
      <xmlColumnPr mapId="1" xpath="/ns1:nfeProc/ns1:NFe/ns1:infNFe/ns1:det/ns1:imposto/ns1:ICMS/ns1:ICMS00/ns1:orig" xmlDataType="integer"/>
    </tableColumn>
    <tableColumn id="72" xr3:uid="{805BFEAB-BBFE-4F1E-85C1-16F128692A36}" uniqueName="ns1:CST" name="ns1:CST">
      <xmlColumnPr mapId="1" xpath="/ns1:nfeProc/ns1:NFe/ns1:infNFe/ns1:det/ns1:imposto/ns1:ICMS/ns1:ICMS00/ns1:CST" xmlDataType="integer"/>
    </tableColumn>
    <tableColumn id="73" xr3:uid="{7450503D-BB45-4265-B7DC-85F6DC5D8307}" uniqueName="ns1:modBC" name="ns1:modBC">
      <xmlColumnPr mapId="1" xpath="/ns1:nfeProc/ns1:NFe/ns1:infNFe/ns1:det/ns1:imposto/ns1:ICMS/ns1:ICMS00/ns1:modBC" xmlDataType="integer"/>
    </tableColumn>
    <tableColumn id="74" xr3:uid="{BA7C87B5-CE3D-4E93-B7BF-512A509AF5EE}" uniqueName="ns1:vBC" name="ns1:vBC">
      <xmlColumnPr mapId="1" xpath="/ns1:nfeProc/ns1:NFe/ns1:infNFe/ns1:det/ns1:imposto/ns1:ICMS/ns1:ICMS00/ns1:vBC" xmlDataType="double"/>
    </tableColumn>
    <tableColumn id="75" xr3:uid="{9E8116E8-0EAD-42DE-8BE7-928E06016C2F}" uniqueName="ns1:pICMS" name="ns1:pICMS">
      <xmlColumnPr mapId="1" xpath="/ns1:nfeProc/ns1:NFe/ns1:infNFe/ns1:det/ns1:imposto/ns1:ICMS/ns1:ICMS00/ns1:pICMS" xmlDataType="double"/>
    </tableColumn>
    <tableColumn id="76" xr3:uid="{BA3023DB-373B-4967-A1E6-938B73B71590}" uniqueName="ns1:vICMS" name="ns1:vICMS">
      <xmlColumnPr mapId="1" xpath="/ns1:nfeProc/ns1:NFe/ns1:infNFe/ns1:det/ns1:imposto/ns1:ICMS/ns1:ICMS00/ns1:vICMS" xmlDataType="double"/>
    </tableColumn>
    <tableColumn id="77" xr3:uid="{C9E02BB2-B94D-421E-A8CC-755F5D1C0A3D}" uniqueName="ns1:CST" name="ns1:CST16">
      <xmlColumnPr mapId="1" xpath="/ns1:nfeProc/ns1:NFe/ns1:infNFe/ns1:det/ns1:imposto/ns1:PIS/ns1:PISNT/ns1:CST" xmlDataType="integer"/>
    </tableColumn>
    <tableColumn id="78" xr3:uid="{3D67F3D3-F990-48DE-8063-D1BAA8E9DEE4}" uniqueName="ns1:CST" name="ns1:CST17">
      <xmlColumnPr mapId="1" xpath="/ns1:nfeProc/ns1:NFe/ns1:infNFe/ns1:det/ns1:imposto/ns1:COFINS/ns1:COFINSNT/ns1:CST" xmlDataType="integer"/>
    </tableColumn>
    <tableColumn id="79" xr3:uid="{154F00BC-9DC1-4D5F-AB1D-0E3B05A3514F}" uniqueName="ns1:vBC" name="ns1:vBC18">
      <xmlColumnPr mapId="1" xpath="/ns1:nfeProc/ns1:NFe/ns1:infNFe/ns1:total/ns1:ICMSTot/ns1:vBC" xmlDataType="double"/>
    </tableColumn>
    <tableColumn id="80" xr3:uid="{DFF5D358-E940-40DE-B886-87FE059DBA18}" uniqueName="ns1:vICMS" name="ns1:vICMS19">
      <xmlColumnPr mapId="1" xpath="/ns1:nfeProc/ns1:NFe/ns1:infNFe/ns1:total/ns1:ICMSTot/ns1:vICMS" xmlDataType="double"/>
    </tableColumn>
    <tableColumn id="81" xr3:uid="{97C0769A-657D-4893-A5B4-AF1E1F1BAAB3}" uniqueName="ns1:vICMSDeson" name="ns1:vICMSDeson">
      <xmlColumnPr mapId="1" xpath="/ns1:nfeProc/ns1:NFe/ns1:infNFe/ns1:total/ns1:ICMSTot/ns1:vICMSDeson" xmlDataType="double"/>
    </tableColumn>
    <tableColumn id="82" xr3:uid="{B7D6D1CE-3EA5-4BB2-8F49-90EF4D0FC11D}" uniqueName="ns1:vFCP" name="ns1:vFCP">
      <xmlColumnPr mapId="1" xpath="/ns1:nfeProc/ns1:NFe/ns1:infNFe/ns1:total/ns1:ICMSTot/ns1:vFCP" xmlDataType="double"/>
    </tableColumn>
    <tableColumn id="83" xr3:uid="{9ED14424-1156-412B-B6DC-3BFCAF8EB499}" uniqueName="ns1:vBCST" name="ns1:vBCST">
      <xmlColumnPr mapId="1" xpath="/ns1:nfeProc/ns1:NFe/ns1:infNFe/ns1:total/ns1:ICMSTot/ns1:vBCST" xmlDataType="double"/>
    </tableColumn>
    <tableColumn id="84" xr3:uid="{535AA1F1-9B3F-4301-8C0E-43AEDAA550BD}" uniqueName="ns1:vST" name="ns1:vST">
      <xmlColumnPr mapId="1" xpath="/ns1:nfeProc/ns1:NFe/ns1:infNFe/ns1:total/ns1:ICMSTot/ns1:vST" xmlDataType="double"/>
    </tableColumn>
    <tableColumn id="85" xr3:uid="{8CCAA20D-0209-4B89-8E9B-49345CD93FA1}" uniqueName="ns1:vFCPST" name="ns1:vFCPST">
      <xmlColumnPr mapId="1" xpath="/ns1:nfeProc/ns1:NFe/ns1:infNFe/ns1:total/ns1:ICMSTot/ns1:vFCPST" xmlDataType="double"/>
    </tableColumn>
    <tableColumn id="86" xr3:uid="{2349584D-E549-433E-9528-D81F0592E934}" uniqueName="ns1:vFCPSTRet" name="ns1:vFCPSTRet">
      <xmlColumnPr mapId="1" xpath="/ns1:nfeProc/ns1:NFe/ns1:infNFe/ns1:total/ns1:ICMSTot/ns1:vFCPSTRet" xmlDataType="double"/>
    </tableColumn>
    <tableColumn id="87" xr3:uid="{ECC84BF5-1255-4220-B2B0-19035296CA22}" uniqueName="ns1:vProd" name="ns1:vProd20">
      <xmlColumnPr mapId="1" xpath="/ns1:nfeProc/ns1:NFe/ns1:infNFe/ns1:total/ns1:ICMSTot/ns1:vProd" xmlDataType="double"/>
    </tableColumn>
    <tableColumn id="88" xr3:uid="{DF3D8354-7480-46D8-BE36-DD2518221A90}" uniqueName="ns1:vFrete" name="ns1:vFrete">
      <xmlColumnPr mapId="1" xpath="/ns1:nfeProc/ns1:NFe/ns1:infNFe/ns1:total/ns1:ICMSTot/ns1:vFrete" xmlDataType="double"/>
    </tableColumn>
    <tableColumn id="89" xr3:uid="{1EFDA73F-2514-433E-A891-0C85597A61F4}" uniqueName="ns1:vSeg" name="ns1:vSeg">
      <xmlColumnPr mapId="1" xpath="/ns1:nfeProc/ns1:NFe/ns1:infNFe/ns1:total/ns1:ICMSTot/ns1:vSeg" xmlDataType="double"/>
    </tableColumn>
    <tableColumn id="90" xr3:uid="{1AB98DEF-A334-40BF-934D-36EDDFA0A8B4}" uniqueName="ns1:vDesc" name="ns1:vDesc">
      <xmlColumnPr mapId="1" xpath="/ns1:nfeProc/ns1:NFe/ns1:infNFe/ns1:total/ns1:ICMSTot/ns1:vDesc" xmlDataType="double"/>
    </tableColumn>
    <tableColumn id="91" xr3:uid="{3C27ECDE-FA8B-46FD-BA02-3A753D023147}" uniqueName="ns1:vII" name="ns1:vII">
      <xmlColumnPr mapId="1" xpath="/ns1:nfeProc/ns1:NFe/ns1:infNFe/ns1:total/ns1:ICMSTot/ns1:vII" xmlDataType="double"/>
    </tableColumn>
    <tableColumn id="92" xr3:uid="{FB8E1A49-79EF-4A8C-A0CB-B50B8E6F332B}" uniqueName="ns1:vIPI" name="ns1:vIPI">
      <xmlColumnPr mapId="1" xpath="/ns1:nfeProc/ns1:NFe/ns1:infNFe/ns1:total/ns1:ICMSTot/ns1:vIPI" xmlDataType="double"/>
    </tableColumn>
    <tableColumn id="93" xr3:uid="{9DFFC6E6-6A1F-42B2-B166-3BE7AA9B3731}" uniqueName="ns1:vIPIDevol" name="ns1:vIPIDevol">
      <xmlColumnPr mapId="1" xpath="/ns1:nfeProc/ns1:NFe/ns1:infNFe/ns1:total/ns1:ICMSTot/ns1:vIPIDevol" xmlDataType="double"/>
    </tableColumn>
    <tableColumn id="94" xr3:uid="{6FDD97E6-19C9-42FC-9B51-04B16373BB64}" uniqueName="ns1:vPIS" name="ns1:vPIS">
      <xmlColumnPr mapId="1" xpath="/ns1:nfeProc/ns1:NFe/ns1:infNFe/ns1:total/ns1:ICMSTot/ns1:vPIS" xmlDataType="double"/>
    </tableColumn>
    <tableColumn id="95" xr3:uid="{3AEE32FA-47BC-48DD-BBF4-FADE8343C938}" uniqueName="ns1:vCOFINS" name="ns1:vCOFINS">
      <xmlColumnPr mapId="1" xpath="/ns1:nfeProc/ns1:NFe/ns1:infNFe/ns1:total/ns1:ICMSTot/ns1:vCOFINS" xmlDataType="double"/>
    </tableColumn>
    <tableColumn id="96" xr3:uid="{2BF30A33-E044-46B9-B476-57FCCA2DB744}" uniqueName="ns1:vOutro" name="ns1:vOutro">
      <xmlColumnPr mapId="1" xpath="/ns1:nfeProc/ns1:NFe/ns1:infNFe/ns1:total/ns1:ICMSTot/ns1:vOutro" xmlDataType="double"/>
    </tableColumn>
    <tableColumn id="97" xr3:uid="{1C1F7041-5CDC-4BD7-BD27-BEB4974FD57F}" uniqueName="ns1:vNF" name="ns1:vNF">
      <xmlColumnPr mapId="1" xpath="/ns1:nfeProc/ns1:NFe/ns1:infNFe/ns1:total/ns1:ICMSTot/ns1:vNF" xmlDataType="double"/>
    </tableColumn>
    <tableColumn id="98" xr3:uid="{E069CAAF-287F-496E-9F49-C4FA2B2DB98E}" uniqueName="ns1:modFrete" name="ns1:modFrete">
      <xmlColumnPr mapId="1" xpath="/ns1:nfeProc/ns1:NFe/ns1:infNFe/ns1:transp/ns1:modFrete" xmlDataType="integer"/>
    </tableColumn>
    <tableColumn id="99" xr3:uid="{EB808A40-64B4-4F97-92FB-8360D4CB5EAB}" uniqueName="ns1:tPag" name="ns1:tPag">
      <xmlColumnPr mapId="1" xpath="/ns1:nfeProc/ns1:NFe/ns1:infNFe/ns1:pag/ns1:detPag/ns1:tPag" xmlDataType="integer"/>
    </tableColumn>
    <tableColumn id="100" xr3:uid="{9BA6ACAE-A546-44C7-BE24-F16413BA3328}" uniqueName="ns1:xPag" name="ns1:xPag">
      <xmlColumnPr mapId="1" xpath="/ns1:nfeProc/ns1:NFe/ns1:infNFe/ns1:pag/ns1:detPag/ns1:xPag" xmlDataType="string"/>
    </tableColumn>
    <tableColumn id="101" xr3:uid="{1B1FC125-B788-4A23-8AAA-35BB25C2C3B0}" uniqueName="ns1:vPag" name="ns1:vPag">
      <xmlColumnPr mapId="1" xpath="/ns1:nfeProc/ns1:NFe/ns1:infNFe/ns1:pag/ns1:detPag/ns1:vPag" xmlDataType="double"/>
    </tableColumn>
    <tableColumn id="102" xr3:uid="{23BD94B9-F87E-4F62-8504-BCACB8B6B3D6}" uniqueName="ns1:infCpl" name="ns1:infCpl" dataDxfId="6">
      <xmlColumnPr mapId="1" xpath="/ns1:nfeProc/ns1:NFe/ns1:infNFe/ns1:infAdic/ns1:infCpl" xmlDataType="string"/>
    </tableColumn>
    <tableColumn id="103" xr3:uid="{A369AD1D-053C-498D-B75B-CBC99FC90C94}" uniqueName="xCampo" name="xCampo">
      <xmlColumnPr mapId="1" xpath="/ns1:nfeProc/ns1:NFe/ns1:infNFe/ns1:infAdic/ns1:obsCont/@xCampo" xmlDataType="string"/>
    </tableColumn>
    <tableColumn id="104" xr3:uid="{03B4E670-A0CB-49DC-A5A4-2C3856339EA3}" uniqueName="ns1:xTexto" name="ns1:xTexto">
      <xmlColumnPr mapId="1" xpath="/ns1:nfeProc/ns1:NFe/ns1:infNFe/ns1:infAdic/ns1:obsCont/ns1:xTexto" xmlDataType="string"/>
    </tableColumn>
    <tableColumn id="105" xr3:uid="{6434E313-EC6C-40C5-AF41-F358A001C186}" uniqueName="ns1:CNPJ" name="ns1:CNPJ21">
      <xmlColumnPr mapId="1" xpath="/ns1:nfeProc/ns1:NFe/ns1:infNFe/ns1:infRespTec/ns1:CNPJ" xmlDataType="integer"/>
    </tableColumn>
    <tableColumn id="106" xr3:uid="{8D7BB4D0-4AAC-4564-9E2E-F275E7D2C7B2}" uniqueName="ns1:xContato" name="ns1:xContato">
      <xmlColumnPr mapId="1" xpath="/ns1:nfeProc/ns1:NFe/ns1:infNFe/ns1:infRespTec/ns1:xContato" xmlDataType="string"/>
    </tableColumn>
    <tableColumn id="107" xr3:uid="{A227C0A9-274B-406B-9955-97B50B29CF82}" uniqueName="ns1:email" name="ns1:email22">
      <xmlColumnPr mapId="1" xpath="/ns1:nfeProc/ns1:NFe/ns1:infNFe/ns1:infRespTec/ns1:email" xmlDataType="string"/>
    </tableColumn>
    <tableColumn id="108" xr3:uid="{E5D90C68-C4BB-4E06-933F-5FF17721A90F}" uniqueName="ns1:fone" name="ns1:fone23">
      <xmlColumnPr mapId="1" xpath="/ns1:nfeProc/ns1:NFe/ns1:infNFe/ns1:infRespTec/ns1:fone" xmlDataType="integer"/>
    </tableColumn>
    <tableColumn id="109" xr3:uid="{6747C417-D759-4889-ADB9-A4B902F2CBE1}" uniqueName="Algorithm" name="Algorithm">
      <xmlColumnPr mapId="1" xpath="/ns1:nfeProc/ns1:NFe/ns2:Signature/ns2:SignedInfo/ns2:CanonicalizationMethod/@Algorithm" xmlDataType="anyURI"/>
    </tableColumn>
    <tableColumn id="110" xr3:uid="{EC8086C4-104F-48F6-A3BC-06532735C5A7}" uniqueName="Algorithm" name="Algorithm24">
      <xmlColumnPr mapId="1" xpath="/ns1:nfeProc/ns1:NFe/ns2:Signature/ns2:SignedInfo/ns2:SignatureMethod/@Algorithm" xmlDataType="anyURI"/>
    </tableColumn>
    <tableColumn id="111" xr3:uid="{29440BA4-1875-4E00-843D-0C785292DD9A}" uniqueName="URI" name="URI">
      <xmlColumnPr mapId="1" xpath="/ns1:nfeProc/ns1:NFe/ns2:Signature/ns2:SignedInfo/ns2:Reference/@URI" xmlDataType="string"/>
    </tableColumn>
    <tableColumn id="112" xr3:uid="{4B7041FE-7D39-4E1F-9C87-B35301B5A63F}" uniqueName="Algorithm" name="Algorithm25">
      <xmlColumnPr mapId="1" xpath="/ns1:nfeProc/ns1:NFe/ns2:Signature/ns2:SignedInfo/ns2:Reference/ns2:Transforms/ns2:Transform/@Algorithm" xmlDataType="anyURI"/>
    </tableColumn>
    <tableColumn id="113" xr3:uid="{FC28AE82-C5D5-4830-8951-91A01A0D5798}" uniqueName="Algorithm" name="Algorithm26">
      <xmlColumnPr mapId="1" xpath="/ns1:nfeProc/ns1:NFe/ns2:Signature/ns2:SignedInfo/ns2:Reference/ns2:DigestMethod/@Algorithm" xmlDataType="anyURI"/>
    </tableColumn>
    <tableColumn id="114" xr3:uid="{118D7278-08D2-49EE-9086-93AA387B5271}" uniqueName="ns2:DigestValue" name="ns2:DigestValue">
      <xmlColumnPr mapId="1" xpath="/ns1:nfeProc/ns1:NFe/ns2:Signature/ns2:SignedInfo/ns2:Reference/ns2:DigestValue" xmlDataType="string"/>
    </tableColumn>
    <tableColumn id="115" xr3:uid="{1994D1B3-29DD-4C67-8AC1-5CA1437569F5}" uniqueName="ns2:SignatureValue" name="ns2:SignatureValue">
      <xmlColumnPr mapId="1" xpath="/ns1:nfeProc/ns1:NFe/ns2:Signature/ns2:SignatureValue" xmlDataType="string"/>
    </tableColumn>
    <tableColumn id="116" xr3:uid="{BF4950D4-B644-42B5-825B-87BBEA60DD2C}" uniqueName="ns2:X509Certificate" name="ns2:X509Certificate">
      <xmlColumnPr mapId="1" xpath="/ns1:nfeProc/ns1:NFe/ns2:Signature/ns2:KeyInfo/ns2:X509Data/ns2:X509Certificate" xmlDataType="string"/>
    </tableColumn>
    <tableColumn id="117" xr3:uid="{B385A401-02E1-4279-9651-9D8B1E6DB7D9}" uniqueName="versao" name="versao27">
      <xmlColumnPr mapId="1" xpath="/ns1:nfeProc/ns1:protNFe/@versao" xmlDataType="double"/>
    </tableColumn>
    <tableColumn id="118" xr3:uid="{27D7BB55-94B9-433C-9CD4-17493B8912BD}" uniqueName="Id" name="Id28">
      <xmlColumnPr mapId="1" xpath="/ns1:nfeProc/ns1:protNFe/ns1:infProt/@Id" xmlDataType="string"/>
    </tableColumn>
    <tableColumn id="119" xr3:uid="{098B5338-89AA-4FA8-9886-BE960D05AA17}" uniqueName="ns1:tpAmb" name="ns1:tpAmb29">
      <xmlColumnPr mapId="1" xpath="/ns1:nfeProc/ns1:protNFe/ns1:infProt/ns1:tpAmb" xmlDataType="integer"/>
    </tableColumn>
    <tableColumn id="120" xr3:uid="{F9851EC5-DFF5-4093-9028-98898699DEA5}" uniqueName="ns1:verAplic" name="ns1:verAplic">
      <xmlColumnPr mapId="1" xpath="/ns1:nfeProc/ns1:protNFe/ns1:infProt/ns1:verAplic" xmlDataType="string"/>
    </tableColumn>
    <tableColumn id="121" xr3:uid="{E9C70ECA-85F5-4470-81A3-493C32B49D8A}" uniqueName="ns1:chNFe" name="ns1:chNFe" dataDxfId="5">
      <xmlColumnPr mapId="1" xpath="/ns1:nfeProc/ns1:protNFe/ns1:infProt/ns1:chNFe" xmlDataType="integer"/>
    </tableColumn>
    <tableColumn id="122" xr3:uid="{F9DCF5BA-F61B-49D0-9724-97804EC95329}" uniqueName="ns1:dhRecbto" name="ns1:dhRecbto">
      <xmlColumnPr mapId="1" xpath="/ns1:nfeProc/ns1:protNFe/ns1:infProt/ns1:dhRecbto" xmlDataType="dateTime"/>
    </tableColumn>
    <tableColumn id="123" xr3:uid="{8332F802-78C4-42BF-B1AE-52839DD365B2}" uniqueName="ns1:nProt" name="ns1:nProt">
      <xmlColumnPr mapId="1" xpath="/ns1:nfeProc/ns1:protNFe/ns1:infProt/ns1:nProt" xmlDataType="integer"/>
    </tableColumn>
    <tableColumn id="124" xr3:uid="{41456D09-1CB8-4653-8E06-DD099F952DB9}" uniqueName="ns1:digVal" name="ns1:digVal">
      <xmlColumnPr mapId="1" xpath="/ns1:nfeProc/ns1:protNFe/ns1:infProt/ns1:digVal" xmlDataType="string"/>
    </tableColumn>
    <tableColumn id="125" xr3:uid="{B50866F5-BA1E-4397-9101-E35ACBA0246A}" uniqueName="ns1:cStat" name="ns1:cStat">
      <xmlColumnPr mapId="1" xpath="/ns1:nfeProc/ns1:protNFe/ns1:infProt/ns1:cStat" xmlDataType="integer"/>
    </tableColumn>
    <tableColumn id="126" xr3:uid="{E19A6831-D6FF-4641-BBE4-0BE60D0C28A6}" uniqueName="ns1:xMotivo" name="ns1:xMotivo">
      <xmlColumnPr mapId="1" xpath="/ns1:nfeProc/ns1:protNFe/ns1:infProt/ns1:xMotivo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AB896D-ED18-45FC-B1A4-749BA3E3ADDE}" name="DP" displayName="DP" ref="A1:C5" totalsRowShown="0">
  <autoFilter ref="A1:C5" xr:uid="{17CA963C-9922-4C3F-AB05-28E1E60CF643}"/>
  <tableColumns count="3">
    <tableColumn id="1" xr3:uid="{00A99F3E-7262-4A95-A0BC-74E3BAE9B433}" name="Texto" dataDxfId="4"/>
    <tableColumn id="3" xr3:uid="{26F02F4C-3839-4611-860A-CC79742A8ECC}" name="Transação" dataDxfId="3"/>
    <tableColumn id="2" xr3:uid="{4EE6A31D-AAD6-4164-B3F5-AD790F3A053F}" name="DP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F3A9F-5576-4431-88BB-FE611C618DE2}" name="PRODUTOS" displayName="PRODUTOS" ref="A1:B134" totalsRowShown="0">
  <autoFilter ref="A1:B134" xr:uid="{6EBD9A8C-1227-41E1-B2B0-F551BD4C4F9E}"/>
  <tableColumns count="2">
    <tableColumn id="1" xr3:uid="{1E792FBB-A8B8-430E-82F9-4B7301B8057F}" name="Codigo" dataDxfId="2"/>
    <tableColumn id="2" xr3:uid="{3530C7F4-F218-4556-A42B-F8CC54B4948A}" name="CST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024"/>
  <sheetViews>
    <sheetView topLeftCell="DA1" zoomScale="70" zoomScaleNormal="70" workbookViewId="0">
      <selection activeCell="DD14" sqref="DD14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58.85546875" bestFit="1" customWidth="1"/>
    <col min="4" max="5" width="14" bestFit="1" customWidth="1"/>
    <col min="6" max="6" width="26.7109375" bestFit="1" customWidth="1"/>
    <col min="7" max="7" width="14.28515625" bestFit="1" customWidth="1"/>
    <col min="8" max="8" width="15" bestFit="1" customWidth="1"/>
    <col min="9" max="9" width="14" bestFit="1" customWidth="1"/>
    <col min="10" max="11" width="28.85546875" bestFit="1" customWidth="1"/>
    <col min="12" max="12" width="14.85546875" bestFit="1" customWidth="1"/>
    <col min="13" max="13" width="16.7109375" bestFit="1" customWidth="1"/>
    <col min="14" max="14" width="18.85546875" bestFit="1" customWidth="1"/>
    <col min="15" max="15" width="15.7109375" bestFit="1" customWidth="1"/>
    <col min="16" max="16" width="16.85546875" bestFit="1" customWidth="1"/>
    <col min="17" max="17" width="14.28515625" bestFit="1" customWidth="1"/>
    <col min="18" max="18" width="16.7109375" bestFit="1" customWidth="1"/>
    <col min="19" max="19" width="16.85546875" bestFit="1" customWidth="1"/>
    <col min="20" max="20" width="18.5703125" bestFit="1" customWidth="1"/>
    <col min="21" max="21" width="18.140625" bestFit="1" customWidth="1"/>
    <col min="22" max="22" width="18.5703125" bestFit="1" customWidth="1"/>
    <col min="23" max="23" width="18.28515625" bestFit="1" customWidth="1"/>
    <col min="24" max="24" width="15.7109375" bestFit="1" customWidth="1"/>
    <col min="25" max="25" width="41.7109375" bestFit="1" customWidth="1"/>
    <col min="26" max="26" width="17.42578125" bestFit="1" customWidth="1"/>
    <col min="27" max="27" width="23" bestFit="1" customWidth="1"/>
    <col min="28" max="28" width="13.140625" bestFit="1" customWidth="1"/>
    <col min="29" max="29" width="18.5703125" bestFit="1" customWidth="1"/>
    <col min="30" max="30" width="15.7109375" bestFit="1" customWidth="1"/>
    <col min="31" max="31" width="15.42578125" bestFit="1" customWidth="1"/>
    <col min="32" max="32" width="12.5703125" bestFit="1" customWidth="1"/>
    <col min="33" max="33" width="14.28515625" bestFit="1" customWidth="1"/>
    <col min="34" max="34" width="15.85546875" bestFit="1" customWidth="1"/>
    <col min="35" max="35" width="15.7109375" bestFit="1" customWidth="1"/>
    <col min="36" max="36" width="14.5703125" bestFit="1" customWidth="1"/>
    <col min="37" max="37" width="12.42578125" bestFit="1" customWidth="1"/>
    <col min="38" max="38" width="14.28515625" bestFit="1" customWidth="1"/>
    <col min="39" max="39" width="17.140625" bestFit="1" customWidth="1"/>
    <col min="40" max="40" width="41.7109375" bestFit="1" customWidth="1"/>
    <col min="41" max="41" width="24.85546875" bestFit="1" customWidth="1"/>
    <col min="42" max="42" width="14.5703125" bestFit="1" customWidth="1"/>
    <col min="43" max="43" width="19.28515625" bestFit="1" customWidth="1"/>
    <col min="44" max="44" width="17.140625" bestFit="1" customWidth="1"/>
    <col min="45" max="45" width="16.85546875" bestFit="1" customWidth="1"/>
    <col min="46" max="46" width="15" bestFit="1" customWidth="1"/>
    <col min="47" max="47" width="16.28515625" bestFit="1" customWidth="1"/>
    <col min="48" max="48" width="18.28515625" bestFit="1" customWidth="1"/>
    <col min="49" max="49" width="18.140625" bestFit="1" customWidth="1"/>
    <col min="50" max="50" width="17.140625" bestFit="1" customWidth="1"/>
    <col min="51" max="51" width="20.28515625" bestFit="1" customWidth="1"/>
    <col min="52" max="52" width="14" bestFit="1" customWidth="1"/>
    <col min="53" max="53" width="30.5703125" bestFit="1" customWidth="1"/>
    <col min="54" max="54" width="11.140625" bestFit="1" customWidth="1"/>
    <col min="55" max="55" width="16.28515625" style="8" bestFit="1" customWidth="1"/>
    <col min="56" max="56" width="16.7109375" bestFit="1" customWidth="1"/>
    <col min="57" max="57" width="51.42578125" bestFit="1" customWidth="1"/>
    <col min="58" max="58" width="14.5703125" bestFit="1" customWidth="1"/>
    <col min="59" max="59" width="15.7109375" bestFit="1" customWidth="1"/>
    <col min="60" max="60" width="20.7109375" bestFit="1" customWidth="1"/>
    <col min="61" max="61" width="16" bestFit="1" customWidth="1"/>
    <col min="62" max="63" width="15.85546875" bestFit="1" customWidth="1"/>
    <col min="64" max="64" width="18.7109375" bestFit="1" customWidth="1"/>
    <col min="65" max="65" width="16" bestFit="1" customWidth="1"/>
    <col min="66" max="66" width="20.140625" bestFit="1" customWidth="1"/>
    <col min="67" max="68" width="15.28515625" bestFit="1" customWidth="1"/>
    <col min="69" max="69" width="18.140625" bestFit="1" customWidth="1"/>
    <col min="70" max="70" width="16.7109375" bestFit="1" customWidth="1"/>
    <col min="71" max="71" width="13.85546875" bestFit="1" customWidth="1"/>
    <col min="72" max="72" width="14.28515625" bestFit="1" customWidth="1"/>
    <col min="73" max="73" width="17.42578125" bestFit="1" customWidth="1"/>
    <col min="74" max="74" width="14" bestFit="1" customWidth="1"/>
    <col min="75" max="75" width="16.7109375" bestFit="1" customWidth="1"/>
    <col min="76" max="76" width="16.42578125" bestFit="1" customWidth="1"/>
    <col min="77" max="78" width="16.7109375" bestFit="1" customWidth="1"/>
    <col min="79" max="79" width="16.42578125" bestFit="1" customWidth="1"/>
    <col min="80" max="80" width="18.85546875" bestFit="1" customWidth="1"/>
    <col min="81" max="81" width="23.85546875" bestFit="1" customWidth="1"/>
    <col min="82" max="82" width="15.42578125" bestFit="1" customWidth="1"/>
    <col min="83" max="83" width="17.140625" bestFit="1" customWidth="1"/>
    <col min="84" max="84" width="13.85546875" bestFit="1" customWidth="1"/>
    <col min="85" max="85" width="18.5703125" bestFit="1" customWidth="1"/>
    <col min="86" max="86" width="22.5703125" bestFit="1" customWidth="1"/>
    <col min="87" max="87" width="18.85546875" bestFit="1" customWidth="1"/>
    <col min="88" max="88" width="16.7109375" bestFit="1" customWidth="1"/>
    <col min="89" max="89" width="15.28515625" bestFit="1" customWidth="1"/>
    <col min="90" max="90" width="16.42578125" bestFit="1" customWidth="1"/>
    <col min="91" max="91" width="12" bestFit="1" customWidth="1"/>
    <col min="92" max="92" width="13.5703125" bestFit="1" customWidth="1"/>
    <col min="93" max="93" width="20.140625" bestFit="1" customWidth="1"/>
    <col min="94" max="94" width="14.5703125" bestFit="1" customWidth="1"/>
    <col min="95" max="95" width="19.7109375" bestFit="1" customWidth="1"/>
    <col min="96" max="96" width="17.140625" bestFit="1" customWidth="1"/>
    <col min="97" max="97" width="13.85546875" bestFit="1" customWidth="1"/>
    <col min="98" max="98" width="20.28515625" bestFit="1" customWidth="1"/>
    <col min="99" max="99" width="14.85546875" bestFit="1" customWidth="1"/>
    <col min="100" max="101" width="15.28515625" bestFit="1" customWidth="1"/>
    <col min="102" max="102" width="81.140625" style="8" bestFit="1" customWidth="1"/>
    <col min="103" max="103" width="14" bestFit="1" customWidth="1"/>
    <col min="104" max="104" width="56.28515625" bestFit="1" customWidth="1"/>
    <col min="105" max="105" width="18.140625" bestFit="1" customWidth="1"/>
    <col min="106" max="106" width="20" bestFit="1" customWidth="1"/>
    <col min="107" max="107" width="33.5703125" bestFit="1" customWidth="1"/>
    <col min="108" max="108" width="17.42578125" bestFit="1" customWidth="1"/>
    <col min="109" max="109" width="52.42578125" bestFit="1" customWidth="1"/>
    <col min="110" max="110" width="44.85546875" bestFit="1" customWidth="1"/>
    <col min="111" max="111" width="60.140625" bestFit="1" customWidth="1"/>
    <col min="112" max="112" width="57.140625" bestFit="1" customWidth="1"/>
    <col min="113" max="113" width="40.7109375" bestFit="1" customWidth="1"/>
    <col min="114" max="114" width="38.5703125" bestFit="1" customWidth="1"/>
    <col min="115" max="116" width="81.140625" bestFit="1" customWidth="1"/>
    <col min="117" max="117" width="15.42578125" bestFit="1" customWidth="1"/>
    <col min="118" max="118" width="21.5703125" bestFit="1" customWidth="1"/>
    <col min="119" max="119" width="19.7109375" bestFit="1" customWidth="1"/>
    <col min="120" max="120" width="18.7109375" bestFit="1" customWidth="1"/>
    <col min="121" max="121" width="54.85546875" bestFit="1" customWidth="1"/>
    <col min="122" max="122" width="29.28515625" bestFit="1" customWidth="1"/>
    <col min="123" max="123" width="15.7109375" bestFit="1" customWidth="1"/>
    <col min="124" max="124" width="38.5703125" bestFit="1" customWidth="1"/>
    <col min="125" max="125" width="15.7109375" bestFit="1" customWidth="1"/>
    <col min="126" max="126" width="25.7109375" bestFit="1" customWidth="1"/>
  </cols>
  <sheetData>
    <row r="1" spans="1:126" ht="18" customHeight="1" x14ac:dyDescent="0.25">
      <c r="A1" t="s">
        <v>0</v>
      </c>
      <c r="B1" t="s">
        <v>98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  <c r="AY1" t="s">
        <v>37</v>
      </c>
      <c r="AZ1" t="s">
        <v>111</v>
      </c>
      <c r="BA1" t="s">
        <v>38</v>
      </c>
      <c r="BB1" t="s">
        <v>39</v>
      </c>
      <c r="BC1" s="8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112</v>
      </c>
      <c r="BZ1" t="s">
        <v>113</v>
      </c>
      <c r="CA1" t="s">
        <v>114</v>
      </c>
      <c r="CB1" t="s">
        <v>115</v>
      </c>
      <c r="CC1" t="s">
        <v>62</v>
      </c>
      <c r="CD1" t="s">
        <v>63</v>
      </c>
      <c r="CE1" t="s">
        <v>64</v>
      </c>
      <c r="CF1" t="s">
        <v>65</v>
      </c>
      <c r="CG1" t="s">
        <v>66</v>
      </c>
      <c r="CH1" t="s">
        <v>67</v>
      </c>
      <c r="CI1" t="s">
        <v>116</v>
      </c>
      <c r="CJ1" t="s">
        <v>68</v>
      </c>
      <c r="CK1" t="s">
        <v>69</v>
      </c>
      <c r="CL1" t="s">
        <v>70</v>
      </c>
      <c r="CM1" t="s">
        <v>71</v>
      </c>
      <c r="CN1" t="s">
        <v>72</v>
      </c>
      <c r="CO1" t="s">
        <v>73</v>
      </c>
      <c r="CP1" t="s">
        <v>74</v>
      </c>
      <c r="CQ1" t="s">
        <v>75</v>
      </c>
      <c r="CR1" t="s">
        <v>76</v>
      </c>
      <c r="CS1" t="s">
        <v>77</v>
      </c>
      <c r="CT1" t="s">
        <v>78</v>
      </c>
      <c r="CU1" t="s">
        <v>79</v>
      </c>
      <c r="CV1" t="s">
        <v>80</v>
      </c>
      <c r="CW1" t="s">
        <v>81</v>
      </c>
      <c r="CX1" s="8" t="s">
        <v>82</v>
      </c>
      <c r="CY1" t="s">
        <v>83</v>
      </c>
      <c r="CZ1" t="s">
        <v>84</v>
      </c>
      <c r="DA1" t="s">
        <v>117</v>
      </c>
      <c r="DB1" t="s">
        <v>85</v>
      </c>
      <c r="DC1" t="s">
        <v>118</v>
      </c>
      <c r="DD1" t="s">
        <v>119</v>
      </c>
      <c r="DE1" t="s">
        <v>86</v>
      </c>
      <c r="DF1" t="s">
        <v>120</v>
      </c>
      <c r="DG1" t="s">
        <v>87</v>
      </c>
      <c r="DH1" t="s">
        <v>121</v>
      </c>
      <c r="DI1" t="s">
        <v>122</v>
      </c>
      <c r="DJ1" t="s">
        <v>88</v>
      </c>
      <c r="DK1" t="s">
        <v>89</v>
      </c>
      <c r="DL1" t="s">
        <v>90</v>
      </c>
      <c r="DM1" t="s">
        <v>123</v>
      </c>
      <c r="DN1" t="s">
        <v>124</v>
      </c>
      <c r="DO1" t="s">
        <v>125</v>
      </c>
      <c r="DP1" t="s">
        <v>91</v>
      </c>
      <c r="DQ1" t="s">
        <v>92</v>
      </c>
      <c r="DR1" t="s">
        <v>93</v>
      </c>
      <c r="DS1" t="s">
        <v>94</v>
      </c>
      <c r="DT1" t="s">
        <v>95</v>
      </c>
      <c r="DU1" t="s">
        <v>96</v>
      </c>
      <c r="DV1" t="s">
        <v>97</v>
      </c>
    </row>
    <row r="2" spans="1:126" x14ac:dyDescent="0.25">
      <c r="A2">
        <v>4</v>
      </c>
      <c r="B2">
        <v>4</v>
      </c>
      <c r="C2" s="1" t="s">
        <v>305</v>
      </c>
      <c r="D2">
        <v>52</v>
      </c>
      <c r="E2">
        <v>868320</v>
      </c>
      <c r="F2" s="1" t="s">
        <v>263</v>
      </c>
      <c r="G2">
        <v>55</v>
      </c>
      <c r="H2">
        <v>2</v>
      </c>
      <c r="I2">
        <v>902237</v>
      </c>
      <c r="J2" s="2" t="s">
        <v>306</v>
      </c>
      <c r="K2" s="2" t="s">
        <v>306</v>
      </c>
      <c r="L2">
        <v>1</v>
      </c>
      <c r="M2">
        <v>1</v>
      </c>
      <c r="N2">
        <v>5208707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0</v>
      </c>
      <c r="W2">
        <v>4</v>
      </c>
      <c r="X2">
        <v>2212918000120</v>
      </c>
      <c r="Y2" s="1" t="s">
        <v>126</v>
      </c>
      <c r="Z2" s="1" t="s">
        <v>264</v>
      </c>
      <c r="AA2" s="1" t="s">
        <v>265</v>
      </c>
      <c r="AB2">
        <v>0</v>
      </c>
      <c r="AC2" s="1" t="s">
        <v>127</v>
      </c>
      <c r="AD2">
        <v>5208707</v>
      </c>
      <c r="AE2" s="1" t="s">
        <v>128</v>
      </c>
      <c r="AF2" s="1" t="s">
        <v>129</v>
      </c>
      <c r="AG2">
        <v>74815780</v>
      </c>
      <c r="AH2">
        <v>1058</v>
      </c>
      <c r="AI2" s="1" t="s">
        <v>130</v>
      </c>
      <c r="AJ2">
        <v>6232399600</v>
      </c>
      <c r="AK2">
        <v>101174721</v>
      </c>
      <c r="AL2">
        <v>3</v>
      </c>
      <c r="AM2">
        <v>2212918000120</v>
      </c>
      <c r="AN2" s="1" t="s">
        <v>126</v>
      </c>
      <c r="AO2" s="1" t="s">
        <v>266</v>
      </c>
      <c r="AP2">
        <v>1282</v>
      </c>
      <c r="AQ2" s="1" t="s">
        <v>267</v>
      </c>
      <c r="AR2">
        <v>5208707</v>
      </c>
      <c r="AS2" s="1" t="s">
        <v>128</v>
      </c>
      <c r="AT2" s="1" t="s">
        <v>129</v>
      </c>
      <c r="AU2">
        <v>74110330</v>
      </c>
      <c r="AV2">
        <v>1058</v>
      </c>
      <c r="AW2" s="1" t="s">
        <v>130</v>
      </c>
      <c r="AX2">
        <v>6232399600</v>
      </c>
      <c r="AY2">
        <v>1</v>
      </c>
      <c r="AZ2">
        <v>101174721</v>
      </c>
      <c r="BA2" s="1" t="s">
        <v>268</v>
      </c>
      <c r="BB2">
        <v>1</v>
      </c>
      <c r="BC2" s="9" t="s">
        <v>155</v>
      </c>
      <c r="BD2" s="1" t="s">
        <v>301</v>
      </c>
      <c r="BE2" s="1" t="s">
        <v>302</v>
      </c>
      <c r="BF2">
        <v>27101932</v>
      </c>
      <c r="BG2">
        <v>600700</v>
      </c>
      <c r="BH2" s="1" t="s">
        <v>270</v>
      </c>
      <c r="BI2">
        <v>5949</v>
      </c>
      <c r="BJ2" s="1" t="s">
        <v>282</v>
      </c>
      <c r="BK2">
        <v>36</v>
      </c>
      <c r="BL2">
        <v>20.92</v>
      </c>
      <c r="BM2">
        <v>753.12</v>
      </c>
      <c r="BN2" s="1" t="s">
        <v>301</v>
      </c>
      <c r="BO2" s="1" t="s">
        <v>282</v>
      </c>
      <c r="BP2">
        <v>36</v>
      </c>
      <c r="BQ2">
        <v>20.92</v>
      </c>
      <c r="BR2">
        <v>1</v>
      </c>
      <c r="BY2">
        <v>4</v>
      </c>
      <c r="BZ2">
        <v>4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753.12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753.12</v>
      </c>
      <c r="CT2">
        <v>9</v>
      </c>
      <c r="CU2">
        <v>99</v>
      </c>
      <c r="CV2" s="1" t="s">
        <v>271</v>
      </c>
      <c r="CW2">
        <v>1255.8699999999999</v>
      </c>
      <c r="CX2" s="9" t="s">
        <v>307</v>
      </c>
      <c r="CY2" s="1" t="s">
        <v>272</v>
      </c>
      <c r="CZ2" s="1" t="s">
        <v>273</v>
      </c>
      <c r="DA2">
        <v>54517628000198</v>
      </c>
      <c r="DB2" s="1" t="s">
        <v>274</v>
      </c>
      <c r="DC2" s="1" t="s">
        <v>275</v>
      </c>
      <c r="DD2">
        <v>51992801474</v>
      </c>
      <c r="DE2" s="1" t="s">
        <v>276</v>
      </c>
      <c r="DF2" s="1" t="s">
        <v>277</v>
      </c>
      <c r="DG2" s="1" t="s">
        <v>308</v>
      </c>
      <c r="DH2" s="1" t="s">
        <v>278</v>
      </c>
      <c r="DI2" s="1" t="s">
        <v>279</v>
      </c>
      <c r="DJ2" s="1" t="s">
        <v>309</v>
      </c>
      <c r="DK2" s="1" t="s">
        <v>310</v>
      </c>
      <c r="DL2" s="1" t="s">
        <v>280</v>
      </c>
      <c r="DM2">
        <v>4</v>
      </c>
      <c r="DN2" s="1" t="s">
        <v>313</v>
      </c>
      <c r="DO2">
        <v>1</v>
      </c>
      <c r="DP2" s="1" t="s">
        <v>256</v>
      </c>
      <c r="DQ2" s="8" t="s">
        <v>311</v>
      </c>
      <c r="DR2" s="2" t="s">
        <v>312</v>
      </c>
      <c r="DS2">
        <v>152247333478064</v>
      </c>
      <c r="DT2" s="1" t="s">
        <v>309</v>
      </c>
      <c r="DU2">
        <v>100</v>
      </c>
      <c r="DV2" s="1" t="s">
        <v>132</v>
      </c>
    </row>
    <row r="3" spans="1:126" x14ac:dyDescent="0.25">
      <c r="BC3"/>
      <c r="CX3"/>
    </row>
    <row r="4" spans="1:126" x14ac:dyDescent="0.25">
      <c r="BC4"/>
      <c r="CX4"/>
    </row>
    <row r="5" spans="1:126" x14ac:dyDescent="0.25">
      <c r="BC5"/>
      <c r="CX5"/>
    </row>
    <row r="6" spans="1:126" x14ac:dyDescent="0.25">
      <c r="BC6"/>
      <c r="CX6"/>
    </row>
    <row r="7" spans="1:126" x14ac:dyDescent="0.25">
      <c r="BC7"/>
      <c r="CX7"/>
    </row>
    <row r="8" spans="1:126" x14ac:dyDescent="0.25">
      <c r="BC8"/>
      <c r="CX8"/>
    </row>
    <row r="9" spans="1:126" x14ac:dyDescent="0.25">
      <c r="BC9"/>
      <c r="CX9"/>
    </row>
    <row r="10" spans="1:126" x14ac:dyDescent="0.25">
      <c r="BC10"/>
      <c r="CX10"/>
    </row>
    <row r="11" spans="1:126" x14ac:dyDescent="0.25">
      <c r="BC11"/>
      <c r="CX11"/>
    </row>
    <row r="12" spans="1:126" x14ac:dyDescent="0.25">
      <c r="BC12"/>
      <c r="CX12"/>
    </row>
    <row r="13" spans="1:126" x14ac:dyDescent="0.25">
      <c r="BC13"/>
      <c r="CX13"/>
    </row>
    <row r="14" spans="1:126" x14ac:dyDescent="0.25">
      <c r="BC14"/>
      <c r="CX14"/>
    </row>
    <row r="15" spans="1:126" x14ac:dyDescent="0.25">
      <c r="BC15"/>
      <c r="CX15"/>
    </row>
    <row r="16" spans="1:126" x14ac:dyDescent="0.25">
      <c r="BC16"/>
      <c r="CX16"/>
    </row>
    <row r="17" spans="55:102" x14ac:dyDescent="0.25">
      <c r="BC17"/>
      <c r="CX17"/>
    </row>
    <row r="18" spans="55:102" x14ac:dyDescent="0.25">
      <c r="BC18"/>
      <c r="CX18"/>
    </row>
    <row r="19" spans="55:102" x14ac:dyDescent="0.25">
      <c r="BC19"/>
      <c r="CX19"/>
    </row>
    <row r="20" spans="55:102" x14ac:dyDescent="0.25">
      <c r="BC20"/>
      <c r="CX20"/>
    </row>
    <row r="21" spans="55:102" x14ac:dyDescent="0.25">
      <c r="BC21"/>
      <c r="CX21"/>
    </row>
    <row r="22" spans="55:102" x14ac:dyDescent="0.25">
      <c r="BC22"/>
      <c r="CX22"/>
    </row>
    <row r="23" spans="55:102" x14ac:dyDescent="0.25">
      <c r="BC23"/>
      <c r="CX23"/>
    </row>
    <row r="24" spans="55:102" x14ac:dyDescent="0.25">
      <c r="BC24"/>
      <c r="CX24"/>
    </row>
    <row r="25" spans="55:102" x14ac:dyDescent="0.25">
      <c r="BC25"/>
      <c r="CX25"/>
    </row>
    <row r="26" spans="55:102" x14ac:dyDescent="0.25">
      <c r="BC26"/>
      <c r="CX26"/>
    </row>
    <row r="27" spans="55:102" x14ac:dyDescent="0.25">
      <c r="BC27"/>
      <c r="CX27"/>
    </row>
    <row r="28" spans="55:102" x14ac:dyDescent="0.25">
      <c r="BC28"/>
      <c r="CX28"/>
    </row>
    <row r="29" spans="55:102" x14ac:dyDescent="0.25">
      <c r="BC29"/>
      <c r="CX29"/>
    </row>
    <row r="30" spans="55:102" x14ac:dyDescent="0.25">
      <c r="BC30"/>
      <c r="CX30"/>
    </row>
    <row r="31" spans="55:102" x14ac:dyDescent="0.25">
      <c r="BC31"/>
      <c r="CX31"/>
    </row>
    <row r="32" spans="55:102" x14ac:dyDescent="0.25">
      <c r="BC32"/>
      <c r="CX32"/>
    </row>
    <row r="33" spans="55:102" x14ac:dyDescent="0.25">
      <c r="BC33"/>
      <c r="CX33"/>
    </row>
    <row r="34" spans="55:102" x14ac:dyDescent="0.25">
      <c r="BC34"/>
      <c r="CX34"/>
    </row>
    <row r="35" spans="55:102" x14ac:dyDescent="0.25">
      <c r="BC35"/>
      <c r="CX35"/>
    </row>
    <row r="36" spans="55:102" x14ac:dyDescent="0.25">
      <c r="BC36"/>
      <c r="CX36"/>
    </row>
    <row r="37" spans="55:102" x14ac:dyDescent="0.25">
      <c r="BC37"/>
      <c r="CX37"/>
    </row>
    <row r="38" spans="55:102" x14ac:dyDescent="0.25">
      <c r="BC38"/>
      <c r="CX38"/>
    </row>
    <row r="39" spans="55:102" x14ac:dyDescent="0.25">
      <c r="BC39"/>
      <c r="CX39"/>
    </row>
    <row r="40" spans="55:102" x14ac:dyDescent="0.25">
      <c r="BC40"/>
      <c r="CX40"/>
    </row>
    <row r="41" spans="55:102" x14ac:dyDescent="0.25">
      <c r="BC41"/>
      <c r="CX41"/>
    </row>
    <row r="42" spans="55:102" x14ac:dyDescent="0.25">
      <c r="BC42"/>
      <c r="CX42"/>
    </row>
    <row r="43" spans="55:102" x14ac:dyDescent="0.25">
      <c r="BC43"/>
      <c r="CX43"/>
    </row>
    <row r="44" spans="55:102" x14ac:dyDescent="0.25">
      <c r="BC44"/>
      <c r="CX44"/>
    </row>
    <row r="45" spans="55:102" x14ac:dyDescent="0.25">
      <c r="BC45"/>
      <c r="CX45"/>
    </row>
    <row r="46" spans="55:102" x14ac:dyDescent="0.25">
      <c r="BC46"/>
      <c r="CX46"/>
    </row>
    <row r="47" spans="55:102" x14ac:dyDescent="0.25">
      <c r="BC47"/>
      <c r="CX47"/>
    </row>
    <row r="48" spans="55:102" x14ac:dyDescent="0.25">
      <c r="BC48"/>
      <c r="CX48"/>
    </row>
    <row r="49" spans="55:102" x14ac:dyDescent="0.25">
      <c r="BC49"/>
      <c r="CX49"/>
    </row>
    <row r="50" spans="55:102" x14ac:dyDescent="0.25">
      <c r="BC50"/>
      <c r="CX50"/>
    </row>
    <row r="51" spans="55:102" x14ac:dyDescent="0.25">
      <c r="BC51"/>
      <c r="CX51"/>
    </row>
    <row r="52" spans="55:102" x14ac:dyDescent="0.25">
      <c r="BC52"/>
      <c r="CX52"/>
    </row>
    <row r="53" spans="55:102" x14ac:dyDescent="0.25">
      <c r="BC53"/>
      <c r="CX53"/>
    </row>
    <row r="54" spans="55:102" x14ac:dyDescent="0.25">
      <c r="BC54"/>
      <c r="CX54"/>
    </row>
    <row r="55" spans="55:102" x14ac:dyDescent="0.25">
      <c r="BC55"/>
      <c r="CX55"/>
    </row>
    <row r="56" spans="55:102" x14ac:dyDescent="0.25">
      <c r="BC56"/>
      <c r="CX56"/>
    </row>
    <row r="57" spans="55:102" x14ac:dyDescent="0.25">
      <c r="BC57"/>
      <c r="CX57"/>
    </row>
    <row r="58" spans="55:102" x14ac:dyDescent="0.25">
      <c r="BC58"/>
      <c r="CX58"/>
    </row>
    <row r="59" spans="55:102" x14ac:dyDescent="0.25">
      <c r="BC59"/>
      <c r="CX59"/>
    </row>
    <row r="60" spans="55:102" x14ac:dyDescent="0.25">
      <c r="BC60"/>
      <c r="CX60"/>
    </row>
    <row r="61" spans="55:102" x14ac:dyDescent="0.25">
      <c r="BC61"/>
      <c r="CX61"/>
    </row>
    <row r="62" spans="55:102" x14ac:dyDescent="0.25">
      <c r="BC62"/>
      <c r="CX62"/>
    </row>
    <row r="63" spans="55:102" x14ac:dyDescent="0.25">
      <c r="BC63"/>
      <c r="CX63"/>
    </row>
    <row r="64" spans="55:102" x14ac:dyDescent="0.25">
      <c r="BC64"/>
      <c r="CX64"/>
    </row>
    <row r="65" spans="55:102" x14ac:dyDescent="0.25">
      <c r="BC65"/>
      <c r="CX65"/>
    </row>
    <row r="66" spans="55:102" x14ac:dyDescent="0.25">
      <c r="BC66"/>
      <c r="CX66"/>
    </row>
    <row r="67" spans="55:102" x14ac:dyDescent="0.25">
      <c r="BC67"/>
      <c r="CX67"/>
    </row>
    <row r="68" spans="55:102" x14ac:dyDescent="0.25">
      <c r="BC68"/>
      <c r="CX68"/>
    </row>
    <row r="69" spans="55:102" x14ac:dyDescent="0.25">
      <c r="BC69"/>
      <c r="CX69"/>
    </row>
    <row r="70" spans="55:102" x14ac:dyDescent="0.25">
      <c r="BC70"/>
      <c r="CX70"/>
    </row>
    <row r="71" spans="55:102" x14ac:dyDescent="0.25">
      <c r="BC71"/>
      <c r="CX71"/>
    </row>
    <row r="72" spans="55:102" x14ac:dyDescent="0.25">
      <c r="BC72"/>
      <c r="CX72"/>
    </row>
    <row r="73" spans="55:102" x14ac:dyDescent="0.25">
      <c r="BC73"/>
      <c r="CX73"/>
    </row>
    <row r="74" spans="55:102" x14ac:dyDescent="0.25">
      <c r="BC74"/>
      <c r="CX74"/>
    </row>
    <row r="75" spans="55:102" x14ac:dyDescent="0.25">
      <c r="BC75"/>
      <c r="CX75"/>
    </row>
    <row r="76" spans="55:102" x14ac:dyDescent="0.25">
      <c r="BC76"/>
      <c r="CX76"/>
    </row>
    <row r="77" spans="55:102" x14ac:dyDescent="0.25">
      <c r="BC77"/>
      <c r="CX77"/>
    </row>
    <row r="78" spans="55:102" x14ac:dyDescent="0.25">
      <c r="BC78"/>
      <c r="CX78"/>
    </row>
    <row r="79" spans="55:102" x14ac:dyDescent="0.25">
      <c r="BC79"/>
      <c r="CX79"/>
    </row>
    <row r="80" spans="55:102" x14ac:dyDescent="0.25">
      <c r="BC80"/>
      <c r="CX80"/>
    </row>
    <row r="81" spans="55:102" x14ac:dyDescent="0.25">
      <c r="BC81"/>
      <c r="CX81"/>
    </row>
    <row r="82" spans="55:102" x14ac:dyDescent="0.25">
      <c r="BC82"/>
      <c r="CX82"/>
    </row>
    <row r="83" spans="55:102" x14ac:dyDescent="0.25">
      <c r="BC83"/>
      <c r="CX83"/>
    </row>
    <row r="84" spans="55:102" x14ac:dyDescent="0.25">
      <c r="BC84"/>
      <c r="CX84"/>
    </row>
    <row r="85" spans="55:102" x14ac:dyDescent="0.25">
      <c r="BC85"/>
      <c r="CX85"/>
    </row>
    <row r="86" spans="55:102" x14ac:dyDescent="0.25">
      <c r="BC86"/>
      <c r="CX86"/>
    </row>
    <row r="87" spans="55:102" x14ac:dyDescent="0.25">
      <c r="BC87"/>
      <c r="CX87"/>
    </row>
    <row r="88" spans="55:102" x14ac:dyDescent="0.25">
      <c r="BC88"/>
      <c r="CX88"/>
    </row>
    <row r="89" spans="55:102" x14ac:dyDescent="0.25">
      <c r="BC89"/>
      <c r="CX89"/>
    </row>
    <row r="90" spans="55:102" x14ac:dyDescent="0.25">
      <c r="BC90"/>
      <c r="CX90"/>
    </row>
    <row r="91" spans="55:102" x14ac:dyDescent="0.25">
      <c r="BC91"/>
      <c r="CX91"/>
    </row>
    <row r="92" spans="55:102" x14ac:dyDescent="0.25">
      <c r="BC92"/>
      <c r="CX92"/>
    </row>
    <row r="93" spans="55:102" x14ac:dyDescent="0.25">
      <c r="BC93"/>
      <c r="CX93"/>
    </row>
    <row r="94" spans="55:102" x14ac:dyDescent="0.25">
      <c r="BC94"/>
      <c r="CX94"/>
    </row>
    <row r="95" spans="55:102" x14ac:dyDescent="0.25">
      <c r="BC95"/>
      <c r="CX95"/>
    </row>
    <row r="96" spans="55:102" x14ac:dyDescent="0.25">
      <c r="BC96"/>
      <c r="CX96"/>
    </row>
    <row r="97" spans="55:102" x14ac:dyDescent="0.25">
      <c r="BC97"/>
      <c r="CX97"/>
    </row>
    <row r="98" spans="55:102" x14ac:dyDescent="0.25">
      <c r="BC98"/>
      <c r="CX98"/>
    </row>
    <row r="99" spans="55:102" x14ac:dyDescent="0.25">
      <c r="BC99"/>
      <c r="CX99"/>
    </row>
    <row r="100" spans="55:102" x14ac:dyDescent="0.25">
      <c r="BC100"/>
      <c r="CX100"/>
    </row>
    <row r="101" spans="55:102" x14ac:dyDescent="0.25">
      <c r="BC101"/>
      <c r="CX101"/>
    </row>
    <row r="102" spans="55:102" x14ac:dyDescent="0.25">
      <c r="BC102"/>
      <c r="CX102"/>
    </row>
    <row r="103" spans="55:102" x14ac:dyDescent="0.25">
      <c r="BC103"/>
      <c r="CX103"/>
    </row>
    <row r="104" spans="55:102" x14ac:dyDescent="0.25">
      <c r="BC104"/>
      <c r="CX104"/>
    </row>
    <row r="105" spans="55:102" x14ac:dyDescent="0.25">
      <c r="BC105"/>
      <c r="CX105"/>
    </row>
    <row r="106" spans="55:102" x14ac:dyDescent="0.25">
      <c r="BC106"/>
      <c r="CX106"/>
    </row>
    <row r="107" spans="55:102" x14ac:dyDescent="0.25">
      <c r="BC107"/>
      <c r="CX107"/>
    </row>
    <row r="108" spans="55:102" x14ac:dyDescent="0.25">
      <c r="BC108"/>
      <c r="CX108"/>
    </row>
    <row r="109" spans="55:102" x14ac:dyDescent="0.25">
      <c r="BC109"/>
      <c r="CX109"/>
    </row>
    <row r="110" spans="55:102" x14ac:dyDescent="0.25">
      <c r="BC110"/>
      <c r="CX110"/>
    </row>
    <row r="111" spans="55:102" x14ac:dyDescent="0.25">
      <c r="BC111"/>
      <c r="CX111"/>
    </row>
    <row r="112" spans="55:102" x14ac:dyDescent="0.25">
      <c r="BC112"/>
      <c r="CX112"/>
    </row>
    <row r="113" spans="55:102" x14ac:dyDescent="0.25">
      <c r="BC113"/>
      <c r="CX113"/>
    </row>
    <row r="114" spans="55:102" x14ac:dyDescent="0.25">
      <c r="BC114"/>
      <c r="CX114"/>
    </row>
    <row r="115" spans="55:102" x14ac:dyDescent="0.25">
      <c r="BC115"/>
      <c r="CX115"/>
    </row>
    <row r="116" spans="55:102" x14ac:dyDescent="0.25">
      <c r="BC116"/>
      <c r="CX116"/>
    </row>
    <row r="117" spans="55:102" x14ac:dyDescent="0.25">
      <c r="BC117"/>
      <c r="CX117"/>
    </row>
    <row r="118" spans="55:102" x14ac:dyDescent="0.25">
      <c r="BC118"/>
      <c r="CX118"/>
    </row>
    <row r="119" spans="55:102" x14ac:dyDescent="0.25">
      <c r="BC119"/>
      <c r="CX119"/>
    </row>
    <row r="120" spans="55:102" x14ac:dyDescent="0.25">
      <c r="BC120"/>
      <c r="CX120"/>
    </row>
    <row r="121" spans="55:102" x14ac:dyDescent="0.25">
      <c r="BC121"/>
      <c r="CX121"/>
    </row>
    <row r="122" spans="55:102" x14ac:dyDescent="0.25">
      <c r="BC122"/>
      <c r="CX122"/>
    </row>
    <row r="123" spans="55:102" x14ac:dyDescent="0.25">
      <c r="BC123"/>
      <c r="CX123"/>
    </row>
    <row r="124" spans="55:102" x14ac:dyDescent="0.25">
      <c r="BC124"/>
      <c r="CX124"/>
    </row>
    <row r="125" spans="55:102" x14ac:dyDescent="0.25">
      <c r="BC125"/>
      <c r="CX125"/>
    </row>
    <row r="126" spans="55:102" x14ac:dyDescent="0.25">
      <c r="BC126"/>
      <c r="CX126"/>
    </row>
    <row r="127" spans="55:102" x14ac:dyDescent="0.25">
      <c r="BC127"/>
      <c r="CX127"/>
    </row>
    <row r="128" spans="55:102" x14ac:dyDescent="0.25">
      <c r="BC128"/>
      <c r="CX128"/>
    </row>
    <row r="129" spans="55:102" x14ac:dyDescent="0.25">
      <c r="BC129"/>
      <c r="CX129"/>
    </row>
    <row r="130" spans="55:102" x14ac:dyDescent="0.25">
      <c r="BC130"/>
      <c r="CX130"/>
    </row>
    <row r="131" spans="55:102" x14ac:dyDescent="0.25">
      <c r="BC131"/>
      <c r="CX131"/>
    </row>
    <row r="132" spans="55:102" x14ac:dyDescent="0.25">
      <c r="BC132"/>
      <c r="CX132"/>
    </row>
    <row r="133" spans="55:102" x14ac:dyDescent="0.25">
      <c r="BC133"/>
      <c r="CX133"/>
    </row>
    <row r="134" spans="55:102" x14ac:dyDescent="0.25">
      <c r="BC134"/>
      <c r="CX134"/>
    </row>
    <row r="135" spans="55:102" x14ac:dyDescent="0.25">
      <c r="BC135"/>
      <c r="CX135"/>
    </row>
    <row r="136" spans="55:102" x14ac:dyDescent="0.25">
      <c r="BC136"/>
      <c r="CX136"/>
    </row>
    <row r="137" spans="55:102" x14ac:dyDescent="0.25">
      <c r="BC137"/>
      <c r="CX137"/>
    </row>
    <row r="138" spans="55:102" x14ac:dyDescent="0.25">
      <c r="BC138"/>
      <c r="CX138"/>
    </row>
    <row r="139" spans="55:102" x14ac:dyDescent="0.25">
      <c r="BC139"/>
      <c r="CX139"/>
    </row>
    <row r="140" spans="55:102" x14ac:dyDescent="0.25">
      <c r="BC140"/>
      <c r="CX140"/>
    </row>
    <row r="141" spans="55:102" x14ac:dyDescent="0.25">
      <c r="BC141"/>
      <c r="CX141"/>
    </row>
    <row r="142" spans="55:102" x14ac:dyDescent="0.25">
      <c r="BC142"/>
      <c r="CX142"/>
    </row>
    <row r="143" spans="55:102" x14ac:dyDescent="0.25">
      <c r="BC143"/>
      <c r="CX143"/>
    </row>
    <row r="144" spans="55:102" x14ac:dyDescent="0.25">
      <c r="BC144"/>
      <c r="CX144"/>
    </row>
    <row r="145" spans="55:102" x14ac:dyDescent="0.25">
      <c r="BC145"/>
      <c r="CX145"/>
    </row>
    <row r="146" spans="55:102" x14ac:dyDescent="0.25">
      <c r="BC146"/>
      <c r="CX146"/>
    </row>
    <row r="147" spans="55:102" x14ac:dyDescent="0.25">
      <c r="BC147"/>
      <c r="CX147"/>
    </row>
    <row r="148" spans="55:102" x14ac:dyDescent="0.25">
      <c r="BC148"/>
      <c r="CX148"/>
    </row>
    <row r="149" spans="55:102" x14ac:dyDescent="0.25">
      <c r="BC149"/>
      <c r="CX149"/>
    </row>
    <row r="150" spans="55:102" x14ac:dyDescent="0.25">
      <c r="BC150"/>
      <c r="CX150"/>
    </row>
    <row r="151" spans="55:102" x14ac:dyDescent="0.25">
      <c r="BC151"/>
      <c r="CX151"/>
    </row>
    <row r="152" spans="55:102" x14ac:dyDescent="0.25">
      <c r="BC152"/>
      <c r="CX152"/>
    </row>
    <row r="153" spans="55:102" x14ac:dyDescent="0.25">
      <c r="BC153"/>
      <c r="CX153"/>
    </row>
    <row r="154" spans="55:102" x14ac:dyDescent="0.25">
      <c r="BC154"/>
      <c r="CX154"/>
    </row>
    <row r="155" spans="55:102" x14ac:dyDescent="0.25">
      <c r="BC155"/>
      <c r="CX155"/>
    </row>
    <row r="156" spans="55:102" x14ac:dyDescent="0.25">
      <c r="BC156"/>
      <c r="CX156"/>
    </row>
    <row r="157" spans="55:102" x14ac:dyDescent="0.25">
      <c r="BC157"/>
      <c r="CX157"/>
    </row>
    <row r="158" spans="55:102" x14ac:dyDescent="0.25">
      <c r="BC158"/>
      <c r="CX158"/>
    </row>
    <row r="159" spans="55:102" x14ac:dyDescent="0.25">
      <c r="BC159"/>
      <c r="CX159"/>
    </row>
    <row r="160" spans="55:102" x14ac:dyDescent="0.25">
      <c r="BC160"/>
      <c r="CX160"/>
    </row>
    <row r="161" spans="55:102" x14ac:dyDescent="0.25">
      <c r="BC161"/>
      <c r="CX161"/>
    </row>
    <row r="162" spans="55:102" x14ac:dyDescent="0.25">
      <c r="BC162"/>
      <c r="CX162"/>
    </row>
    <row r="163" spans="55:102" x14ac:dyDescent="0.25">
      <c r="BC163"/>
      <c r="CX163"/>
    </row>
    <row r="164" spans="55:102" x14ac:dyDescent="0.25">
      <c r="BC164"/>
      <c r="CX164"/>
    </row>
    <row r="165" spans="55:102" x14ac:dyDescent="0.25">
      <c r="BC165"/>
      <c r="CX165"/>
    </row>
    <row r="166" spans="55:102" x14ac:dyDescent="0.25">
      <c r="BC166"/>
      <c r="CX166"/>
    </row>
    <row r="167" spans="55:102" x14ac:dyDescent="0.25">
      <c r="BC167"/>
      <c r="CX167"/>
    </row>
    <row r="168" spans="55:102" x14ac:dyDescent="0.25">
      <c r="BC168"/>
      <c r="CX168"/>
    </row>
    <row r="169" spans="55:102" x14ac:dyDescent="0.25">
      <c r="BC169"/>
      <c r="CX169"/>
    </row>
    <row r="170" spans="55:102" x14ac:dyDescent="0.25">
      <c r="BC170"/>
      <c r="CX170"/>
    </row>
    <row r="171" spans="55:102" x14ac:dyDescent="0.25">
      <c r="BC171"/>
      <c r="CX171"/>
    </row>
    <row r="172" spans="55:102" x14ac:dyDescent="0.25">
      <c r="BC172"/>
      <c r="CX172"/>
    </row>
    <row r="173" spans="55:102" x14ac:dyDescent="0.25">
      <c r="BC173"/>
      <c r="CX173"/>
    </row>
    <row r="174" spans="55:102" x14ac:dyDescent="0.25">
      <c r="BC174"/>
      <c r="CX174"/>
    </row>
    <row r="175" spans="55:102" x14ac:dyDescent="0.25">
      <c r="BC175"/>
      <c r="CX175"/>
    </row>
    <row r="176" spans="55:102" x14ac:dyDescent="0.25">
      <c r="BC176"/>
      <c r="CX176"/>
    </row>
    <row r="177" spans="55:102" x14ac:dyDescent="0.25">
      <c r="BC177"/>
      <c r="CX177"/>
    </row>
    <row r="178" spans="55:102" x14ac:dyDescent="0.25">
      <c r="BC178"/>
      <c r="CX178"/>
    </row>
    <row r="179" spans="55:102" x14ac:dyDescent="0.25">
      <c r="BC179"/>
      <c r="CX179"/>
    </row>
    <row r="180" spans="55:102" x14ac:dyDescent="0.25">
      <c r="BC180"/>
      <c r="CX180"/>
    </row>
    <row r="181" spans="55:102" x14ac:dyDescent="0.25">
      <c r="BC181"/>
      <c r="CX181"/>
    </row>
    <row r="182" spans="55:102" x14ac:dyDescent="0.25">
      <c r="BC182"/>
      <c r="CX182"/>
    </row>
    <row r="183" spans="55:102" x14ac:dyDescent="0.25">
      <c r="BC183"/>
      <c r="CX183"/>
    </row>
    <row r="184" spans="55:102" x14ac:dyDescent="0.25">
      <c r="BC184"/>
      <c r="CX184"/>
    </row>
    <row r="185" spans="55:102" x14ac:dyDescent="0.25">
      <c r="BC185"/>
      <c r="CX185"/>
    </row>
    <row r="186" spans="55:102" x14ac:dyDescent="0.25">
      <c r="BC186"/>
      <c r="CX186"/>
    </row>
    <row r="187" spans="55:102" x14ac:dyDescent="0.25">
      <c r="BC187"/>
      <c r="CX187"/>
    </row>
    <row r="188" spans="55:102" x14ac:dyDescent="0.25">
      <c r="BC188"/>
      <c r="CX188"/>
    </row>
    <row r="189" spans="55:102" x14ac:dyDescent="0.25">
      <c r="BC189"/>
      <c r="CX189"/>
    </row>
    <row r="190" spans="55:102" x14ac:dyDescent="0.25">
      <c r="BC190"/>
      <c r="CX190"/>
    </row>
    <row r="191" spans="55:102" x14ac:dyDescent="0.25">
      <c r="BC191"/>
      <c r="CX191"/>
    </row>
    <row r="192" spans="55:102" x14ac:dyDescent="0.25">
      <c r="BC192"/>
      <c r="CX192"/>
    </row>
    <row r="193" spans="55:102" x14ac:dyDescent="0.25">
      <c r="BC193"/>
      <c r="CX193"/>
    </row>
    <row r="194" spans="55:102" x14ac:dyDescent="0.25">
      <c r="BC194"/>
      <c r="CX194"/>
    </row>
    <row r="195" spans="55:102" x14ac:dyDescent="0.25">
      <c r="BC195"/>
      <c r="CX195"/>
    </row>
    <row r="196" spans="55:102" x14ac:dyDescent="0.25">
      <c r="BC196"/>
      <c r="CX196"/>
    </row>
    <row r="197" spans="55:102" x14ac:dyDescent="0.25">
      <c r="BC197"/>
      <c r="CX197"/>
    </row>
    <row r="198" spans="55:102" x14ac:dyDescent="0.25">
      <c r="BC198"/>
      <c r="CX198"/>
    </row>
    <row r="199" spans="55:102" x14ac:dyDescent="0.25">
      <c r="BC199"/>
      <c r="CX199"/>
    </row>
    <row r="200" spans="55:102" x14ac:dyDescent="0.25">
      <c r="BC200"/>
      <c r="CX200"/>
    </row>
    <row r="201" spans="55:102" x14ac:dyDescent="0.25">
      <c r="BC201"/>
      <c r="CX201"/>
    </row>
    <row r="202" spans="55:102" x14ac:dyDescent="0.25">
      <c r="BC202"/>
      <c r="CX202"/>
    </row>
    <row r="203" spans="55:102" x14ac:dyDescent="0.25">
      <c r="BC203"/>
      <c r="CX203"/>
    </row>
    <row r="204" spans="55:102" x14ac:dyDescent="0.25">
      <c r="BC204"/>
      <c r="CX204"/>
    </row>
    <row r="205" spans="55:102" x14ac:dyDescent="0.25">
      <c r="BC205"/>
      <c r="CX205"/>
    </row>
    <row r="206" spans="55:102" x14ac:dyDescent="0.25">
      <c r="BC206"/>
      <c r="CX206"/>
    </row>
    <row r="207" spans="55:102" x14ac:dyDescent="0.25">
      <c r="BC207"/>
      <c r="CX207"/>
    </row>
    <row r="208" spans="55:102" x14ac:dyDescent="0.25">
      <c r="BC208"/>
      <c r="CX208"/>
    </row>
    <row r="209" spans="55:102" x14ac:dyDescent="0.25">
      <c r="BC209"/>
      <c r="CX209"/>
    </row>
    <row r="210" spans="55:102" x14ac:dyDescent="0.25">
      <c r="BC210"/>
      <c r="CX210"/>
    </row>
    <row r="211" spans="55:102" x14ac:dyDescent="0.25">
      <c r="BC211"/>
      <c r="CX211"/>
    </row>
    <row r="212" spans="55:102" x14ac:dyDescent="0.25">
      <c r="BC212"/>
      <c r="CX212"/>
    </row>
    <row r="213" spans="55:102" x14ac:dyDescent="0.25">
      <c r="BC213"/>
      <c r="CX213"/>
    </row>
    <row r="214" spans="55:102" x14ac:dyDescent="0.25">
      <c r="BC214"/>
      <c r="CX214"/>
    </row>
    <row r="215" spans="55:102" x14ac:dyDescent="0.25">
      <c r="BC215"/>
      <c r="CX215"/>
    </row>
    <row r="216" spans="55:102" x14ac:dyDescent="0.25">
      <c r="BC216"/>
      <c r="CX216"/>
    </row>
    <row r="217" spans="55:102" x14ac:dyDescent="0.25">
      <c r="BC217"/>
      <c r="CX217"/>
    </row>
    <row r="218" spans="55:102" x14ac:dyDescent="0.25">
      <c r="BC218"/>
      <c r="CX218"/>
    </row>
    <row r="219" spans="55:102" x14ac:dyDescent="0.25">
      <c r="BC219"/>
      <c r="CX219"/>
    </row>
    <row r="220" spans="55:102" x14ac:dyDescent="0.25">
      <c r="BC220"/>
      <c r="CX220"/>
    </row>
    <row r="221" spans="55:102" x14ac:dyDescent="0.25">
      <c r="BC221"/>
      <c r="CX221"/>
    </row>
    <row r="222" spans="55:102" x14ac:dyDescent="0.25">
      <c r="BC222"/>
      <c r="CX222"/>
    </row>
    <row r="223" spans="55:102" x14ac:dyDescent="0.25">
      <c r="BC223"/>
      <c r="CX223"/>
    </row>
    <row r="224" spans="55:102" x14ac:dyDescent="0.25">
      <c r="BC224"/>
      <c r="CX224"/>
    </row>
    <row r="225" spans="55:102" x14ac:dyDescent="0.25">
      <c r="BC225"/>
      <c r="CX225"/>
    </row>
    <row r="226" spans="55:102" x14ac:dyDescent="0.25">
      <c r="BC226"/>
      <c r="CX226"/>
    </row>
    <row r="227" spans="55:102" x14ac:dyDescent="0.25">
      <c r="BC227"/>
      <c r="CX227"/>
    </row>
    <row r="228" spans="55:102" x14ac:dyDescent="0.25">
      <c r="BC228"/>
      <c r="CX228"/>
    </row>
    <row r="229" spans="55:102" x14ac:dyDescent="0.25">
      <c r="BC229"/>
      <c r="CX229"/>
    </row>
    <row r="230" spans="55:102" x14ac:dyDescent="0.25">
      <c r="BC230"/>
      <c r="CX230"/>
    </row>
    <row r="231" spans="55:102" x14ac:dyDescent="0.25">
      <c r="BC231"/>
      <c r="CX231"/>
    </row>
    <row r="232" spans="55:102" x14ac:dyDescent="0.25">
      <c r="BC232"/>
      <c r="CX232"/>
    </row>
    <row r="233" spans="55:102" x14ac:dyDescent="0.25">
      <c r="BC233"/>
      <c r="CX233"/>
    </row>
    <row r="234" spans="55:102" x14ac:dyDescent="0.25">
      <c r="BC234"/>
      <c r="CX234"/>
    </row>
    <row r="235" spans="55:102" x14ac:dyDescent="0.25">
      <c r="BC235"/>
      <c r="CX235"/>
    </row>
    <row r="236" spans="55:102" x14ac:dyDescent="0.25">
      <c r="BC236"/>
      <c r="CX236"/>
    </row>
    <row r="237" spans="55:102" x14ac:dyDescent="0.25">
      <c r="BC237"/>
      <c r="CX237"/>
    </row>
    <row r="238" spans="55:102" x14ac:dyDescent="0.25">
      <c r="BC238"/>
      <c r="CX238"/>
    </row>
    <row r="239" spans="55:102" x14ac:dyDescent="0.25">
      <c r="BC239"/>
      <c r="CX239"/>
    </row>
    <row r="240" spans="55:102" x14ac:dyDescent="0.25">
      <c r="BC240"/>
      <c r="CX240"/>
    </row>
    <row r="241" spans="55:102" x14ac:dyDescent="0.25">
      <c r="BC241"/>
      <c r="CX241"/>
    </row>
    <row r="242" spans="55:102" x14ac:dyDescent="0.25">
      <c r="BC242"/>
      <c r="CX242"/>
    </row>
    <row r="243" spans="55:102" x14ac:dyDescent="0.25">
      <c r="BC243"/>
      <c r="CX243"/>
    </row>
    <row r="244" spans="55:102" x14ac:dyDescent="0.25">
      <c r="BC244"/>
      <c r="CX244"/>
    </row>
    <row r="245" spans="55:102" x14ac:dyDescent="0.25">
      <c r="BC245"/>
      <c r="CX245"/>
    </row>
    <row r="246" spans="55:102" x14ac:dyDescent="0.25">
      <c r="BC246"/>
      <c r="CX246"/>
    </row>
    <row r="247" spans="55:102" x14ac:dyDescent="0.25">
      <c r="BC247"/>
      <c r="CX247"/>
    </row>
    <row r="248" spans="55:102" x14ac:dyDescent="0.25">
      <c r="BC248"/>
      <c r="CX248"/>
    </row>
    <row r="249" spans="55:102" x14ac:dyDescent="0.25">
      <c r="BC249"/>
      <c r="CX249"/>
    </row>
    <row r="250" spans="55:102" x14ac:dyDescent="0.25">
      <c r="BC250"/>
      <c r="CX250"/>
    </row>
    <row r="251" spans="55:102" x14ac:dyDescent="0.25">
      <c r="BC251"/>
      <c r="CX251"/>
    </row>
    <row r="252" spans="55:102" x14ac:dyDescent="0.25">
      <c r="BC252"/>
      <c r="CX252"/>
    </row>
    <row r="253" spans="55:102" x14ac:dyDescent="0.25">
      <c r="BC253"/>
      <c r="CX253"/>
    </row>
    <row r="254" spans="55:102" x14ac:dyDescent="0.25">
      <c r="BC254"/>
      <c r="CX254"/>
    </row>
    <row r="255" spans="55:102" x14ac:dyDescent="0.25">
      <c r="BC255"/>
      <c r="CX255"/>
    </row>
    <row r="256" spans="55:102" x14ac:dyDescent="0.25">
      <c r="BC256"/>
      <c r="CX256"/>
    </row>
    <row r="257" spans="55:102" x14ac:dyDescent="0.25">
      <c r="BC257"/>
      <c r="CX257"/>
    </row>
    <row r="258" spans="55:102" x14ac:dyDescent="0.25">
      <c r="BC258"/>
      <c r="CX258"/>
    </row>
    <row r="259" spans="55:102" x14ac:dyDescent="0.25">
      <c r="BC259"/>
      <c r="CX259"/>
    </row>
    <row r="260" spans="55:102" x14ac:dyDescent="0.25">
      <c r="BC260"/>
      <c r="CX260"/>
    </row>
    <row r="261" spans="55:102" x14ac:dyDescent="0.25">
      <c r="BC261"/>
      <c r="CX261"/>
    </row>
    <row r="262" spans="55:102" x14ac:dyDescent="0.25">
      <c r="BC262"/>
      <c r="CX262"/>
    </row>
    <row r="263" spans="55:102" x14ac:dyDescent="0.25">
      <c r="BC263"/>
      <c r="CX263"/>
    </row>
    <row r="264" spans="55:102" x14ac:dyDescent="0.25">
      <c r="BC264"/>
      <c r="CX264"/>
    </row>
    <row r="265" spans="55:102" x14ac:dyDescent="0.25">
      <c r="BC265"/>
      <c r="CX265"/>
    </row>
    <row r="266" spans="55:102" x14ac:dyDescent="0.25">
      <c r="BC266"/>
      <c r="CX266"/>
    </row>
    <row r="267" spans="55:102" x14ac:dyDescent="0.25">
      <c r="BC267"/>
      <c r="CX267"/>
    </row>
    <row r="268" spans="55:102" x14ac:dyDescent="0.25">
      <c r="BC268"/>
      <c r="CX268"/>
    </row>
    <row r="269" spans="55:102" x14ac:dyDescent="0.25">
      <c r="BC269"/>
      <c r="CX269"/>
    </row>
    <row r="270" spans="55:102" x14ac:dyDescent="0.25">
      <c r="BC270"/>
      <c r="CX270"/>
    </row>
    <row r="271" spans="55:102" x14ac:dyDescent="0.25">
      <c r="BC271"/>
      <c r="CX271"/>
    </row>
    <row r="272" spans="55:102" x14ac:dyDescent="0.25">
      <c r="BC272"/>
      <c r="CX272"/>
    </row>
    <row r="273" spans="55:102" x14ac:dyDescent="0.25">
      <c r="BC273"/>
      <c r="CX273"/>
    </row>
    <row r="274" spans="55:102" x14ac:dyDescent="0.25">
      <c r="BC274"/>
      <c r="CX274"/>
    </row>
    <row r="275" spans="55:102" x14ac:dyDescent="0.25">
      <c r="BC275"/>
      <c r="CX275"/>
    </row>
    <row r="276" spans="55:102" x14ac:dyDescent="0.25">
      <c r="BC276"/>
      <c r="CX276"/>
    </row>
    <row r="277" spans="55:102" x14ac:dyDescent="0.25">
      <c r="BC277"/>
      <c r="CX277"/>
    </row>
    <row r="278" spans="55:102" x14ac:dyDescent="0.25">
      <c r="BC278"/>
      <c r="CX278"/>
    </row>
    <row r="279" spans="55:102" x14ac:dyDescent="0.25">
      <c r="BC279"/>
      <c r="CX279"/>
    </row>
    <row r="280" spans="55:102" x14ac:dyDescent="0.25">
      <c r="BC280"/>
      <c r="CX280"/>
    </row>
    <row r="281" spans="55:102" x14ac:dyDescent="0.25">
      <c r="BC281"/>
      <c r="CX281"/>
    </row>
    <row r="282" spans="55:102" x14ac:dyDescent="0.25">
      <c r="BC282"/>
      <c r="CX282"/>
    </row>
    <row r="283" spans="55:102" x14ac:dyDescent="0.25">
      <c r="BC283"/>
      <c r="CX283"/>
    </row>
    <row r="284" spans="55:102" x14ac:dyDescent="0.25">
      <c r="BC284"/>
      <c r="CX284"/>
    </row>
    <row r="285" spans="55:102" x14ac:dyDescent="0.25">
      <c r="BC285"/>
      <c r="CX285"/>
    </row>
    <row r="286" spans="55:102" x14ac:dyDescent="0.25">
      <c r="BC286"/>
      <c r="CX286"/>
    </row>
    <row r="287" spans="55:102" x14ac:dyDescent="0.25">
      <c r="BC287"/>
      <c r="CX287"/>
    </row>
    <row r="288" spans="55:102" x14ac:dyDescent="0.25">
      <c r="BC288"/>
      <c r="CX288"/>
    </row>
    <row r="289" spans="55:102" x14ac:dyDescent="0.25">
      <c r="BC289"/>
      <c r="CX289"/>
    </row>
    <row r="290" spans="55:102" x14ac:dyDescent="0.25">
      <c r="BC290"/>
      <c r="CX290"/>
    </row>
    <row r="291" spans="55:102" x14ac:dyDescent="0.25">
      <c r="BC291"/>
      <c r="CX291"/>
    </row>
    <row r="292" spans="55:102" x14ac:dyDescent="0.25">
      <c r="BC292"/>
      <c r="CX292"/>
    </row>
    <row r="293" spans="55:102" x14ac:dyDescent="0.25">
      <c r="BC293"/>
      <c r="CX293"/>
    </row>
    <row r="294" spans="55:102" x14ac:dyDescent="0.25">
      <c r="BC294"/>
      <c r="CX294"/>
    </row>
    <row r="295" spans="55:102" x14ac:dyDescent="0.25">
      <c r="BC295"/>
      <c r="CX295"/>
    </row>
    <row r="296" spans="55:102" x14ac:dyDescent="0.25">
      <c r="BC296"/>
      <c r="CX296"/>
    </row>
    <row r="297" spans="55:102" x14ac:dyDescent="0.25">
      <c r="BC297"/>
      <c r="CX297"/>
    </row>
    <row r="298" spans="55:102" x14ac:dyDescent="0.25">
      <c r="BC298"/>
      <c r="CX298"/>
    </row>
    <row r="299" spans="55:102" x14ac:dyDescent="0.25">
      <c r="BC299"/>
      <c r="CX299"/>
    </row>
    <row r="300" spans="55:102" x14ac:dyDescent="0.25">
      <c r="BC300"/>
      <c r="CX300"/>
    </row>
    <row r="301" spans="55:102" x14ac:dyDescent="0.25">
      <c r="BC301"/>
      <c r="CX301"/>
    </row>
    <row r="302" spans="55:102" x14ac:dyDescent="0.25">
      <c r="BC302"/>
      <c r="CX302"/>
    </row>
    <row r="303" spans="55:102" x14ac:dyDescent="0.25">
      <c r="BC303"/>
      <c r="CX303"/>
    </row>
    <row r="304" spans="55:102" x14ac:dyDescent="0.25">
      <c r="BC304"/>
      <c r="CX304"/>
    </row>
    <row r="305" spans="55:102" x14ac:dyDescent="0.25">
      <c r="BC305"/>
      <c r="CX305"/>
    </row>
    <row r="306" spans="55:102" x14ac:dyDescent="0.25">
      <c r="BC306"/>
      <c r="CX306"/>
    </row>
    <row r="307" spans="55:102" x14ac:dyDescent="0.25">
      <c r="BC307"/>
      <c r="CX307"/>
    </row>
    <row r="308" spans="55:102" x14ac:dyDescent="0.25">
      <c r="BC308"/>
      <c r="CX308"/>
    </row>
    <row r="309" spans="55:102" x14ac:dyDescent="0.25">
      <c r="BC309"/>
      <c r="CX309"/>
    </row>
    <row r="310" spans="55:102" x14ac:dyDescent="0.25">
      <c r="BC310"/>
      <c r="CX310"/>
    </row>
    <row r="311" spans="55:102" x14ac:dyDescent="0.25">
      <c r="BC311"/>
      <c r="CX311"/>
    </row>
    <row r="312" spans="55:102" x14ac:dyDescent="0.25">
      <c r="BC312"/>
      <c r="CX312"/>
    </row>
    <row r="313" spans="55:102" x14ac:dyDescent="0.25">
      <c r="BC313"/>
      <c r="CX313"/>
    </row>
    <row r="314" spans="55:102" x14ac:dyDescent="0.25">
      <c r="BC314"/>
      <c r="CX314"/>
    </row>
    <row r="315" spans="55:102" x14ac:dyDescent="0.25">
      <c r="BC315"/>
      <c r="CX315"/>
    </row>
    <row r="316" spans="55:102" x14ac:dyDescent="0.25">
      <c r="BC316"/>
      <c r="CX316"/>
    </row>
    <row r="317" spans="55:102" x14ac:dyDescent="0.25">
      <c r="BC317"/>
      <c r="CX317"/>
    </row>
    <row r="318" spans="55:102" x14ac:dyDescent="0.25">
      <c r="BC318"/>
      <c r="CX318"/>
    </row>
    <row r="319" spans="55:102" x14ac:dyDescent="0.25">
      <c r="BC319"/>
      <c r="CX319"/>
    </row>
    <row r="320" spans="55:102" x14ac:dyDescent="0.25">
      <c r="BC320"/>
      <c r="CX320"/>
    </row>
    <row r="321" spans="55:102" x14ac:dyDescent="0.25">
      <c r="BC321"/>
      <c r="CX321"/>
    </row>
    <row r="322" spans="55:102" x14ac:dyDescent="0.25">
      <c r="BC322"/>
      <c r="CX322"/>
    </row>
    <row r="323" spans="55:102" x14ac:dyDescent="0.25">
      <c r="BC323"/>
      <c r="CX323"/>
    </row>
    <row r="324" spans="55:102" x14ac:dyDescent="0.25">
      <c r="BC324"/>
      <c r="CX324"/>
    </row>
    <row r="325" spans="55:102" x14ac:dyDescent="0.25">
      <c r="BC325"/>
      <c r="CX325"/>
    </row>
    <row r="326" spans="55:102" x14ac:dyDescent="0.25">
      <c r="BC326"/>
      <c r="CX326"/>
    </row>
    <row r="327" spans="55:102" x14ac:dyDescent="0.25">
      <c r="BC327"/>
      <c r="CX327"/>
    </row>
    <row r="328" spans="55:102" x14ac:dyDescent="0.25">
      <c r="BC328"/>
      <c r="CX328"/>
    </row>
    <row r="329" spans="55:102" x14ac:dyDescent="0.25">
      <c r="BC329"/>
      <c r="CX329"/>
    </row>
    <row r="330" spans="55:102" x14ac:dyDescent="0.25">
      <c r="BC330"/>
      <c r="CX330"/>
    </row>
    <row r="331" spans="55:102" x14ac:dyDescent="0.25">
      <c r="BC331"/>
      <c r="CX331"/>
    </row>
    <row r="332" spans="55:102" x14ac:dyDescent="0.25">
      <c r="BC332"/>
      <c r="CX332"/>
    </row>
    <row r="333" spans="55:102" x14ac:dyDescent="0.25">
      <c r="BC333"/>
      <c r="CX333"/>
    </row>
    <row r="334" spans="55:102" x14ac:dyDescent="0.25">
      <c r="BC334"/>
      <c r="CX334"/>
    </row>
    <row r="335" spans="55:102" x14ac:dyDescent="0.25">
      <c r="BC335"/>
      <c r="CX335"/>
    </row>
    <row r="336" spans="55:102" x14ac:dyDescent="0.25">
      <c r="BC336"/>
      <c r="CX336"/>
    </row>
    <row r="337" spans="55:102" x14ac:dyDescent="0.25">
      <c r="BC337"/>
      <c r="CX337"/>
    </row>
    <row r="338" spans="55:102" x14ac:dyDescent="0.25">
      <c r="BC338"/>
      <c r="CX338"/>
    </row>
    <row r="339" spans="55:102" x14ac:dyDescent="0.25">
      <c r="BC339"/>
      <c r="CX339"/>
    </row>
    <row r="340" spans="55:102" x14ac:dyDescent="0.25">
      <c r="BC340"/>
      <c r="CX340"/>
    </row>
    <row r="341" spans="55:102" x14ac:dyDescent="0.25">
      <c r="BC341"/>
      <c r="CX341"/>
    </row>
    <row r="342" spans="55:102" x14ac:dyDescent="0.25">
      <c r="BC342"/>
      <c r="CX342"/>
    </row>
    <row r="343" spans="55:102" x14ac:dyDescent="0.25">
      <c r="BC343"/>
      <c r="CX343"/>
    </row>
    <row r="344" spans="55:102" x14ac:dyDescent="0.25">
      <c r="BC344"/>
      <c r="CX344"/>
    </row>
    <row r="345" spans="55:102" x14ac:dyDescent="0.25">
      <c r="BC345"/>
      <c r="CX345"/>
    </row>
    <row r="346" spans="55:102" x14ac:dyDescent="0.25">
      <c r="BC346"/>
      <c r="CX346"/>
    </row>
    <row r="347" spans="55:102" x14ac:dyDescent="0.25">
      <c r="BC347"/>
      <c r="CX347"/>
    </row>
    <row r="348" spans="55:102" x14ac:dyDescent="0.25">
      <c r="BC348"/>
      <c r="CX348"/>
    </row>
    <row r="349" spans="55:102" x14ac:dyDescent="0.25">
      <c r="BC349"/>
      <c r="CX349"/>
    </row>
    <row r="350" spans="55:102" x14ac:dyDescent="0.25">
      <c r="BC350"/>
      <c r="CX350"/>
    </row>
    <row r="351" spans="55:102" x14ac:dyDescent="0.25">
      <c r="BC351"/>
      <c r="CX351"/>
    </row>
    <row r="352" spans="55:102" x14ac:dyDescent="0.25">
      <c r="BC352"/>
      <c r="CX352"/>
    </row>
    <row r="353" spans="55:102" x14ac:dyDescent="0.25">
      <c r="BC353"/>
      <c r="CX353"/>
    </row>
    <row r="354" spans="55:102" x14ac:dyDescent="0.25">
      <c r="BC354"/>
      <c r="CX354"/>
    </row>
    <row r="355" spans="55:102" x14ac:dyDescent="0.25">
      <c r="BC355"/>
      <c r="CX355"/>
    </row>
    <row r="356" spans="55:102" x14ac:dyDescent="0.25">
      <c r="BC356"/>
      <c r="CX356"/>
    </row>
    <row r="357" spans="55:102" x14ac:dyDescent="0.25">
      <c r="BC357"/>
      <c r="CX357"/>
    </row>
    <row r="358" spans="55:102" x14ac:dyDescent="0.25">
      <c r="BC358"/>
      <c r="CX358"/>
    </row>
    <row r="359" spans="55:102" x14ac:dyDescent="0.25">
      <c r="BC359"/>
      <c r="CX359"/>
    </row>
    <row r="360" spans="55:102" x14ac:dyDescent="0.25">
      <c r="BC360"/>
      <c r="CX360"/>
    </row>
    <row r="361" spans="55:102" x14ac:dyDescent="0.25">
      <c r="BC361"/>
      <c r="CX361"/>
    </row>
    <row r="362" spans="55:102" x14ac:dyDescent="0.25">
      <c r="BC362"/>
      <c r="CX362"/>
    </row>
    <row r="363" spans="55:102" x14ac:dyDescent="0.25">
      <c r="BC363"/>
      <c r="CX363"/>
    </row>
    <row r="364" spans="55:102" x14ac:dyDescent="0.25">
      <c r="BC364"/>
      <c r="CX364"/>
    </row>
    <row r="365" spans="55:102" x14ac:dyDescent="0.25">
      <c r="BC365"/>
      <c r="CX365"/>
    </row>
    <row r="366" spans="55:102" x14ac:dyDescent="0.25">
      <c r="BC366"/>
      <c r="CX366"/>
    </row>
    <row r="367" spans="55:102" x14ac:dyDescent="0.25">
      <c r="BC367"/>
      <c r="CX367"/>
    </row>
    <row r="368" spans="55:102" x14ac:dyDescent="0.25">
      <c r="BC368"/>
      <c r="CX368"/>
    </row>
    <row r="369" spans="55:102" x14ac:dyDescent="0.25">
      <c r="BC369"/>
      <c r="CX369"/>
    </row>
    <row r="370" spans="55:102" x14ac:dyDescent="0.25">
      <c r="BC370"/>
      <c r="CX370"/>
    </row>
    <row r="371" spans="55:102" x14ac:dyDescent="0.25">
      <c r="BC371"/>
      <c r="CX371"/>
    </row>
    <row r="372" spans="55:102" x14ac:dyDescent="0.25">
      <c r="BC372"/>
      <c r="CX372"/>
    </row>
    <row r="373" spans="55:102" x14ac:dyDescent="0.25">
      <c r="BC373"/>
      <c r="CX373"/>
    </row>
    <row r="374" spans="55:102" x14ac:dyDescent="0.25">
      <c r="BC374"/>
      <c r="CX374"/>
    </row>
    <row r="375" spans="55:102" x14ac:dyDescent="0.25">
      <c r="BC375"/>
      <c r="CX375"/>
    </row>
    <row r="376" spans="55:102" x14ac:dyDescent="0.25">
      <c r="BC376"/>
      <c r="CX376"/>
    </row>
    <row r="377" spans="55:102" x14ac:dyDescent="0.25">
      <c r="BC377"/>
      <c r="CX377"/>
    </row>
    <row r="378" spans="55:102" x14ac:dyDescent="0.25">
      <c r="BC378"/>
      <c r="CX378"/>
    </row>
    <row r="379" spans="55:102" x14ac:dyDescent="0.25">
      <c r="BC379"/>
      <c r="CX379"/>
    </row>
    <row r="380" spans="55:102" x14ac:dyDescent="0.25">
      <c r="BC380"/>
      <c r="CX380"/>
    </row>
    <row r="381" spans="55:102" x14ac:dyDescent="0.25">
      <c r="BC381"/>
      <c r="CX381"/>
    </row>
    <row r="382" spans="55:102" x14ac:dyDescent="0.25">
      <c r="BC382"/>
      <c r="CX382"/>
    </row>
    <row r="383" spans="55:102" x14ac:dyDescent="0.25">
      <c r="BC383"/>
      <c r="CX383"/>
    </row>
    <row r="384" spans="55:102" x14ac:dyDescent="0.25">
      <c r="BC384"/>
      <c r="CX384"/>
    </row>
    <row r="385" spans="55:102" x14ac:dyDescent="0.25">
      <c r="BC385"/>
      <c r="CX385"/>
    </row>
    <row r="386" spans="55:102" x14ac:dyDescent="0.25">
      <c r="BC386"/>
      <c r="CX386"/>
    </row>
    <row r="387" spans="55:102" x14ac:dyDescent="0.25">
      <c r="BC387"/>
      <c r="CX387"/>
    </row>
    <row r="388" spans="55:102" x14ac:dyDescent="0.25">
      <c r="BC388"/>
      <c r="CX388"/>
    </row>
    <row r="389" spans="55:102" x14ac:dyDescent="0.25">
      <c r="BC389"/>
      <c r="CX389"/>
    </row>
    <row r="390" spans="55:102" x14ac:dyDescent="0.25">
      <c r="BC390"/>
      <c r="CX390"/>
    </row>
    <row r="391" spans="55:102" x14ac:dyDescent="0.25">
      <c r="BC391"/>
      <c r="CX391"/>
    </row>
    <row r="392" spans="55:102" x14ac:dyDescent="0.25">
      <c r="BC392"/>
      <c r="CX392"/>
    </row>
    <row r="393" spans="55:102" x14ac:dyDescent="0.25">
      <c r="BC393"/>
      <c r="CX393"/>
    </row>
    <row r="394" spans="55:102" x14ac:dyDescent="0.25">
      <c r="BC394"/>
      <c r="CX394"/>
    </row>
    <row r="395" spans="55:102" x14ac:dyDescent="0.25">
      <c r="BC395"/>
      <c r="CX395"/>
    </row>
    <row r="396" spans="55:102" x14ac:dyDescent="0.25">
      <c r="BC396"/>
      <c r="CX396"/>
    </row>
    <row r="397" spans="55:102" x14ac:dyDescent="0.25">
      <c r="BC397"/>
      <c r="CX397"/>
    </row>
    <row r="398" spans="55:102" x14ac:dyDescent="0.25">
      <c r="BC398"/>
      <c r="CX398"/>
    </row>
    <row r="399" spans="55:102" x14ac:dyDescent="0.25">
      <c r="BC399"/>
      <c r="CX399"/>
    </row>
    <row r="400" spans="55:102" x14ac:dyDescent="0.25">
      <c r="BC400"/>
      <c r="CX400"/>
    </row>
    <row r="401" spans="55:102" x14ac:dyDescent="0.25">
      <c r="BC401"/>
      <c r="CX401"/>
    </row>
    <row r="402" spans="55:102" x14ac:dyDescent="0.25">
      <c r="BC402"/>
      <c r="CX402"/>
    </row>
    <row r="403" spans="55:102" x14ac:dyDescent="0.25">
      <c r="BC403"/>
      <c r="CX403"/>
    </row>
    <row r="404" spans="55:102" x14ac:dyDescent="0.25">
      <c r="BC404"/>
      <c r="CX404"/>
    </row>
    <row r="405" spans="55:102" x14ac:dyDescent="0.25">
      <c r="BC405"/>
      <c r="CX405"/>
    </row>
    <row r="406" spans="55:102" x14ac:dyDescent="0.25">
      <c r="BC406"/>
      <c r="CX406"/>
    </row>
    <row r="407" spans="55:102" x14ac:dyDescent="0.25">
      <c r="BC407"/>
      <c r="CX407"/>
    </row>
    <row r="408" spans="55:102" x14ac:dyDescent="0.25">
      <c r="BC408"/>
      <c r="CX408"/>
    </row>
    <row r="409" spans="55:102" x14ac:dyDescent="0.25">
      <c r="BC409"/>
      <c r="CX409"/>
    </row>
    <row r="410" spans="55:102" x14ac:dyDescent="0.25">
      <c r="BC410"/>
      <c r="CX410"/>
    </row>
    <row r="411" spans="55:102" x14ac:dyDescent="0.25">
      <c r="BC411"/>
      <c r="CX411"/>
    </row>
    <row r="412" spans="55:102" x14ac:dyDescent="0.25">
      <c r="BC412"/>
      <c r="CX412"/>
    </row>
    <row r="413" spans="55:102" x14ac:dyDescent="0.25">
      <c r="BC413"/>
      <c r="CX413"/>
    </row>
    <row r="414" spans="55:102" x14ac:dyDescent="0.25">
      <c r="BC414"/>
      <c r="CX414"/>
    </row>
    <row r="415" spans="55:102" x14ac:dyDescent="0.25">
      <c r="BC415"/>
      <c r="CX415"/>
    </row>
    <row r="416" spans="55:102" x14ac:dyDescent="0.25">
      <c r="BC416"/>
      <c r="CX416"/>
    </row>
    <row r="417" spans="55:102" x14ac:dyDescent="0.25">
      <c r="BC417"/>
      <c r="CX417"/>
    </row>
    <row r="418" spans="55:102" x14ac:dyDescent="0.25">
      <c r="BC418"/>
      <c r="CX418"/>
    </row>
    <row r="419" spans="55:102" x14ac:dyDescent="0.25">
      <c r="BC419"/>
      <c r="CX419"/>
    </row>
    <row r="420" spans="55:102" x14ac:dyDescent="0.25">
      <c r="BC420"/>
      <c r="CX420"/>
    </row>
    <row r="421" spans="55:102" x14ac:dyDescent="0.25">
      <c r="BC421"/>
      <c r="CX421"/>
    </row>
    <row r="422" spans="55:102" x14ac:dyDescent="0.25">
      <c r="BC422"/>
      <c r="CX422"/>
    </row>
    <row r="423" spans="55:102" x14ac:dyDescent="0.25">
      <c r="BC423"/>
      <c r="CX423"/>
    </row>
    <row r="424" spans="55:102" x14ac:dyDescent="0.25">
      <c r="BC424"/>
      <c r="CX424"/>
    </row>
    <row r="425" spans="55:102" x14ac:dyDescent="0.25">
      <c r="BC425"/>
      <c r="CX425"/>
    </row>
    <row r="426" spans="55:102" x14ac:dyDescent="0.25">
      <c r="BC426"/>
      <c r="CX426"/>
    </row>
    <row r="427" spans="55:102" x14ac:dyDescent="0.25">
      <c r="BC427"/>
      <c r="CX427"/>
    </row>
    <row r="428" spans="55:102" x14ac:dyDescent="0.25">
      <c r="BC428"/>
      <c r="CX428"/>
    </row>
    <row r="429" spans="55:102" x14ac:dyDescent="0.25">
      <c r="BC429"/>
      <c r="CX429"/>
    </row>
    <row r="430" spans="55:102" x14ac:dyDescent="0.25">
      <c r="BC430"/>
      <c r="CX430"/>
    </row>
    <row r="431" spans="55:102" x14ac:dyDescent="0.25">
      <c r="BC431"/>
      <c r="CX431"/>
    </row>
    <row r="432" spans="55:102" x14ac:dyDescent="0.25">
      <c r="BC432"/>
      <c r="CX432"/>
    </row>
    <row r="433" spans="55:102" x14ac:dyDescent="0.25">
      <c r="BC433"/>
      <c r="CX433"/>
    </row>
    <row r="434" spans="55:102" x14ac:dyDescent="0.25">
      <c r="BC434"/>
      <c r="CX434"/>
    </row>
    <row r="435" spans="55:102" x14ac:dyDescent="0.25">
      <c r="BC435"/>
      <c r="CX435"/>
    </row>
    <row r="436" spans="55:102" x14ac:dyDescent="0.25">
      <c r="BC436"/>
      <c r="CX436"/>
    </row>
    <row r="437" spans="55:102" x14ac:dyDescent="0.25">
      <c r="BC437"/>
      <c r="CX437"/>
    </row>
    <row r="438" spans="55:102" x14ac:dyDescent="0.25">
      <c r="BC438"/>
      <c r="CX438"/>
    </row>
    <row r="439" spans="55:102" x14ac:dyDescent="0.25">
      <c r="BC439"/>
      <c r="CX439"/>
    </row>
    <row r="440" spans="55:102" x14ac:dyDescent="0.25">
      <c r="BC440"/>
      <c r="CX440"/>
    </row>
    <row r="441" spans="55:102" x14ac:dyDescent="0.25">
      <c r="BC441"/>
      <c r="CX441"/>
    </row>
    <row r="442" spans="55:102" x14ac:dyDescent="0.25">
      <c r="BC442"/>
      <c r="CX442"/>
    </row>
    <row r="443" spans="55:102" x14ac:dyDescent="0.25">
      <c r="BC443"/>
      <c r="CX443"/>
    </row>
    <row r="444" spans="55:102" x14ac:dyDescent="0.25">
      <c r="BC444"/>
      <c r="CX444"/>
    </row>
    <row r="445" spans="55:102" x14ac:dyDescent="0.25">
      <c r="BC445"/>
      <c r="CX445"/>
    </row>
    <row r="446" spans="55:102" x14ac:dyDescent="0.25">
      <c r="BC446"/>
      <c r="CX446"/>
    </row>
    <row r="447" spans="55:102" x14ac:dyDescent="0.25">
      <c r="BC447"/>
      <c r="CX447"/>
    </row>
    <row r="448" spans="55:102" x14ac:dyDescent="0.25">
      <c r="BC448"/>
      <c r="CX448"/>
    </row>
    <row r="449" spans="55:102" x14ac:dyDescent="0.25">
      <c r="BC449"/>
      <c r="CX449"/>
    </row>
    <row r="450" spans="55:102" x14ac:dyDescent="0.25">
      <c r="BC450"/>
      <c r="CX450"/>
    </row>
    <row r="451" spans="55:102" x14ac:dyDescent="0.25">
      <c r="BC451"/>
      <c r="CX451"/>
    </row>
    <row r="452" spans="55:102" x14ac:dyDescent="0.25">
      <c r="BC452"/>
      <c r="CX452"/>
    </row>
    <row r="453" spans="55:102" x14ac:dyDescent="0.25">
      <c r="BC453"/>
      <c r="CX453"/>
    </row>
    <row r="454" spans="55:102" x14ac:dyDescent="0.25">
      <c r="BC454"/>
      <c r="CX454"/>
    </row>
    <row r="455" spans="55:102" x14ac:dyDescent="0.25">
      <c r="BC455"/>
      <c r="CX455"/>
    </row>
    <row r="456" spans="55:102" x14ac:dyDescent="0.25">
      <c r="BC456"/>
      <c r="CX456"/>
    </row>
    <row r="457" spans="55:102" x14ac:dyDescent="0.25">
      <c r="BC457"/>
      <c r="CX457"/>
    </row>
    <row r="458" spans="55:102" x14ac:dyDescent="0.25">
      <c r="BC458"/>
      <c r="CX458"/>
    </row>
    <row r="459" spans="55:102" x14ac:dyDescent="0.25">
      <c r="BC459"/>
      <c r="CX459"/>
    </row>
    <row r="460" spans="55:102" x14ac:dyDescent="0.25">
      <c r="BC460"/>
      <c r="CX460"/>
    </row>
    <row r="461" spans="55:102" x14ac:dyDescent="0.25">
      <c r="BC461"/>
      <c r="CX461"/>
    </row>
    <row r="462" spans="55:102" x14ac:dyDescent="0.25">
      <c r="BC462"/>
      <c r="CX462"/>
    </row>
    <row r="463" spans="55:102" x14ac:dyDescent="0.25">
      <c r="BC463"/>
      <c r="CX463"/>
    </row>
    <row r="464" spans="55:102" x14ac:dyDescent="0.25">
      <c r="BC464"/>
      <c r="CX464"/>
    </row>
    <row r="465" spans="55:102" x14ac:dyDescent="0.25">
      <c r="BC465"/>
      <c r="CX465"/>
    </row>
    <row r="466" spans="55:102" x14ac:dyDescent="0.25">
      <c r="BC466"/>
      <c r="CX466"/>
    </row>
    <row r="467" spans="55:102" x14ac:dyDescent="0.25">
      <c r="BC467"/>
      <c r="CX467"/>
    </row>
    <row r="468" spans="55:102" x14ac:dyDescent="0.25">
      <c r="BC468"/>
      <c r="CX468"/>
    </row>
    <row r="469" spans="55:102" x14ac:dyDescent="0.25">
      <c r="BC469"/>
      <c r="CX469"/>
    </row>
    <row r="470" spans="55:102" x14ac:dyDescent="0.25">
      <c r="BC470"/>
      <c r="CX470"/>
    </row>
    <row r="471" spans="55:102" x14ac:dyDescent="0.25">
      <c r="BC471"/>
      <c r="CX471"/>
    </row>
    <row r="472" spans="55:102" x14ac:dyDescent="0.25">
      <c r="BC472"/>
      <c r="CX472"/>
    </row>
    <row r="473" spans="55:102" x14ac:dyDescent="0.25">
      <c r="BC473"/>
      <c r="CX473"/>
    </row>
    <row r="474" spans="55:102" x14ac:dyDescent="0.25">
      <c r="BC474"/>
      <c r="CX474"/>
    </row>
    <row r="475" spans="55:102" x14ac:dyDescent="0.25">
      <c r="BC475"/>
      <c r="CX475"/>
    </row>
    <row r="476" spans="55:102" x14ac:dyDescent="0.25">
      <c r="BC476"/>
      <c r="CX476"/>
    </row>
    <row r="477" spans="55:102" x14ac:dyDescent="0.25">
      <c r="BC477"/>
      <c r="CX477"/>
    </row>
    <row r="478" spans="55:102" x14ac:dyDescent="0.25">
      <c r="BC478"/>
      <c r="CX478"/>
    </row>
    <row r="479" spans="55:102" x14ac:dyDescent="0.25">
      <c r="BC479"/>
      <c r="CX479"/>
    </row>
    <row r="480" spans="55:102" x14ac:dyDescent="0.25">
      <c r="BC480"/>
      <c r="CX480"/>
    </row>
    <row r="481" spans="55:102" x14ac:dyDescent="0.25">
      <c r="BC481"/>
      <c r="CX481"/>
    </row>
    <row r="482" spans="55:102" x14ac:dyDescent="0.25">
      <c r="BC482"/>
      <c r="CX482"/>
    </row>
    <row r="483" spans="55:102" x14ac:dyDescent="0.25">
      <c r="BC483"/>
      <c r="CX483"/>
    </row>
    <row r="484" spans="55:102" x14ac:dyDescent="0.25">
      <c r="BC484"/>
      <c r="CX484"/>
    </row>
    <row r="485" spans="55:102" x14ac:dyDescent="0.25">
      <c r="BC485"/>
      <c r="CX485"/>
    </row>
    <row r="486" spans="55:102" x14ac:dyDescent="0.25">
      <c r="BC486"/>
      <c r="CX486"/>
    </row>
    <row r="487" spans="55:102" x14ac:dyDescent="0.25">
      <c r="BC487"/>
      <c r="CX487"/>
    </row>
    <row r="488" spans="55:102" x14ac:dyDescent="0.25">
      <c r="BC488"/>
      <c r="CX488"/>
    </row>
    <row r="489" spans="55:102" x14ac:dyDescent="0.25">
      <c r="BC489"/>
      <c r="CX489"/>
    </row>
    <row r="490" spans="55:102" x14ac:dyDescent="0.25">
      <c r="BC490"/>
      <c r="CX490"/>
    </row>
    <row r="491" spans="55:102" x14ac:dyDescent="0.25">
      <c r="BC491"/>
      <c r="CX491"/>
    </row>
    <row r="492" spans="55:102" x14ac:dyDescent="0.25">
      <c r="BC492"/>
      <c r="CX492"/>
    </row>
    <row r="493" spans="55:102" x14ac:dyDescent="0.25">
      <c r="BC493"/>
      <c r="CX493"/>
    </row>
    <row r="494" spans="55:102" x14ac:dyDescent="0.25">
      <c r="BC494"/>
      <c r="CX494"/>
    </row>
    <row r="495" spans="55:102" x14ac:dyDescent="0.25">
      <c r="BC495"/>
      <c r="CX495"/>
    </row>
    <row r="496" spans="55:102" x14ac:dyDescent="0.25">
      <c r="BC496"/>
      <c r="CX496"/>
    </row>
    <row r="497" spans="55:102" x14ac:dyDescent="0.25">
      <c r="BC497"/>
      <c r="CX497"/>
    </row>
    <row r="498" spans="55:102" x14ac:dyDescent="0.25">
      <c r="BC498"/>
      <c r="CX498"/>
    </row>
    <row r="499" spans="55:102" x14ac:dyDescent="0.25">
      <c r="BC499"/>
      <c r="CX499"/>
    </row>
    <row r="500" spans="55:102" x14ac:dyDescent="0.25">
      <c r="BC500"/>
      <c r="CX500"/>
    </row>
    <row r="501" spans="55:102" x14ac:dyDescent="0.25">
      <c r="BC501"/>
      <c r="CX501"/>
    </row>
    <row r="502" spans="55:102" x14ac:dyDescent="0.25">
      <c r="BC502"/>
      <c r="CX502"/>
    </row>
    <row r="503" spans="55:102" x14ac:dyDescent="0.25">
      <c r="BC503"/>
      <c r="CX503"/>
    </row>
    <row r="504" spans="55:102" x14ac:dyDescent="0.25">
      <c r="BC504"/>
      <c r="CX504"/>
    </row>
    <row r="505" spans="55:102" x14ac:dyDescent="0.25">
      <c r="BC505"/>
      <c r="CX505"/>
    </row>
    <row r="506" spans="55:102" x14ac:dyDescent="0.25">
      <c r="BC506"/>
      <c r="CX506"/>
    </row>
    <row r="507" spans="55:102" x14ac:dyDescent="0.25">
      <c r="BC507"/>
      <c r="CX507"/>
    </row>
    <row r="508" spans="55:102" x14ac:dyDescent="0.25">
      <c r="BC508"/>
      <c r="CX508"/>
    </row>
    <row r="509" spans="55:102" x14ac:dyDescent="0.25">
      <c r="BC509"/>
      <c r="CX509"/>
    </row>
    <row r="510" spans="55:102" x14ac:dyDescent="0.25">
      <c r="BC510"/>
      <c r="CX510"/>
    </row>
    <row r="511" spans="55:102" x14ac:dyDescent="0.25">
      <c r="BC511"/>
      <c r="CX511"/>
    </row>
    <row r="512" spans="55:102" x14ac:dyDescent="0.25">
      <c r="BC512"/>
      <c r="CX512"/>
    </row>
    <row r="513" spans="55:102" x14ac:dyDescent="0.25">
      <c r="BC513"/>
      <c r="CX513"/>
    </row>
    <row r="514" spans="55:102" x14ac:dyDescent="0.25">
      <c r="BC514"/>
      <c r="CX514"/>
    </row>
    <row r="515" spans="55:102" x14ac:dyDescent="0.25">
      <c r="BC515"/>
      <c r="CX515"/>
    </row>
    <row r="516" spans="55:102" x14ac:dyDescent="0.25">
      <c r="BC516"/>
      <c r="CX516"/>
    </row>
    <row r="517" spans="55:102" x14ac:dyDescent="0.25">
      <c r="BC517"/>
      <c r="CX517"/>
    </row>
    <row r="518" spans="55:102" x14ac:dyDescent="0.25">
      <c r="BC518"/>
      <c r="CX518"/>
    </row>
    <row r="519" spans="55:102" x14ac:dyDescent="0.25">
      <c r="BC519"/>
      <c r="CX519"/>
    </row>
    <row r="520" spans="55:102" x14ac:dyDescent="0.25">
      <c r="BC520"/>
      <c r="CX520"/>
    </row>
    <row r="521" spans="55:102" x14ac:dyDescent="0.25">
      <c r="BC521"/>
      <c r="CX521"/>
    </row>
    <row r="522" spans="55:102" x14ac:dyDescent="0.25">
      <c r="BC522"/>
      <c r="CX522"/>
    </row>
    <row r="523" spans="55:102" x14ac:dyDescent="0.25">
      <c r="BC523"/>
      <c r="CX523"/>
    </row>
    <row r="524" spans="55:102" x14ac:dyDescent="0.25">
      <c r="BC524"/>
      <c r="CX524"/>
    </row>
    <row r="525" spans="55:102" x14ac:dyDescent="0.25">
      <c r="BC525"/>
      <c r="CX525"/>
    </row>
    <row r="526" spans="55:102" x14ac:dyDescent="0.25">
      <c r="BC526"/>
      <c r="CX526"/>
    </row>
    <row r="527" spans="55:102" x14ac:dyDescent="0.25">
      <c r="BC527"/>
      <c r="CX527"/>
    </row>
    <row r="528" spans="55:102" x14ac:dyDescent="0.25">
      <c r="BC528"/>
      <c r="CX528"/>
    </row>
    <row r="529" spans="55:102" x14ac:dyDescent="0.25">
      <c r="BC529"/>
      <c r="CX529"/>
    </row>
    <row r="530" spans="55:102" x14ac:dyDescent="0.25">
      <c r="BC530"/>
      <c r="CX530"/>
    </row>
    <row r="531" spans="55:102" x14ac:dyDescent="0.25">
      <c r="BC531"/>
      <c r="CX531"/>
    </row>
    <row r="532" spans="55:102" x14ac:dyDescent="0.25">
      <c r="BC532"/>
      <c r="CX532"/>
    </row>
    <row r="533" spans="55:102" x14ac:dyDescent="0.25">
      <c r="BC533"/>
      <c r="CX533"/>
    </row>
    <row r="534" spans="55:102" x14ac:dyDescent="0.25">
      <c r="BC534"/>
      <c r="CX534"/>
    </row>
    <row r="535" spans="55:102" x14ac:dyDescent="0.25">
      <c r="BC535"/>
      <c r="CX535"/>
    </row>
    <row r="536" spans="55:102" x14ac:dyDescent="0.25">
      <c r="BC536"/>
      <c r="CX536"/>
    </row>
    <row r="537" spans="55:102" x14ac:dyDescent="0.25">
      <c r="BC537"/>
      <c r="CX537"/>
    </row>
    <row r="538" spans="55:102" x14ac:dyDescent="0.25">
      <c r="BC538"/>
      <c r="CX538"/>
    </row>
    <row r="539" spans="55:102" x14ac:dyDescent="0.25">
      <c r="BC539"/>
      <c r="CX539"/>
    </row>
    <row r="540" spans="55:102" x14ac:dyDescent="0.25">
      <c r="BC540"/>
      <c r="CX540"/>
    </row>
    <row r="541" spans="55:102" x14ac:dyDescent="0.25">
      <c r="BC541"/>
      <c r="CX541"/>
    </row>
    <row r="542" spans="55:102" x14ac:dyDescent="0.25">
      <c r="BC542"/>
      <c r="CX542"/>
    </row>
    <row r="543" spans="55:102" x14ac:dyDescent="0.25">
      <c r="BC543"/>
      <c r="CX543"/>
    </row>
    <row r="544" spans="55:102" x14ac:dyDescent="0.25">
      <c r="BC544"/>
      <c r="CX544"/>
    </row>
    <row r="545" spans="55:102" x14ac:dyDescent="0.25">
      <c r="BC545"/>
      <c r="CX545"/>
    </row>
    <row r="546" spans="55:102" x14ac:dyDescent="0.25">
      <c r="BC546"/>
      <c r="CX546"/>
    </row>
    <row r="547" spans="55:102" x14ac:dyDescent="0.25">
      <c r="BC547"/>
      <c r="CX547"/>
    </row>
    <row r="548" spans="55:102" x14ac:dyDescent="0.25">
      <c r="BC548"/>
      <c r="CX548"/>
    </row>
    <row r="549" spans="55:102" x14ac:dyDescent="0.25">
      <c r="BC549"/>
      <c r="CX549"/>
    </row>
    <row r="550" spans="55:102" x14ac:dyDescent="0.25">
      <c r="BC550"/>
      <c r="CX550"/>
    </row>
    <row r="551" spans="55:102" x14ac:dyDescent="0.25">
      <c r="BC551"/>
      <c r="CX551"/>
    </row>
    <row r="552" spans="55:102" x14ac:dyDescent="0.25">
      <c r="BC552"/>
      <c r="CX552"/>
    </row>
    <row r="553" spans="55:102" x14ac:dyDescent="0.25">
      <c r="BC553"/>
      <c r="CX553"/>
    </row>
    <row r="554" spans="55:102" x14ac:dyDescent="0.25">
      <c r="BC554"/>
      <c r="CX554"/>
    </row>
    <row r="555" spans="55:102" x14ac:dyDescent="0.25">
      <c r="BC555"/>
      <c r="CX555"/>
    </row>
    <row r="556" spans="55:102" x14ac:dyDescent="0.25">
      <c r="BC556"/>
      <c r="CX556"/>
    </row>
    <row r="557" spans="55:102" x14ac:dyDescent="0.25">
      <c r="BC557"/>
      <c r="CX557"/>
    </row>
    <row r="558" spans="55:102" x14ac:dyDescent="0.25">
      <c r="BC558"/>
      <c r="CX558"/>
    </row>
    <row r="559" spans="55:102" x14ac:dyDescent="0.25">
      <c r="BC559"/>
      <c r="CX559"/>
    </row>
    <row r="560" spans="55:102" x14ac:dyDescent="0.25">
      <c r="BC560"/>
      <c r="CX560"/>
    </row>
    <row r="561" spans="55:102" x14ac:dyDescent="0.25">
      <c r="BC561"/>
      <c r="CX561"/>
    </row>
    <row r="562" spans="55:102" x14ac:dyDescent="0.25">
      <c r="BC562"/>
      <c r="CX562"/>
    </row>
    <row r="563" spans="55:102" x14ac:dyDescent="0.25">
      <c r="BC563"/>
      <c r="CX563"/>
    </row>
    <row r="564" spans="55:102" x14ac:dyDescent="0.25">
      <c r="BC564"/>
      <c r="CX564"/>
    </row>
    <row r="565" spans="55:102" x14ac:dyDescent="0.25">
      <c r="BC565"/>
      <c r="CX565"/>
    </row>
    <row r="566" spans="55:102" x14ac:dyDescent="0.25">
      <c r="BC566"/>
      <c r="CX566"/>
    </row>
    <row r="567" spans="55:102" x14ac:dyDescent="0.25">
      <c r="BC567"/>
      <c r="CX567"/>
    </row>
    <row r="568" spans="55:102" x14ac:dyDescent="0.25">
      <c r="BC568"/>
      <c r="CX568"/>
    </row>
    <row r="569" spans="55:102" x14ac:dyDescent="0.25">
      <c r="BC569"/>
      <c r="CX569"/>
    </row>
    <row r="570" spans="55:102" x14ac:dyDescent="0.25">
      <c r="BC570"/>
      <c r="CX570"/>
    </row>
    <row r="571" spans="55:102" x14ac:dyDescent="0.25">
      <c r="BC571"/>
      <c r="CX571"/>
    </row>
    <row r="572" spans="55:102" x14ac:dyDescent="0.25">
      <c r="BC572"/>
      <c r="CX572"/>
    </row>
    <row r="573" spans="55:102" x14ac:dyDescent="0.25">
      <c r="BC573"/>
      <c r="CX573"/>
    </row>
    <row r="574" spans="55:102" x14ac:dyDescent="0.25">
      <c r="BC574"/>
      <c r="CX574"/>
    </row>
    <row r="575" spans="55:102" x14ac:dyDescent="0.25">
      <c r="BC575"/>
      <c r="CX575"/>
    </row>
    <row r="576" spans="55:102" x14ac:dyDescent="0.25">
      <c r="BC576"/>
      <c r="CX576"/>
    </row>
    <row r="577" spans="55:102" x14ac:dyDescent="0.25">
      <c r="BC577"/>
      <c r="CX577"/>
    </row>
    <row r="578" spans="55:102" x14ac:dyDescent="0.25">
      <c r="BC578"/>
      <c r="CX578"/>
    </row>
    <row r="579" spans="55:102" x14ac:dyDescent="0.25">
      <c r="BC579"/>
      <c r="CX579"/>
    </row>
    <row r="580" spans="55:102" x14ac:dyDescent="0.25">
      <c r="BC580"/>
      <c r="CX580"/>
    </row>
    <row r="581" spans="55:102" x14ac:dyDescent="0.25">
      <c r="BC581"/>
      <c r="CX581"/>
    </row>
    <row r="582" spans="55:102" x14ac:dyDescent="0.25">
      <c r="BC582"/>
      <c r="CX582"/>
    </row>
    <row r="583" spans="55:102" x14ac:dyDescent="0.25">
      <c r="BC583"/>
      <c r="CX583"/>
    </row>
    <row r="584" spans="55:102" x14ac:dyDescent="0.25">
      <c r="BC584"/>
      <c r="CX584"/>
    </row>
    <row r="585" spans="55:102" x14ac:dyDescent="0.25">
      <c r="BC585"/>
      <c r="CX585"/>
    </row>
    <row r="586" spans="55:102" x14ac:dyDescent="0.25">
      <c r="BC586"/>
      <c r="CX586"/>
    </row>
    <row r="587" spans="55:102" x14ac:dyDescent="0.25">
      <c r="BC587"/>
      <c r="CX587"/>
    </row>
    <row r="588" spans="55:102" x14ac:dyDescent="0.25">
      <c r="BC588"/>
      <c r="CX588"/>
    </row>
    <row r="589" spans="55:102" x14ac:dyDescent="0.25">
      <c r="BC589"/>
      <c r="CX589"/>
    </row>
    <row r="590" spans="55:102" x14ac:dyDescent="0.25">
      <c r="BC590"/>
      <c r="CX590"/>
    </row>
    <row r="591" spans="55:102" x14ac:dyDescent="0.25">
      <c r="BC591"/>
      <c r="CX591"/>
    </row>
    <row r="592" spans="55:102" x14ac:dyDescent="0.25">
      <c r="BC592"/>
      <c r="CX592"/>
    </row>
    <row r="593" spans="55:102" x14ac:dyDescent="0.25">
      <c r="BC593"/>
      <c r="CX593"/>
    </row>
    <row r="594" spans="55:102" x14ac:dyDescent="0.25">
      <c r="BC594"/>
      <c r="CX594"/>
    </row>
    <row r="595" spans="55:102" x14ac:dyDescent="0.25">
      <c r="BC595"/>
      <c r="CX595"/>
    </row>
    <row r="596" spans="55:102" x14ac:dyDescent="0.25">
      <c r="BC596"/>
      <c r="CX596"/>
    </row>
    <row r="597" spans="55:102" x14ac:dyDescent="0.25">
      <c r="BC597"/>
      <c r="CX597"/>
    </row>
    <row r="598" spans="55:102" x14ac:dyDescent="0.25">
      <c r="BC598"/>
      <c r="CX598"/>
    </row>
    <row r="599" spans="55:102" x14ac:dyDescent="0.25">
      <c r="BC599"/>
      <c r="CX599"/>
    </row>
    <row r="600" spans="55:102" x14ac:dyDescent="0.25">
      <c r="BC600"/>
      <c r="CX600"/>
    </row>
    <row r="601" spans="55:102" x14ac:dyDescent="0.25">
      <c r="BC601"/>
      <c r="CX601"/>
    </row>
    <row r="602" spans="55:102" x14ac:dyDescent="0.25">
      <c r="BC602"/>
      <c r="CX602"/>
    </row>
    <row r="603" spans="55:102" x14ac:dyDescent="0.25">
      <c r="BC603"/>
      <c r="CX603"/>
    </row>
    <row r="604" spans="55:102" x14ac:dyDescent="0.25">
      <c r="BC604"/>
      <c r="CX604"/>
    </row>
    <row r="605" spans="55:102" x14ac:dyDescent="0.25">
      <c r="BC605"/>
      <c r="CX605"/>
    </row>
    <row r="606" spans="55:102" x14ac:dyDescent="0.25">
      <c r="BC606"/>
      <c r="CX606"/>
    </row>
    <row r="607" spans="55:102" x14ac:dyDescent="0.25">
      <c r="BC607"/>
      <c r="CX607"/>
    </row>
    <row r="608" spans="55:102" x14ac:dyDescent="0.25">
      <c r="BC608"/>
      <c r="CX608"/>
    </row>
    <row r="609" spans="55:102" x14ac:dyDescent="0.25">
      <c r="BC609"/>
      <c r="CX609"/>
    </row>
    <row r="610" spans="55:102" x14ac:dyDescent="0.25">
      <c r="BC610"/>
      <c r="CX610"/>
    </row>
    <row r="611" spans="55:102" x14ac:dyDescent="0.25">
      <c r="BC611"/>
      <c r="CX611"/>
    </row>
    <row r="612" spans="55:102" x14ac:dyDescent="0.25">
      <c r="BC612"/>
      <c r="CX612"/>
    </row>
    <row r="613" spans="55:102" x14ac:dyDescent="0.25">
      <c r="BC613"/>
      <c r="CX613"/>
    </row>
    <row r="614" spans="55:102" x14ac:dyDescent="0.25">
      <c r="BC614"/>
      <c r="CX614"/>
    </row>
    <row r="615" spans="55:102" x14ac:dyDescent="0.25">
      <c r="BC615"/>
      <c r="CX615"/>
    </row>
    <row r="616" spans="55:102" x14ac:dyDescent="0.25">
      <c r="BC616"/>
      <c r="CX616"/>
    </row>
    <row r="617" spans="55:102" x14ac:dyDescent="0.25">
      <c r="BC617"/>
      <c r="CX617"/>
    </row>
    <row r="618" spans="55:102" x14ac:dyDescent="0.25">
      <c r="BC618"/>
      <c r="CX618"/>
    </row>
    <row r="619" spans="55:102" x14ac:dyDescent="0.25">
      <c r="BC619"/>
      <c r="CX619"/>
    </row>
    <row r="620" spans="55:102" x14ac:dyDescent="0.25">
      <c r="BC620"/>
      <c r="CX620"/>
    </row>
    <row r="621" spans="55:102" x14ac:dyDescent="0.25">
      <c r="BC621"/>
      <c r="CX621"/>
    </row>
    <row r="622" spans="55:102" x14ac:dyDescent="0.25">
      <c r="BC622"/>
      <c r="CX622"/>
    </row>
    <row r="623" spans="55:102" x14ac:dyDescent="0.25">
      <c r="BC623"/>
      <c r="CX623"/>
    </row>
    <row r="624" spans="55:102" x14ac:dyDescent="0.25">
      <c r="BC624"/>
      <c r="CX624"/>
    </row>
    <row r="625" spans="55:102" x14ac:dyDescent="0.25">
      <c r="BC625"/>
      <c r="CX625"/>
    </row>
    <row r="626" spans="55:102" x14ac:dyDescent="0.25">
      <c r="BC626"/>
      <c r="CX626"/>
    </row>
    <row r="627" spans="55:102" x14ac:dyDescent="0.25">
      <c r="BC627"/>
      <c r="CX627"/>
    </row>
    <row r="628" spans="55:102" x14ac:dyDescent="0.25">
      <c r="BC628"/>
      <c r="CX628"/>
    </row>
    <row r="629" spans="55:102" x14ac:dyDescent="0.25">
      <c r="BC629"/>
      <c r="CX629"/>
    </row>
    <row r="630" spans="55:102" x14ac:dyDescent="0.25">
      <c r="BC630"/>
      <c r="CX630"/>
    </row>
    <row r="631" spans="55:102" x14ac:dyDescent="0.25">
      <c r="BC631"/>
      <c r="CX631"/>
    </row>
    <row r="632" spans="55:102" x14ac:dyDescent="0.25">
      <c r="BC632"/>
      <c r="CX632"/>
    </row>
    <row r="633" spans="55:102" x14ac:dyDescent="0.25">
      <c r="BC633"/>
      <c r="CX633"/>
    </row>
    <row r="634" spans="55:102" x14ac:dyDescent="0.25">
      <c r="BC634"/>
      <c r="CX634"/>
    </row>
    <row r="635" spans="55:102" x14ac:dyDescent="0.25">
      <c r="BC635"/>
      <c r="CX635"/>
    </row>
    <row r="636" spans="55:102" x14ac:dyDescent="0.25">
      <c r="BC636"/>
      <c r="CX636"/>
    </row>
    <row r="637" spans="55:102" x14ac:dyDescent="0.25">
      <c r="BC637"/>
      <c r="CX637"/>
    </row>
    <row r="638" spans="55:102" x14ac:dyDescent="0.25">
      <c r="BC638"/>
      <c r="CX638"/>
    </row>
    <row r="639" spans="55:102" x14ac:dyDescent="0.25">
      <c r="BC639"/>
      <c r="CX639"/>
    </row>
    <row r="640" spans="55:102" x14ac:dyDescent="0.25">
      <c r="BC640"/>
      <c r="CX640"/>
    </row>
    <row r="641" spans="55:102" x14ac:dyDescent="0.25">
      <c r="BC641"/>
      <c r="CX641"/>
    </row>
    <row r="642" spans="55:102" x14ac:dyDescent="0.25">
      <c r="BC642"/>
      <c r="CX642"/>
    </row>
    <row r="643" spans="55:102" x14ac:dyDescent="0.25">
      <c r="BC643"/>
      <c r="CX643"/>
    </row>
    <row r="644" spans="55:102" x14ac:dyDescent="0.25">
      <c r="BC644"/>
      <c r="CX644"/>
    </row>
    <row r="645" spans="55:102" x14ac:dyDescent="0.25">
      <c r="BC645"/>
      <c r="CX645"/>
    </row>
    <row r="646" spans="55:102" x14ac:dyDescent="0.25">
      <c r="BC646"/>
      <c r="CX646"/>
    </row>
    <row r="647" spans="55:102" x14ac:dyDescent="0.25">
      <c r="BC647"/>
      <c r="CX647"/>
    </row>
    <row r="648" spans="55:102" x14ac:dyDescent="0.25">
      <c r="BC648"/>
      <c r="CX648"/>
    </row>
    <row r="649" spans="55:102" x14ac:dyDescent="0.25">
      <c r="BC649"/>
      <c r="CX649"/>
    </row>
    <row r="650" spans="55:102" x14ac:dyDescent="0.25">
      <c r="BC650"/>
      <c r="CX650"/>
    </row>
    <row r="651" spans="55:102" x14ac:dyDescent="0.25">
      <c r="BC651"/>
      <c r="CX651"/>
    </row>
    <row r="652" spans="55:102" x14ac:dyDescent="0.25">
      <c r="BC652"/>
      <c r="CX652"/>
    </row>
    <row r="653" spans="55:102" x14ac:dyDescent="0.25">
      <c r="BC653"/>
      <c r="CX653"/>
    </row>
    <row r="654" spans="55:102" x14ac:dyDescent="0.25">
      <c r="BC654"/>
      <c r="CX654"/>
    </row>
    <row r="655" spans="55:102" x14ac:dyDescent="0.25">
      <c r="BC655"/>
      <c r="CX655"/>
    </row>
    <row r="656" spans="55:102" x14ac:dyDescent="0.25">
      <c r="BC656"/>
      <c r="CX656"/>
    </row>
    <row r="657" spans="55:102" x14ac:dyDescent="0.25">
      <c r="BC657"/>
      <c r="CX657"/>
    </row>
    <row r="658" spans="55:102" x14ac:dyDescent="0.25">
      <c r="BC658"/>
      <c r="CX658"/>
    </row>
    <row r="659" spans="55:102" x14ac:dyDescent="0.25">
      <c r="BC659"/>
      <c r="CX659"/>
    </row>
    <row r="660" spans="55:102" x14ac:dyDescent="0.25">
      <c r="BC660"/>
      <c r="CX660"/>
    </row>
    <row r="661" spans="55:102" x14ac:dyDescent="0.25">
      <c r="BC661"/>
      <c r="CX661"/>
    </row>
    <row r="662" spans="55:102" x14ac:dyDescent="0.25">
      <c r="BC662"/>
      <c r="CX662"/>
    </row>
    <row r="663" spans="55:102" x14ac:dyDescent="0.25">
      <c r="BC663"/>
      <c r="CX663"/>
    </row>
    <row r="664" spans="55:102" x14ac:dyDescent="0.25">
      <c r="BC664"/>
      <c r="CX664"/>
    </row>
    <row r="665" spans="55:102" x14ac:dyDescent="0.25">
      <c r="BC665"/>
      <c r="CX665"/>
    </row>
    <row r="666" spans="55:102" x14ac:dyDescent="0.25">
      <c r="BC666"/>
      <c r="CX666"/>
    </row>
    <row r="667" spans="55:102" x14ac:dyDescent="0.25">
      <c r="BC667"/>
      <c r="CX667"/>
    </row>
    <row r="668" spans="55:102" x14ac:dyDescent="0.25">
      <c r="BC668"/>
      <c r="CX668"/>
    </row>
    <row r="669" spans="55:102" x14ac:dyDescent="0.25">
      <c r="BC669"/>
      <c r="CX669"/>
    </row>
    <row r="670" spans="55:102" x14ac:dyDescent="0.25">
      <c r="BC670"/>
      <c r="CX670"/>
    </row>
    <row r="671" spans="55:102" x14ac:dyDescent="0.25">
      <c r="BC671"/>
      <c r="CX671"/>
    </row>
    <row r="672" spans="55:102" x14ac:dyDescent="0.25">
      <c r="BC672"/>
      <c r="CX672"/>
    </row>
    <row r="673" spans="55:102" x14ac:dyDescent="0.25">
      <c r="BC673"/>
      <c r="CX673"/>
    </row>
    <row r="674" spans="55:102" x14ac:dyDescent="0.25">
      <c r="BC674"/>
      <c r="CX674"/>
    </row>
    <row r="675" spans="55:102" x14ac:dyDescent="0.25">
      <c r="BC675"/>
      <c r="CX675"/>
    </row>
    <row r="676" spans="55:102" x14ac:dyDescent="0.25">
      <c r="BC676"/>
      <c r="CX676"/>
    </row>
    <row r="677" spans="55:102" x14ac:dyDescent="0.25">
      <c r="BC677"/>
      <c r="CX677"/>
    </row>
    <row r="678" spans="55:102" x14ac:dyDescent="0.25">
      <c r="BC678"/>
      <c r="CX678"/>
    </row>
    <row r="679" spans="55:102" x14ac:dyDescent="0.25">
      <c r="BC679"/>
      <c r="CX679"/>
    </row>
    <row r="680" spans="55:102" x14ac:dyDescent="0.25">
      <c r="BC680"/>
      <c r="CX680"/>
    </row>
    <row r="681" spans="55:102" x14ac:dyDescent="0.25">
      <c r="BC681"/>
      <c r="CX681"/>
    </row>
    <row r="682" spans="55:102" x14ac:dyDescent="0.25">
      <c r="BC682"/>
      <c r="CX682"/>
    </row>
    <row r="683" spans="55:102" x14ac:dyDescent="0.25">
      <c r="BC683"/>
      <c r="CX683"/>
    </row>
    <row r="684" spans="55:102" x14ac:dyDescent="0.25">
      <c r="BC684"/>
      <c r="CX684"/>
    </row>
    <row r="685" spans="55:102" x14ac:dyDescent="0.25">
      <c r="BC685"/>
      <c r="CX685"/>
    </row>
    <row r="686" spans="55:102" x14ac:dyDescent="0.25">
      <c r="BC686"/>
      <c r="CX686"/>
    </row>
    <row r="687" spans="55:102" x14ac:dyDescent="0.25">
      <c r="BC687"/>
      <c r="CX687"/>
    </row>
    <row r="688" spans="55:102" x14ac:dyDescent="0.25">
      <c r="BC688"/>
      <c r="CX688"/>
    </row>
    <row r="689" spans="55:102" x14ac:dyDescent="0.25">
      <c r="BC689"/>
      <c r="CX689"/>
    </row>
    <row r="690" spans="55:102" x14ac:dyDescent="0.25">
      <c r="BC690"/>
      <c r="CX690"/>
    </row>
    <row r="691" spans="55:102" x14ac:dyDescent="0.25">
      <c r="BC691"/>
      <c r="CX691"/>
    </row>
    <row r="692" spans="55:102" x14ac:dyDescent="0.25">
      <c r="BC692"/>
      <c r="CX692"/>
    </row>
    <row r="693" spans="55:102" x14ac:dyDescent="0.25">
      <c r="BC693"/>
      <c r="CX693"/>
    </row>
    <row r="694" spans="55:102" x14ac:dyDescent="0.25">
      <c r="BC694"/>
      <c r="CX694"/>
    </row>
    <row r="695" spans="55:102" x14ac:dyDescent="0.25">
      <c r="BC695"/>
      <c r="CX695"/>
    </row>
    <row r="696" spans="55:102" x14ac:dyDescent="0.25">
      <c r="BC696"/>
      <c r="CX696"/>
    </row>
    <row r="697" spans="55:102" x14ac:dyDescent="0.25">
      <c r="BC697"/>
      <c r="CX697"/>
    </row>
    <row r="698" spans="55:102" x14ac:dyDescent="0.25">
      <c r="BC698"/>
      <c r="CX698"/>
    </row>
    <row r="699" spans="55:102" x14ac:dyDescent="0.25">
      <c r="BC699"/>
      <c r="CX699"/>
    </row>
    <row r="700" spans="55:102" x14ac:dyDescent="0.25">
      <c r="BC700"/>
      <c r="CX700"/>
    </row>
    <row r="701" spans="55:102" x14ac:dyDescent="0.25">
      <c r="BC701"/>
      <c r="CX701"/>
    </row>
    <row r="702" spans="55:102" x14ac:dyDescent="0.25">
      <c r="BC702"/>
      <c r="CX702"/>
    </row>
    <row r="703" spans="55:102" x14ac:dyDescent="0.25">
      <c r="BC703"/>
      <c r="CX703"/>
    </row>
    <row r="704" spans="55:102" x14ac:dyDescent="0.25">
      <c r="BC704"/>
      <c r="CX704"/>
    </row>
    <row r="705" spans="55:102" x14ac:dyDescent="0.25">
      <c r="BC705"/>
      <c r="CX705"/>
    </row>
    <row r="706" spans="55:102" x14ac:dyDescent="0.25">
      <c r="BC706"/>
      <c r="CX706"/>
    </row>
    <row r="707" spans="55:102" x14ac:dyDescent="0.25">
      <c r="BC707"/>
      <c r="CX707"/>
    </row>
    <row r="708" spans="55:102" x14ac:dyDescent="0.25">
      <c r="BC708"/>
      <c r="CX708"/>
    </row>
    <row r="709" spans="55:102" x14ac:dyDescent="0.25">
      <c r="BC709"/>
      <c r="CX709"/>
    </row>
    <row r="710" spans="55:102" x14ac:dyDescent="0.25">
      <c r="BC710"/>
      <c r="CX710"/>
    </row>
    <row r="711" spans="55:102" x14ac:dyDescent="0.25">
      <c r="BC711"/>
      <c r="CX711"/>
    </row>
    <row r="712" spans="55:102" x14ac:dyDescent="0.25">
      <c r="BC712"/>
      <c r="CX712"/>
    </row>
    <row r="713" spans="55:102" x14ac:dyDescent="0.25">
      <c r="BC713"/>
      <c r="CX713"/>
    </row>
    <row r="714" spans="55:102" x14ac:dyDescent="0.25">
      <c r="BC714"/>
      <c r="CX714"/>
    </row>
    <row r="715" spans="55:102" x14ac:dyDescent="0.25">
      <c r="BC715"/>
      <c r="CX715"/>
    </row>
    <row r="716" spans="55:102" x14ac:dyDescent="0.25">
      <c r="BC716"/>
      <c r="CX716"/>
    </row>
    <row r="717" spans="55:102" x14ac:dyDescent="0.25">
      <c r="BC717"/>
      <c r="CX717"/>
    </row>
    <row r="718" spans="55:102" x14ac:dyDescent="0.25">
      <c r="BC718"/>
      <c r="CX718"/>
    </row>
    <row r="719" spans="55:102" x14ac:dyDescent="0.25">
      <c r="BC719"/>
      <c r="CX719"/>
    </row>
    <row r="720" spans="55:102" x14ac:dyDescent="0.25">
      <c r="BC720"/>
      <c r="CX720"/>
    </row>
    <row r="721" spans="55:102" x14ac:dyDescent="0.25">
      <c r="BC721"/>
      <c r="CX721"/>
    </row>
    <row r="722" spans="55:102" x14ac:dyDescent="0.25">
      <c r="BC722"/>
      <c r="CX722"/>
    </row>
    <row r="723" spans="55:102" x14ac:dyDescent="0.25">
      <c r="BC723"/>
      <c r="CX723"/>
    </row>
    <row r="724" spans="55:102" x14ac:dyDescent="0.25">
      <c r="BC724"/>
      <c r="CX724"/>
    </row>
    <row r="725" spans="55:102" x14ac:dyDescent="0.25">
      <c r="BC725"/>
      <c r="CX725"/>
    </row>
    <row r="726" spans="55:102" x14ac:dyDescent="0.25">
      <c r="BC726"/>
      <c r="CX726"/>
    </row>
    <row r="727" spans="55:102" x14ac:dyDescent="0.25">
      <c r="BC727"/>
      <c r="CX727"/>
    </row>
    <row r="728" spans="55:102" x14ac:dyDescent="0.25">
      <c r="BC728"/>
      <c r="CX728"/>
    </row>
    <row r="729" spans="55:102" x14ac:dyDescent="0.25">
      <c r="BC729"/>
      <c r="CX729"/>
    </row>
    <row r="730" spans="55:102" x14ac:dyDescent="0.25">
      <c r="BC730"/>
      <c r="CX730"/>
    </row>
    <row r="731" spans="55:102" x14ac:dyDescent="0.25">
      <c r="BC731"/>
      <c r="CX731"/>
    </row>
    <row r="732" spans="55:102" x14ac:dyDescent="0.25">
      <c r="BC732"/>
      <c r="CX732"/>
    </row>
    <row r="733" spans="55:102" x14ac:dyDescent="0.25">
      <c r="BC733"/>
      <c r="CX733"/>
    </row>
    <row r="734" spans="55:102" x14ac:dyDescent="0.25">
      <c r="BC734"/>
      <c r="CX734"/>
    </row>
    <row r="735" spans="55:102" x14ac:dyDescent="0.25">
      <c r="BC735"/>
      <c r="CX735"/>
    </row>
    <row r="736" spans="55:102" x14ac:dyDescent="0.25">
      <c r="BC736"/>
      <c r="CX736"/>
    </row>
    <row r="737" spans="55:102" x14ac:dyDescent="0.25">
      <c r="BC737"/>
      <c r="CX737"/>
    </row>
    <row r="738" spans="55:102" x14ac:dyDescent="0.25">
      <c r="BC738"/>
      <c r="CX738"/>
    </row>
    <row r="739" spans="55:102" x14ac:dyDescent="0.25">
      <c r="BC739"/>
      <c r="CX739"/>
    </row>
    <row r="740" spans="55:102" x14ac:dyDescent="0.25">
      <c r="BC740"/>
      <c r="CX740"/>
    </row>
    <row r="741" spans="55:102" x14ac:dyDescent="0.25">
      <c r="BC741"/>
      <c r="CX741"/>
    </row>
    <row r="742" spans="55:102" x14ac:dyDescent="0.25">
      <c r="BC742"/>
      <c r="CX742"/>
    </row>
    <row r="743" spans="55:102" x14ac:dyDescent="0.25">
      <c r="BC743"/>
      <c r="CX743"/>
    </row>
    <row r="744" spans="55:102" x14ac:dyDescent="0.25">
      <c r="BC744"/>
      <c r="CX744"/>
    </row>
    <row r="745" spans="55:102" x14ac:dyDescent="0.25">
      <c r="BC745"/>
      <c r="CX745"/>
    </row>
    <row r="746" spans="55:102" x14ac:dyDescent="0.25">
      <c r="BC746"/>
      <c r="CX746"/>
    </row>
    <row r="747" spans="55:102" x14ac:dyDescent="0.25">
      <c r="BC747"/>
      <c r="CX747"/>
    </row>
    <row r="748" spans="55:102" x14ac:dyDescent="0.25">
      <c r="BC748"/>
      <c r="CX748"/>
    </row>
    <row r="749" spans="55:102" x14ac:dyDescent="0.25">
      <c r="BC749"/>
      <c r="CX749"/>
    </row>
    <row r="750" spans="55:102" x14ac:dyDescent="0.25">
      <c r="BC750"/>
      <c r="CX750"/>
    </row>
    <row r="751" spans="55:102" x14ac:dyDescent="0.25">
      <c r="BC751"/>
      <c r="CX751"/>
    </row>
    <row r="752" spans="55:102" x14ac:dyDescent="0.25">
      <c r="BC752"/>
      <c r="CX752"/>
    </row>
    <row r="753" spans="55:102" x14ac:dyDescent="0.25">
      <c r="BC753"/>
      <c r="CX753"/>
    </row>
    <row r="754" spans="55:102" x14ac:dyDescent="0.25">
      <c r="BC754"/>
      <c r="CX754"/>
    </row>
    <row r="755" spans="55:102" x14ac:dyDescent="0.25">
      <c r="BC755"/>
      <c r="CX755"/>
    </row>
    <row r="756" spans="55:102" x14ac:dyDescent="0.25">
      <c r="BC756"/>
      <c r="CX756"/>
    </row>
    <row r="757" spans="55:102" x14ac:dyDescent="0.25">
      <c r="BC757"/>
      <c r="CX757"/>
    </row>
    <row r="758" spans="55:102" x14ac:dyDescent="0.25">
      <c r="BC758"/>
      <c r="CX758"/>
    </row>
    <row r="759" spans="55:102" x14ac:dyDescent="0.25">
      <c r="BC759"/>
      <c r="CX759"/>
    </row>
    <row r="760" spans="55:102" x14ac:dyDescent="0.25">
      <c r="BC760"/>
      <c r="CX760"/>
    </row>
    <row r="761" spans="55:102" x14ac:dyDescent="0.25">
      <c r="BC761"/>
      <c r="CX761"/>
    </row>
    <row r="762" spans="55:102" x14ac:dyDescent="0.25">
      <c r="BC762"/>
      <c r="CX762"/>
    </row>
    <row r="763" spans="55:102" x14ac:dyDescent="0.25">
      <c r="BC763"/>
      <c r="CX763"/>
    </row>
    <row r="764" spans="55:102" x14ac:dyDescent="0.25">
      <c r="BC764"/>
      <c r="CX764"/>
    </row>
    <row r="765" spans="55:102" x14ac:dyDescent="0.25">
      <c r="BC765"/>
      <c r="CX765"/>
    </row>
    <row r="766" spans="55:102" x14ac:dyDescent="0.25">
      <c r="BC766"/>
      <c r="CX766"/>
    </row>
    <row r="767" spans="55:102" x14ac:dyDescent="0.25">
      <c r="BC767"/>
      <c r="CX767"/>
    </row>
    <row r="768" spans="55:102" x14ac:dyDescent="0.25">
      <c r="BC768"/>
      <c r="CX768"/>
    </row>
    <row r="769" spans="55:102" x14ac:dyDescent="0.25">
      <c r="BC769"/>
      <c r="CX769"/>
    </row>
    <row r="770" spans="55:102" x14ac:dyDescent="0.25">
      <c r="BC770"/>
      <c r="CX770"/>
    </row>
    <row r="771" spans="55:102" x14ac:dyDescent="0.25">
      <c r="BC771"/>
      <c r="CX771"/>
    </row>
    <row r="772" spans="55:102" x14ac:dyDescent="0.25">
      <c r="BC772"/>
      <c r="CX772"/>
    </row>
    <row r="773" spans="55:102" x14ac:dyDescent="0.25">
      <c r="BC773"/>
      <c r="CX773"/>
    </row>
    <row r="774" spans="55:102" x14ac:dyDescent="0.25">
      <c r="BC774"/>
      <c r="CX774"/>
    </row>
    <row r="775" spans="55:102" x14ac:dyDescent="0.25">
      <c r="BC775"/>
      <c r="CX775"/>
    </row>
    <row r="776" spans="55:102" x14ac:dyDescent="0.25">
      <c r="BC776"/>
      <c r="CX776"/>
    </row>
    <row r="777" spans="55:102" x14ac:dyDescent="0.25">
      <c r="BC777"/>
      <c r="CX777"/>
    </row>
    <row r="778" spans="55:102" x14ac:dyDescent="0.25">
      <c r="BC778"/>
      <c r="CX778"/>
    </row>
    <row r="779" spans="55:102" x14ac:dyDescent="0.25">
      <c r="BC779"/>
      <c r="CX779"/>
    </row>
    <row r="780" spans="55:102" x14ac:dyDescent="0.25">
      <c r="BC780"/>
      <c r="CX780"/>
    </row>
    <row r="781" spans="55:102" x14ac:dyDescent="0.25">
      <c r="BC781"/>
      <c r="CX781"/>
    </row>
    <row r="782" spans="55:102" x14ac:dyDescent="0.25">
      <c r="BC782"/>
      <c r="CX782"/>
    </row>
    <row r="783" spans="55:102" x14ac:dyDescent="0.25">
      <c r="BC783"/>
      <c r="CX783"/>
    </row>
    <row r="784" spans="55:102" x14ac:dyDescent="0.25">
      <c r="BC784"/>
      <c r="CX784"/>
    </row>
    <row r="785" spans="55:102" x14ac:dyDescent="0.25">
      <c r="BC785"/>
      <c r="CX785"/>
    </row>
    <row r="786" spans="55:102" x14ac:dyDescent="0.25">
      <c r="BC786"/>
      <c r="CX786"/>
    </row>
    <row r="787" spans="55:102" x14ac:dyDescent="0.25">
      <c r="BC787"/>
      <c r="CX787"/>
    </row>
    <row r="788" spans="55:102" x14ac:dyDescent="0.25">
      <c r="BC788"/>
      <c r="CX788"/>
    </row>
    <row r="789" spans="55:102" x14ac:dyDescent="0.25">
      <c r="BC789"/>
      <c r="CX789"/>
    </row>
    <row r="790" spans="55:102" x14ac:dyDescent="0.25">
      <c r="BC790"/>
      <c r="CX790"/>
    </row>
    <row r="791" spans="55:102" x14ac:dyDescent="0.25">
      <c r="BC791"/>
      <c r="CX791"/>
    </row>
    <row r="792" spans="55:102" x14ac:dyDescent="0.25">
      <c r="BC792"/>
      <c r="CX792"/>
    </row>
    <row r="793" spans="55:102" x14ac:dyDescent="0.25">
      <c r="BC793"/>
      <c r="CX793"/>
    </row>
    <row r="794" spans="55:102" x14ac:dyDescent="0.25">
      <c r="BC794"/>
      <c r="CX794"/>
    </row>
    <row r="795" spans="55:102" x14ac:dyDescent="0.25">
      <c r="BC795"/>
      <c r="CX795"/>
    </row>
    <row r="796" spans="55:102" x14ac:dyDescent="0.25">
      <c r="BC796"/>
      <c r="CX796"/>
    </row>
    <row r="797" spans="55:102" x14ac:dyDescent="0.25">
      <c r="BC797"/>
      <c r="CX797"/>
    </row>
    <row r="798" spans="55:102" x14ac:dyDescent="0.25">
      <c r="BC798"/>
      <c r="CX798"/>
    </row>
    <row r="799" spans="55:102" x14ac:dyDescent="0.25">
      <c r="BC799"/>
      <c r="CX799"/>
    </row>
    <row r="800" spans="55:102" x14ac:dyDescent="0.25">
      <c r="BC800"/>
      <c r="CX800"/>
    </row>
    <row r="801" spans="55:102" x14ac:dyDescent="0.25">
      <c r="BC801"/>
      <c r="CX801"/>
    </row>
    <row r="802" spans="55:102" x14ac:dyDescent="0.25">
      <c r="BC802"/>
      <c r="CX802"/>
    </row>
    <row r="803" spans="55:102" x14ac:dyDescent="0.25">
      <c r="BC803"/>
      <c r="CX803"/>
    </row>
    <row r="804" spans="55:102" x14ac:dyDescent="0.25">
      <c r="BC804"/>
      <c r="CX804"/>
    </row>
    <row r="805" spans="55:102" x14ac:dyDescent="0.25">
      <c r="BC805"/>
      <c r="CX805"/>
    </row>
    <row r="806" spans="55:102" x14ac:dyDescent="0.25">
      <c r="BC806"/>
      <c r="CX806"/>
    </row>
    <row r="807" spans="55:102" x14ac:dyDescent="0.25">
      <c r="BC807"/>
      <c r="CX807"/>
    </row>
    <row r="808" spans="55:102" x14ac:dyDescent="0.25">
      <c r="BC808"/>
      <c r="CX808"/>
    </row>
    <row r="809" spans="55:102" x14ac:dyDescent="0.25">
      <c r="BC809"/>
      <c r="CX809"/>
    </row>
    <row r="810" spans="55:102" x14ac:dyDescent="0.25">
      <c r="BC810"/>
      <c r="CX810"/>
    </row>
    <row r="811" spans="55:102" x14ac:dyDescent="0.25">
      <c r="BC811"/>
      <c r="CX811"/>
    </row>
    <row r="812" spans="55:102" x14ac:dyDescent="0.25">
      <c r="BC812"/>
      <c r="CX812"/>
    </row>
    <row r="813" spans="55:102" x14ac:dyDescent="0.25">
      <c r="BC813"/>
      <c r="CX813"/>
    </row>
    <row r="814" spans="55:102" x14ac:dyDescent="0.25">
      <c r="BC814"/>
      <c r="CX814"/>
    </row>
    <row r="815" spans="55:102" x14ac:dyDescent="0.25">
      <c r="BC815"/>
      <c r="CX815"/>
    </row>
    <row r="816" spans="55:102" x14ac:dyDescent="0.25">
      <c r="BC816"/>
      <c r="CX816"/>
    </row>
    <row r="817" spans="55:102" x14ac:dyDescent="0.25">
      <c r="BC817"/>
      <c r="CX817"/>
    </row>
    <row r="818" spans="55:102" x14ac:dyDescent="0.25">
      <c r="BC818"/>
      <c r="CX818"/>
    </row>
    <row r="819" spans="55:102" x14ac:dyDescent="0.25">
      <c r="BC819"/>
      <c r="CX819"/>
    </row>
    <row r="820" spans="55:102" x14ac:dyDescent="0.25">
      <c r="BC820"/>
      <c r="CX820"/>
    </row>
    <row r="821" spans="55:102" x14ac:dyDescent="0.25">
      <c r="BC821"/>
      <c r="CX821"/>
    </row>
    <row r="822" spans="55:102" x14ac:dyDescent="0.25">
      <c r="BC822"/>
      <c r="CX822"/>
    </row>
    <row r="823" spans="55:102" x14ac:dyDescent="0.25">
      <c r="BC823"/>
      <c r="CX823"/>
    </row>
    <row r="824" spans="55:102" x14ac:dyDescent="0.25">
      <c r="BC824"/>
      <c r="CX824"/>
    </row>
    <row r="825" spans="55:102" x14ac:dyDescent="0.25">
      <c r="BC825"/>
      <c r="CX825"/>
    </row>
    <row r="826" spans="55:102" x14ac:dyDescent="0.25">
      <c r="BC826"/>
      <c r="CX826"/>
    </row>
    <row r="827" spans="55:102" x14ac:dyDescent="0.25">
      <c r="BC827"/>
      <c r="CX827"/>
    </row>
    <row r="828" spans="55:102" x14ac:dyDescent="0.25">
      <c r="BC828"/>
      <c r="CX828"/>
    </row>
    <row r="829" spans="55:102" x14ac:dyDescent="0.25">
      <c r="BC829"/>
      <c r="CX829"/>
    </row>
    <row r="830" spans="55:102" x14ac:dyDescent="0.25">
      <c r="BC830"/>
      <c r="CX830"/>
    </row>
    <row r="831" spans="55:102" x14ac:dyDescent="0.25">
      <c r="BC831"/>
      <c r="CX831"/>
    </row>
    <row r="832" spans="55:102" x14ac:dyDescent="0.25">
      <c r="BC832"/>
      <c r="CX832"/>
    </row>
    <row r="833" spans="55:102" x14ac:dyDescent="0.25">
      <c r="BC833"/>
      <c r="CX833"/>
    </row>
    <row r="834" spans="55:102" x14ac:dyDescent="0.25">
      <c r="BC834"/>
      <c r="CX834"/>
    </row>
    <row r="835" spans="55:102" x14ac:dyDescent="0.25">
      <c r="BC835"/>
      <c r="CX835"/>
    </row>
    <row r="836" spans="55:102" x14ac:dyDescent="0.25">
      <c r="BC836"/>
      <c r="CX836"/>
    </row>
    <row r="837" spans="55:102" x14ac:dyDescent="0.25">
      <c r="BC837"/>
      <c r="CX837"/>
    </row>
    <row r="838" spans="55:102" x14ac:dyDescent="0.25">
      <c r="BC838"/>
      <c r="CX838"/>
    </row>
    <row r="839" spans="55:102" x14ac:dyDescent="0.25">
      <c r="BC839"/>
      <c r="CX839"/>
    </row>
    <row r="840" spans="55:102" x14ac:dyDescent="0.25">
      <c r="BC840"/>
      <c r="CX840"/>
    </row>
    <row r="841" spans="55:102" x14ac:dyDescent="0.25">
      <c r="BC841"/>
      <c r="CX841"/>
    </row>
    <row r="842" spans="55:102" x14ac:dyDescent="0.25">
      <c r="BC842"/>
      <c r="CX842"/>
    </row>
    <row r="843" spans="55:102" x14ac:dyDescent="0.25">
      <c r="BC843"/>
      <c r="CX843"/>
    </row>
    <row r="844" spans="55:102" x14ac:dyDescent="0.25">
      <c r="BC844"/>
      <c r="CX844"/>
    </row>
    <row r="845" spans="55:102" x14ac:dyDescent="0.25">
      <c r="BC845"/>
      <c r="CX845"/>
    </row>
    <row r="846" spans="55:102" x14ac:dyDescent="0.25">
      <c r="BC846"/>
      <c r="CX846"/>
    </row>
    <row r="847" spans="55:102" x14ac:dyDescent="0.25">
      <c r="BC847"/>
      <c r="CX847"/>
    </row>
    <row r="848" spans="55:102" x14ac:dyDescent="0.25">
      <c r="BC848"/>
      <c r="CX848"/>
    </row>
    <row r="849" spans="55:102" x14ac:dyDescent="0.25">
      <c r="BC849"/>
      <c r="CX849"/>
    </row>
    <row r="850" spans="55:102" x14ac:dyDescent="0.25">
      <c r="BC850"/>
      <c r="CX850"/>
    </row>
    <row r="851" spans="55:102" x14ac:dyDescent="0.25">
      <c r="BC851"/>
      <c r="CX851"/>
    </row>
    <row r="852" spans="55:102" x14ac:dyDescent="0.25">
      <c r="BC852"/>
      <c r="CX852"/>
    </row>
    <row r="853" spans="55:102" x14ac:dyDescent="0.25">
      <c r="BC853"/>
      <c r="CX853"/>
    </row>
    <row r="854" spans="55:102" x14ac:dyDescent="0.25">
      <c r="BC854"/>
      <c r="CX854"/>
    </row>
    <row r="855" spans="55:102" x14ac:dyDescent="0.25">
      <c r="BC855"/>
      <c r="CX855"/>
    </row>
    <row r="856" spans="55:102" x14ac:dyDescent="0.25">
      <c r="BC856"/>
      <c r="CX856"/>
    </row>
    <row r="857" spans="55:102" x14ac:dyDescent="0.25">
      <c r="BC857"/>
      <c r="CX857"/>
    </row>
    <row r="858" spans="55:102" x14ac:dyDescent="0.25">
      <c r="BC858"/>
      <c r="CX858"/>
    </row>
    <row r="859" spans="55:102" x14ac:dyDescent="0.25">
      <c r="BC859"/>
      <c r="CX859"/>
    </row>
    <row r="860" spans="55:102" x14ac:dyDescent="0.25">
      <c r="BC860"/>
      <c r="CX860"/>
    </row>
    <row r="861" spans="55:102" x14ac:dyDescent="0.25">
      <c r="BC861"/>
      <c r="CX861"/>
    </row>
    <row r="862" spans="55:102" x14ac:dyDescent="0.25">
      <c r="BC862"/>
      <c r="CX862"/>
    </row>
    <row r="863" spans="55:102" x14ac:dyDescent="0.25">
      <c r="BC863"/>
      <c r="CX863"/>
    </row>
    <row r="864" spans="55:102" x14ac:dyDescent="0.25">
      <c r="BC864"/>
      <c r="CX864"/>
    </row>
    <row r="865" spans="55:102" x14ac:dyDescent="0.25">
      <c r="BC865"/>
      <c r="CX865"/>
    </row>
    <row r="866" spans="55:102" x14ac:dyDescent="0.25">
      <c r="BC866"/>
      <c r="CX866"/>
    </row>
    <row r="867" spans="55:102" x14ac:dyDescent="0.25">
      <c r="BC867"/>
      <c r="CX867"/>
    </row>
    <row r="868" spans="55:102" x14ac:dyDescent="0.25">
      <c r="BC868"/>
      <c r="CX868"/>
    </row>
    <row r="869" spans="55:102" x14ac:dyDescent="0.25">
      <c r="BC869"/>
      <c r="CX869"/>
    </row>
    <row r="870" spans="55:102" x14ac:dyDescent="0.25">
      <c r="BC870"/>
      <c r="CX870"/>
    </row>
    <row r="871" spans="55:102" x14ac:dyDescent="0.25">
      <c r="BC871"/>
      <c r="CX871"/>
    </row>
    <row r="872" spans="55:102" x14ac:dyDescent="0.25">
      <c r="BC872"/>
      <c r="CX872"/>
    </row>
    <row r="873" spans="55:102" x14ac:dyDescent="0.25">
      <c r="BC873"/>
      <c r="CX873"/>
    </row>
    <row r="874" spans="55:102" x14ac:dyDescent="0.25">
      <c r="BC874"/>
      <c r="CX874"/>
    </row>
    <row r="875" spans="55:102" x14ac:dyDescent="0.25">
      <c r="BC875"/>
      <c r="CX875"/>
    </row>
    <row r="876" spans="55:102" x14ac:dyDescent="0.25">
      <c r="BC876"/>
      <c r="CX876"/>
    </row>
    <row r="877" spans="55:102" x14ac:dyDescent="0.25">
      <c r="BC877"/>
      <c r="CX877"/>
    </row>
    <row r="878" spans="55:102" x14ac:dyDescent="0.25">
      <c r="BC878"/>
      <c r="CX878"/>
    </row>
    <row r="879" spans="55:102" x14ac:dyDescent="0.25">
      <c r="BC879"/>
      <c r="CX879"/>
    </row>
    <row r="880" spans="55:102" x14ac:dyDescent="0.25">
      <c r="BC880"/>
      <c r="CX880"/>
    </row>
    <row r="881" spans="55:102" x14ac:dyDescent="0.25">
      <c r="BC881"/>
      <c r="CX881"/>
    </row>
    <row r="882" spans="55:102" x14ac:dyDescent="0.25">
      <c r="BC882"/>
      <c r="CX882"/>
    </row>
    <row r="883" spans="55:102" x14ac:dyDescent="0.25">
      <c r="BC883"/>
      <c r="CX883"/>
    </row>
    <row r="884" spans="55:102" x14ac:dyDescent="0.25">
      <c r="BC884"/>
      <c r="CX884"/>
    </row>
    <row r="885" spans="55:102" x14ac:dyDescent="0.25">
      <c r="BC885"/>
      <c r="CX885"/>
    </row>
    <row r="886" spans="55:102" x14ac:dyDescent="0.25">
      <c r="BC886"/>
      <c r="CX886"/>
    </row>
    <row r="887" spans="55:102" x14ac:dyDescent="0.25">
      <c r="BC887"/>
      <c r="CX887"/>
    </row>
    <row r="888" spans="55:102" x14ac:dyDescent="0.25">
      <c r="BC888"/>
      <c r="CX888"/>
    </row>
    <row r="889" spans="55:102" x14ac:dyDescent="0.25">
      <c r="BC889"/>
      <c r="CX889"/>
    </row>
    <row r="890" spans="55:102" x14ac:dyDescent="0.25">
      <c r="BC890"/>
      <c r="CX890"/>
    </row>
    <row r="891" spans="55:102" x14ac:dyDescent="0.25">
      <c r="BC891"/>
      <c r="CX891"/>
    </row>
    <row r="892" spans="55:102" x14ac:dyDescent="0.25">
      <c r="BC892"/>
      <c r="CX892"/>
    </row>
    <row r="893" spans="55:102" x14ac:dyDescent="0.25">
      <c r="BC893"/>
      <c r="CX893"/>
    </row>
    <row r="894" spans="55:102" x14ac:dyDescent="0.25">
      <c r="BC894"/>
      <c r="CX894"/>
    </row>
    <row r="895" spans="55:102" x14ac:dyDescent="0.25">
      <c r="BC895"/>
      <c r="CX895"/>
    </row>
    <row r="896" spans="55:102" x14ac:dyDescent="0.25">
      <c r="BC896"/>
      <c r="CX896"/>
    </row>
    <row r="897" spans="55:102" x14ac:dyDescent="0.25">
      <c r="BC897"/>
      <c r="CX897"/>
    </row>
    <row r="898" spans="55:102" x14ac:dyDescent="0.25">
      <c r="BC898"/>
      <c r="CX898"/>
    </row>
    <row r="899" spans="55:102" x14ac:dyDescent="0.25">
      <c r="BC899"/>
      <c r="CX899"/>
    </row>
    <row r="900" spans="55:102" x14ac:dyDescent="0.25">
      <c r="BC900"/>
      <c r="CX900"/>
    </row>
    <row r="901" spans="55:102" x14ac:dyDescent="0.25">
      <c r="BC901"/>
      <c r="CX901"/>
    </row>
    <row r="902" spans="55:102" x14ac:dyDescent="0.25">
      <c r="BC902"/>
      <c r="CX902"/>
    </row>
    <row r="903" spans="55:102" x14ac:dyDescent="0.25">
      <c r="BC903"/>
      <c r="CX903"/>
    </row>
    <row r="904" spans="55:102" x14ac:dyDescent="0.25">
      <c r="BC904"/>
      <c r="CX904"/>
    </row>
    <row r="905" spans="55:102" x14ac:dyDescent="0.25">
      <c r="BC905"/>
      <c r="CX905"/>
    </row>
    <row r="906" spans="55:102" x14ac:dyDescent="0.25">
      <c r="BC906"/>
      <c r="CX906"/>
    </row>
    <row r="907" spans="55:102" x14ac:dyDescent="0.25">
      <c r="BC907"/>
      <c r="CX907"/>
    </row>
    <row r="908" spans="55:102" x14ac:dyDescent="0.25">
      <c r="BC908"/>
      <c r="CX908"/>
    </row>
    <row r="909" spans="55:102" x14ac:dyDescent="0.25">
      <c r="BC909"/>
      <c r="CX909"/>
    </row>
    <row r="910" spans="55:102" x14ac:dyDescent="0.25">
      <c r="BC910"/>
      <c r="CX910"/>
    </row>
    <row r="911" spans="55:102" x14ac:dyDescent="0.25">
      <c r="BC911"/>
      <c r="CX911"/>
    </row>
    <row r="912" spans="55:102" x14ac:dyDescent="0.25">
      <c r="BC912"/>
      <c r="CX912"/>
    </row>
    <row r="913" spans="55:102" x14ac:dyDescent="0.25">
      <c r="BC913"/>
      <c r="CX913"/>
    </row>
    <row r="914" spans="55:102" x14ac:dyDescent="0.25">
      <c r="BC914"/>
      <c r="CX914"/>
    </row>
    <row r="915" spans="55:102" x14ac:dyDescent="0.25">
      <c r="BC915"/>
      <c r="CX915"/>
    </row>
    <row r="916" spans="55:102" x14ac:dyDescent="0.25">
      <c r="BC916"/>
      <c r="CX916"/>
    </row>
    <row r="917" spans="55:102" x14ac:dyDescent="0.25">
      <c r="BC917"/>
      <c r="CX917"/>
    </row>
    <row r="918" spans="55:102" x14ac:dyDescent="0.25">
      <c r="BC918"/>
      <c r="CX918"/>
    </row>
    <row r="919" spans="55:102" x14ac:dyDescent="0.25">
      <c r="BC919"/>
      <c r="CX919"/>
    </row>
    <row r="920" spans="55:102" x14ac:dyDescent="0.25">
      <c r="BC920"/>
      <c r="CX920"/>
    </row>
    <row r="921" spans="55:102" x14ac:dyDescent="0.25">
      <c r="BC921"/>
      <c r="CX921"/>
    </row>
    <row r="922" spans="55:102" x14ac:dyDescent="0.25">
      <c r="BC922"/>
      <c r="CX922"/>
    </row>
    <row r="923" spans="55:102" x14ac:dyDescent="0.25">
      <c r="BC923"/>
      <c r="CX923"/>
    </row>
    <row r="924" spans="55:102" x14ac:dyDescent="0.25">
      <c r="BC924"/>
      <c r="CX924"/>
    </row>
    <row r="925" spans="55:102" x14ac:dyDescent="0.25">
      <c r="BC925"/>
      <c r="CX925"/>
    </row>
    <row r="926" spans="55:102" x14ac:dyDescent="0.25">
      <c r="BC926"/>
      <c r="CX926"/>
    </row>
    <row r="927" spans="55:102" x14ac:dyDescent="0.25">
      <c r="BC927"/>
      <c r="CX927"/>
    </row>
    <row r="928" spans="55:102" x14ac:dyDescent="0.25">
      <c r="BC928"/>
      <c r="CX928"/>
    </row>
    <row r="929" spans="55:102" x14ac:dyDescent="0.25">
      <c r="BC929"/>
      <c r="CX929"/>
    </row>
    <row r="930" spans="55:102" x14ac:dyDescent="0.25">
      <c r="BC930"/>
      <c r="CX930"/>
    </row>
    <row r="931" spans="55:102" x14ac:dyDescent="0.25">
      <c r="BC931"/>
      <c r="CX931"/>
    </row>
    <row r="932" spans="55:102" x14ac:dyDescent="0.25">
      <c r="BC932"/>
      <c r="CX932"/>
    </row>
    <row r="933" spans="55:102" x14ac:dyDescent="0.25">
      <c r="BC933"/>
      <c r="CX933"/>
    </row>
    <row r="934" spans="55:102" x14ac:dyDescent="0.25">
      <c r="BC934"/>
      <c r="CX934"/>
    </row>
    <row r="935" spans="55:102" x14ac:dyDescent="0.25">
      <c r="BC935"/>
      <c r="CX935"/>
    </row>
    <row r="936" spans="55:102" x14ac:dyDescent="0.25">
      <c r="BC936"/>
      <c r="CX936"/>
    </row>
    <row r="937" spans="55:102" x14ac:dyDescent="0.25">
      <c r="BC937"/>
      <c r="CX937"/>
    </row>
    <row r="938" spans="55:102" x14ac:dyDescent="0.25">
      <c r="BC938"/>
      <c r="CX938"/>
    </row>
    <row r="939" spans="55:102" x14ac:dyDescent="0.25">
      <c r="BC939"/>
      <c r="CX939"/>
    </row>
    <row r="940" spans="55:102" x14ac:dyDescent="0.25">
      <c r="BC940"/>
      <c r="CX940"/>
    </row>
    <row r="941" spans="55:102" x14ac:dyDescent="0.25">
      <c r="BC941"/>
      <c r="CX941"/>
    </row>
    <row r="942" spans="55:102" x14ac:dyDescent="0.25">
      <c r="BC942"/>
      <c r="CX942"/>
    </row>
    <row r="943" spans="55:102" x14ac:dyDescent="0.25">
      <c r="BC943"/>
      <c r="CX943"/>
    </row>
    <row r="944" spans="55:102" x14ac:dyDescent="0.25">
      <c r="BC944"/>
      <c r="CX944"/>
    </row>
    <row r="945" spans="55:102" x14ac:dyDescent="0.25">
      <c r="BC945"/>
      <c r="CX945"/>
    </row>
    <row r="946" spans="55:102" x14ac:dyDescent="0.25">
      <c r="BC946"/>
      <c r="CX946"/>
    </row>
    <row r="947" spans="55:102" x14ac:dyDescent="0.25">
      <c r="BC947"/>
      <c r="CX947"/>
    </row>
    <row r="948" spans="55:102" x14ac:dyDescent="0.25">
      <c r="BC948"/>
      <c r="CX948"/>
    </row>
    <row r="949" spans="55:102" x14ac:dyDescent="0.25">
      <c r="BC949"/>
      <c r="CX949"/>
    </row>
    <row r="950" spans="55:102" x14ac:dyDescent="0.25">
      <c r="BC950"/>
      <c r="CX950"/>
    </row>
    <row r="951" spans="55:102" x14ac:dyDescent="0.25">
      <c r="BC951"/>
      <c r="CX951"/>
    </row>
    <row r="952" spans="55:102" x14ac:dyDescent="0.25">
      <c r="BC952"/>
      <c r="CX952"/>
    </row>
    <row r="953" spans="55:102" x14ac:dyDescent="0.25">
      <c r="BC953"/>
      <c r="CX953"/>
    </row>
    <row r="954" spans="55:102" x14ac:dyDescent="0.25">
      <c r="BC954"/>
      <c r="CX954"/>
    </row>
    <row r="955" spans="55:102" x14ac:dyDescent="0.25">
      <c r="BC955"/>
      <c r="CX955"/>
    </row>
    <row r="956" spans="55:102" x14ac:dyDescent="0.25">
      <c r="BC956"/>
      <c r="CX956"/>
    </row>
    <row r="957" spans="55:102" x14ac:dyDescent="0.25">
      <c r="BC957"/>
      <c r="CX957"/>
    </row>
    <row r="958" spans="55:102" x14ac:dyDescent="0.25">
      <c r="BC958"/>
      <c r="CX958"/>
    </row>
    <row r="959" spans="55:102" x14ac:dyDescent="0.25">
      <c r="BC959"/>
      <c r="CX959"/>
    </row>
    <row r="960" spans="55:102" x14ac:dyDescent="0.25">
      <c r="BC960"/>
      <c r="CX960"/>
    </row>
    <row r="961" spans="55:102" x14ac:dyDescent="0.25">
      <c r="BC961"/>
      <c r="CX961"/>
    </row>
    <row r="962" spans="55:102" x14ac:dyDescent="0.25">
      <c r="BC962"/>
      <c r="CX962"/>
    </row>
    <row r="963" spans="55:102" x14ac:dyDescent="0.25">
      <c r="BC963"/>
      <c r="CX963"/>
    </row>
    <row r="964" spans="55:102" x14ac:dyDescent="0.25">
      <c r="BC964"/>
      <c r="CX964"/>
    </row>
    <row r="965" spans="55:102" x14ac:dyDescent="0.25">
      <c r="BC965"/>
      <c r="CX965"/>
    </row>
    <row r="966" spans="55:102" x14ac:dyDescent="0.25">
      <c r="BC966"/>
      <c r="CX966"/>
    </row>
    <row r="967" spans="55:102" x14ac:dyDescent="0.25">
      <c r="BC967"/>
      <c r="CX967"/>
    </row>
    <row r="968" spans="55:102" x14ac:dyDescent="0.25">
      <c r="BC968"/>
      <c r="CX968"/>
    </row>
    <row r="969" spans="55:102" x14ac:dyDescent="0.25">
      <c r="BC969"/>
      <c r="CX969"/>
    </row>
    <row r="970" spans="55:102" x14ac:dyDescent="0.25">
      <c r="BC970"/>
      <c r="CX970"/>
    </row>
    <row r="971" spans="55:102" x14ac:dyDescent="0.25">
      <c r="BC971"/>
      <c r="CX971"/>
    </row>
    <row r="972" spans="55:102" x14ac:dyDescent="0.25">
      <c r="BC972"/>
      <c r="CX972"/>
    </row>
    <row r="973" spans="55:102" x14ac:dyDescent="0.25">
      <c r="BC973"/>
      <c r="CX973"/>
    </row>
    <row r="974" spans="55:102" x14ac:dyDescent="0.25">
      <c r="BC974"/>
      <c r="CX974"/>
    </row>
    <row r="975" spans="55:102" x14ac:dyDescent="0.25">
      <c r="BC975"/>
      <c r="CX975"/>
    </row>
    <row r="976" spans="55:102" x14ac:dyDescent="0.25">
      <c r="BC976"/>
      <c r="CX976"/>
    </row>
    <row r="977" spans="55:102" x14ac:dyDescent="0.25">
      <c r="BC977"/>
      <c r="CX977"/>
    </row>
    <row r="978" spans="55:102" x14ac:dyDescent="0.25">
      <c r="BC978"/>
      <c r="CX978"/>
    </row>
    <row r="979" spans="55:102" x14ac:dyDescent="0.25">
      <c r="BC979"/>
      <c r="CX979"/>
    </row>
    <row r="980" spans="55:102" x14ac:dyDescent="0.25">
      <c r="BC980"/>
      <c r="CX980"/>
    </row>
    <row r="981" spans="55:102" x14ac:dyDescent="0.25">
      <c r="BC981"/>
      <c r="CX981"/>
    </row>
    <row r="982" spans="55:102" x14ac:dyDescent="0.25">
      <c r="BC982"/>
      <c r="CX982"/>
    </row>
    <row r="983" spans="55:102" x14ac:dyDescent="0.25">
      <c r="BC983"/>
      <c r="CX983"/>
    </row>
    <row r="984" spans="55:102" x14ac:dyDescent="0.25">
      <c r="BC984"/>
      <c r="CX984"/>
    </row>
    <row r="985" spans="55:102" x14ac:dyDescent="0.25">
      <c r="BC985"/>
      <c r="CX985"/>
    </row>
    <row r="986" spans="55:102" x14ac:dyDescent="0.25">
      <c r="BC986"/>
      <c r="CX986"/>
    </row>
    <row r="987" spans="55:102" x14ac:dyDescent="0.25">
      <c r="BC987"/>
      <c r="CX987"/>
    </row>
    <row r="988" spans="55:102" x14ac:dyDescent="0.25">
      <c r="BC988"/>
      <c r="CX988"/>
    </row>
    <row r="989" spans="55:102" x14ac:dyDescent="0.25">
      <c r="BC989"/>
      <c r="CX989"/>
    </row>
    <row r="990" spans="55:102" x14ac:dyDescent="0.25">
      <c r="BC990"/>
      <c r="CX990"/>
    </row>
    <row r="991" spans="55:102" x14ac:dyDescent="0.25">
      <c r="BC991"/>
      <c r="CX991"/>
    </row>
    <row r="992" spans="55:102" x14ac:dyDescent="0.25">
      <c r="BC992"/>
      <c r="CX992"/>
    </row>
    <row r="993" spans="55:102" x14ac:dyDescent="0.25">
      <c r="BC993"/>
      <c r="CX993"/>
    </row>
    <row r="994" spans="55:102" x14ac:dyDescent="0.25">
      <c r="BC994"/>
      <c r="CX994"/>
    </row>
    <row r="995" spans="55:102" x14ac:dyDescent="0.25">
      <c r="BC995"/>
      <c r="CX995"/>
    </row>
    <row r="996" spans="55:102" x14ac:dyDescent="0.25">
      <c r="BC996"/>
      <c r="CX996"/>
    </row>
    <row r="997" spans="55:102" x14ac:dyDescent="0.25">
      <c r="BC997"/>
      <c r="CX997"/>
    </row>
    <row r="998" spans="55:102" x14ac:dyDescent="0.25">
      <c r="BC998"/>
      <c r="CX998"/>
    </row>
    <row r="999" spans="55:102" x14ac:dyDescent="0.25">
      <c r="BC999"/>
      <c r="CX999"/>
    </row>
    <row r="1000" spans="55:102" x14ac:dyDescent="0.25">
      <c r="BC1000"/>
      <c r="CX1000"/>
    </row>
    <row r="1001" spans="55:102" x14ac:dyDescent="0.25">
      <c r="BC1001"/>
      <c r="CX1001"/>
    </row>
    <row r="1002" spans="55:102" x14ac:dyDescent="0.25">
      <c r="BC1002"/>
      <c r="CX1002"/>
    </row>
    <row r="1003" spans="55:102" x14ac:dyDescent="0.25">
      <c r="BC1003"/>
      <c r="CX1003"/>
    </row>
    <row r="1004" spans="55:102" x14ac:dyDescent="0.25">
      <c r="BC1004"/>
      <c r="CX1004"/>
    </row>
    <row r="1005" spans="55:102" x14ac:dyDescent="0.25">
      <c r="BC1005"/>
      <c r="CX1005"/>
    </row>
    <row r="1006" spans="55:102" x14ac:dyDescent="0.25">
      <c r="BC1006"/>
      <c r="CX1006"/>
    </row>
    <row r="1007" spans="55:102" x14ac:dyDescent="0.25">
      <c r="BC1007"/>
      <c r="CX1007"/>
    </row>
    <row r="1008" spans="55:102" x14ac:dyDescent="0.25">
      <c r="BC1008"/>
      <c r="CX1008"/>
    </row>
    <row r="1009" spans="55:102" x14ac:dyDescent="0.25">
      <c r="BC1009"/>
      <c r="CX1009"/>
    </row>
    <row r="1010" spans="55:102" x14ac:dyDescent="0.25">
      <c r="BC1010"/>
      <c r="CX1010"/>
    </row>
    <row r="1011" spans="55:102" x14ac:dyDescent="0.25">
      <c r="BC1011"/>
      <c r="CX1011"/>
    </row>
    <row r="1012" spans="55:102" x14ac:dyDescent="0.25">
      <c r="BC1012"/>
      <c r="CX1012"/>
    </row>
    <row r="1013" spans="55:102" x14ac:dyDescent="0.25">
      <c r="BC1013"/>
      <c r="CX1013"/>
    </row>
    <row r="1014" spans="55:102" x14ac:dyDescent="0.25">
      <c r="BC1014"/>
      <c r="CX1014"/>
    </row>
    <row r="1015" spans="55:102" x14ac:dyDescent="0.25">
      <c r="BC1015"/>
      <c r="CX1015"/>
    </row>
    <row r="1016" spans="55:102" x14ac:dyDescent="0.25">
      <c r="BC1016"/>
      <c r="CX1016"/>
    </row>
    <row r="1017" spans="55:102" x14ac:dyDescent="0.25">
      <c r="BC1017"/>
      <c r="CX1017"/>
    </row>
    <row r="1018" spans="55:102" x14ac:dyDescent="0.25">
      <c r="BC1018"/>
      <c r="CX1018"/>
    </row>
    <row r="1019" spans="55:102" x14ac:dyDescent="0.25">
      <c r="BC1019"/>
      <c r="CX1019"/>
    </row>
    <row r="1020" spans="55:102" x14ac:dyDescent="0.25">
      <c r="BC1020"/>
      <c r="CX1020"/>
    </row>
    <row r="1021" spans="55:102" x14ac:dyDescent="0.25">
      <c r="BC1021"/>
      <c r="CX1021"/>
    </row>
    <row r="1022" spans="55:102" x14ac:dyDescent="0.25">
      <c r="BC1022"/>
      <c r="CX1022"/>
    </row>
    <row r="1023" spans="55:102" x14ac:dyDescent="0.25">
      <c r="BC1023"/>
      <c r="CX1023"/>
    </row>
    <row r="1024" spans="55:102" x14ac:dyDescent="0.25">
      <c r="BC1024"/>
      <c r="CX1024"/>
    </row>
    <row r="1025" spans="55:102" x14ac:dyDescent="0.25">
      <c r="BC1025"/>
      <c r="CX1025"/>
    </row>
    <row r="1026" spans="55:102" x14ac:dyDescent="0.25">
      <c r="BC1026"/>
      <c r="CX1026"/>
    </row>
    <row r="1027" spans="55:102" x14ac:dyDescent="0.25">
      <c r="BC1027"/>
      <c r="CX1027"/>
    </row>
    <row r="1028" spans="55:102" x14ac:dyDescent="0.25">
      <c r="BC1028"/>
      <c r="CX1028"/>
    </row>
    <row r="1029" spans="55:102" x14ac:dyDescent="0.25">
      <c r="BC1029"/>
      <c r="CX1029"/>
    </row>
    <row r="1030" spans="55:102" x14ac:dyDescent="0.25">
      <c r="BC1030"/>
      <c r="CX1030"/>
    </row>
    <row r="1031" spans="55:102" x14ac:dyDescent="0.25">
      <c r="BC1031"/>
      <c r="CX1031"/>
    </row>
    <row r="1032" spans="55:102" x14ac:dyDescent="0.25">
      <c r="BC1032"/>
      <c r="CX1032"/>
    </row>
    <row r="1033" spans="55:102" x14ac:dyDescent="0.25">
      <c r="BC1033"/>
      <c r="CX1033"/>
    </row>
    <row r="1034" spans="55:102" x14ac:dyDescent="0.25">
      <c r="BC1034"/>
      <c r="CX1034"/>
    </row>
    <row r="1035" spans="55:102" x14ac:dyDescent="0.25">
      <c r="BC1035"/>
      <c r="CX1035"/>
    </row>
    <row r="1036" spans="55:102" x14ac:dyDescent="0.25">
      <c r="BC1036"/>
      <c r="CX1036"/>
    </row>
    <row r="1037" spans="55:102" x14ac:dyDescent="0.25">
      <c r="BC1037"/>
      <c r="CX1037"/>
    </row>
    <row r="1038" spans="55:102" x14ac:dyDescent="0.25">
      <c r="BC1038"/>
      <c r="CX1038"/>
    </row>
    <row r="1039" spans="55:102" x14ac:dyDescent="0.25">
      <c r="BC1039"/>
      <c r="CX1039"/>
    </row>
    <row r="1040" spans="55:102" x14ac:dyDescent="0.25">
      <c r="BC1040"/>
      <c r="CX1040"/>
    </row>
    <row r="1041" spans="55:102" x14ac:dyDescent="0.25">
      <c r="BC1041"/>
      <c r="CX1041"/>
    </row>
    <row r="1042" spans="55:102" x14ac:dyDescent="0.25">
      <c r="BC1042"/>
      <c r="CX1042"/>
    </row>
    <row r="1043" spans="55:102" x14ac:dyDescent="0.25">
      <c r="BC1043"/>
      <c r="CX1043"/>
    </row>
    <row r="1044" spans="55:102" x14ac:dyDescent="0.25">
      <c r="BC1044"/>
      <c r="CX1044"/>
    </row>
    <row r="1045" spans="55:102" x14ac:dyDescent="0.25">
      <c r="BC1045"/>
      <c r="CX1045"/>
    </row>
    <row r="1046" spans="55:102" x14ac:dyDescent="0.25">
      <c r="BC1046"/>
      <c r="CX1046"/>
    </row>
    <row r="1047" spans="55:102" x14ac:dyDescent="0.25">
      <c r="BC1047"/>
      <c r="CX1047"/>
    </row>
    <row r="1048" spans="55:102" x14ac:dyDescent="0.25">
      <c r="BC1048"/>
      <c r="CX1048"/>
    </row>
    <row r="1049" spans="55:102" x14ac:dyDescent="0.25">
      <c r="BC1049"/>
      <c r="CX1049"/>
    </row>
    <row r="1050" spans="55:102" x14ac:dyDescent="0.25">
      <c r="BC1050"/>
      <c r="CX1050"/>
    </row>
    <row r="1051" spans="55:102" x14ac:dyDescent="0.25">
      <c r="BC1051"/>
      <c r="CX1051"/>
    </row>
    <row r="1052" spans="55:102" x14ac:dyDescent="0.25">
      <c r="BC1052"/>
      <c r="CX1052"/>
    </row>
    <row r="1053" spans="55:102" x14ac:dyDescent="0.25">
      <c r="BC1053"/>
      <c r="CX1053"/>
    </row>
    <row r="1054" spans="55:102" x14ac:dyDescent="0.25">
      <c r="BC1054"/>
      <c r="CX1054"/>
    </row>
    <row r="1055" spans="55:102" x14ac:dyDescent="0.25">
      <c r="BC1055"/>
      <c r="CX1055"/>
    </row>
    <row r="1056" spans="55:102" x14ac:dyDescent="0.25">
      <c r="BC1056"/>
      <c r="CX1056"/>
    </row>
    <row r="1057" spans="55:102" x14ac:dyDescent="0.25">
      <c r="BC1057"/>
      <c r="CX1057"/>
    </row>
    <row r="1058" spans="55:102" x14ac:dyDescent="0.25">
      <c r="BC1058"/>
      <c r="CX1058"/>
    </row>
    <row r="1059" spans="55:102" x14ac:dyDescent="0.25">
      <c r="BC1059"/>
      <c r="CX1059"/>
    </row>
    <row r="1060" spans="55:102" x14ac:dyDescent="0.25">
      <c r="BC1060"/>
      <c r="CX1060"/>
    </row>
    <row r="1061" spans="55:102" x14ac:dyDescent="0.25">
      <c r="BC1061"/>
      <c r="CX1061"/>
    </row>
    <row r="1062" spans="55:102" x14ac:dyDescent="0.25">
      <c r="BC1062"/>
      <c r="CX1062"/>
    </row>
    <row r="1063" spans="55:102" x14ac:dyDescent="0.25">
      <c r="BC1063"/>
      <c r="CX1063"/>
    </row>
    <row r="1064" spans="55:102" x14ac:dyDescent="0.25">
      <c r="BC1064"/>
      <c r="CX1064"/>
    </row>
    <row r="1065" spans="55:102" x14ac:dyDescent="0.25">
      <c r="BC1065"/>
      <c r="CX1065"/>
    </row>
    <row r="1066" spans="55:102" x14ac:dyDescent="0.25">
      <c r="BC1066"/>
      <c r="CX1066"/>
    </row>
    <row r="1067" spans="55:102" x14ac:dyDescent="0.25">
      <c r="BC1067"/>
      <c r="CX1067"/>
    </row>
    <row r="1068" spans="55:102" x14ac:dyDescent="0.25">
      <c r="BC1068"/>
      <c r="CX1068"/>
    </row>
    <row r="1069" spans="55:102" x14ac:dyDescent="0.25">
      <c r="BC1069"/>
      <c r="CX1069"/>
    </row>
    <row r="1070" spans="55:102" x14ac:dyDescent="0.25">
      <c r="BC1070"/>
      <c r="CX1070"/>
    </row>
    <row r="1071" spans="55:102" x14ac:dyDescent="0.25">
      <c r="BC1071"/>
      <c r="CX1071"/>
    </row>
    <row r="1072" spans="55:102" x14ac:dyDescent="0.25">
      <c r="BC1072"/>
      <c r="CX1072"/>
    </row>
    <row r="1073" spans="55:102" x14ac:dyDescent="0.25">
      <c r="BC1073"/>
      <c r="CX1073"/>
    </row>
    <row r="1074" spans="55:102" x14ac:dyDescent="0.25">
      <c r="BC1074"/>
      <c r="CX1074"/>
    </row>
    <row r="1075" spans="55:102" x14ac:dyDescent="0.25">
      <c r="BC1075"/>
      <c r="CX1075"/>
    </row>
    <row r="1076" spans="55:102" x14ac:dyDescent="0.25">
      <c r="BC1076"/>
      <c r="CX1076"/>
    </row>
    <row r="1077" spans="55:102" x14ac:dyDescent="0.25">
      <c r="BC1077"/>
      <c r="CX1077"/>
    </row>
    <row r="1078" spans="55:102" x14ac:dyDescent="0.25">
      <c r="BC1078"/>
      <c r="CX1078"/>
    </row>
    <row r="1079" spans="55:102" x14ac:dyDescent="0.25">
      <c r="CX1079"/>
    </row>
    <row r="1080" spans="55:102" x14ac:dyDescent="0.25">
      <c r="CX1080"/>
    </row>
    <row r="1081" spans="55:102" x14ac:dyDescent="0.25">
      <c r="CX1081"/>
    </row>
    <row r="1082" spans="55:102" x14ac:dyDescent="0.25">
      <c r="CX1082"/>
    </row>
    <row r="1083" spans="55:102" x14ac:dyDescent="0.25">
      <c r="CX1083"/>
    </row>
    <row r="1084" spans="55:102" x14ac:dyDescent="0.25">
      <c r="CX1084"/>
    </row>
    <row r="1085" spans="55:102" x14ac:dyDescent="0.25">
      <c r="CX1085"/>
    </row>
    <row r="1086" spans="55:102" x14ac:dyDescent="0.25">
      <c r="CX1086"/>
    </row>
    <row r="1087" spans="55:102" x14ac:dyDescent="0.25">
      <c r="CX1087"/>
    </row>
    <row r="1088" spans="55:102" x14ac:dyDescent="0.25">
      <c r="CX1088"/>
    </row>
    <row r="1089" spans="102:102" x14ac:dyDescent="0.25">
      <c r="CX1089"/>
    </row>
    <row r="1090" spans="102:102" x14ac:dyDescent="0.25">
      <c r="CX1090"/>
    </row>
    <row r="1091" spans="102:102" x14ac:dyDescent="0.25">
      <c r="CX1091"/>
    </row>
    <row r="1092" spans="102:102" x14ac:dyDescent="0.25">
      <c r="CX1092"/>
    </row>
    <row r="1093" spans="102:102" x14ac:dyDescent="0.25">
      <c r="CX1093"/>
    </row>
    <row r="1094" spans="102:102" x14ac:dyDescent="0.25">
      <c r="CX1094"/>
    </row>
    <row r="1095" spans="102:102" x14ac:dyDescent="0.25">
      <c r="CX1095"/>
    </row>
    <row r="1096" spans="102:102" x14ac:dyDescent="0.25">
      <c r="CX1096"/>
    </row>
    <row r="1097" spans="102:102" x14ac:dyDescent="0.25">
      <c r="CX1097"/>
    </row>
    <row r="1098" spans="102:102" x14ac:dyDescent="0.25">
      <c r="CX1098"/>
    </row>
    <row r="1099" spans="102:102" x14ac:dyDescent="0.25">
      <c r="CX1099"/>
    </row>
    <row r="1100" spans="102:102" x14ac:dyDescent="0.25">
      <c r="CX1100"/>
    </row>
    <row r="1101" spans="102:102" x14ac:dyDescent="0.25">
      <c r="CX1101"/>
    </row>
    <row r="1102" spans="102:102" x14ac:dyDescent="0.25">
      <c r="CX1102"/>
    </row>
    <row r="1103" spans="102:102" x14ac:dyDescent="0.25">
      <c r="CX1103"/>
    </row>
    <row r="1104" spans="102:102" x14ac:dyDescent="0.25">
      <c r="CX1104"/>
    </row>
    <row r="1105" spans="102:102" x14ac:dyDescent="0.25">
      <c r="CX1105"/>
    </row>
    <row r="1106" spans="102:102" x14ac:dyDescent="0.25">
      <c r="CX1106"/>
    </row>
    <row r="1107" spans="102:102" x14ac:dyDescent="0.25">
      <c r="CX1107"/>
    </row>
    <row r="1108" spans="102:102" x14ac:dyDescent="0.25">
      <c r="CX1108"/>
    </row>
    <row r="1109" spans="102:102" x14ac:dyDescent="0.25">
      <c r="CX1109"/>
    </row>
    <row r="1110" spans="102:102" x14ac:dyDescent="0.25">
      <c r="CX1110"/>
    </row>
    <row r="1111" spans="102:102" x14ac:dyDescent="0.25">
      <c r="CX1111"/>
    </row>
    <row r="1112" spans="102:102" x14ac:dyDescent="0.25">
      <c r="CX1112"/>
    </row>
    <row r="1113" spans="102:102" x14ac:dyDescent="0.25">
      <c r="CX1113"/>
    </row>
    <row r="1114" spans="102:102" x14ac:dyDescent="0.25">
      <c r="CX1114"/>
    </row>
    <row r="1115" spans="102:102" x14ac:dyDescent="0.25">
      <c r="CX1115"/>
    </row>
    <row r="1116" spans="102:102" x14ac:dyDescent="0.25">
      <c r="CX1116"/>
    </row>
    <row r="1117" spans="102:102" x14ac:dyDescent="0.25">
      <c r="CX1117"/>
    </row>
    <row r="1118" spans="102:102" x14ac:dyDescent="0.25">
      <c r="CX1118"/>
    </row>
    <row r="1119" spans="102:102" x14ac:dyDescent="0.25">
      <c r="CX1119"/>
    </row>
    <row r="1120" spans="102:102" x14ac:dyDescent="0.25">
      <c r="CX1120"/>
    </row>
    <row r="1121" spans="102:102" x14ac:dyDescent="0.25">
      <c r="CX1121"/>
    </row>
    <row r="1122" spans="102:102" x14ac:dyDescent="0.25">
      <c r="CX1122"/>
    </row>
    <row r="1123" spans="102:102" x14ac:dyDescent="0.25">
      <c r="CX1123"/>
    </row>
    <row r="1124" spans="102:102" x14ac:dyDescent="0.25">
      <c r="CX1124"/>
    </row>
    <row r="1125" spans="102:102" x14ac:dyDescent="0.25">
      <c r="CX1125"/>
    </row>
    <row r="1126" spans="102:102" x14ac:dyDescent="0.25">
      <c r="CX1126"/>
    </row>
    <row r="1127" spans="102:102" x14ac:dyDescent="0.25">
      <c r="CX1127"/>
    </row>
    <row r="1128" spans="102:102" x14ac:dyDescent="0.25">
      <c r="CX1128"/>
    </row>
    <row r="1129" spans="102:102" x14ac:dyDescent="0.25">
      <c r="CX1129"/>
    </row>
    <row r="1130" spans="102:102" x14ac:dyDescent="0.25">
      <c r="CX1130"/>
    </row>
    <row r="1131" spans="102:102" x14ac:dyDescent="0.25">
      <c r="CX1131"/>
    </row>
    <row r="1132" spans="102:102" x14ac:dyDescent="0.25">
      <c r="CX1132"/>
    </row>
    <row r="1133" spans="102:102" x14ac:dyDescent="0.25">
      <c r="CX1133"/>
    </row>
    <row r="1134" spans="102:102" x14ac:dyDescent="0.25">
      <c r="CX1134"/>
    </row>
    <row r="1135" spans="102:102" x14ac:dyDescent="0.25">
      <c r="CX1135"/>
    </row>
    <row r="1136" spans="102:102" x14ac:dyDescent="0.25">
      <c r="CX1136"/>
    </row>
    <row r="1137" spans="102:102" x14ac:dyDescent="0.25">
      <c r="CX1137"/>
    </row>
    <row r="1138" spans="102:102" x14ac:dyDescent="0.25">
      <c r="CX1138"/>
    </row>
    <row r="1139" spans="102:102" x14ac:dyDescent="0.25">
      <c r="CX1139"/>
    </row>
    <row r="1140" spans="102:102" x14ac:dyDescent="0.25">
      <c r="CX1140"/>
    </row>
    <row r="1141" spans="102:102" x14ac:dyDescent="0.25">
      <c r="CX1141"/>
    </row>
    <row r="1142" spans="102:102" x14ac:dyDescent="0.25">
      <c r="CX1142"/>
    </row>
    <row r="1143" spans="102:102" x14ac:dyDescent="0.25">
      <c r="CX1143"/>
    </row>
    <row r="1144" spans="102:102" x14ac:dyDescent="0.25">
      <c r="CX1144"/>
    </row>
    <row r="1145" spans="102:102" x14ac:dyDescent="0.25">
      <c r="CX1145"/>
    </row>
    <row r="1146" spans="102:102" x14ac:dyDescent="0.25">
      <c r="CX1146"/>
    </row>
    <row r="1147" spans="102:102" x14ac:dyDescent="0.25">
      <c r="CX1147"/>
    </row>
    <row r="1148" spans="102:102" x14ac:dyDescent="0.25">
      <c r="CX1148"/>
    </row>
    <row r="1149" spans="102:102" x14ac:dyDescent="0.25">
      <c r="CX1149"/>
    </row>
    <row r="1150" spans="102:102" x14ac:dyDescent="0.25">
      <c r="CX1150"/>
    </row>
    <row r="1151" spans="102:102" x14ac:dyDescent="0.25">
      <c r="CX1151"/>
    </row>
    <row r="1152" spans="102:102" x14ac:dyDescent="0.25">
      <c r="CX1152"/>
    </row>
    <row r="1153" spans="102:102" x14ac:dyDescent="0.25">
      <c r="CX1153"/>
    </row>
    <row r="1154" spans="102:102" x14ac:dyDescent="0.25">
      <c r="CX1154"/>
    </row>
    <row r="1155" spans="102:102" x14ac:dyDescent="0.25">
      <c r="CX1155"/>
    </row>
    <row r="1156" spans="102:102" x14ac:dyDescent="0.25">
      <c r="CX1156"/>
    </row>
    <row r="1157" spans="102:102" x14ac:dyDescent="0.25">
      <c r="CX1157"/>
    </row>
    <row r="1158" spans="102:102" x14ac:dyDescent="0.25">
      <c r="CX1158"/>
    </row>
    <row r="1159" spans="102:102" x14ac:dyDescent="0.25">
      <c r="CX1159"/>
    </row>
    <row r="1160" spans="102:102" x14ac:dyDescent="0.25">
      <c r="CX1160"/>
    </row>
    <row r="1161" spans="102:102" x14ac:dyDescent="0.25">
      <c r="CX1161"/>
    </row>
    <row r="1162" spans="102:102" x14ac:dyDescent="0.25">
      <c r="CX1162"/>
    </row>
    <row r="1163" spans="102:102" x14ac:dyDescent="0.25">
      <c r="CX1163"/>
    </row>
    <row r="1164" spans="102:102" x14ac:dyDescent="0.25">
      <c r="CX1164"/>
    </row>
    <row r="1165" spans="102:102" x14ac:dyDescent="0.25">
      <c r="CX1165"/>
    </row>
    <row r="1166" spans="102:102" x14ac:dyDescent="0.25">
      <c r="CX1166"/>
    </row>
    <row r="1167" spans="102:102" x14ac:dyDescent="0.25">
      <c r="CX1167"/>
    </row>
    <row r="1168" spans="102:102" x14ac:dyDescent="0.25">
      <c r="CX1168"/>
    </row>
    <row r="1169" spans="102:102" x14ac:dyDescent="0.25">
      <c r="CX1169"/>
    </row>
    <row r="1170" spans="102:102" x14ac:dyDescent="0.25">
      <c r="CX1170"/>
    </row>
    <row r="1171" spans="102:102" x14ac:dyDescent="0.25">
      <c r="CX1171"/>
    </row>
    <row r="1172" spans="102:102" x14ac:dyDescent="0.25">
      <c r="CX1172"/>
    </row>
    <row r="1173" spans="102:102" x14ac:dyDescent="0.25">
      <c r="CX1173"/>
    </row>
    <row r="1174" spans="102:102" x14ac:dyDescent="0.25">
      <c r="CX1174"/>
    </row>
    <row r="1175" spans="102:102" x14ac:dyDescent="0.25">
      <c r="CX1175"/>
    </row>
    <row r="1176" spans="102:102" x14ac:dyDescent="0.25">
      <c r="CX1176"/>
    </row>
    <row r="1177" spans="102:102" x14ac:dyDescent="0.25">
      <c r="CX1177"/>
    </row>
    <row r="1178" spans="102:102" x14ac:dyDescent="0.25">
      <c r="CX1178"/>
    </row>
    <row r="1179" spans="102:102" x14ac:dyDescent="0.25">
      <c r="CX1179"/>
    </row>
    <row r="1180" spans="102:102" x14ac:dyDescent="0.25">
      <c r="CX1180"/>
    </row>
    <row r="1181" spans="102:102" x14ac:dyDescent="0.25">
      <c r="CX1181"/>
    </row>
    <row r="1182" spans="102:102" x14ac:dyDescent="0.25">
      <c r="CX1182"/>
    </row>
    <row r="1183" spans="102:102" x14ac:dyDescent="0.25">
      <c r="CX1183"/>
    </row>
    <row r="1184" spans="102:102" x14ac:dyDescent="0.25">
      <c r="CX1184"/>
    </row>
    <row r="1185" spans="102:102" x14ac:dyDescent="0.25">
      <c r="CX1185"/>
    </row>
    <row r="1186" spans="102:102" x14ac:dyDescent="0.25">
      <c r="CX1186"/>
    </row>
    <row r="1187" spans="102:102" x14ac:dyDescent="0.25">
      <c r="CX1187"/>
    </row>
    <row r="1188" spans="102:102" x14ac:dyDescent="0.25">
      <c r="CX1188"/>
    </row>
    <row r="1189" spans="102:102" x14ac:dyDescent="0.25">
      <c r="CX1189"/>
    </row>
    <row r="1190" spans="102:102" x14ac:dyDescent="0.25">
      <c r="CX1190"/>
    </row>
    <row r="1191" spans="102:102" x14ac:dyDescent="0.25">
      <c r="CX1191"/>
    </row>
    <row r="1192" spans="102:102" x14ac:dyDescent="0.25">
      <c r="CX1192"/>
    </row>
    <row r="1193" spans="102:102" x14ac:dyDescent="0.25">
      <c r="CX1193"/>
    </row>
    <row r="1194" spans="102:102" x14ac:dyDescent="0.25">
      <c r="CX1194"/>
    </row>
    <row r="1195" spans="102:102" x14ac:dyDescent="0.25">
      <c r="CX1195"/>
    </row>
    <row r="1196" spans="102:102" x14ac:dyDescent="0.25">
      <c r="CX1196"/>
    </row>
    <row r="1197" spans="102:102" x14ac:dyDescent="0.25">
      <c r="CX1197"/>
    </row>
    <row r="1198" spans="102:102" x14ac:dyDescent="0.25">
      <c r="CX1198"/>
    </row>
    <row r="1199" spans="102:102" x14ac:dyDescent="0.25">
      <c r="CX1199"/>
    </row>
    <row r="1200" spans="102:102" x14ac:dyDescent="0.25">
      <c r="CX1200"/>
    </row>
    <row r="1201" spans="102:102" x14ac:dyDescent="0.25">
      <c r="CX1201"/>
    </row>
    <row r="1202" spans="102:102" x14ac:dyDescent="0.25">
      <c r="CX1202"/>
    </row>
    <row r="1203" spans="102:102" x14ac:dyDescent="0.25">
      <c r="CX1203"/>
    </row>
    <row r="1204" spans="102:102" x14ac:dyDescent="0.25">
      <c r="CX1204"/>
    </row>
    <row r="1205" spans="102:102" x14ac:dyDescent="0.25">
      <c r="CX1205"/>
    </row>
    <row r="1206" spans="102:102" x14ac:dyDescent="0.25">
      <c r="CX1206"/>
    </row>
    <row r="1207" spans="102:102" x14ac:dyDescent="0.25">
      <c r="CX1207"/>
    </row>
    <row r="1208" spans="102:102" x14ac:dyDescent="0.25">
      <c r="CX1208"/>
    </row>
    <row r="1209" spans="102:102" x14ac:dyDescent="0.25">
      <c r="CX1209"/>
    </row>
    <row r="1210" spans="102:102" x14ac:dyDescent="0.25">
      <c r="CX1210"/>
    </row>
    <row r="1211" spans="102:102" x14ac:dyDescent="0.25">
      <c r="CX1211"/>
    </row>
    <row r="1212" spans="102:102" x14ac:dyDescent="0.25">
      <c r="CX1212"/>
    </row>
    <row r="1213" spans="102:102" x14ac:dyDescent="0.25">
      <c r="CX1213"/>
    </row>
    <row r="1214" spans="102:102" x14ac:dyDescent="0.25">
      <c r="CX1214"/>
    </row>
    <row r="1215" spans="102:102" x14ac:dyDescent="0.25">
      <c r="CX1215"/>
    </row>
    <row r="1216" spans="102:102" x14ac:dyDescent="0.25">
      <c r="CX1216"/>
    </row>
    <row r="1217" spans="102:102" x14ac:dyDescent="0.25">
      <c r="CX1217"/>
    </row>
    <row r="1218" spans="102:102" x14ac:dyDescent="0.25">
      <c r="CX1218"/>
    </row>
    <row r="1219" spans="102:102" x14ac:dyDescent="0.25">
      <c r="CX1219"/>
    </row>
    <row r="1220" spans="102:102" x14ac:dyDescent="0.25">
      <c r="CX1220"/>
    </row>
    <row r="1221" spans="102:102" x14ac:dyDescent="0.25">
      <c r="CX1221"/>
    </row>
    <row r="1222" spans="102:102" x14ac:dyDescent="0.25">
      <c r="CX1222"/>
    </row>
    <row r="1223" spans="102:102" x14ac:dyDescent="0.25">
      <c r="CX1223"/>
    </row>
    <row r="1224" spans="102:102" x14ac:dyDescent="0.25">
      <c r="CX1224"/>
    </row>
    <row r="1225" spans="102:102" x14ac:dyDescent="0.25">
      <c r="CX1225"/>
    </row>
    <row r="1226" spans="102:102" x14ac:dyDescent="0.25">
      <c r="CX1226"/>
    </row>
    <row r="1227" spans="102:102" x14ac:dyDescent="0.25">
      <c r="CX1227"/>
    </row>
    <row r="1228" spans="102:102" x14ac:dyDescent="0.25">
      <c r="CX1228"/>
    </row>
    <row r="1229" spans="102:102" x14ac:dyDescent="0.25">
      <c r="CX1229"/>
    </row>
    <row r="1230" spans="102:102" x14ac:dyDescent="0.25">
      <c r="CX1230"/>
    </row>
    <row r="1231" spans="102:102" x14ac:dyDescent="0.25">
      <c r="CX1231"/>
    </row>
    <row r="1232" spans="102:102" x14ac:dyDescent="0.25">
      <c r="CX1232"/>
    </row>
    <row r="1233" spans="102:102" x14ac:dyDescent="0.25">
      <c r="CX1233"/>
    </row>
    <row r="1234" spans="102:102" x14ac:dyDescent="0.25">
      <c r="CX1234"/>
    </row>
    <row r="1235" spans="102:102" x14ac:dyDescent="0.25">
      <c r="CX1235"/>
    </row>
    <row r="1236" spans="102:102" x14ac:dyDescent="0.25">
      <c r="CX1236"/>
    </row>
    <row r="1237" spans="102:102" x14ac:dyDescent="0.25">
      <c r="CX1237"/>
    </row>
    <row r="1238" spans="102:102" x14ac:dyDescent="0.25">
      <c r="CX1238"/>
    </row>
    <row r="1239" spans="102:102" x14ac:dyDescent="0.25">
      <c r="CX1239"/>
    </row>
    <row r="1240" spans="102:102" x14ac:dyDescent="0.25">
      <c r="CX1240"/>
    </row>
    <row r="1241" spans="102:102" x14ac:dyDescent="0.25">
      <c r="CX1241"/>
    </row>
    <row r="1242" spans="102:102" x14ac:dyDescent="0.25">
      <c r="CX1242"/>
    </row>
    <row r="1243" spans="102:102" x14ac:dyDescent="0.25">
      <c r="CX1243"/>
    </row>
    <row r="1244" spans="102:102" x14ac:dyDescent="0.25">
      <c r="CX1244"/>
    </row>
    <row r="1245" spans="102:102" x14ac:dyDescent="0.25">
      <c r="CX1245"/>
    </row>
    <row r="1246" spans="102:102" x14ac:dyDescent="0.25">
      <c r="CX1246"/>
    </row>
    <row r="1247" spans="102:102" x14ac:dyDescent="0.25">
      <c r="CX1247"/>
    </row>
    <row r="1248" spans="102:102" x14ac:dyDescent="0.25">
      <c r="CX1248"/>
    </row>
    <row r="1249" spans="102:102" x14ac:dyDescent="0.25">
      <c r="CX1249"/>
    </row>
    <row r="1250" spans="102:102" x14ac:dyDescent="0.25">
      <c r="CX1250"/>
    </row>
    <row r="1251" spans="102:102" x14ac:dyDescent="0.25">
      <c r="CX1251"/>
    </row>
    <row r="1252" spans="102:102" x14ac:dyDescent="0.25">
      <c r="CX1252"/>
    </row>
    <row r="1253" spans="102:102" x14ac:dyDescent="0.25">
      <c r="CX1253"/>
    </row>
    <row r="1254" spans="102:102" x14ac:dyDescent="0.25">
      <c r="CX1254"/>
    </row>
    <row r="1255" spans="102:102" x14ac:dyDescent="0.25">
      <c r="CX1255"/>
    </row>
    <row r="1256" spans="102:102" x14ac:dyDescent="0.25">
      <c r="CX1256"/>
    </row>
    <row r="1257" spans="102:102" x14ac:dyDescent="0.25">
      <c r="CX1257"/>
    </row>
    <row r="1258" spans="102:102" x14ac:dyDescent="0.25">
      <c r="CX1258"/>
    </row>
    <row r="1259" spans="102:102" x14ac:dyDescent="0.25">
      <c r="CX1259"/>
    </row>
    <row r="1260" spans="102:102" x14ac:dyDescent="0.25">
      <c r="CX1260"/>
    </row>
    <row r="1261" spans="102:102" x14ac:dyDescent="0.25">
      <c r="CX1261"/>
    </row>
    <row r="1262" spans="102:102" x14ac:dyDescent="0.25">
      <c r="CX1262"/>
    </row>
    <row r="1263" spans="102:102" x14ac:dyDescent="0.25">
      <c r="CX1263"/>
    </row>
    <row r="1264" spans="102:102" x14ac:dyDescent="0.25">
      <c r="CX1264"/>
    </row>
    <row r="1265" spans="102:102" x14ac:dyDescent="0.25">
      <c r="CX1265"/>
    </row>
    <row r="1266" spans="102:102" x14ac:dyDescent="0.25">
      <c r="CX1266"/>
    </row>
    <row r="1267" spans="102:102" x14ac:dyDescent="0.25">
      <c r="CX1267"/>
    </row>
    <row r="1268" spans="102:102" x14ac:dyDescent="0.25">
      <c r="CX1268"/>
    </row>
    <row r="1269" spans="102:102" x14ac:dyDescent="0.25">
      <c r="CX1269"/>
    </row>
    <row r="1270" spans="102:102" x14ac:dyDescent="0.25">
      <c r="CX1270"/>
    </row>
    <row r="1271" spans="102:102" x14ac:dyDescent="0.25">
      <c r="CX1271"/>
    </row>
    <row r="1272" spans="102:102" x14ac:dyDescent="0.25">
      <c r="CX1272"/>
    </row>
    <row r="1273" spans="102:102" x14ac:dyDescent="0.25">
      <c r="CX1273"/>
    </row>
    <row r="1274" spans="102:102" x14ac:dyDescent="0.25">
      <c r="CX1274"/>
    </row>
    <row r="1275" spans="102:102" x14ac:dyDescent="0.25">
      <c r="CX1275"/>
    </row>
    <row r="1276" spans="102:102" x14ac:dyDescent="0.25">
      <c r="CX1276"/>
    </row>
    <row r="1277" spans="102:102" x14ac:dyDescent="0.25">
      <c r="CX1277"/>
    </row>
    <row r="1278" spans="102:102" x14ac:dyDescent="0.25">
      <c r="CX1278"/>
    </row>
    <row r="1279" spans="102:102" x14ac:dyDescent="0.25">
      <c r="CX1279"/>
    </row>
    <row r="1280" spans="102:102" x14ac:dyDescent="0.25">
      <c r="CX1280"/>
    </row>
    <row r="1281" spans="102:102" x14ac:dyDescent="0.25">
      <c r="CX1281"/>
    </row>
    <row r="1282" spans="102:102" x14ac:dyDescent="0.25">
      <c r="CX1282"/>
    </row>
    <row r="1283" spans="102:102" x14ac:dyDescent="0.25">
      <c r="CX1283"/>
    </row>
    <row r="1284" spans="102:102" x14ac:dyDescent="0.25">
      <c r="CX1284"/>
    </row>
    <row r="1285" spans="102:102" x14ac:dyDescent="0.25">
      <c r="CX1285"/>
    </row>
    <row r="1286" spans="102:102" x14ac:dyDescent="0.25">
      <c r="CX1286"/>
    </row>
    <row r="1287" spans="102:102" x14ac:dyDescent="0.25">
      <c r="CX1287"/>
    </row>
    <row r="1288" spans="102:102" x14ac:dyDescent="0.25">
      <c r="CX1288"/>
    </row>
    <row r="1289" spans="102:102" x14ac:dyDescent="0.25">
      <c r="CX1289"/>
    </row>
    <row r="1290" spans="102:102" x14ac:dyDescent="0.25">
      <c r="CX1290"/>
    </row>
    <row r="1291" spans="102:102" x14ac:dyDescent="0.25">
      <c r="CX1291"/>
    </row>
    <row r="1292" spans="102:102" x14ac:dyDescent="0.25">
      <c r="CX1292"/>
    </row>
    <row r="1293" spans="102:102" x14ac:dyDescent="0.25">
      <c r="CX1293"/>
    </row>
    <row r="1294" spans="102:102" x14ac:dyDescent="0.25">
      <c r="CX1294"/>
    </row>
    <row r="1295" spans="102:102" x14ac:dyDescent="0.25">
      <c r="CX1295"/>
    </row>
    <row r="1296" spans="102:102" x14ac:dyDescent="0.25">
      <c r="CX1296"/>
    </row>
    <row r="1297" spans="102:102" x14ac:dyDescent="0.25">
      <c r="CX1297"/>
    </row>
    <row r="1298" spans="102:102" x14ac:dyDescent="0.25">
      <c r="CX1298"/>
    </row>
    <row r="1299" spans="102:102" x14ac:dyDescent="0.25">
      <c r="CX1299"/>
    </row>
    <row r="1300" spans="102:102" x14ac:dyDescent="0.25">
      <c r="CX1300"/>
    </row>
    <row r="1301" spans="102:102" x14ac:dyDescent="0.25">
      <c r="CX1301"/>
    </row>
    <row r="1302" spans="102:102" x14ac:dyDescent="0.25">
      <c r="CX1302"/>
    </row>
    <row r="1303" spans="102:102" x14ac:dyDescent="0.25">
      <c r="CX1303"/>
    </row>
    <row r="1304" spans="102:102" x14ac:dyDescent="0.25">
      <c r="CX1304"/>
    </row>
    <row r="1305" spans="102:102" x14ac:dyDescent="0.25">
      <c r="CX1305"/>
    </row>
    <row r="1306" spans="102:102" x14ac:dyDescent="0.25">
      <c r="CX1306"/>
    </row>
    <row r="1307" spans="102:102" x14ac:dyDescent="0.25">
      <c r="CX1307"/>
    </row>
    <row r="1308" spans="102:102" x14ac:dyDescent="0.25">
      <c r="CX1308"/>
    </row>
    <row r="1309" spans="102:102" x14ac:dyDescent="0.25">
      <c r="CX1309"/>
    </row>
    <row r="1310" spans="102:102" x14ac:dyDescent="0.25">
      <c r="CX1310"/>
    </row>
    <row r="1311" spans="102:102" x14ac:dyDescent="0.25">
      <c r="CX1311"/>
    </row>
    <row r="1312" spans="102:102" x14ac:dyDescent="0.25">
      <c r="CX1312"/>
    </row>
    <row r="1313" spans="102:102" x14ac:dyDescent="0.25">
      <c r="CX1313"/>
    </row>
    <row r="1314" spans="102:102" x14ac:dyDescent="0.25">
      <c r="CX1314"/>
    </row>
    <row r="1315" spans="102:102" x14ac:dyDescent="0.25">
      <c r="CX1315"/>
    </row>
    <row r="1316" spans="102:102" x14ac:dyDescent="0.25">
      <c r="CX1316"/>
    </row>
    <row r="1317" spans="102:102" x14ac:dyDescent="0.25">
      <c r="CX1317"/>
    </row>
    <row r="1318" spans="102:102" x14ac:dyDescent="0.25">
      <c r="CX1318"/>
    </row>
    <row r="1319" spans="102:102" x14ac:dyDescent="0.25">
      <c r="CX1319"/>
    </row>
    <row r="1320" spans="102:102" x14ac:dyDescent="0.25">
      <c r="CX1320"/>
    </row>
    <row r="1321" spans="102:102" x14ac:dyDescent="0.25">
      <c r="CX1321"/>
    </row>
    <row r="1322" spans="102:102" x14ac:dyDescent="0.25">
      <c r="CX1322"/>
    </row>
    <row r="1323" spans="102:102" x14ac:dyDescent="0.25">
      <c r="CX1323"/>
    </row>
    <row r="1324" spans="102:102" x14ac:dyDescent="0.25">
      <c r="CX1324"/>
    </row>
    <row r="1325" spans="102:102" x14ac:dyDescent="0.25">
      <c r="CX1325"/>
    </row>
    <row r="1326" spans="102:102" x14ac:dyDescent="0.25">
      <c r="CX1326"/>
    </row>
    <row r="1327" spans="102:102" x14ac:dyDescent="0.25">
      <c r="CX1327"/>
    </row>
    <row r="1328" spans="102:102" x14ac:dyDescent="0.25">
      <c r="CX1328"/>
    </row>
    <row r="1329" spans="102:102" x14ac:dyDescent="0.25">
      <c r="CX1329"/>
    </row>
    <row r="1330" spans="102:102" x14ac:dyDescent="0.25">
      <c r="CX1330"/>
    </row>
    <row r="1331" spans="102:102" x14ac:dyDescent="0.25">
      <c r="CX1331"/>
    </row>
    <row r="1332" spans="102:102" x14ac:dyDescent="0.25">
      <c r="CX1332"/>
    </row>
    <row r="1333" spans="102:102" x14ac:dyDescent="0.25">
      <c r="CX1333"/>
    </row>
    <row r="1334" spans="102:102" x14ac:dyDescent="0.25">
      <c r="CX1334"/>
    </row>
    <row r="1335" spans="102:102" x14ac:dyDescent="0.25">
      <c r="CX1335"/>
    </row>
    <row r="1336" spans="102:102" x14ac:dyDescent="0.25">
      <c r="CX1336"/>
    </row>
    <row r="1337" spans="102:102" x14ac:dyDescent="0.25">
      <c r="CX1337"/>
    </row>
    <row r="1338" spans="102:102" x14ac:dyDescent="0.25">
      <c r="CX1338"/>
    </row>
    <row r="1339" spans="102:102" x14ac:dyDescent="0.25">
      <c r="CX1339"/>
    </row>
    <row r="1340" spans="102:102" x14ac:dyDescent="0.25">
      <c r="CX1340"/>
    </row>
    <row r="1341" spans="102:102" x14ac:dyDescent="0.25">
      <c r="CX1341"/>
    </row>
    <row r="1342" spans="102:102" x14ac:dyDescent="0.25">
      <c r="CX1342"/>
    </row>
    <row r="1343" spans="102:102" x14ac:dyDescent="0.25">
      <c r="CX1343"/>
    </row>
    <row r="1344" spans="102:102" x14ac:dyDescent="0.25">
      <c r="CX1344"/>
    </row>
    <row r="1345" spans="102:102" x14ac:dyDescent="0.25">
      <c r="CX1345"/>
    </row>
    <row r="1346" spans="102:102" x14ac:dyDescent="0.25">
      <c r="CX1346"/>
    </row>
    <row r="1347" spans="102:102" x14ac:dyDescent="0.25">
      <c r="CX1347"/>
    </row>
    <row r="1348" spans="102:102" x14ac:dyDescent="0.25">
      <c r="CX1348"/>
    </row>
    <row r="1349" spans="102:102" x14ac:dyDescent="0.25">
      <c r="CX1349"/>
    </row>
    <row r="1350" spans="102:102" x14ac:dyDescent="0.25">
      <c r="CX1350"/>
    </row>
    <row r="1351" spans="102:102" x14ac:dyDescent="0.25">
      <c r="CX1351"/>
    </row>
    <row r="1352" spans="102:102" x14ac:dyDescent="0.25">
      <c r="CX1352"/>
    </row>
    <row r="1353" spans="102:102" x14ac:dyDescent="0.25">
      <c r="CX1353"/>
    </row>
    <row r="1354" spans="102:102" x14ac:dyDescent="0.25">
      <c r="CX1354"/>
    </row>
    <row r="1355" spans="102:102" x14ac:dyDescent="0.25">
      <c r="CX1355"/>
    </row>
    <row r="1356" spans="102:102" x14ac:dyDescent="0.25">
      <c r="CX1356"/>
    </row>
    <row r="1357" spans="102:102" x14ac:dyDescent="0.25">
      <c r="CX1357"/>
    </row>
    <row r="1358" spans="102:102" x14ac:dyDescent="0.25">
      <c r="CX1358"/>
    </row>
    <row r="1359" spans="102:102" x14ac:dyDescent="0.25">
      <c r="CX1359"/>
    </row>
    <row r="1360" spans="102:102" x14ac:dyDescent="0.25">
      <c r="CX1360"/>
    </row>
    <row r="1361" spans="102:102" x14ac:dyDescent="0.25">
      <c r="CX1361"/>
    </row>
    <row r="1362" spans="102:102" x14ac:dyDescent="0.25">
      <c r="CX1362"/>
    </row>
    <row r="1363" spans="102:102" x14ac:dyDescent="0.25">
      <c r="CX1363"/>
    </row>
    <row r="1364" spans="102:102" x14ac:dyDescent="0.25">
      <c r="CX1364"/>
    </row>
    <row r="1365" spans="102:102" x14ac:dyDescent="0.25">
      <c r="CX1365"/>
    </row>
    <row r="1366" spans="102:102" x14ac:dyDescent="0.25">
      <c r="CX1366"/>
    </row>
    <row r="1367" spans="102:102" x14ac:dyDescent="0.25">
      <c r="CX1367"/>
    </row>
    <row r="1368" spans="102:102" x14ac:dyDescent="0.25">
      <c r="CX1368"/>
    </row>
    <row r="1369" spans="102:102" x14ac:dyDescent="0.25">
      <c r="CX1369"/>
    </row>
    <row r="1370" spans="102:102" x14ac:dyDescent="0.25">
      <c r="CX1370"/>
    </row>
    <row r="1371" spans="102:102" x14ac:dyDescent="0.25">
      <c r="CX1371"/>
    </row>
    <row r="1372" spans="102:102" x14ac:dyDescent="0.25">
      <c r="CX1372"/>
    </row>
    <row r="1373" spans="102:102" x14ac:dyDescent="0.25">
      <c r="CX1373"/>
    </row>
    <row r="1374" spans="102:102" x14ac:dyDescent="0.25">
      <c r="CX1374"/>
    </row>
    <row r="1375" spans="102:102" x14ac:dyDescent="0.25">
      <c r="CX1375"/>
    </row>
    <row r="1376" spans="102:102" x14ac:dyDescent="0.25">
      <c r="CX1376"/>
    </row>
    <row r="1377" spans="102:102" x14ac:dyDescent="0.25">
      <c r="CX1377"/>
    </row>
    <row r="1378" spans="102:102" x14ac:dyDescent="0.25">
      <c r="CX1378"/>
    </row>
    <row r="1379" spans="102:102" x14ac:dyDescent="0.25">
      <c r="CX1379"/>
    </row>
    <row r="1380" spans="102:102" x14ac:dyDescent="0.25">
      <c r="CX1380"/>
    </row>
    <row r="1381" spans="102:102" x14ac:dyDescent="0.25">
      <c r="CX1381"/>
    </row>
    <row r="1382" spans="102:102" x14ac:dyDescent="0.25">
      <c r="CX1382"/>
    </row>
    <row r="1383" spans="102:102" x14ac:dyDescent="0.25">
      <c r="CX1383"/>
    </row>
    <row r="1384" spans="102:102" x14ac:dyDescent="0.25">
      <c r="CX1384"/>
    </row>
    <row r="1385" spans="102:102" x14ac:dyDescent="0.25">
      <c r="CX1385"/>
    </row>
    <row r="1386" spans="102:102" x14ac:dyDescent="0.25">
      <c r="CX1386"/>
    </row>
    <row r="1387" spans="102:102" x14ac:dyDescent="0.25">
      <c r="CX1387"/>
    </row>
    <row r="1388" spans="102:102" x14ac:dyDescent="0.25">
      <c r="CX1388"/>
    </row>
    <row r="1389" spans="102:102" x14ac:dyDescent="0.25">
      <c r="CX1389"/>
    </row>
    <row r="1390" spans="102:102" x14ac:dyDescent="0.25">
      <c r="CX1390"/>
    </row>
    <row r="1391" spans="102:102" x14ac:dyDescent="0.25">
      <c r="CX1391"/>
    </row>
    <row r="1392" spans="102:102" x14ac:dyDescent="0.25">
      <c r="CX1392"/>
    </row>
    <row r="1393" spans="102:102" x14ac:dyDescent="0.25">
      <c r="CX1393"/>
    </row>
    <row r="1394" spans="102:102" x14ac:dyDescent="0.25">
      <c r="CX1394"/>
    </row>
    <row r="1395" spans="102:102" x14ac:dyDescent="0.25">
      <c r="CX1395"/>
    </row>
    <row r="1396" spans="102:102" x14ac:dyDescent="0.25">
      <c r="CX1396"/>
    </row>
    <row r="1397" spans="102:102" x14ac:dyDescent="0.25">
      <c r="CX1397"/>
    </row>
    <row r="1398" spans="102:102" x14ac:dyDescent="0.25">
      <c r="CX1398"/>
    </row>
    <row r="1399" spans="102:102" x14ac:dyDescent="0.25">
      <c r="CX1399"/>
    </row>
    <row r="1400" spans="102:102" x14ac:dyDescent="0.25">
      <c r="CX1400"/>
    </row>
    <row r="1401" spans="102:102" x14ac:dyDescent="0.25">
      <c r="CX1401"/>
    </row>
    <row r="1402" spans="102:102" x14ac:dyDescent="0.25">
      <c r="CX1402"/>
    </row>
    <row r="1403" spans="102:102" x14ac:dyDescent="0.25">
      <c r="CX1403"/>
    </row>
    <row r="1404" spans="102:102" x14ac:dyDescent="0.25">
      <c r="CX1404"/>
    </row>
    <row r="1405" spans="102:102" x14ac:dyDescent="0.25">
      <c r="CX1405"/>
    </row>
    <row r="1406" spans="102:102" x14ac:dyDescent="0.25">
      <c r="CX1406"/>
    </row>
    <row r="1407" spans="102:102" x14ac:dyDescent="0.25">
      <c r="CX1407"/>
    </row>
    <row r="1408" spans="102:102" x14ac:dyDescent="0.25">
      <c r="CX1408"/>
    </row>
    <row r="1409" spans="102:102" x14ac:dyDescent="0.25">
      <c r="CX1409"/>
    </row>
    <row r="1410" spans="102:102" x14ac:dyDescent="0.25">
      <c r="CX1410"/>
    </row>
    <row r="1411" spans="102:102" x14ac:dyDescent="0.25">
      <c r="CX1411"/>
    </row>
    <row r="1412" spans="102:102" x14ac:dyDescent="0.25">
      <c r="CX1412"/>
    </row>
    <row r="1413" spans="102:102" x14ac:dyDescent="0.25">
      <c r="CX1413"/>
    </row>
    <row r="1414" spans="102:102" x14ac:dyDescent="0.25">
      <c r="CX1414"/>
    </row>
    <row r="1415" spans="102:102" x14ac:dyDescent="0.25">
      <c r="CX1415"/>
    </row>
    <row r="1416" spans="102:102" x14ac:dyDescent="0.25">
      <c r="CX1416"/>
    </row>
    <row r="1417" spans="102:102" x14ac:dyDescent="0.25">
      <c r="CX1417"/>
    </row>
    <row r="1418" spans="102:102" x14ac:dyDescent="0.25">
      <c r="CX1418"/>
    </row>
    <row r="1419" spans="102:102" x14ac:dyDescent="0.25">
      <c r="CX1419"/>
    </row>
    <row r="1420" spans="102:102" x14ac:dyDescent="0.25">
      <c r="CX1420"/>
    </row>
    <row r="1421" spans="102:102" x14ac:dyDescent="0.25">
      <c r="CX1421"/>
    </row>
    <row r="1422" spans="102:102" x14ac:dyDescent="0.25">
      <c r="CX1422"/>
    </row>
    <row r="1423" spans="102:102" x14ac:dyDescent="0.25">
      <c r="CX1423"/>
    </row>
    <row r="1424" spans="102:102" x14ac:dyDescent="0.25">
      <c r="CX1424"/>
    </row>
    <row r="1425" spans="102:102" x14ac:dyDescent="0.25">
      <c r="CX1425"/>
    </row>
    <row r="1426" spans="102:102" x14ac:dyDescent="0.25">
      <c r="CX1426"/>
    </row>
    <row r="1427" spans="102:102" x14ac:dyDescent="0.25">
      <c r="CX1427"/>
    </row>
    <row r="1428" spans="102:102" x14ac:dyDescent="0.25">
      <c r="CX1428"/>
    </row>
    <row r="1429" spans="102:102" x14ac:dyDescent="0.25">
      <c r="CX1429"/>
    </row>
    <row r="1430" spans="102:102" x14ac:dyDescent="0.25">
      <c r="CX1430"/>
    </row>
    <row r="1431" spans="102:102" x14ac:dyDescent="0.25">
      <c r="CX1431"/>
    </row>
    <row r="1432" spans="102:102" x14ac:dyDescent="0.25">
      <c r="CX1432"/>
    </row>
    <row r="1433" spans="102:102" x14ac:dyDescent="0.25">
      <c r="CX1433"/>
    </row>
    <row r="1434" spans="102:102" x14ac:dyDescent="0.25">
      <c r="CX1434"/>
    </row>
    <row r="1435" spans="102:102" x14ac:dyDescent="0.25">
      <c r="CX1435"/>
    </row>
    <row r="1436" spans="102:102" x14ac:dyDescent="0.25">
      <c r="CX1436"/>
    </row>
    <row r="1437" spans="102:102" x14ac:dyDescent="0.25">
      <c r="CX1437"/>
    </row>
    <row r="1438" spans="102:102" x14ac:dyDescent="0.25">
      <c r="CX1438"/>
    </row>
    <row r="1439" spans="102:102" x14ac:dyDescent="0.25">
      <c r="CX1439"/>
    </row>
    <row r="1440" spans="102:102" x14ac:dyDescent="0.25">
      <c r="CX1440"/>
    </row>
    <row r="1441" spans="102:102" x14ac:dyDescent="0.25">
      <c r="CX1441"/>
    </row>
    <row r="1442" spans="102:102" x14ac:dyDescent="0.25">
      <c r="CX1442"/>
    </row>
    <row r="1443" spans="102:102" x14ac:dyDescent="0.25">
      <c r="CX1443"/>
    </row>
    <row r="1444" spans="102:102" x14ac:dyDescent="0.25">
      <c r="CX1444"/>
    </row>
    <row r="1445" spans="102:102" x14ac:dyDescent="0.25">
      <c r="CX1445"/>
    </row>
    <row r="1446" spans="102:102" x14ac:dyDescent="0.25">
      <c r="CX1446"/>
    </row>
    <row r="1447" spans="102:102" x14ac:dyDescent="0.25">
      <c r="CX1447"/>
    </row>
    <row r="1448" spans="102:102" x14ac:dyDescent="0.25">
      <c r="CX1448"/>
    </row>
    <row r="1449" spans="102:102" x14ac:dyDescent="0.25">
      <c r="CX1449"/>
    </row>
    <row r="1450" spans="102:102" x14ac:dyDescent="0.25">
      <c r="CX1450"/>
    </row>
    <row r="1451" spans="102:102" x14ac:dyDescent="0.25">
      <c r="CX1451"/>
    </row>
    <row r="1452" spans="102:102" x14ac:dyDescent="0.25">
      <c r="CX1452"/>
    </row>
    <row r="1453" spans="102:102" x14ac:dyDescent="0.25">
      <c r="CX1453"/>
    </row>
    <row r="1454" spans="102:102" x14ac:dyDescent="0.25">
      <c r="CX1454"/>
    </row>
    <row r="1455" spans="102:102" x14ac:dyDescent="0.25">
      <c r="CX1455"/>
    </row>
    <row r="1456" spans="102:102" x14ac:dyDescent="0.25">
      <c r="CX1456"/>
    </row>
    <row r="1457" spans="102:102" x14ac:dyDescent="0.25">
      <c r="CX1457"/>
    </row>
    <row r="1458" spans="102:102" x14ac:dyDescent="0.25">
      <c r="CX1458"/>
    </row>
    <row r="1459" spans="102:102" x14ac:dyDescent="0.25">
      <c r="CX1459"/>
    </row>
    <row r="1460" spans="102:102" x14ac:dyDescent="0.25">
      <c r="CX1460"/>
    </row>
    <row r="1461" spans="102:102" x14ac:dyDescent="0.25">
      <c r="CX1461"/>
    </row>
    <row r="1462" spans="102:102" x14ac:dyDescent="0.25">
      <c r="CX1462"/>
    </row>
    <row r="1463" spans="102:102" x14ac:dyDescent="0.25">
      <c r="CX1463"/>
    </row>
    <row r="1464" spans="102:102" x14ac:dyDescent="0.25">
      <c r="CX1464"/>
    </row>
    <row r="1465" spans="102:102" x14ac:dyDescent="0.25">
      <c r="CX1465"/>
    </row>
    <row r="1466" spans="102:102" x14ac:dyDescent="0.25">
      <c r="CX1466"/>
    </row>
    <row r="1467" spans="102:102" x14ac:dyDescent="0.25">
      <c r="CX1467"/>
    </row>
    <row r="1468" spans="102:102" x14ac:dyDescent="0.25">
      <c r="CX1468"/>
    </row>
    <row r="1469" spans="102:102" x14ac:dyDescent="0.25">
      <c r="CX1469"/>
    </row>
    <row r="1470" spans="102:102" x14ac:dyDescent="0.25">
      <c r="CX1470"/>
    </row>
    <row r="1471" spans="102:102" x14ac:dyDescent="0.25">
      <c r="CX1471"/>
    </row>
    <row r="1472" spans="102:102" x14ac:dyDescent="0.25">
      <c r="CX1472"/>
    </row>
    <row r="1473" spans="102:102" x14ac:dyDescent="0.25">
      <c r="CX1473"/>
    </row>
    <row r="1474" spans="102:102" x14ac:dyDescent="0.25">
      <c r="CX1474"/>
    </row>
    <row r="1475" spans="102:102" x14ac:dyDescent="0.25">
      <c r="CX1475"/>
    </row>
    <row r="1476" spans="102:102" x14ac:dyDescent="0.25">
      <c r="CX1476"/>
    </row>
    <row r="1477" spans="102:102" x14ac:dyDescent="0.25">
      <c r="CX1477"/>
    </row>
    <row r="1478" spans="102:102" x14ac:dyDescent="0.25">
      <c r="CX1478"/>
    </row>
    <row r="1479" spans="102:102" x14ac:dyDescent="0.25">
      <c r="CX1479"/>
    </row>
    <row r="1480" spans="102:102" x14ac:dyDescent="0.25">
      <c r="CX1480"/>
    </row>
    <row r="1481" spans="102:102" x14ac:dyDescent="0.25">
      <c r="CX1481"/>
    </row>
    <row r="1482" spans="102:102" x14ac:dyDescent="0.25">
      <c r="CX1482"/>
    </row>
    <row r="1483" spans="102:102" x14ac:dyDescent="0.25">
      <c r="CX1483"/>
    </row>
    <row r="1484" spans="102:102" x14ac:dyDescent="0.25">
      <c r="CX1484"/>
    </row>
    <row r="1485" spans="102:102" x14ac:dyDescent="0.25">
      <c r="CX1485"/>
    </row>
    <row r="1486" spans="102:102" x14ac:dyDescent="0.25">
      <c r="CX1486"/>
    </row>
    <row r="1487" spans="102:102" x14ac:dyDescent="0.25">
      <c r="CX1487"/>
    </row>
    <row r="1488" spans="102:102" x14ac:dyDescent="0.25">
      <c r="CX1488"/>
    </row>
    <row r="1489" spans="102:102" x14ac:dyDescent="0.25">
      <c r="CX1489"/>
    </row>
    <row r="1490" spans="102:102" x14ac:dyDescent="0.25">
      <c r="CX1490"/>
    </row>
    <row r="1491" spans="102:102" x14ac:dyDescent="0.25">
      <c r="CX1491"/>
    </row>
    <row r="1492" spans="102:102" x14ac:dyDescent="0.25">
      <c r="CX1492"/>
    </row>
    <row r="1493" spans="102:102" x14ac:dyDescent="0.25">
      <c r="CX1493"/>
    </row>
    <row r="1494" spans="102:102" x14ac:dyDescent="0.25">
      <c r="CX1494"/>
    </row>
    <row r="1495" spans="102:102" x14ac:dyDescent="0.25">
      <c r="CX1495"/>
    </row>
    <row r="1496" spans="102:102" x14ac:dyDescent="0.25">
      <c r="CX1496"/>
    </row>
    <row r="1497" spans="102:102" x14ac:dyDescent="0.25">
      <c r="CX1497"/>
    </row>
    <row r="1498" spans="102:102" x14ac:dyDescent="0.25">
      <c r="CX1498"/>
    </row>
    <row r="1499" spans="102:102" x14ac:dyDescent="0.25">
      <c r="CX1499"/>
    </row>
    <row r="1500" spans="102:102" x14ac:dyDescent="0.25">
      <c r="CX1500"/>
    </row>
    <row r="1501" spans="102:102" x14ac:dyDescent="0.25">
      <c r="CX1501"/>
    </row>
    <row r="1502" spans="102:102" x14ac:dyDescent="0.25">
      <c r="CX1502"/>
    </row>
    <row r="1503" spans="102:102" x14ac:dyDescent="0.25">
      <c r="CX1503"/>
    </row>
    <row r="1504" spans="102:102" x14ac:dyDescent="0.25">
      <c r="CX1504"/>
    </row>
    <row r="1505" spans="102:102" x14ac:dyDescent="0.25">
      <c r="CX1505"/>
    </row>
    <row r="1506" spans="102:102" x14ac:dyDescent="0.25">
      <c r="CX1506"/>
    </row>
    <row r="1507" spans="102:102" x14ac:dyDescent="0.25">
      <c r="CX1507"/>
    </row>
    <row r="1508" spans="102:102" x14ac:dyDescent="0.25">
      <c r="CX1508"/>
    </row>
    <row r="1509" spans="102:102" x14ac:dyDescent="0.25">
      <c r="CX1509"/>
    </row>
    <row r="1510" spans="102:102" x14ac:dyDescent="0.25">
      <c r="CX1510"/>
    </row>
    <row r="1511" spans="102:102" x14ac:dyDescent="0.25">
      <c r="CX1511"/>
    </row>
    <row r="1512" spans="102:102" x14ac:dyDescent="0.25">
      <c r="CX1512"/>
    </row>
    <row r="1513" spans="102:102" x14ac:dyDescent="0.25">
      <c r="CX1513"/>
    </row>
    <row r="1514" spans="102:102" x14ac:dyDescent="0.25">
      <c r="CX1514"/>
    </row>
    <row r="1515" spans="102:102" x14ac:dyDescent="0.25">
      <c r="CX1515"/>
    </row>
    <row r="1516" spans="102:102" x14ac:dyDescent="0.25">
      <c r="CX1516"/>
    </row>
    <row r="1517" spans="102:102" x14ac:dyDescent="0.25">
      <c r="CX1517"/>
    </row>
    <row r="1518" spans="102:102" x14ac:dyDescent="0.25">
      <c r="CX1518"/>
    </row>
    <row r="1519" spans="102:102" x14ac:dyDescent="0.25">
      <c r="CX1519"/>
    </row>
    <row r="1520" spans="102:102" x14ac:dyDescent="0.25">
      <c r="CX1520"/>
    </row>
    <row r="1521" spans="102:102" x14ac:dyDescent="0.25">
      <c r="CX1521"/>
    </row>
    <row r="1522" spans="102:102" x14ac:dyDescent="0.25">
      <c r="CX1522"/>
    </row>
    <row r="1523" spans="102:102" x14ac:dyDescent="0.25">
      <c r="CX1523"/>
    </row>
    <row r="1524" spans="102:102" x14ac:dyDescent="0.25">
      <c r="CX1524"/>
    </row>
    <row r="1525" spans="102:102" x14ac:dyDescent="0.25">
      <c r="CX1525"/>
    </row>
    <row r="1526" spans="102:102" x14ac:dyDescent="0.25">
      <c r="CX1526"/>
    </row>
    <row r="1527" spans="102:102" x14ac:dyDescent="0.25">
      <c r="CX1527"/>
    </row>
    <row r="1528" spans="102:102" x14ac:dyDescent="0.25">
      <c r="CX1528"/>
    </row>
    <row r="1529" spans="102:102" x14ac:dyDescent="0.25">
      <c r="CX1529"/>
    </row>
    <row r="1530" spans="102:102" x14ac:dyDescent="0.25">
      <c r="CX1530"/>
    </row>
    <row r="1531" spans="102:102" x14ac:dyDescent="0.25">
      <c r="CX1531"/>
    </row>
    <row r="1532" spans="102:102" x14ac:dyDescent="0.25">
      <c r="CX1532"/>
    </row>
    <row r="1533" spans="102:102" x14ac:dyDescent="0.25">
      <c r="CX1533"/>
    </row>
    <row r="1534" spans="102:102" x14ac:dyDescent="0.25">
      <c r="CX1534"/>
    </row>
    <row r="1535" spans="102:102" x14ac:dyDescent="0.25">
      <c r="CX1535"/>
    </row>
    <row r="1536" spans="102:102" x14ac:dyDescent="0.25">
      <c r="CX1536"/>
    </row>
    <row r="1537" spans="102:102" x14ac:dyDescent="0.25">
      <c r="CX1537"/>
    </row>
    <row r="1538" spans="102:102" x14ac:dyDescent="0.25">
      <c r="CX1538"/>
    </row>
    <row r="1539" spans="102:102" x14ac:dyDescent="0.25">
      <c r="CX1539"/>
    </row>
    <row r="1540" spans="102:102" x14ac:dyDescent="0.25">
      <c r="CX1540"/>
    </row>
    <row r="1541" spans="102:102" x14ac:dyDescent="0.25">
      <c r="CX1541"/>
    </row>
    <row r="1542" spans="102:102" x14ac:dyDescent="0.25">
      <c r="CX1542"/>
    </row>
    <row r="1543" spans="102:102" x14ac:dyDescent="0.25">
      <c r="CX1543"/>
    </row>
    <row r="1544" spans="102:102" x14ac:dyDescent="0.25">
      <c r="CX1544"/>
    </row>
    <row r="1545" spans="102:102" x14ac:dyDescent="0.25">
      <c r="CX1545"/>
    </row>
    <row r="1546" spans="102:102" x14ac:dyDescent="0.25">
      <c r="CX1546"/>
    </row>
    <row r="1547" spans="102:102" x14ac:dyDescent="0.25">
      <c r="CX1547"/>
    </row>
    <row r="1548" spans="102:102" x14ac:dyDescent="0.25">
      <c r="CX1548"/>
    </row>
    <row r="1549" spans="102:102" x14ac:dyDescent="0.25">
      <c r="CX1549"/>
    </row>
    <row r="1550" spans="102:102" x14ac:dyDescent="0.25">
      <c r="CX1550"/>
    </row>
    <row r="1551" spans="102:102" x14ac:dyDescent="0.25">
      <c r="CX1551"/>
    </row>
    <row r="1552" spans="102:102" x14ac:dyDescent="0.25">
      <c r="CX1552"/>
    </row>
    <row r="1553" spans="102:102" x14ac:dyDescent="0.25">
      <c r="CX1553"/>
    </row>
    <row r="1554" spans="102:102" x14ac:dyDescent="0.25">
      <c r="CX1554"/>
    </row>
    <row r="1555" spans="102:102" x14ac:dyDescent="0.25">
      <c r="CX1555"/>
    </row>
    <row r="1556" spans="102:102" x14ac:dyDescent="0.25">
      <c r="CX1556"/>
    </row>
    <row r="1557" spans="102:102" x14ac:dyDescent="0.25">
      <c r="CX1557"/>
    </row>
    <row r="1558" spans="102:102" x14ac:dyDescent="0.25">
      <c r="CX1558"/>
    </row>
    <row r="1559" spans="102:102" x14ac:dyDescent="0.25">
      <c r="CX1559"/>
    </row>
    <row r="1560" spans="102:102" x14ac:dyDescent="0.25">
      <c r="CX1560"/>
    </row>
    <row r="1561" spans="102:102" x14ac:dyDescent="0.25">
      <c r="CX1561"/>
    </row>
    <row r="1562" spans="102:102" x14ac:dyDescent="0.25">
      <c r="CX1562"/>
    </row>
    <row r="1563" spans="102:102" x14ac:dyDescent="0.25">
      <c r="CX1563"/>
    </row>
    <row r="1564" spans="102:102" x14ac:dyDescent="0.25">
      <c r="CX1564"/>
    </row>
    <row r="1565" spans="102:102" x14ac:dyDescent="0.25">
      <c r="CX1565"/>
    </row>
    <row r="1566" spans="102:102" x14ac:dyDescent="0.25">
      <c r="CX1566"/>
    </row>
    <row r="1567" spans="102:102" x14ac:dyDescent="0.25">
      <c r="CX1567"/>
    </row>
    <row r="1568" spans="102:102" x14ac:dyDescent="0.25">
      <c r="CX1568"/>
    </row>
    <row r="1569" spans="102:102" x14ac:dyDescent="0.25">
      <c r="CX1569"/>
    </row>
    <row r="1570" spans="102:102" x14ac:dyDescent="0.25">
      <c r="CX1570"/>
    </row>
    <row r="1571" spans="102:102" x14ac:dyDescent="0.25">
      <c r="CX1571"/>
    </row>
    <row r="1572" spans="102:102" x14ac:dyDescent="0.25">
      <c r="CX1572"/>
    </row>
    <row r="1573" spans="102:102" x14ac:dyDescent="0.25">
      <c r="CX1573"/>
    </row>
    <row r="1574" spans="102:102" x14ac:dyDescent="0.25">
      <c r="CX1574"/>
    </row>
    <row r="1575" spans="102:102" x14ac:dyDescent="0.25">
      <c r="CX1575"/>
    </row>
    <row r="1576" spans="102:102" x14ac:dyDescent="0.25">
      <c r="CX1576"/>
    </row>
    <row r="1577" spans="102:102" x14ac:dyDescent="0.25">
      <c r="CX1577"/>
    </row>
    <row r="1578" spans="102:102" x14ac:dyDescent="0.25">
      <c r="CX1578"/>
    </row>
    <row r="1579" spans="102:102" x14ac:dyDescent="0.25">
      <c r="CX1579"/>
    </row>
    <row r="1580" spans="102:102" x14ac:dyDescent="0.25">
      <c r="CX1580"/>
    </row>
    <row r="1581" spans="102:102" x14ac:dyDescent="0.25">
      <c r="CX1581"/>
    </row>
    <row r="1582" spans="102:102" x14ac:dyDescent="0.25">
      <c r="CX1582"/>
    </row>
    <row r="1583" spans="102:102" x14ac:dyDescent="0.25">
      <c r="CX1583"/>
    </row>
    <row r="1584" spans="102:102" x14ac:dyDescent="0.25">
      <c r="CX1584"/>
    </row>
    <row r="1585" spans="102:102" x14ac:dyDescent="0.25">
      <c r="CX1585"/>
    </row>
    <row r="1586" spans="102:102" x14ac:dyDescent="0.25">
      <c r="CX1586"/>
    </row>
    <row r="1587" spans="102:102" x14ac:dyDescent="0.25">
      <c r="CX1587"/>
    </row>
    <row r="1588" spans="102:102" x14ac:dyDescent="0.25">
      <c r="CX1588"/>
    </row>
    <row r="1589" spans="102:102" x14ac:dyDescent="0.25">
      <c r="CX1589"/>
    </row>
    <row r="1590" spans="102:102" x14ac:dyDescent="0.25">
      <c r="CX1590"/>
    </row>
    <row r="1591" spans="102:102" x14ac:dyDescent="0.25">
      <c r="CX1591"/>
    </row>
    <row r="1592" spans="102:102" x14ac:dyDescent="0.25">
      <c r="CX1592"/>
    </row>
    <row r="1593" spans="102:102" x14ac:dyDescent="0.25">
      <c r="CX1593"/>
    </row>
    <row r="1594" spans="102:102" x14ac:dyDescent="0.25">
      <c r="CX1594"/>
    </row>
    <row r="1595" spans="102:102" x14ac:dyDescent="0.25">
      <c r="CX1595"/>
    </row>
    <row r="1596" spans="102:102" x14ac:dyDescent="0.25">
      <c r="CX1596"/>
    </row>
    <row r="1597" spans="102:102" x14ac:dyDescent="0.25">
      <c r="CX1597"/>
    </row>
    <row r="1598" spans="102:102" x14ac:dyDescent="0.25">
      <c r="CX1598"/>
    </row>
    <row r="1599" spans="102:102" x14ac:dyDescent="0.25">
      <c r="CX1599"/>
    </row>
    <row r="1600" spans="102:102" x14ac:dyDescent="0.25">
      <c r="CX1600"/>
    </row>
    <row r="1601" spans="102:102" x14ac:dyDescent="0.25">
      <c r="CX1601"/>
    </row>
    <row r="1602" spans="102:102" x14ac:dyDescent="0.25">
      <c r="CX1602"/>
    </row>
    <row r="1603" spans="102:102" x14ac:dyDescent="0.25">
      <c r="CX1603"/>
    </row>
    <row r="1604" spans="102:102" x14ac:dyDescent="0.25">
      <c r="CX1604"/>
    </row>
    <row r="1605" spans="102:102" x14ac:dyDescent="0.25">
      <c r="CX1605"/>
    </row>
    <row r="1606" spans="102:102" x14ac:dyDescent="0.25">
      <c r="CX1606"/>
    </row>
    <row r="1607" spans="102:102" x14ac:dyDescent="0.25">
      <c r="CX1607"/>
    </row>
    <row r="1608" spans="102:102" x14ac:dyDescent="0.25">
      <c r="CX1608"/>
    </row>
    <row r="1609" spans="102:102" x14ac:dyDescent="0.25">
      <c r="CX1609"/>
    </row>
    <row r="1610" spans="102:102" x14ac:dyDescent="0.25">
      <c r="CX1610"/>
    </row>
    <row r="1611" spans="102:102" x14ac:dyDescent="0.25">
      <c r="CX1611"/>
    </row>
    <row r="1612" spans="102:102" x14ac:dyDescent="0.25">
      <c r="CX1612"/>
    </row>
    <row r="1613" spans="102:102" x14ac:dyDescent="0.25">
      <c r="CX1613"/>
    </row>
    <row r="1614" spans="102:102" x14ac:dyDescent="0.25">
      <c r="CX1614"/>
    </row>
    <row r="1615" spans="102:102" x14ac:dyDescent="0.25">
      <c r="CX1615"/>
    </row>
    <row r="1616" spans="102:102" x14ac:dyDescent="0.25">
      <c r="CX1616"/>
    </row>
    <row r="1617" spans="102:102" x14ac:dyDescent="0.25">
      <c r="CX1617"/>
    </row>
    <row r="1618" spans="102:102" x14ac:dyDescent="0.25">
      <c r="CX1618"/>
    </row>
    <row r="1619" spans="102:102" x14ac:dyDescent="0.25">
      <c r="CX1619"/>
    </row>
    <row r="1620" spans="102:102" x14ac:dyDescent="0.25">
      <c r="CX1620"/>
    </row>
    <row r="1621" spans="102:102" x14ac:dyDescent="0.25">
      <c r="CX1621"/>
    </row>
    <row r="1622" spans="102:102" x14ac:dyDescent="0.25">
      <c r="CX1622"/>
    </row>
    <row r="1623" spans="102:102" x14ac:dyDescent="0.25">
      <c r="CX1623"/>
    </row>
    <row r="1624" spans="102:102" x14ac:dyDescent="0.25">
      <c r="CX1624"/>
    </row>
    <row r="1625" spans="102:102" x14ac:dyDescent="0.25">
      <c r="CX1625"/>
    </row>
    <row r="1626" spans="102:102" x14ac:dyDescent="0.25">
      <c r="CX1626"/>
    </row>
    <row r="1627" spans="102:102" x14ac:dyDescent="0.25">
      <c r="CX1627"/>
    </row>
    <row r="1628" spans="102:102" x14ac:dyDescent="0.25">
      <c r="CX1628"/>
    </row>
    <row r="1629" spans="102:102" x14ac:dyDescent="0.25">
      <c r="CX1629"/>
    </row>
    <row r="1630" spans="102:102" x14ac:dyDescent="0.25">
      <c r="CX1630"/>
    </row>
    <row r="1631" spans="102:102" x14ac:dyDescent="0.25">
      <c r="CX1631"/>
    </row>
    <row r="1632" spans="102:102" x14ac:dyDescent="0.25">
      <c r="CX1632"/>
    </row>
    <row r="1633" spans="102:102" x14ac:dyDescent="0.25">
      <c r="CX1633"/>
    </row>
    <row r="1634" spans="102:102" x14ac:dyDescent="0.25">
      <c r="CX1634"/>
    </row>
    <row r="1635" spans="102:102" x14ac:dyDescent="0.25">
      <c r="CX1635"/>
    </row>
    <row r="1636" spans="102:102" x14ac:dyDescent="0.25">
      <c r="CX1636"/>
    </row>
    <row r="1637" spans="102:102" x14ac:dyDescent="0.25">
      <c r="CX1637"/>
    </row>
    <row r="1638" spans="102:102" x14ac:dyDescent="0.25">
      <c r="CX1638"/>
    </row>
    <row r="1639" spans="102:102" x14ac:dyDescent="0.25">
      <c r="CX1639"/>
    </row>
    <row r="1640" spans="102:102" x14ac:dyDescent="0.25">
      <c r="CX1640"/>
    </row>
    <row r="1641" spans="102:102" x14ac:dyDescent="0.25">
      <c r="CX1641"/>
    </row>
    <row r="1642" spans="102:102" x14ac:dyDescent="0.25">
      <c r="CX1642"/>
    </row>
    <row r="1643" spans="102:102" x14ac:dyDescent="0.25">
      <c r="CX1643"/>
    </row>
    <row r="1644" spans="102:102" x14ac:dyDescent="0.25">
      <c r="CX1644"/>
    </row>
    <row r="1645" spans="102:102" x14ac:dyDescent="0.25">
      <c r="CX1645"/>
    </row>
    <row r="1646" spans="102:102" x14ac:dyDescent="0.25">
      <c r="CX1646"/>
    </row>
    <row r="1647" spans="102:102" x14ac:dyDescent="0.25">
      <c r="CX1647"/>
    </row>
    <row r="1648" spans="102:102" x14ac:dyDescent="0.25">
      <c r="CX1648"/>
    </row>
    <row r="1649" spans="102:102" x14ac:dyDescent="0.25">
      <c r="CX1649"/>
    </row>
    <row r="1650" spans="102:102" x14ac:dyDescent="0.25">
      <c r="CX1650"/>
    </row>
    <row r="1651" spans="102:102" x14ac:dyDescent="0.25">
      <c r="CX1651"/>
    </row>
    <row r="1652" spans="102:102" x14ac:dyDescent="0.25">
      <c r="CX1652"/>
    </row>
    <row r="1653" spans="102:102" x14ac:dyDescent="0.25">
      <c r="CX1653"/>
    </row>
    <row r="1654" spans="102:102" x14ac:dyDescent="0.25">
      <c r="CX1654"/>
    </row>
    <row r="1655" spans="102:102" x14ac:dyDescent="0.25">
      <c r="CX1655"/>
    </row>
    <row r="1656" spans="102:102" x14ac:dyDescent="0.25">
      <c r="CX1656"/>
    </row>
    <row r="1657" spans="102:102" x14ac:dyDescent="0.25">
      <c r="CX1657"/>
    </row>
    <row r="1658" spans="102:102" x14ac:dyDescent="0.25">
      <c r="CX1658"/>
    </row>
    <row r="1659" spans="102:102" x14ac:dyDescent="0.25">
      <c r="CX1659"/>
    </row>
    <row r="1660" spans="102:102" x14ac:dyDescent="0.25">
      <c r="CX1660"/>
    </row>
    <row r="1661" spans="102:102" x14ac:dyDescent="0.25">
      <c r="CX1661"/>
    </row>
    <row r="1662" spans="102:102" x14ac:dyDescent="0.25">
      <c r="CX1662"/>
    </row>
    <row r="1663" spans="102:102" x14ac:dyDescent="0.25">
      <c r="CX1663"/>
    </row>
    <row r="1664" spans="102:102" x14ac:dyDescent="0.25">
      <c r="CX1664"/>
    </row>
    <row r="1665" spans="102:102" x14ac:dyDescent="0.25">
      <c r="CX1665"/>
    </row>
    <row r="1666" spans="102:102" x14ac:dyDescent="0.25">
      <c r="CX1666"/>
    </row>
    <row r="1667" spans="102:102" x14ac:dyDescent="0.25">
      <c r="CX1667"/>
    </row>
    <row r="1668" spans="102:102" x14ac:dyDescent="0.25">
      <c r="CX1668"/>
    </row>
    <row r="1669" spans="102:102" x14ac:dyDescent="0.25">
      <c r="CX1669"/>
    </row>
    <row r="1670" spans="102:102" x14ac:dyDescent="0.25">
      <c r="CX1670"/>
    </row>
    <row r="1671" spans="102:102" x14ac:dyDescent="0.25">
      <c r="CX1671"/>
    </row>
    <row r="1672" spans="102:102" x14ac:dyDescent="0.25">
      <c r="CX1672"/>
    </row>
    <row r="1673" spans="102:102" x14ac:dyDescent="0.25">
      <c r="CX1673"/>
    </row>
    <row r="1674" spans="102:102" x14ac:dyDescent="0.25">
      <c r="CX1674"/>
    </row>
    <row r="1675" spans="102:102" x14ac:dyDescent="0.25">
      <c r="CX1675"/>
    </row>
    <row r="1676" spans="102:102" x14ac:dyDescent="0.25">
      <c r="CX1676"/>
    </row>
    <row r="1677" spans="102:102" x14ac:dyDescent="0.25">
      <c r="CX1677"/>
    </row>
    <row r="1678" spans="102:102" x14ac:dyDescent="0.25">
      <c r="CX1678"/>
    </row>
    <row r="1679" spans="102:102" x14ac:dyDescent="0.25">
      <c r="CX1679"/>
    </row>
    <row r="1680" spans="102:102" x14ac:dyDescent="0.25">
      <c r="CX1680"/>
    </row>
    <row r="1681" spans="102:102" x14ac:dyDescent="0.25">
      <c r="CX1681"/>
    </row>
    <row r="1682" spans="102:102" x14ac:dyDescent="0.25">
      <c r="CX1682"/>
    </row>
    <row r="1683" spans="102:102" x14ac:dyDescent="0.25">
      <c r="CX1683"/>
    </row>
    <row r="1684" spans="102:102" x14ac:dyDescent="0.25">
      <c r="CX1684"/>
    </row>
    <row r="1685" spans="102:102" x14ac:dyDescent="0.25">
      <c r="CX1685"/>
    </row>
    <row r="1686" spans="102:102" x14ac:dyDescent="0.25">
      <c r="CX1686"/>
    </row>
    <row r="1687" spans="102:102" x14ac:dyDescent="0.25">
      <c r="CX1687"/>
    </row>
    <row r="1688" spans="102:102" x14ac:dyDescent="0.25">
      <c r="CX1688"/>
    </row>
    <row r="1689" spans="102:102" x14ac:dyDescent="0.25">
      <c r="CX1689"/>
    </row>
    <row r="1690" spans="102:102" x14ac:dyDescent="0.25">
      <c r="CX1690"/>
    </row>
    <row r="1691" spans="102:102" x14ac:dyDescent="0.25">
      <c r="CX1691"/>
    </row>
    <row r="1692" spans="102:102" x14ac:dyDescent="0.25">
      <c r="CX1692"/>
    </row>
    <row r="1693" spans="102:102" x14ac:dyDescent="0.25">
      <c r="CX1693"/>
    </row>
    <row r="1694" spans="102:102" x14ac:dyDescent="0.25">
      <c r="CX1694"/>
    </row>
    <row r="1695" spans="102:102" x14ac:dyDescent="0.25">
      <c r="CX1695"/>
    </row>
    <row r="1696" spans="102:102" x14ac:dyDescent="0.25">
      <c r="CX1696"/>
    </row>
    <row r="1697" spans="102:102" x14ac:dyDescent="0.25">
      <c r="CX1697"/>
    </row>
    <row r="1698" spans="102:102" x14ac:dyDescent="0.25">
      <c r="CX1698"/>
    </row>
    <row r="1699" spans="102:102" x14ac:dyDescent="0.25">
      <c r="CX1699"/>
    </row>
    <row r="1700" spans="102:102" x14ac:dyDescent="0.25">
      <c r="CX1700"/>
    </row>
    <row r="1701" spans="102:102" x14ac:dyDescent="0.25">
      <c r="CX1701"/>
    </row>
    <row r="1702" spans="102:102" x14ac:dyDescent="0.25">
      <c r="CX1702"/>
    </row>
    <row r="1703" spans="102:102" x14ac:dyDescent="0.25">
      <c r="CX1703"/>
    </row>
    <row r="1704" spans="102:102" x14ac:dyDescent="0.25">
      <c r="CX1704"/>
    </row>
    <row r="1705" spans="102:102" x14ac:dyDescent="0.25">
      <c r="CX1705"/>
    </row>
    <row r="1706" spans="102:102" x14ac:dyDescent="0.25">
      <c r="CX1706"/>
    </row>
    <row r="1707" spans="102:102" x14ac:dyDescent="0.25">
      <c r="CX1707"/>
    </row>
    <row r="1708" spans="102:102" x14ac:dyDescent="0.25">
      <c r="CX1708"/>
    </row>
    <row r="1709" spans="102:102" x14ac:dyDescent="0.25">
      <c r="CX1709"/>
    </row>
    <row r="1710" spans="102:102" x14ac:dyDescent="0.25">
      <c r="CX1710"/>
    </row>
    <row r="1711" spans="102:102" x14ac:dyDescent="0.25">
      <c r="CX1711"/>
    </row>
    <row r="1712" spans="102:102" x14ac:dyDescent="0.25">
      <c r="CX1712"/>
    </row>
    <row r="1713" spans="102:102" x14ac:dyDescent="0.25">
      <c r="CX1713"/>
    </row>
    <row r="1714" spans="102:102" x14ac:dyDescent="0.25">
      <c r="CX1714"/>
    </row>
    <row r="1715" spans="102:102" x14ac:dyDescent="0.25">
      <c r="CX1715"/>
    </row>
    <row r="1716" spans="102:102" x14ac:dyDescent="0.25">
      <c r="CX1716"/>
    </row>
    <row r="1717" spans="102:102" x14ac:dyDescent="0.25">
      <c r="CX1717"/>
    </row>
    <row r="1718" spans="102:102" x14ac:dyDescent="0.25">
      <c r="CX1718"/>
    </row>
    <row r="1719" spans="102:102" x14ac:dyDescent="0.25">
      <c r="CX1719"/>
    </row>
    <row r="1720" spans="102:102" x14ac:dyDescent="0.25">
      <c r="CX1720"/>
    </row>
    <row r="1721" spans="102:102" x14ac:dyDescent="0.25">
      <c r="CX1721"/>
    </row>
    <row r="1722" spans="102:102" x14ac:dyDescent="0.25">
      <c r="CX1722"/>
    </row>
    <row r="1723" spans="102:102" x14ac:dyDescent="0.25">
      <c r="CX1723"/>
    </row>
    <row r="1724" spans="102:102" x14ac:dyDescent="0.25">
      <c r="CX1724"/>
    </row>
    <row r="1725" spans="102:102" x14ac:dyDescent="0.25">
      <c r="CX1725"/>
    </row>
    <row r="1726" spans="102:102" x14ac:dyDescent="0.25">
      <c r="CX1726"/>
    </row>
    <row r="1727" spans="102:102" x14ac:dyDescent="0.25">
      <c r="CX1727"/>
    </row>
    <row r="1728" spans="102:102" x14ac:dyDescent="0.25">
      <c r="CX1728"/>
    </row>
    <row r="1729" spans="102:102" x14ac:dyDescent="0.25">
      <c r="CX1729"/>
    </row>
    <row r="1730" spans="102:102" x14ac:dyDescent="0.25">
      <c r="CX1730"/>
    </row>
    <row r="1731" spans="102:102" x14ac:dyDescent="0.25">
      <c r="CX1731"/>
    </row>
    <row r="1732" spans="102:102" x14ac:dyDescent="0.25">
      <c r="CX1732"/>
    </row>
    <row r="1733" spans="102:102" x14ac:dyDescent="0.25">
      <c r="CX1733"/>
    </row>
    <row r="1734" spans="102:102" x14ac:dyDescent="0.25">
      <c r="CX1734"/>
    </row>
    <row r="1735" spans="102:102" x14ac:dyDescent="0.25">
      <c r="CX1735"/>
    </row>
    <row r="1736" spans="102:102" x14ac:dyDescent="0.25">
      <c r="CX1736"/>
    </row>
    <row r="1737" spans="102:102" x14ac:dyDescent="0.25">
      <c r="CX1737"/>
    </row>
    <row r="1738" spans="102:102" x14ac:dyDescent="0.25">
      <c r="CX1738"/>
    </row>
    <row r="1739" spans="102:102" x14ac:dyDescent="0.25">
      <c r="CX1739"/>
    </row>
    <row r="1740" spans="102:102" x14ac:dyDescent="0.25">
      <c r="CX1740"/>
    </row>
    <row r="1741" spans="102:102" x14ac:dyDescent="0.25">
      <c r="CX1741"/>
    </row>
    <row r="1742" spans="102:102" x14ac:dyDescent="0.25">
      <c r="CX1742"/>
    </row>
    <row r="1743" spans="102:102" x14ac:dyDescent="0.25">
      <c r="CX1743"/>
    </row>
    <row r="1744" spans="102:102" x14ac:dyDescent="0.25">
      <c r="CX1744"/>
    </row>
    <row r="1745" spans="102:102" x14ac:dyDescent="0.25">
      <c r="CX1745"/>
    </row>
    <row r="1746" spans="102:102" x14ac:dyDescent="0.25">
      <c r="CX1746"/>
    </row>
    <row r="1747" spans="102:102" x14ac:dyDescent="0.25">
      <c r="CX1747"/>
    </row>
    <row r="1748" spans="102:102" x14ac:dyDescent="0.25">
      <c r="CX1748"/>
    </row>
    <row r="1749" spans="102:102" x14ac:dyDescent="0.25">
      <c r="CX1749"/>
    </row>
    <row r="1750" spans="102:102" x14ac:dyDescent="0.25">
      <c r="CX1750"/>
    </row>
    <row r="1751" spans="102:102" x14ac:dyDescent="0.25">
      <c r="CX1751"/>
    </row>
    <row r="1752" spans="102:102" x14ac:dyDescent="0.25">
      <c r="CX1752"/>
    </row>
    <row r="1753" spans="102:102" x14ac:dyDescent="0.25">
      <c r="CX1753"/>
    </row>
    <row r="1754" spans="102:102" x14ac:dyDescent="0.25">
      <c r="CX1754"/>
    </row>
    <row r="1755" spans="102:102" x14ac:dyDescent="0.25">
      <c r="CX1755"/>
    </row>
    <row r="1756" spans="102:102" x14ac:dyDescent="0.25">
      <c r="CX1756"/>
    </row>
    <row r="1757" spans="102:102" x14ac:dyDescent="0.25">
      <c r="CX1757"/>
    </row>
    <row r="1758" spans="102:102" x14ac:dyDescent="0.25">
      <c r="CX1758"/>
    </row>
    <row r="1759" spans="102:102" x14ac:dyDescent="0.25">
      <c r="CX1759"/>
    </row>
    <row r="1760" spans="102:102" x14ac:dyDescent="0.25">
      <c r="CX1760"/>
    </row>
    <row r="1761" spans="102:102" x14ac:dyDescent="0.25">
      <c r="CX1761"/>
    </row>
    <row r="1762" spans="102:102" x14ac:dyDescent="0.25">
      <c r="CX1762"/>
    </row>
    <row r="1763" spans="102:102" x14ac:dyDescent="0.25">
      <c r="CX1763"/>
    </row>
    <row r="1764" spans="102:102" x14ac:dyDescent="0.25">
      <c r="CX1764"/>
    </row>
    <row r="1765" spans="102:102" x14ac:dyDescent="0.25">
      <c r="CX1765"/>
    </row>
    <row r="1766" spans="102:102" x14ac:dyDescent="0.25">
      <c r="CX1766"/>
    </row>
    <row r="1767" spans="102:102" x14ac:dyDescent="0.25">
      <c r="CX1767"/>
    </row>
    <row r="1768" spans="102:102" x14ac:dyDescent="0.25">
      <c r="CX1768"/>
    </row>
    <row r="1769" spans="102:102" x14ac:dyDescent="0.25">
      <c r="CX1769"/>
    </row>
    <row r="1770" spans="102:102" x14ac:dyDescent="0.25">
      <c r="CX1770"/>
    </row>
    <row r="1771" spans="102:102" x14ac:dyDescent="0.25">
      <c r="CX1771"/>
    </row>
    <row r="1772" spans="102:102" x14ac:dyDescent="0.25">
      <c r="CX1772"/>
    </row>
    <row r="1773" spans="102:102" x14ac:dyDescent="0.25">
      <c r="CX1773"/>
    </row>
    <row r="1774" spans="102:102" x14ac:dyDescent="0.25">
      <c r="CX1774"/>
    </row>
    <row r="1775" spans="102:102" x14ac:dyDescent="0.25">
      <c r="CX1775"/>
    </row>
    <row r="1776" spans="102:102" x14ac:dyDescent="0.25">
      <c r="CX1776"/>
    </row>
    <row r="1777" spans="102:102" x14ac:dyDescent="0.25">
      <c r="CX1777"/>
    </row>
    <row r="1778" spans="102:102" x14ac:dyDescent="0.25">
      <c r="CX1778"/>
    </row>
    <row r="1779" spans="102:102" x14ac:dyDescent="0.25">
      <c r="CX1779"/>
    </row>
    <row r="1780" spans="102:102" x14ac:dyDescent="0.25">
      <c r="CX1780"/>
    </row>
    <row r="1781" spans="102:102" x14ac:dyDescent="0.25">
      <c r="CX1781"/>
    </row>
    <row r="1782" spans="102:102" x14ac:dyDescent="0.25">
      <c r="CX1782"/>
    </row>
    <row r="1783" spans="102:102" x14ac:dyDescent="0.25">
      <c r="CX1783"/>
    </row>
    <row r="1784" spans="102:102" x14ac:dyDescent="0.25">
      <c r="CX1784"/>
    </row>
    <row r="1785" spans="102:102" x14ac:dyDescent="0.25">
      <c r="CX1785"/>
    </row>
    <row r="1786" spans="102:102" x14ac:dyDescent="0.25">
      <c r="CX1786"/>
    </row>
    <row r="1787" spans="102:102" x14ac:dyDescent="0.25">
      <c r="CX1787"/>
    </row>
    <row r="1788" spans="102:102" x14ac:dyDescent="0.25">
      <c r="CX1788"/>
    </row>
    <row r="1789" spans="102:102" x14ac:dyDescent="0.25">
      <c r="CX1789"/>
    </row>
    <row r="1790" spans="102:102" x14ac:dyDescent="0.25">
      <c r="CX1790"/>
    </row>
    <row r="1791" spans="102:102" x14ac:dyDescent="0.25">
      <c r="CX1791"/>
    </row>
    <row r="1792" spans="102:102" x14ac:dyDescent="0.25">
      <c r="CX1792"/>
    </row>
    <row r="1793" spans="102:102" x14ac:dyDescent="0.25">
      <c r="CX1793"/>
    </row>
    <row r="1794" spans="102:102" x14ac:dyDescent="0.25">
      <c r="CX1794"/>
    </row>
    <row r="1795" spans="102:102" x14ac:dyDescent="0.25">
      <c r="CX1795"/>
    </row>
    <row r="1796" spans="102:102" x14ac:dyDescent="0.25">
      <c r="CX1796"/>
    </row>
    <row r="1797" spans="102:102" x14ac:dyDescent="0.25">
      <c r="CX1797"/>
    </row>
    <row r="1798" spans="102:102" x14ac:dyDescent="0.25">
      <c r="CX1798"/>
    </row>
    <row r="1799" spans="102:102" x14ac:dyDescent="0.25">
      <c r="CX1799"/>
    </row>
    <row r="1800" spans="102:102" x14ac:dyDescent="0.25">
      <c r="CX1800"/>
    </row>
    <row r="1801" spans="102:102" x14ac:dyDescent="0.25">
      <c r="CX1801"/>
    </row>
    <row r="1802" spans="102:102" x14ac:dyDescent="0.25">
      <c r="CX1802"/>
    </row>
    <row r="1803" spans="102:102" x14ac:dyDescent="0.25">
      <c r="CX1803"/>
    </row>
    <row r="1804" spans="102:102" x14ac:dyDescent="0.25">
      <c r="CX1804"/>
    </row>
    <row r="1805" spans="102:102" x14ac:dyDescent="0.25">
      <c r="CX1805"/>
    </row>
    <row r="1806" spans="102:102" x14ac:dyDescent="0.25">
      <c r="CX1806"/>
    </row>
    <row r="1807" spans="102:102" x14ac:dyDescent="0.25">
      <c r="CX1807"/>
    </row>
    <row r="1808" spans="102:102" x14ac:dyDescent="0.25">
      <c r="CX1808"/>
    </row>
    <row r="1809" spans="102:102" x14ac:dyDescent="0.25">
      <c r="CX1809"/>
    </row>
    <row r="1810" spans="102:102" x14ac:dyDescent="0.25">
      <c r="CX1810"/>
    </row>
    <row r="1811" spans="102:102" x14ac:dyDescent="0.25">
      <c r="CX1811"/>
    </row>
    <row r="1812" spans="102:102" x14ac:dyDescent="0.25">
      <c r="CX1812"/>
    </row>
    <row r="1813" spans="102:102" x14ac:dyDescent="0.25">
      <c r="CX1813"/>
    </row>
    <row r="1814" spans="102:102" x14ac:dyDescent="0.25">
      <c r="CX1814"/>
    </row>
    <row r="1815" spans="102:102" x14ac:dyDescent="0.25">
      <c r="CX1815"/>
    </row>
    <row r="1816" spans="102:102" x14ac:dyDescent="0.25">
      <c r="CX1816"/>
    </row>
    <row r="1817" spans="102:102" x14ac:dyDescent="0.25">
      <c r="CX1817"/>
    </row>
    <row r="1818" spans="102:102" x14ac:dyDescent="0.25">
      <c r="CX1818"/>
    </row>
    <row r="1819" spans="102:102" x14ac:dyDescent="0.25">
      <c r="CX1819"/>
    </row>
    <row r="1820" spans="102:102" x14ac:dyDescent="0.25">
      <c r="CX1820"/>
    </row>
    <row r="1821" spans="102:102" x14ac:dyDescent="0.25">
      <c r="CX1821"/>
    </row>
    <row r="1822" spans="102:102" x14ac:dyDescent="0.25">
      <c r="CX1822"/>
    </row>
    <row r="1823" spans="102:102" x14ac:dyDescent="0.25">
      <c r="CX1823"/>
    </row>
    <row r="1824" spans="102:102" x14ac:dyDescent="0.25">
      <c r="CX1824"/>
    </row>
    <row r="1825" spans="102:102" x14ac:dyDescent="0.25">
      <c r="CX1825"/>
    </row>
    <row r="1826" spans="102:102" x14ac:dyDescent="0.25">
      <c r="CX1826"/>
    </row>
    <row r="1827" spans="102:102" x14ac:dyDescent="0.25">
      <c r="CX1827"/>
    </row>
    <row r="1828" spans="102:102" x14ac:dyDescent="0.25">
      <c r="CX1828"/>
    </row>
    <row r="1829" spans="102:102" x14ac:dyDescent="0.25">
      <c r="CX1829"/>
    </row>
    <row r="1830" spans="102:102" x14ac:dyDescent="0.25">
      <c r="CX1830"/>
    </row>
    <row r="1831" spans="102:102" x14ac:dyDescent="0.25">
      <c r="CX1831"/>
    </row>
    <row r="1832" spans="102:102" x14ac:dyDescent="0.25">
      <c r="CX1832"/>
    </row>
    <row r="1833" spans="102:102" x14ac:dyDescent="0.25">
      <c r="CX1833"/>
    </row>
    <row r="1834" spans="102:102" x14ac:dyDescent="0.25">
      <c r="CX1834"/>
    </row>
    <row r="1835" spans="102:102" x14ac:dyDescent="0.25">
      <c r="CX1835"/>
    </row>
    <row r="1836" spans="102:102" x14ac:dyDescent="0.25">
      <c r="CX1836"/>
    </row>
    <row r="1837" spans="102:102" x14ac:dyDescent="0.25">
      <c r="CX1837"/>
    </row>
    <row r="1838" spans="102:102" x14ac:dyDescent="0.25">
      <c r="CX1838"/>
    </row>
    <row r="1839" spans="102:102" x14ac:dyDescent="0.25">
      <c r="CX1839"/>
    </row>
    <row r="1840" spans="102:102" x14ac:dyDescent="0.25">
      <c r="CX1840"/>
    </row>
    <row r="1841" spans="102:102" x14ac:dyDescent="0.25">
      <c r="CX1841"/>
    </row>
    <row r="1842" spans="102:102" x14ac:dyDescent="0.25">
      <c r="CX1842"/>
    </row>
    <row r="1843" spans="102:102" x14ac:dyDescent="0.25">
      <c r="CX1843"/>
    </row>
    <row r="1844" spans="102:102" x14ac:dyDescent="0.25">
      <c r="CX1844"/>
    </row>
    <row r="1845" spans="102:102" x14ac:dyDescent="0.25">
      <c r="CX1845"/>
    </row>
    <row r="1846" spans="102:102" x14ac:dyDescent="0.25">
      <c r="CX1846"/>
    </row>
    <row r="1847" spans="102:102" x14ac:dyDescent="0.25">
      <c r="CX1847"/>
    </row>
    <row r="1848" spans="102:102" x14ac:dyDescent="0.25">
      <c r="CX1848"/>
    </row>
    <row r="1849" spans="102:102" x14ac:dyDescent="0.25">
      <c r="CX1849"/>
    </row>
    <row r="1850" spans="102:102" x14ac:dyDescent="0.25">
      <c r="CX1850"/>
    </row>
    <row r="1851" spans="102:102" x14ac:dyDescent="0.25">
      <c r="CX1851"/>
    </row>
    <row r="1852" spans="102:102" x14ac:dyDescent="0.25">
      <c r="CX1852"/>
    </row>
    <row r="1853" spans="102:102" x14ac:dyDescent="0.25">
      <c r="CX1853"/>
    </row>
    <row r="1854" spans="102:102" x14ac:dyDescent="0.25">
      <c r="CX1854"/>
    </row>
    <row r="1855" spans="102:102" x14ac:dyDescent="0.25">
      <c r="CX1855"/>
    </row>
    <row r="1856" spans="102:102" x14ac:dyDescent="0.25">
      <c r="CX1856"/>
    </row>
    <row r="1857" spans="102:102" x14ac:dyDescent="0.25">
      <c r="CX1857"/>
    </row>
    <row r="1858" spans="102:102" x14ac:dyDescent="0.25">
      <c r="CX1858"/>
    </row>
    <row r="1859" spans="102:102" x14ac:dyDescent="0.25">
      <c r="CX1859"/>
    </row>
    <row r="1860" spans="102:102" x14ac:dyDescent="0.25">
      <c r="CX1860"/>
    </row>
    <row r="1861" spans="102:102" x14ac:dyDescent="0.25">
      <c r="CX1861"/>
    </row>
    <row r="1862" spans="102:102" x14ac:dyDescent="0.25">
      <c r="CX1862"/>
    </row>
    <row r="1863" spans="102:102" x14ac:dyDescent="0.25">
      <c r="CX1863"/>
    </row>
    <row r="1864" spans="102:102" x14ac:dyDescent="0.25">
      <c r="CX1864"/>
    </row>
    <row r="1865" spans="102:102" x14ac:dyDescent="0.25">
      <c r="CX1865"/>
    </row>
    <row r="1866" spans="102:102" x14ac:dyDescent="0.25">
      <c r="CX1866"/>
    </row>
    <row r="1867" spans="102:102" x14ac:dyDescent="0.25">
      <c r="CX1867"/>
    </row>
    <row r="1868" spans="102:102" x14ac:dyDescent="0.25">
      <c r="CX1868"/>
    </row>
    <row r="1869" spans="102:102" x14ac:dyDescent="0.25">
      <c r="CX1869"/>
    </row>
    <row r="1870" spans="102:102" x14ac:dyDescent="0.25">
      <c r="CX1870"/>
    </row>
    <row r="1871" spans="102:102" x14ac:dyDescent="0.25">
      <c r="CX1871"/>
    </row>
    <row r="1872" spans="102:102" x14ac:dyDescent="0.25">
      <c r="CX1872"/>
    </row>
    <row r="1873" spans="102:102" x14ac:dyDescent="0.25">
      <c r="CX1873"/>
    </row>
    <row r="1874" spans="102:102" x14ac:dyDescent="0.25">
      <c r="CX1874"/>
    </row>
    <row r="1875" spans="102:102" x14ac:dyDescent="0.25">
      <c r="CX1875"/>
    </row>
    <row r="1876" spans="102:102" x14ac:dyDescent="0.25">
      <c r="CX1876"/>
    </row>
    <row r="1877" spans="102:102" x14ac:dyDescent="0.25">
      <c r="CX1877"/>
    </row>
    <row r="1878" spans="102:102" x14ac:dyDescent="0.25">
      <c r="CX1878"/>
    </row>
    <row r="1879" spans="102:102" x14ac:dyDescent="0.25">
      <c r="CX1879"/>
    </row>
    <row r="1880" spans="102:102" x14ac:dyDescent="0.25">
      <c r="CX1880"/>
    </row>
    <row r="1881" spans="102:102" x14ac:dyDescent="0.25">
      <c r="CX1881"/>
    </row>
    <row r="1882" spans="102:102" x14ac:dyDescent="0.25">
      <c r="CX1882"/>
    </row>
    <row r="1883" spans="102:102" x14ac:dyDescent="0.25">
      <c r="CX1883"/>
    </row>
    <row r="1884" spans="102:102" x14ac:dyDescent="0.25">
      <c r="CX1884"/>
    </row>
    <row r="1885" spans="102:102" x14ac:dyDescent="0.25">
      <c r="CX1885"/>
    </row>
    <row r="1886" spans="102:102" x14ac:dyDescent="0.25">
      <c r="CX1886"/>
    </row>
    <row r="1887" spans="102:102" x14ac:dyDescent="0.25">
      <c r="CX1887"/>
    </row>
    <row r="1888" spans="102:102" x14ac:dyDescent="0.25">
      <c r="CX1888"/>
    </row>
    <row r="1889" spans="102:102" x14ac:dyDescent="0.25">
      <c r="CX1889"/>
    </row>
    <row r="1890" spans="102:102" x14ac:dyDescent="0.25">
      <c r="CX1890"/>
    </row>
    <row r="1891" spans="102:102" x14ac:dyDescent="0.25">
      <c r="CX1891"/>
    </row>
    <row r="1892" spans="102:102" x14ac:dyDescent="0.25">
      <c r="CX1892"/>
    </row>
    <row r="1893" spans="102:102" x14ac:dyDescent="0.25">
      <c r="CX1893"/>
    </row>
    <row r="1894" spans="102:102" x14ac:dyDescent="0.25">
      <c r="CX1894"/>
    </row>
    <row r="1895" spans="102:102" x14ac:dyDescent="0.25">
      <c r="CX1895"/>
    </row>
    <row r="1896" spans="102:102" x14ac:dyDescent="0.25">
      <c r="CX1896"/>
    </row>
    <row r="1897" spans="102:102" x14ac:dyDescent="0.25">
      <c r="CX1897"/>
    </row>
    <row r="1898" spans="102:102" x14ac:dyDescent="0.25">
      <c r="CX1898"/>
    </row>
    <row r="1899" spans="102:102" x14ac:dyDescent="0.25">
      <c r="CX1899"/>
    </row>
    <row r="1900" spans="102:102" x14ac:dyDescent="0.25">
      <c r="CX1900"/>
    </row>
    <row r="1901" spans="102:102" x14ac:dyDescent="0.25">
      <c r="CX1901"/>
    </row>
    <row r="1902" spans="102:102" x14ac:dyDescent="0.25">
      <c r="CX1902"/>
    </row>
    <row r="1903" spans="102:102" x14ac:dyDescent="0.25">
      <c r="CX1903"/>
    </row>
    <row r="1904" spans="102:102" x14ac:dyDescent="0.25">
      <c r="CX1904"/>
    </row>
    <row r="1905" spans="102:102" x14ac:dyDescent="0.25">
      <c r="CX1905"/>
    </row>
    <row r="1906" spans="102:102" x14ac:dyDescent="0.25">
      <c r="CX1906"/>
    </row>
    <row r="1907" spans="102:102" x14ac:dyDescent="0.25">
      <c r="CX1907"/>
    </row>
    <row r="1908" spans="102:102" x14ac:dyDescent="0.25">
      <c r="CX1908"/>
    </row>
    <row r="1909" spans="102:102" x14ac:dyDescent="0.25">
      <c r="CX1909"/>
    </row>
    <row r="1910" spans="102:102" x14ac:dyDescent="0.25">
      <c r="CX1910"/>
    </row>
    <row r="1911" spans="102:102" x14ac:dyDescent="0.25">
      <c r="CX1911"/>
    </row>
    <row r="1912" spans="102:102" x14ac:dyDescent="0.25">
      <c r="CX1912"/>
    </row>
    <row r="1913" spans="102:102" x14ac:dyDescent="0.25">
      <c r="CX1913"/>
    </row>
    <row r="1914" spans="102:102" x14ac:dyDescent="0.25">
      <c r="CX1914"/>
    </row>
    <row r="1915" spans="102:102" x14ac:dyDescent="0.25">
      <c r="CX1915"/>
    </row>
    <row r="1916" spans="102:102" x14ac:dyDescent="0.25">
      <c r="CX1916"/>
    </row>
    <row r="1917" spans="102:102" x14ac:dyDescent="0.25">
      <c r="CX1917"/>
    </row>
    <row r="1918" spans="102:102" x14ac:dyDescent="0.25">
      <c r="CX1918"/>
    </row>
    <row r="1919" spans="102:102" x14ac:dyDescent="0.25">
      <c r="CX1919"/>
    </row>
    <row r="1920" spans="102:102" x14ac:dyDescent="0.25">
      <c r="CX1920"/>
    </row>
    <row r="1921" spans="102:102" x14ac:dyDescent="0.25">
      <c r="CX1921"/>
    </row>
    <row r="1922" spans="102:102" x14ac:dyDescent="0.25">
      <c r="CX1922"/>
    </row>
    <row r="1923" spans="102:102" x14ac:dyDescent="0.25">
      <c r="CX1923"/>
    </row>
    <row r="1924" spans="102:102" x14ac:dyDescent="0.25">
      <c r="CX1924"/>
    </row>
    <row r="1925" spans="102:102" x14ac:dyDescent="0.25">
      <c r="CX1925"/>
    </row>
    <row r="1926" spans="102:102" x14ac:dyDescent="0.25">
      <c r="CX1926"/>
    </row>
    <row r="1927" spans="102:102" x14ac:dyDescent="0.25">
      <c r="CX1927"/>
    </row>
    <row r="1928" spans="102:102" x14ac:dyDescent="0.25">
      <c r="CX1928"/>
    </row>
    <row r="1929" spans="102:102" x14ac:dyDescent="0.25">
      <c r="CX1929"/>
    </row>
    <row r="1930" spans="102:102" x14ac:dyDescent="0.25">
      <c r="CX1930"/>
    </row>
    <row r="1931" spans="102:102" x14ac:dyDescent="0.25">
      <c r="CX1931"/>
    </row>
    <row r="1932" spans="102:102" x14ac:dyDescent="0.25">
      <c r="CX1932"/>
    </row>
    <row r="1933" spans="102:102" x14ac:dyDescent="0.25">
      <c r="CX1933"/>
    </row>
    <row r="1934" spans="102:102" x14ac:dyDescent="0.25">
      <c r="CX1934"/>
    </row>
    <row r="1935" spans="102:102" x14ac:dyDescent="0.25">
      <c r="CX1935"/>
    </row>
    <row r="1936" spans="102:102" x14ac:dyDescent="0.25">
      <c r="CX1936"/>
    </row>
    <row r="1937" spans="102:102" x14ac:dyDescent="0.25">
      <c r="CX1937"/>
    </row>
    <row r="1938" spans="102:102" x14ac:dyDescent="0.25">
      <c r="CX1938"/>
    </row>
    <row r="1939" spans="102:102" x14ac:dyDescent="0.25">
      <c r="CX1939"/>
    </row>
    <row r="1940" spans="102:102" x14ac:dyDescent="0.25">
      <c r="CX1940"/>
    </row>
    <row r="1941" spans="102:102" x14ac:dyDescent="0.25">
      <c r="CX1941"/>
    </row>
    <row r="1942" spans="102:102" x14ac:dyDescent="0.25">
      <c r="CX1942"/>
    </row>
    <row r="1943" spans="102:102" x14ac:dyDescent="0.25">
      <c r="CX1943"/>
    </row>
    <row r="1944" spans="102:102" x14ac:dyDescent="0.25">
      <c r="CX1944"/>
    </row>
    <row r="1945" spans="102:102" x14ac:dyDescent="0.25">
      <c r="CX1945"/>
    </row>
    <row r="1946" spans="102:102" x14ac:dyDescent="0.25">
      <c r="CX1946"/>
    </row>
    <row r="1947" spans="102:102" x14ac:dyDescent="0.25">
      <c r="CX1947"/>
    </row>
    <row r="1948" spans="102:102" x14ac:dyDescent="0.25">
      <c r="CX1948"/>
    </row>
    <row r="1949" spans="102:102" x14ac:dyDescent="0.25">
      <c r="CX1949"/>
    </row>
    <row r="1950" spans="102:102" x14ac:dyDescent="0.25">
      <c r="CX1950"/>
    </row>
    <row r="1951" spans="102:102" x14ac:dyDescent="0.25">
      <c r="CX1951"/>
    </row>
    <row r="1952" spans="102:102" x14ac:dyDescent="0.25">
      <c r="CX1952"/>
    </row>
    <row r="1953" spans="102:102" x14ac:dyDescent="0.25">
      <c r="CX1953"/>
    </row>
    <row r="1954" spans="102:102" x14ac:dyDescent="0.25">
      <c r="CX1954"/>
    </row>
    <row r="1955" spans="102:102" x14ac:dyDescent="0.25">
      <c r="CX1955"/>
    </row>
    <row r="1956" spans="102:102" x14ac:dyDescent="0.25">
      <c r="CX1956"/>
    </row>
    <row r="1957" spans="102:102" x14ac:dyDescent="0.25">
      <c r="CX1957"/>
    </row>
    <row r="1958" spans="102:102" x14ac:dyDescent="0.25">
      <c r="CX1958"/>
    </row>
    <row r="1959" spans="102:102" x14ac:dyDescent="0.25">
      <c r="CX1959"/>
    </row>
    <row r="1960" spans="102:102" x14ac:dyDescent="0.25">
      <c r="CX1960"/>
    </row>
    <row r="1961" spans="102:102" x14ac:dyDescent="0.25">
      <c r="CX1961"/>
    </row>
    <row r="1962" spans="102:102" x14ac:dyDescent="0.25">
      <c r="CX1962"/>
    </row>
    <row r="1963" spans="102:102" x14ac:dyDescent="0.25">
      <c r="CX1963"/>
    </row>
    <row r="1964" spans="102:102" x14ac:dyDescent="0.25">
      <c r="CX1964"/>
    </row>
    <row r="1965" spans="102:102" x14ac:dyDescent="0.25">
      <c r="CX1965"/>
    </row>
    <row r="1966" spans="102:102" x14ac:dyDescent="0.25">
      <c r="CX1966"/>
    </row>
    <row r="1967" spans="102:102" x14ac:dyDescent="0.25">
      <c r="CX1967"/>
    </row>
    <row r="1968" spans="102:102" x14ac:dyDescent="0.25">
      <c r="CX1968"/>
    </row>
    <row r="1969" spans="102:102" x14ac:dyDescent="0.25">
      <c r="CX1969"/>
    </row>
    <row r="1970" spans="102:102" x14ac:dyDescent="0.25">
      <c r="CX1970"/>
    </row>
    <row r="1971" spans="102:102" x14ac:dyDescent="0.25">
      <c r="CX1971"/>
    </row>
    <row r="1972" spans="102:102" x14ac:dyDescent="0.25">
      <c r="CX1972"/>
    </row>
    <row r="1973" spans="102:102" x14ac:dyDescent="0.25">
      <c r="CX1973"/>
    </row>
    <row r="1974" spans="102:102" x14ac:dyDescent="0.25">
      <c r="CX1974"/>
    </row>
    <row r="1975" spans="102:102" x14ac:dyDescent="0.25">
      <c r="CX1975"/>
    </row>
    <row r="1976" spans="102:102" x14ac:dyDescent="0.25">
      <c r="CX1976"/>
    </row>
    <row r="1977" spans="102:102" x14ac:dyDescent="0.25">
      <c r="CX1977"/>
    </row>
    <row r="1978" spans="102:102" x14ac:dyDescent="0.25">
      <c r="CX1978"/>
    </row>
    <row r="1979" spans="102:102" x14ac:dyDescent="0.25">
      <c r="CX1979"/>
    </row>
    <row r="1980" spans="102:102" x14ac:dyDescent="0.25">
      <c r="CX1980"/>
    </row>
    <row r="1981" spans="102:102" x14ac:dyDescent="0.25">
      <c r="CX1981"/>
    </row>
    <row r="1982" spans="102:102" x14ac:dyDescent="0.25">
      <c r="CX1982"/>
    </row>
    <row r="1983" spans="102:102" x14ac:dyDescent="0.25">
      <c r="CX1983"/>
    </row>
    <row r="1984" spans="102:102" x14ac:dyDescent="0.25">
      <c r="CX1984"/>
    </row>
    <row r="1985" spans="102:102" x14ac:dyDescent="0.25">
      <c r="CX1985"/>
    </row>
    <row r="1986" spans="102:102" x14ac:dyDescent="0.25">
      <c r="CX1986"/>
    </row>
    <row r="1987" spans="102:102" x14ac:dyDescent="0.25">
      <c r="CX1987"/>
    </row>
    <row r="1988" spans="102:102" x14ac:dyDescent="0.25">
      <c r="CX1988"/>
    </row>
    <row r="1989" spans="102:102" x14ac:dyDescent="0.25">
      <c r="CX1989"/>
    </row>
    <row r="1990" spans="102:102" x14ac:dyDescent="0.25">
      <c r="CX1990"/>
    </row>
    <row r="1991" spans="102:102" x14ac:dyDescent="0.25">
      <c r="CX1991"/>
    </row>
    <row r="1992" spans="102:102" x14ac:dyDescent="0.25">
      <c r="CX1992"/>
    </row>
    <row r="1993" spans="102:102" x14ac:dyDescent="0.25">
      <c r="CX1993"/>
    </row>
    <row r="1994" spans="102:102" x14ac:dyDescent="0.25">
      <c r="CX1994"/>
    </row>
    <row r="1995" spans="102:102" x14ac:dyDescent="0.25">
      <c r="CX1995"/>
    </row>
    <row r="1996" spans="102:102" x14ac:dyDescent="0.25">
      <c r="CX1996"/>
    </row>
    <row r="1997" spans="102:102" x14ac:dyDescent="0.25">
      <c r="CX1997"/>
    </row>
    <row r="1998" spans="102:102" x14ac:dyDescent="0.25">
      <c r="CX1998"/>
    </row>
    <row r="1999" spans="102:102" x14ac:dyDescent="0.25">
      <c r="CX1999"/>
    </row>
    <row r="2000" spans="102:102" x14ac:dyDescent="0.25">
      <c r="CX2000"/>
    </row>
    <row r="2001" spans="102:102" x14ac:dyDescent="0.25">
      <c r="CX2001"/>
    </row>
    <row r="2002" spans="102:102" x14ac:dyDescent="0.25">
      <c r="CX2002"/>
    </row>
    <row r="2003" spans="102:102" x14ac:dyDescent="0.25">
      <c r="CX2003"/>
    </row>
    <row r="2004" spans="102:102" x14ac:dyDescent="0.25">
      <c r="CX2004"/>
    </row>
    <row r="2005" spans="102:102" x14ac:dyDescent="0.25">
      <c r="CX2005"/>
    </row>
    <row r="2006" spans="102:102" x14ac:dyDescent="0.25">
      <c r="CX2006"/>
    </row>
    <row r="2007" spans="102:102" x14ac:dyDescent="0.25">
      <c r="CX2007"/>
    </row>
    <row r="2008" spans="102:102" x14ac:dyDescent="0.25">
      <c r="CX2008"/>
    </row>
    <row r="2009" spans="102:102" x14ac:dyDescent="0.25">
      <c r="CX2009"/>
    </row>
    <row r="2010" spans="102:102" x14ac:dyDescent="0.25">
      <c r="CX2010"/>
    </row>
    <row r="2011" spans="102:102" x14ac:dyDescent="0.25">
      <c r="CX2011"/>
    </row>
    <row r="2012" spans="102:102" x14ac:dyDescent="0.25">
      <c r="CX2012"/>
    </row>
    <row r="2013" spans="102:102" x14ac:dyDescent="0.25">
      <c r="CX2013"/>
    </row>
    <row r="2014" spans="102:102" x14ac:dyDescent="0.25">
      <c r="CX2014"/>
    </row>
    <row r="2015" spans="102:102" x14ac:dyDescent="0.25">
      <c r="CX2015"/>
    </row>
    <row r="2016" spans="102:102" x14ac:dyDescent="0.25">
      <c r="CX2016"/>
    </row>
    <row r="2017" spans="102:102" x14ac:dyDescent="0.25">
      <c r="CX2017"/>
    </row>
    <row r="2018" spans="102:102" x14ac:dyDescent="0.25">
      <c r="CX2018"/>
    </row>
    <row r="2019" spans="102:102" x14ac:dyDescent="0.25">
      <c r="CX2019"/>
    </row>
    <row r="2020" spans="102:102" x14ac:dyDescent="0.25">
      <c r="CX2020"/>
    </row>
    <row r="2021" spans="102:102" x14ac:dyDescent="0.25">
      <c r="CX2021"/>
    </row>
    <row r="2022" spans="102:102" x14ac:dyDescent="0.25">
      <c r="CX2022"/>
    </row>
    <row r="2023" spans="102:102" x14ac:dyDescent="0.25">
      <c r="CX2023"/>
    </row>
    <row r="2024" spans="102:102" x14ac:dyDescent="0.25">
      <c r="CX2024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5639-5E30-4D67-AF6A-98FEE5CF3F22}">
  <dimension ref="A1:H75"/>
  <sheetViews>
    <sheetView tabSelected="1" topLeftCell="B1" zoomScale="70" zoomScaleNormal="70" workbookViewId="0">
      <selection activeCell="H4" sqref="H4"/>
    </sheetView>
  </sheetViews>
  <sheetFormatPr defaultRowHeight="15" x14ac:dyDescent="0.25"/>
  <cols>
    <col min="1" max="1" width="110.140625" bestFit="1" customWidth="1"/>
    <col min="2" max="2" width="26.7109375" style="6" bestFit="1" customWidth="1"/>
    <col min="3" max="3" width="15.7109375" style="11" customWidth="1"/>
    <col min="4" max="4" width="16.7109375" style="7" customWidth="1"/>
    <col min="5" max="5" width="14.42578125" style="11" customWidth="1"/>
    <col min="6" max="6" width="11.85546875" style="10" customWidth="1"/>
    <col min="8" max="8" width="125.85546875" bestFit="1" customWidth="1"/>
  </cols>
  <sheetData>
    <row r="1" spans="1:8" x14ac:dyDescent="0.25">
      <c r="A1" s="18" t="s">
        <v>134</v>
      </c>
      <c r="B1" s="16" t="s">
        <v>135</v>
      </c>
      <c r="C1" s="16" t="s">
        <v>136</v>
      </c>
      <c r="D1" s="19" t="s">
        <v>144</v>
      </c>
      <c r="E1" s="16" t="s">
        <v>149</v>
      </c>
      <c r="F1" s="16" t="s">
        <v>150</v>
      </c>
    </row>
    <row r="2" spans="1:8" x14ac:dyDescent="0.25">
      <c r="A2" t="str">
        <f>IFERROR(CONCATENATE("C:\Users\Elias\Desktop\Gui.Custo\Efetivar Custo\Xml\",SUBSTITUTE(Base!C:C,"NFe","")&amp;".xml"),"")</f>
        <v>C:\Users\Elias\Desktop\Gui.Custo\Efetivar Custo\Xml\52240302212918000120550020009022371008683201.xml</v>
      </c>
      <c r="B2" s="6" t="str">
        <f>Base!BC:BC</f>
        <v>G052824Q9</v>
      </c>
      <c r="C2" s="17">
        <f>IFERROR(VLOOKUP(B2,PRODUTOS[#All],2,FALSE),"")</f>
        <v>109</v>
      </c>
      <c r="D2" s="7" t="str">
        <f>'Tabela DP'!E2</f>
        <v>NOVOS</v>
      </c>
      <c r="E2" s="11" t="str">
        <f>IFERROR(VLOOKUP(D2,DP[#All],2,FALSE),"")</f>
        <v>L01</v>
      </c>
      <c r="F2" s="11">
        <f>IFERROR(VLOOKUP(D2,DP[#All],3,FALSE),"")</f>
        <v>1</v>
      </c>
      <c r="H2" t="str">
        <f>CONCATENATE('Tratamento Cu'!A2,"","*",'Tratamento Cu'!C2,"*",'Tratamento Cu'!F2,"*",'Tratamento Cu'!E2,)</f>
        <v>C:\Users\Elias\Desktop\Gui.Custo\Efetivar Custo\Xml\52240302212918000120550020009022371008683201.xml*109*1*L01</v>
      </c>
    </row>
    <row r="3" spans="1:8" x14ac:dyDescent="0.25">
      <c r="A3" t="str">
        <f>IFERROR(CONCATENATE("C:\Users\Elias\Desktop\Gui.Custo\Efetivar Custo\Xml\",SUBSTITUTE(Base!C:C,"NFe","")&amp;".xml"),"")</f>
        <v>C:\Users\Elias\Desktop\Gui.Custo\Efetivar Custo\Xml\.xml</v>
      </c>
      <c r="B3" s="6">
        <f>Base!BC:BC</f>
        <v>0</v>
      </c>
      <c r="C3" s="17" t="str">
        <f>IFERROR(VLOOKUP(B3,PRODUTOS[#All],2,FALSE),"")</f>
        <v/>
      </c>
      <c r="D3" s="7" t="str">
        <f>'Tabela DP'!E3</f>
        <v/>
      </c>
      <c r="E3" s="11" t="str">
        <f>IFERROR(VLOOKUP(D3,DP[#All],2,FALSE),"")</f>
        <v/>
      </c>
      <c r="F3" s="11" t="str">
        <f>IFERROR(VLOOKUP(D3,DP[#All],3,FALSE),"")</f>
        <v/>
      </c>
      <c r="H3" t="str">
        <f>CONCATENATE('Tratamento Cu'!A3,"","*",'Tratamento Cu'!C3,"*",'Tratamento Cu'!F3,"*",'Tratamento Cu'!E3,)</f>
        <v>C:\Users\Elias\Desktop\Gui.Custo\Efetivar Custo\Xml\.xml***</v>
      </c>
    </row>
    <row r="4" spans="1:8" x14ac:dyDescent="0.25">
      <c r="A4" t="str">
        <f>IFERROR(CONCATENATE("C:\Users\Elias\Desktop\Gui.Custo\Efetivar Custo\Xml\",SUBSTITUTE(Base!C:C,"NFe","")&amp;".xml"),"")</f>
        <v>C:\Users\Elias\Desktop\Gui.Custo\Efetivar Custo\Xml\.xml</v>
      </c>
      <c r="B4" s="6">
        <f>Base!BC:BC</f>
        <v>0</v>
      </c>
      <c r="C4" s="17" t="str">
        <f>IFERROR(VLOOKUP(B4,PRODUTOS[#All],2,FALSE),"")</f>
        <v/>
      </c>
      <c r="D4" s="7" t="str">
        <f>'Tabela DP'!E4</f>
        <v/>
      </c>
      <c r="E4" s="11" t="str">
        <f>IFERROR(VLOOKUP(D4,DP[#All],2,FALSE),"")</f>
        <v/>
      </c>
      <c r="F4" s="11" t="str">
        <f>IFERROR(VLOOKUP(D4,DP[#All],3,FALSE),"")</f>
        <v/>
      </c>
      <c r="H4" t="str">
        <f>CONCATENATE('Tratamento Cu'!A4,"","*",'Tratamento Cu'!C4,"*",'Tratamento Cu'!F4,"*",'Tratamento Cu'!E4,)</f>
        <v>C:\Users\Elias\Desktop\Gui.Custo\Efetivar Custo\Xml\.xml***</v>
      </c>
    </row>
    <row r="5" spans="1:8" x14ac:dyDescent="0.25">
      <c r="A5" t="str">
        <f>IFERROR(CONCATENATE("C:\Users\Elias\Desktop\Gui.Custo\Efetivar Custo\Xml\",SUBSTITUTE(Base!C:C,"NFe","")&amp;".xml"),"")</f>
        <v>C:\Users\Elias\Desktop\Gui.Custo\Efetivar Custo\Xml\.xml</v>
      </c>
      <c r="B5" s="6">
        <f>Base!BC:BC</f>
        <v>0</v>
      </c>
      <c r="C5" s="17" t="str">
        <f>IFERROR(VLOOKUP(B5,PRODUTOS[#All],2,FALSE),"")</f>
        <v/>
      </c>
      <c r="D5" s="7" t="str">
        <f>'Tabela DP'!E5</f>
        <v/>
      </c>
      <c r="E5" s="11" t="str">
        <f>IFERROR(VLOOKUP(D5,DP[#All],2,FALSE),"")</f>
        <v/>
      </c>
      <c r="F5" s="11" t="str">
        <f>IFERROR(VLOOKUP(D5,DP[#All],3,FALSE),"")</f>
        <v/>
      </c>
      <c r="H5" t="str">
        <f>CONCATENATE('Tratamento Cu'!A5,"","*",'Tratamento Cu'!C5,"*",'Tratamento Cu'!F5,"*",'Tratamento Cu'!E5,)</f>
        <v>C:\Users\Elias\Desktop\Gui.Custo\Efetivar Custo\Xml\.xml***</v>
      </c>
    </row>
    <row r="6" spans="1:8" x14ac:dyDescent="0.25">
      <c r="A6" t="str">
        <f>IFERROR(CONCATENATE("C:\Users\Elias\Desktop\Gui.Custo\Efetivar Custo\Xml\",SUBSTITUTE(Base!C:C,"NFe","")&amp;".xml"),"")</f>
        <v>C:\Users\Elias\Desktop\Gui.Custo\Efetivar Custo\Xml\.xml</v>
      </c>
      <c r="B6" s="6">
        <f>Base!BC:BC</f>
        <v>0</v>
      </c>
      <c r="C6" s="17" t="str">
        <f>IFERROR(VLOOKUP(B6,PRODUTOS[#All],2,FALSE),"")</f>
        <v/>
      </c>
      <c r="D6" s="7" t="str">
        <f>'Tabela DP'!E6</f>
        <v/>
      </c>
      <c r="E6" s="11" t="str">
        <f>IFERROR(VLOOKUP(D6,DP[#All],2,FALSE),"")</f>
        <v/>
      </c>
      <c r="F6" s="11" t="str">
        <f>IFERROR(VLOOKUP(D6,DP[#All],3,FALSE),"")</f>
        <v/>
      </c>
      <c r="H6" t="str">
        <f>CONCATENATE('Tratamento Cu'!A6,"","*",'Tratamento Cu'!C6,"*",'Tratamento Cu'!F6,"*",'Tratamento Cu'!E6,)</f>
        <v>C:\Users\Elias\Desktop\Gui.Custo\Efetivar Custo\Xml\.xml***</v>
      </c>
    </row>
    <row r="7" spans="1:8" x14ac:dyDescent="0.25">
      <c r="A7" t="str">
        <f>IFERROR(CONCATENATE("C:\Users\Elias\Desktop\Gui.Custo\Efetivar Custo\Xml\",SUBSTITUTE(Base!C:C,"NFe","")&amp;".xml"),"")</f>
        <v>C:\Users\Elias\Desktop\Gui.Custo\Efetivar Custo\Xml\.xml</v>
      </c>
      <c r="B7" s="6">
        <f>Base!BC:BC</f>
        <v>0</v>
      </c>
      <c r="C7" s="17" t="str">
        <f>IFERROR(VLOOKUP(B7,PRODUTOS[#All],2,FALSE),"")</f>
        <v/>
      </c>
      <c r="D7" s="7" t="str">
        <f>'Tabela DP'!E7</f>
        <v/>
      </c>
      <c r="E7" s="11" t="str">
        <f>IFERROR(VLOOKUP(D7,DP[#All],2,FALSE),"")</f>
        <v/>
      </c>
      <c r="F7" s="11" t="str">
        <f>IFERROR(VLOOKUP(D7,DP[#All],3,FALSE),"")</f>
        <v/>
      </c>
      <c r="H7" t="str">
        <f>CONCATENATE('Tratamento Cu'!A7,"","*",'Tratamento Cu'!C7,"*",'Tratamento Cu'!F7,"*",'Tratamento Cu'!E7,)</f>
        <v>C:\Users\Elias\Desktop\Gui.Custo\Efetivar Custo\Xml\.xml***</v>
      </c>
    </row>
    <row r="8" spans="1:8" x14ac:dyDescent="0.25">
      <c r="A8" t="str">
        <f>IFERROR(CONCATENATE("C:\Users\Elias\Desktop\Gui.Custo\Efetivar Custo\Xml\",SUBSTITUTE(Base!C:C,"NFe","")&amp;".xml"),"")</f>
        <v>C:\Users\Elias\Desktop\Gui.Custo\Efetivar Custo\Xml\.xml</v>
      </c>
      <c r="B8" s="6">
        <f>Base!BC:BC</f>
        <v>0</v>
      </c>
      <c r="C8" s="17" t="str">
        <f>IFERROR(VLOOKUP(B8,PRODUTOS[#All],2,FALSE),"")</f>
        <v/>
      </c>
      <c r="D8" s="7" t="str">
        <f>'Tabela DP'!E8</f>
        <v/>
      </c>
      <c r="E8" s="11" t="str">
        <f>IFERROR(VLOOKUP(D8,DP[#All],2,FALSE),"")</f>
        <v/>
      </c>
      <c r="F8" s="11" t="str">
        <f>IFERROR(VLOOKUP(D8,DP[#All],3,FALSE),"")</f>
        <v/>
      </c>
      <c r="H8" t="str">
        <f>CONCATENATE('Tratamento Cu'!A8,"","*",'Tratamento Cu'!C8,"*",'Tratamento Cu'!F8,"*",'Tratamento Cu'!E8,)</f>
        <v>C:\Users\Elias\Desktop\Gui.Custo\Efetivar Custo\Xml\.xml***</v>
      </c>
    </row>
    <row r="9" spans="1:8" x14ac:dyDescent="0.25">
      <c r="A9" t="str">
        <f>IFERROR(CONCATENATE("C:\Users\Elias\Desktop\Gui.Custo\Efetivar Custo\Xml\",SUBSTITUTE(Base!C:C,"NFe","")&amp;".xml"),"")</f>
        <v>C:\Users\Elias\Desktop\Gui.Custo\Efetivar Custo\Xml\.xml</v>
      </c>
      <c r="B9" s="6">
        <f>Base!BC:BC</f>
        <v>0</v>
      </c>
      <c r="C9" s="17" t="str">
        <f>IFERROR(VLOOKUP(B9,PRODUTOS[#All],2,FALSE),"")</f>
        <v/>
      </c>
      <c r="D9" s="7" t="str">
        <f>'Tabela DP'!E9</f>
        <v/>
      </c>
      <c r="E9" s="11" t="str">
        <f>IFERROR(VLOOKUP(D9,DP[#All],2,FALSE),"")</f>
        <v/>
      </c>
      <c r="F9" s="11" t="str">
        <f>IFERROR(VLOOKUP(D9,DP[#All],3,FALSE),"")</f>
        <v/>
      </c>
      <c r="H9" t="str">
        <f>CONCATENATE('Tratamento Cu'!A9,"","*",'Tratamento Cu'!C9,"*",'Tratamento Cu'!F9,"*",'Tratamento Cu'!E9,)</f>
        <v>C:\Users\Elias\Desktop\Gui.Custo\Efetivar Custo\Xml\.xml***</v>
      </c>
    </row>
    <row r="10" spans="1:8" x14ac:dyDescent="0.25">
      <c r="A10" t="str">
        <f>IFERROR(CONCATENATE("C:\Users\Elias\Desktop\Gui.Custo\Efetivar Custo\Xml\",SUBSTITUTE(Base!C:C,"NFe","")&amp;".xml"),"")</f>
        <v>C:\Users\Elias\Desktop\Gui.Custo\Efetivar Custo\Xml\.xml</v>
      </c>
      <c r="B10" s="6">
        <f>Base!BC:BC</f>
        <v>0</v>
      </c>
      <c r="C10" s="17" t="str">
        <f>IFERROR(VLOOKUP(B10,PRODUTOS[#All],2,FALSE),"")</f>
        <v/>
      </c>
      <c r="D10" s="7" t="str">
        <f>'Tabela DP'!E10</f>
        <v/>
      </c>
      <c r="E10" s="11" t="str">
        <f>IFERROR(VLOOKUP(D10,DP[#All],2,FALSE),"")</f>
        <v/>
      </c>
      <c r="F10" s="11" t="str">
        <f>IFERROR(VLOOKUP(D10,DP[#All],3,FALSE),"")</f>
        <v/>
      </c>
      <c r="H10" t="str">
        <f>CONCATENATE('Tratamento Cu'!A10,"","*",'Tratamento Cu'!C10,"*",'Tratamento Cu'!F10,"*",'Tratamento Cu'!E10,)</f>
        <v>C:\Users\Elias\Desktop\Gui.Custo\Efetivar Custo\Xml\.xml***</v>
      </c>
    </row>
    <row r="11" spans="1:8" x14ac:dyDescent="0.25">
      <c r="A11" t="str">
        <f>IFERROR(CONCATENATE("C:\Users\Elias\Desktop\Gui.Custo\Efetivar Custo\Xml\",SUBSTITUTE(Base!C:C,"NFe","")&amp;".xml"),"")</f>
        <v>C:\Users\Elias\Desktop\Gui.Custo\Efetivar Custo\Xml\.xml</v>
      </c>
      <c r="B11" s="6">
        <f>Base!BC:BC</f>
        <v>0</v>
      </c>
      <c r="C11" s="17" t="str">
        <f>IFERROR(VLOOKUP(B11,PRODUTOS[#All],2,FALSE),"")</f>
        <v/>
      </c>
      <c r="D11" s="7" t="str">
        <f>'Tabela DP'!E11</f>
        <v/>
      </c>
      <c r="E11" s="11" t="str">
        <f>IFERROR(VLOOKUP(D11,DP[#All],2,FALSE),"")</f>
        <v/>
      </c>
      <c r="F11" s="11" t="str">
        <f>IFERROR(VLOOKUP(D11,DP[#All],3,FALSE),"")</f>
        <v/>
      </c>
      <c r="H11" t="str">
        <f>CONCATENATE('Tratamento Cu'!A11,"","*",'Tratamento Cu'!C11,"*",'Tratamento Cu'!F11,"*",'Tratamento Cu'!E11,)</f>
        <v>C:\Users\Elias\Desktop\Gui.Custo\Efetivar Custo\Xml\.xml***</v>
      </c>
    </row>
    <row r="12" spans="1:8" x14ac:dyDescent="0.25">
      <c r="A12" t="str">
        <f>IFERROR(CONCATENATE("C:\Users\Elias\Desktop\Gui.Custo\Efetivar Custo\Xml\",SUBSTITUTE(Base!C:C,"NFe","")&amp;".xml"),"")</f>
        <v>C:\Users\Elias\Desktop\Gui.Custo\Efetivar Custo\Xml\.xml</v>
      </c>
      <c r="B12" s="6">
        <f>Base!BC:BC</f>
        <v>0</v>
      </c>
      <c r="C12" s="17" t="str">
        <f>IFERROR(VLOOKUP(B12,PRODUTOS[#All],2,FALSE),"")</f>
        <v/>
      </c>
      <c r="D12" s="7" t="str">
        <f>'Tabela DP'!E12</f>
        <v/>
      </c>
      <c r="E12" s="11" t="str">
        <f>IFERROR(VLOOKUP(D12,DP[#All],2,FALSE),"")</f>
        <v/>
      </c>
      <c r="F12" s="11" t="str">
        <f>IFERROR(VLOOKUP(D12,DP[#All],3,FALSE),"")</f>
        <v/>
      </c>
      <c r="H12" t="str">
        <f>CONCATENATE('Tratamento Cu'!A12,"","*",'Tratamento Cu'!C12,"*",'Tratamento Cu'!F12,"*",'Tratamento Cu'!E12,)</f>
        <v>C:\Users\Elias\Desktop\Gui.Custo\Efetivar Custo\Xml\.xml***</v>
      </c>
    </row>
    <row r="13" spans="1:8" x14ac:dyDescent="0.25">
      <c r="A13" t="str">
        <f>IFERROR(CONCATENATE("C:\Users\Elias\Desktop\Gui.Custo\Efetivar Custo\Xml\",SUBSTITUTE(Base!C:C,"NFe","")&amp;".xml"),"")</f>
        <v>C:\Users\Elias\Desktop\Gui.Custo\Efetivar Custo\Xml\.xml</v>
      </c>
      <c r="B13" s="6">
        <f>Base!BC:BC</f>
        <v>0</v>
      </c>
      <c r="C13" s="17" t="str">
        <f>IFERROR(VLOOKUP(B13,PRODUTOS[#All],2,FALSE),"")</f>
        <v/>
      </c>
      <c r="D13" s="7" t="str">
        <f>'Tabela DP'!E13</f>
        <v/>
      </c>
      <c r="E13" s="11" t="str">
        <f>IFERROR(VLOOKUP(D13,DP[#All],2,FALSE),"")</f>
        <v/>
      </c>
      <c r="F13" s="11" t="str">
        <f>IFERROR(VLOOKUP(D13,DP[#All],3,FALSE),"")</f>
        <v/>
      </c>
      <c r="H13" t="str">
        <f>CONCATENATE('Tratamento Cu'!A13,"","*",'Tratamento Cu'!C13,"*",'Tratamento Cu'!F13,"*",'Tratamento Cu'!E13,)</f>
        <v>C:\Users\Elias\Desktop\Gui.Custo\Efetivar Custo\Xml\.xml***</v>
      </c>
    </row>
    <row r="14" spans="1:8" x14ac:dyDescent="0.25">
      <c r="A14" t="str">
        <f>IFERROR(CONCATENATE("C:\Users\Elias\Desktop\Gui.Custo\Efetivar Custo\Xml\",SUBSTITUTE(Base!C:C,"NFe","")&amp;".xml"),"")</f>
        <v>C:\Users\Elias\Desktop\Gui.Custo\Efetivar Custo\Xml\.xml</v>
      </c>
      <c r="B14" s="6">
        <f>Base!BC:BC</f>
        <v>0</v>
      </c>
      <c r="C14" s="17" t="str">
        <f>IFERROR(VLOOKUP(B14,PRODUTOS[#All],2,FALSE),"")</f>
        <v/>
      </c>
      <c r="D14" s="7" t="str">
        <f>'Tabela DP'!E14</f>
        <v/>
      </c>
      <c r="E14" s="11" t="str">
        <f>IFERROR(VLOOKUP(D14,DP[#All],2,FALSE),"")</f>
        <v/>
      </c>
      <c r="F14" s="11" t="str">
        <f>IFERROR(VLOOKUP(D14,DP[#All],3,FALSE),"")</f>
        <v/>
      </c>
      <c r="H14" t="str">
        <f>CONCATENATE('Tratamento Cu'!A14,"","*",'Tratamento Cu'!C14,"*",'Tratamento Cu'!F14,"*",'Tratamento Cu'!E14,)</f>
        <v>C:\Users\Elias\Desktop\Gui.Custo\Efetivar Custo\Xml\.xml***</v>
      </c>
    </row>
    <row r="15" spans="1:8" x14ac:dyDescent="0.25">
      <c r="A15" t="str">
        <f>IFERROR(CONCATENATE("C:\Users\Elias\Desktop\Gui.Custo\Efetivar Custo\Xml\",SUBSTITUTE(Base!C:C,"NFe","")&amp;".xml"),"")</f>
        <v>C:\Users\Elias\Desktop\Gui.Custo\Efetivar Custo\Xml\.xml</v>
      </c>
      <c r="B15" s="6">
        <f>Base!BC:BC</f>
        <v>0</v>
      </c>
      <c r="C15" s="17" t="str">
        <f>IFERROR(VLOOKUP(B15,PRODUTOS[#All],2,FALSE),"")</f>
        <v/>
      </c>
      <c r="D15" s="7" t="str">
        <f>'Tabela DP'!E15</f>
        <v/>
      </c>
      <c r="E15" s="11" t="str">
        <f>IFERROR(VLOOKUP(D15,DP[#All],2,FALSE),"")</f>
        <v/>
      </c>
      <c r="F15" s="11" t="str">
        <f>IFERROR(VLOOKUP(D15,DP[#All],3,FALSE),"")</f>
        <v/>
      </c>
      <c r="H15" t="str">
        <f>CONCATENATE('Tratamento Cu'!A15,"","*",'Tratamento Cu'!C15,"*",'Tratamento Cu'!F15,"*",'Tratamento Cu'!E15,)</f>
        <v>C:\Users\Elias\Desktop\Gui.Custo\Efetivar Custo\Xml\.xml***</v>
      </c>
    </row>
    <row r="16" spans="1:8" x14ac:dyDescent="0.25">
      <c r="A16" t="str">
        <f>IFERROR(CONCATENATE("C:\Users\Elias\Desktop\Gui.Custo\Efetivar Custo\Xml\",SUBSTITUTE(Base!C:C,"NFe","")&amp;".xml"),"")</f>
        <v>C:\Users\Elias\Desktop\Gui.Custo\Efetivar Custo\Xml\.xml</v>
      </c>
      <c r="B16" s="6">
        <f>Base!BC:BC</f>
        <v>0</v>
      </c>
      <c r="C16" s="17" t="str">
        <f>IFERROR(VLOOKUP(B16,PRODUTOS[#All],2,FALSE),"")</f>
        <v/>
      </c>
      <c r="D16" s="7" t="str">
        <f>'Tabela DP'!E16</f>
        <v/>
      </c>
      <c r="E16" s="11" t="str">
        <f>IFERROR(VLOOKUP(D16,DP[#All],2,FALSE),"")</f>
        <v/>
      </c>
      <c r="F16" s="11" t="str">
        <f>IFERROR(VLOOKUP(D16,DP[#All],3,FALSE),"")</f>
        <v/>
      </c>
      <c r="H16" t="str">
        <f>CONCATENATE('Tratamento Cu'!A16,"","*",'Tratamento Cu'!C16,"*",'Tratamento Cu'!F16,"*",'Tratamento Cu'!E16,)</f>
        <v>C:\Users\Elias\Desktop\Gui.Custo\Efetivar Custo\Xml\.xml***</v>
      </c>
    </row>
    <row r="17" spans="1:8" x14ac:dyDescent="0.25">
      <c r="A17" t="str">
        <f>IFERROR(CONCATENATE("C:\Users\Elias\Desktop\Gui.Custo\Efetivar Custo\Xml\",SUBSTITUTE(Base!C:C,"NFe","")&amp;".xml"),"")</f>
        <v>C:\Users\Elias\Desktop\Gui.Custo\Efetivar Custo\Xml\.xml</v>
      </c>
      <c r="B17" s="6">
        <f>Base!BC:BC</f>
        <v>0</v>
      </c>
      <c r="C17" s="17" t="str">
        <f>IFERROR(VLOOKUP(B17,PRODUTOS[#All],2,FALSE),"")</f>
        <v/>
      </c>
      <c r="D17" s="7" t="str">
        <f>'Tabela DP'!E17</f>
        <v/>
      </c>
      <c r="E17" s="11" t="str">
        <f>IFERROR(VLOOKUP(D17,DP[#All],2,FALSE),"")</f>
        <v/>
      </c>
      <c r="F17" s="11" t="str">
        <f>IFERROR(VLOOKUP(D17,DP[#All],3,FALSE),"")</f>
        <v/>
      </c>
      <c r="H17" t="str">
        <f>CONCATENATE('Tratamento Cu'!A17,"","*",'Tratamento Cu'!C17,"*",'Tratamento Cu'!F17,"*",'Tratamento Cu'!E17,)</f>
        <v>C:\Users\Elias\Desktop\Gui.Custo\Efetivar Custo\Xml\.xml***</v>
      </c>
    </row>
    <row r="18" spans="1:8" x14ac:dyDescent="0.25">
      <c r="A18" t="str">
        <f>IFERROR(CONCATENATE("C:\Users\Elias\Desktop\Gui.Custo\Efetivar Custo\Xml\",SUBSTITUTE(Base!C:C,"NFe","")&amp;".xml"),"")</f>
        <v>C:\Users\Elias\Desktop\Gui.Custo\Efetivar Custo\Xml\.xml</v>
      </c>
      <c r="B18" s="6">
        <f>Base!BC:BC</f>
        <v>0</v>
      </c>
      <c r="C18" s="17" t="str">
        <f>IFERROR(VLOOKUP(B18,PRODUTOS[#All],2,FALSE),"")</f>
        <v/>
      </c>
      <c r="D18" s="7" t="str">
        <f>'Tabela DP'!E18</f>
        <v/>
      </c>
      <c r="E18" s="11" t="str">
        <f>IFERROR(VLOOKUP(D18,DP[#All],2,FALSE),"")</f>
        <v/>
      </c>
      <c r="F18" s="11" t="str">
        <f>IFERROR(VLOOKUP(D18,DP[#All],3,FALSE),"")</f>
        <v/>
      </c>
      <c r="H18" t="str">
        <f>CONCATENATE('Tratamento Cu'!A18,"","*",'Tratamento Cu'!C18,"*",'Tratamento Cu'!F18,"*",'Tratamento Cu'!E18,)</f>
        <v>C:\Users\Elias\Desktop\Gui.Custo\Efetivar Custo\Xml\.xml***</v>
      </c>
    </row>
    <row r="19" spans="1:8" x14ac:dyDescent="0.25">
      <c r="A19" t="str">
        <f>IFERROR(CONCATENATE("C:\Users\Elias\Desktop\Gui.Custo\Efetivar Custo\Xml\",SUBSTITUTE(Base!C:C,"NFe","")&amp;".xml"),"")</f>
        <v>C:\Users\Elias\Desktop\Gui.Custo\Efetivar Custo\Xml\.xml</v>
      </c>
      <c r="B19" s="6">
        <f>Base!BC:BC</f>
        <v>0</v>
      </c>
      <c r="C19" s="17" t="str">
        <f>IFERROR(VLOOKUP(B19,PRODUTOS[#All],2,FALSE),"")</f>
        <v/>
      </c>
      <c r="D19" s="7" t="str">
        <f>'Tabela DP'!E19</f>
        <v/>
      </c>
      <c r="E19" s="11" t="str">
        <f>IFERROR(VLOOKUP(D19,DP[#All],2,FALSE),"")</f>
        <v/>
      </c>
      <c r="F19" s="11" t="str">
        <f>IFERROR(VLOOKUP(D19,DP[#All],3,FALSE),"")</f>
        <v/>
      </c>
      <c r="H19" t="str">
        <f>CONCATENATE('Tratamento Cu'!A19,"","*",'Tratamento Cu'!C19,"*",'Tratamento Cu'!F19,"*",'Tratamento Cu'!E19,)</f>
        <v>C:\Users\Elias\Desktop\Gui.Custo\Efetivar Custo\Xml\.xml***</v>
      </c>
    </row>
    <row r="20" spans="1:8" x14ac:dyDescent="0.25">
      <c r="A20" t="str">
        <f>IFERROR(CONCATENATE("C:\Users\Elias\Desktop\Gui.Custo\Efetivar Custo\Xml\",SUBSTITUTE(Base!C:C,"NFe","")&amp;".xml"),"")</f>
        <v>C:\Users\Elias\Desktop\Gui.Custo\Efetivar Custo\Xml\.xml</v>
      </c>
      <c r="B20" s="6">
        <f>Base!BC:BC</f>
        <v>0</v>
      </c>
      <c r="C20" s="17" t="str">
        <f>IFERROR(VLOOKUP(B20,PRODUTOS[#All],2,FALSE),"")</f>
        <v/>
      </c>
      <c r="D20" s="7" t="str">
        <f>'Tabela DP'!E20</f>
        <v/>
      </c>
      <c r="E20" s="11" t="str">
        <f>IFERROR(VLOOKUP(D20,DP[#All],2,FALSE),"")</f>
        <v/>
      </c>
      <c r="F20" s="11" t="str">
        <f>IFERROR(VLOOKUP(D20,DP[#All],3,FALSE),"")</f>
        <v/>
      </c>
      <c r="H20" t="str">
        <f>CONCATENATE('Tratamento Cu'!A20,"","*",'Tratamento Cu'!C20,"*",'Tratamento Cu'!F20,"*",'Tratamento Cu'!E20,)</f>
        <v>C:\Users\Elias\Desktop\Gui.Custo\Efetivar Custo\Xml\.xml***</v>
      </c>
    </row>
    <row r="21" spans="1:8" x14ac:dyDescent="0.25">
      <c r="A21" t="str">
        <f>IFERROR(CONCATENATE("C:\Users\Elias\Desktop\Gui.Custo\Efetivar Custo\Xml\",SUBSTITUTE(Base!C:C,"NFe","")&amp;".xml"),"")</f>
        <v>C:\Users\Elias\Desktop\Gui.Custo\Efetivar Custo\Xml\.xml</v>
      </c>
      <c r="B21" s="6">
        <f>Base!BC:BC</f>
        <v>0</v>
      </c>
      <c r="C21" s="17" t="str">
        <f>IFERROR(VLOOKUP(B21,PRODUTOS[#All],2,FALSE),"")</f>
        <v/>
      </c>
      <c r="D21" s="7" t="str">
        <f>'Tabela DP'!E21</f>
        <v/>
      </c>
      <c r="E21" s="11" t="str">
        <f>IFERROR(VLOOKUP(D21,DP[#All],2,FALSE),"")</f>
        <v/>
      </c>
      <c r="F21" s="11" t="str">
        <f>IFERROR(VLOOKUP(D21,DP[#All],3,FALSE),"")</f>
        <v/>
      </c>
      <c r="H21" t="str">
        <f>CONCATENATE('Tratamento Cu'!A21,"","*",'Tratamento Cu'!C21,"*",'Tratamento Cu'!F21,"*",'Tratamento Cu'!E21,)</f>
        <v>C:\Users\Elias\Desktop\Gui.Custo\Efetivar Custo\Xml\.xml***</v>
      </c>
    </row>
    <row r="22" spans="1:8" x14ac:dyDescent="0.25">
      <c r="A22" t="str">
        <f>IFERROR(CONCATENATE("C:\Users\Elias\Desktop\Gui.Custo\Efetivar Custo\Xml\",SUBSTITUTE(Base!C:C,"NFe","")&amp;".xml"),"")</f>
        <v>C:\Users\Elias\Desktop\Gui.Custo\Efetivar Custo\Xml\.xml</v>
      </c>
      <c r="B22" s="6">
        <f>Base!BC:BC</f>
        <v>0</v>
      </c>
      <c r="C22" s="17" t="str">
        <f>IFERROR(VLOOKUP(B22,PRODUTOS[#All],2,FALSE),"")</f>
        <v/>
      </c>
      <c r="D22" s="7" t="str">
        <f>'Tabela DP'!E22</f>
        <v/>
      </c>
      <c r="E22" s="11" t="str">
        <f>IFERROR(VLOOKUP(D22,DP[#All],2,FALSE),"")</f>
        <v/>
      </c>
      <c r="F22" s="11" t="str">
        <f>IFERROR(VLOOKUP(D22,DP[#All],3,FALSE),"")</f>
        <v/>
      </c>
      <c r="H22" t="str">
        <f>CONCATENATE('Tratamento Cu'!A22,"","*",'Tratamento Cu'!C22,"*",'Tratamento Cu'!F22,"*",'Tratamento Cu'!E22,)</f>
        <v>C:\Users\Elias\Desktop\Gui.Custo\Efetivar Custo\Xml\.xml***</v>
      </c>
    </row>
    <row r="23" spans="1:8" x14ac:dyDescent="0.25">
      <c r="A23" t="str">
        <f>IFERROR(CONCATENATE("C:\Users\Elias\Desktop\Gui.Custo\Efetivar Custo\Xml\",SUBSTITUTE(Base!C:C,"NFe","")&amp;".xml"),"")</f>
        <v>C:\Users\Elias\Desktop\Gui.Custo\Efetivar Custo\Xml\.xml</v>
      </c>
      <c r="B23" s="6">
        <f>Base!BC:BC</f>
        <v>0</v>
      </c>
      <c r="C23" s="17" t="str">
        <f>IFERROR(VLOOKUP(B23,PRODUTOS[#All],2,FALSE),"")</f>
        <v/>
      </c>
      <c r="D23" s="7" t="str">
        <f>'Tabela DP'!E23</f>
        <v/>
      </c>
      <c r="E23" s="11" t="str">
        <f>IFERROR(VLOOKUP(D23,DP[#All],2,FALSE),"")</f>
        <v/>
      </c>
      <c r="F23" s="11" t="str">
        <f>IFERROR(VLOOKUP(D23,DP[#All],3,FALSE),"")</f>
        <v/>
      </c>
      <c r="H23" t="str">
        <f>CONCATENATE('Tratamento Cu'!A23,"","*",'Tratamento Cu'!C23,"*",'Tratamento Cu'!F23,"*",'Tratamento Cu'!E23,)</f>
        <v>C:\Users\Elias\Desktop\Gui.Custo\Efetivar Custo\Xml\.xml***</v>
      </c>
    </row>
    <row r="24" spans="1:8" x14ac:dyDescent="0.25">
      <c r="A24" t="str">
        <f>IFERROR(CONCATENATE("C:\Users\Elias\Desktop\Gui.Custo\Efetivar Custo\Xml\",SUBSTITUTE(Base!C:C,"NFe","")&amp;".xml"),"")</f>
        <v>C:\Users\Elias\Desktop\Gui.Custo\Efetivar Custo\Xml\.xml</v>
      </c>
      <c r="B24" s="6">
        <f>Base!BC:BC</f>
        <v>0</v>
      </c>
      <c r="C24" s="17" t="str">
        <f>IFERROR(VLOOKUP(B24,PRODUTOS[#All],2,FALSE),"")</f>
        <v/>
      </c>
      <c r="D24" s="7" t="str">
        <f>'Tabela DP'!E24</f>
        <v/>
      </c>
      <c r="E24" s="11" t="str">
        <f>IFERROR(VLOOKUP(D24,DP[#All],2,FALSE),"")</f>
        <v/>
      </c>
      <c r="F24" s="11" t="str">
        <f>IFERROR(VLOOKUP(D24,DP[#All],3,FALSE),"")</f>
        <v/>
      </c>
      <c r="H24" t="str">
        <f>CONCATENATE('Tratamento Cu'!A24,"","*",'Tratamento Cu'!C24,"*",'Tratamento Cu'!F24,"*",'Tratamento Cu'!E24,)</f>
        <v>C:\Users\Elias\Desktop\Gui.Custo\Efetivar Custo\Xml\.xml***</v>
      </c>
    </row>
    <row r="25" spans="1:8" x14ac:dyDescent="0.25">
      <c r="A25" t="str">
        <f>IFERROR(CONCATENATE("C:\Users\Elias\Desktop\Gui.Custo\Efetivar Custo\Xml\",SUBSTITUTE(Base!C:C,"NFe","")&amp;".xml"),"")</f>
        <v>C:\Users\Elias\Desktop\Gui.Custo\Efetivar Custo\Xml\.xml</v>
      </c>
      <c r="B25" s="6">
        <f>Base!BC:BC</f>
        <v>0</v>
      </c>
      <c r="C25" s="17" t="str">
        <f>IFERROR(VLOOKUP(B25,PRODUTOS[#All],2,FALSE),"")</f>
        <v/>
      </c>
      <c r="D25" s="7" t="str">
        <f>'Tabela DP'!E25</f>
        <v/>
      </c>
      <c r="E25" s="11" t="str">
        <f>IFERROR(VLOOKUP(D25,DP[#All],2,FALSE),"")</f>
        <v/>
      </c>
      <c r="F25" s="11" t="str">
        <f>IFERROR(VLOOKUP(D25,DP[#All],3,FALSE),"")</f>
        <v/>
      </c>
      <c r="H25" t="str">
        <f>CONCATENATE('Tratamento Cu'!A25,"","*",'Tratamento Cu'!C25,"*",'Tratamento Cu'!F25,"*",'Tratamento Cu'!E25,)</f>
        <v>C:\Users\Elias\Desktop\Gui.Custo\Efetivar Custo\Xml\.xml***</v>
      </c>
    </row>
    <row r="26" spans="1:8" x14ac:dyDescent="0.25">
      <c r="A26" t="str">
        <f>IFERROR(CONCATENATE("C:\Users\Elias\Desktop\Gui.Custo\Efetivar Custo\Xml\",SUBSTITUTE(Base!C:C,"NFe","")&amp;".xml"),"")</f>
        <v>C:\Users\Elias\Desktop\Gui.Custo\Efetivar Custo\Xml\.xml</v>
      </c>
      <c r="B26" s="6">
        <f>Base!BC:BC</f>
        <v>0</v>
      </c>
      <c r="C26" s="17" t="str">
        <f>IFERROR(VLOOKUP(B26,PRODUTOS[#All],2,FALSE),"")</f>
        <v/>
      </c>
      <c r="D26" s="7" t="str">
        <f>'Tabela DP'!E26</f>
        <v/>
      </c>
      <c r="E26" s="11" t="str">
        <f>IFERROR(VLOOKUP(D26,DP[#All],2,FALSE),"")</f>
        <v/>
      </c>
      <c r="F26" s="11" t="str">
        <f>IFERROR(VLOOKUP(D26,DP[#All],3,FALSE),"")</f>
        <v/>
      </c>
      <c r="H26" t="str">
        <f>CONCATENATE('Tratamento Cu'!A26,"","*",'Tratamento Cu'!C26,"*",'Tratamento Cu'!F26,"*",'Tratamento Cu'!E26,)</f>
        <v>C:\Users\Elias\Desktop\Gui.Custo\Efetivar Custo\Xml\.xml***</v>
      </c>
    </row>
    <row r="27" spans="1:8" x14ac:dyDescent="0.25">
      <c r="A27" t="str">
        <f>IFERROR(CONCATENATE("C:\Users\Elias\Desktop\Gui.Custo\Efetivar Custo\Xml\",SUBSTITUTE(Base!C:C,"NFe","")&amp;".xml"),"")</f>
        <v>C:\Users\Elias\Desktop\Gui.Custo\Efetivar Custo\Xml\.xml</v>
      </c>
      <c r="B27" s="6">
        <f>Base!BC:BC</f>
        <v>0</v>
      </c>
      <c r="C27" s="17" t="str">
        <f>IFERROR(VLOOKUP(B27,PRODUTOS[#All],2,FALSE),"")</f>
        <v/>
      </c>
      <c r="D27" s="7" t="str">
        <f>'Tabela DP'!E27</f>
        <v/>
      </c>
      <c r="E27" s="11" t="str">
        <f>IFERROR(VLOOKUP(D27,DP[#All],2,FALSE),"")</f>
        <v/>
      </c>
      <c r="F27" s="11" t="str">
        <f>IFERROR(VLOOKUP(D27,DP[#All],3,FALSE),"")</f>
        <v/>
      </c>
      <c r="H27" t="str">
        <f>CONCATENATE('Tratamento Cu'!A27,"","*",'Tratamento Cu'!C27,"*",'Tratamento Cu'!F27,"*",'Tratamento Cu'!E27,)</f>
        <v>C:\Users\Elias\Desktop\Gui.Custo\Efetivar Custo\Xml\.xml***</v>
      </c>
    </row>
    <row r="28" spans="1:8" x14ac:dyDescent="0.25">
      <c r="A28" t="str">
        <f>IFERROR(CONCATENATE("C:\Users\Elias\Desktop\Gui.Custo\Efetivar Custo\Xml\",SUBSTITUTE(Base!C:C,"NFe","")&amp;".xml"),"")</f>
        <v>C:\Users\Elias\Desktop\Gui.Custo\Efetivar Custo\Xml\.xml</v>
      </c>
      <c r="B28" s="6">
        <f>Base!BC:BC</f>
        <v>0</v>
      </c>
      <c r="C28" s="17" t="str">
        <f>IFERROR(VLOOKUP(B28,PRODUTOS[#All],2,FALSE),"")</f>
        <v/>
      </c>
      <c r="D28" s="7" t="str">
        <f>'Tabela DP'!E28</f>
        <v/>
      </c>
      <c r="E28" s="11" t="str">
        <f>IFERROR(VLOOKUP(D28,DP[#All],2,FALSE),"")</f>
        <v/>
      </c>
      <c r="F28" s="11" t="str">
        <f>IFERROR(VLOOKUP(D28,DP[#All],3,FALSE),"")</f>
        <v/>
      </c>
      <c r="H28" t="str">
        <f>CONCATENATE('Tratamento Cu'!A28,"","*",'Tratamento Cu'!C28,"*",'Tratamento Cu'!F28,"*",'Tratamento Cu'!E28,)</f>
        <v>C:\Users\Elias\Desktop\Gui.Custo\Efetivar Custo\Xml\.xml***</v>
      </c>
    </row>
    <row r="29" spans="1:8" x14ac:dyDescent="0.25">
      <c r="A29" t="str">
        <f>IFERROR(CONCATENATE("C:\Users\Elias\Desktop\Gui.Custo\Efetivar Custo\Xml\",SUBSTITUTE(Base!C:C,"NFe","")&amp;".xml"),"")</f>
        <v>C:\Users\Elias\Desktop\Gui.Custo\Efetivar Custo\Xml\.xml</v>
      </c>
      <c r="B29" s="6">
        <f>Base!BC:BC</f>
        <v>0</v>
      </c>
      <c r="C29" s="17" t="str">
        <f>IFERROR(VLOOKUP(B29,PRODUTOS[#All],2,FALSE),"")</f>
        <v/>
      </c>
      <c r="D29" s="7" t="str">
        <f>'Tabela DP'!E29</f>
        <v/>
      </c>
      <c r="E29" s="11" t="str">
        <f>IFERROR(VLOOKUP(D29,DP[#All],2,FALSE),"")</f>
        <v/>
      </c>
      <c r="F29" s="11" t="str">
        <f>IFERROR(VLOOKUP(D29,DP[#All],3,FALSE),"")</f>
        <v/>
      </c>
      <c r="H29" t="str">
        <f>CONCATENATE('Tratamento Cu'!A29,"","*",'Tratamento Cu'!C29,"*",'Tratamento Cu'!F29,"*",'Tratamento Cu'!E29,)</f>
        <v>C:\Users\Elias\Desktop\Gui.Custo\Efetivar Custo\Xml\.xml***</v>
      </c>
    </row>
    <row r="30" spans="1:8" x14ac:dyDescent="0.25">
      <c r="A30" t="str">
        <f>IFERROR(CONCATENATE("C:\Users\Elias\Desktop\Gui.Custo\Efetivar Custo\Xml\",SUBSTITUTE(Base!C:C,"NFe","")&amp;".xml"),"")</f>
        <v>C:\Users\Elias\Desktop\Gui.Custo\Efetivar Custo\Xml\.xml</v>
      </c>
      <c r="B30" s="6">
        <f>Base!BC:BC</f>
        <v>0</v>
      </c>
      <c r="C30" s="17" t="str">
        <f>IFERROR(VLOOKUP(B30,PRODUTOS[#All],2,FALSE),"")</f>
        <v/>
      </c>
      <c r="D30" s="7" t="str">
        <f>'Tabela DP'!E30</f>
        <v/>
      </c>
      <c r="E30" s="11" t="str">
        <f>IFERROR(VLOOKUP(D30,DP[#All],2,FALSE),"")</f>
        <v/>
      </c>
      <c r="F30" s="11" t="str">
        <f>IFERROR(VLOOKUP(D30,DP[#All],3,FALSE),"")</f>
        <v/>
      </c>
      <c r="H30" t="str">
        <f>CONCATENATE('Tratamento Cu'!A30,"","*",'Tratamento Cu'!C30,"*",'Tratamento Cu'!F30,"*",'Tratamento Cu'!E30,)</f>
        <v>C:\Users\Elias\Desktop\Gui.Custo\Efetivar Custo\Xml\.xml***</v>
      </c>
    </row>
    <row r="31" spans="1:8" x14ac:dyDescent="0.25">
      <c r="A31" t="str">
        <f>IFERROR(CONCATENATE("C:\Users\Elias\Desktop\Gui.Custo\Efetivar Custo\Xml\",SUBSTITUTE(Base!C:C,"NFe","")&amp;".xml"),"")</f>
        <v>C:\Users\Elias\Desktop\Gui.Custo\Efetivar Custo\Xml\.xml</v>
      </c>
      <c r="B31" s="6">
        <f>Base!BC:BC</f>
        <v>0</v>
      </c>
      <c r="C31" s="17" t="str">
        <f>IFERROR(VLOOKUP(B31,PRODUTOS[#All],2,FALSE),"")</f>
        <v/>
      </c>
      <c r="D31" s="7" t="str">
        <f>'Tabela DP'!E31</f>
        <v/>
      </c>
      <c r="E31" s="11" t="str">
        <f>IFERROR(VLOOKUP(D31,DP[#All],2,FALSE),"")</f>
        <v/>
      </c>
      <c r="F31" s="11" t="str">
        <f>IFERROR(VLOOKUP(D31,DP[#All],3,FALSE),"")</f>
        <v/>
      </c>
      <c r="H31" t="str">
        <f>CONCATENATE('Tratamento Cu'!A31,"","*",'Tratamento Cu'!C31,"*",'Tratamento Cu'!F31,"*",'Tratamento Cu'!E31,)</f>
        <v>C:\Users\Elias\Desktop\Gui.Custo\Efetivar Custo\Xml\.xml***</v>
      </c>
    </row>
    <row r="32" spans="1:8" x14ac:dyDescent="0.25">
      <c r="A32" t="str">
        <f>IFERROR(CONCATENATE("C:\Users\Elias\Desktop\Gui.Custo\Efetivar Custo\Xml\",SUBSTITUTE(Base!C:C,"NFe","")&amp;".xml"),"")</f>
        <v>C:\Users\Elias\Desktop\Gui.Custo\Efetivar Custo\Xml\.xml</v>
      </c>
      <c r="B32" s="6">
        <f>Base!BC:BC</f>
        <v>0</v>
      </c>
      <c r="C32" s="17" t="str">
        <f>IFERROR(VLOOKUP(B32,PRODUTOS[#All],2,FALSE),"")</f>
        <v/>
      </c>
      <c r="D32" s="7" t="str">
        <f>'Tabela DP'!E32</f>
        <v/>
      </c>
      <c r="E32" s="11" t="str">
        <f>IFERROR(VLOOKUP(D32,DP[#All],2,FALSE),"")</f>
        <v/>
      </c>
      <c r="F32" s="11" t="str">
        <f>IFERROR(VLOOKUP(D32,DP[#All],3,FALSE),"")</f>
        <v/>
      </c>
    </row>
    <row r="33" spans="1:6" x14ac:dyDescent="0.25">
      <c r="A33" t="str">
        <f>IFERROR(CONCATENATE("C:\Users\Elias\Desktop\Gui.Custo\Efetivar Custo\Xml\",SUBSTITUTE(Base!C:C,"NFe","")&amp;".xml"),"")</f>
        <v>C:\Users\Elias\Desktop\Gui.Custo\Efetivar Custo\Xml\.xml</v>
      </c>
      <c r="B33" s="6">
        <f>Base!BC:BC</f>
        <v>0</v>
      </c>
      <c r="C33" s="17" t="str">
        <f>IFERROR(VLOOKUP(B33,PRODUTOS[#All],2,FALSE),"")</f>
        <v/>
      </c>
      <c r="D33" s="7" t="str">
        <f>'Tabela DP'!E33</f>
        <v/>
      </c>
      <c r="E33" s="11" t="str">
        <f>IFERROR(VLOOKUP(D33,DP[#All],2,FALSE),"")</f>
        <v/>
      </c>
      <c r="F33" s="11" t="str">
        <f>IFERROR(VLOOKUP(D33,DP[#All],3,FALSE),"")</f>
        <v/>
      </c>
    </row>
    <row r="34" spans="1:6" x14ac:dyDescent="0.25">
      <c r="A34" t="str">
        <f>IFERROR(CONCATENATE("C:\Users\Elias\Desktop\Gui.Custo\Efetivar Custo\Xml\",SUBSTITUTE(Base!C:C,"NFe","")&amp;".xml"),"")</f>
        <v>C:\Users\Elias\Desktop\Gui.Custo\Efetivar Custo\Xml\.xml</v>
      </c>
      <c r="B34" s="6">
        <f>Base!BC:BC</f>
        <v>0</v>
      </c>
      <c r="C34" s="17" t="str">
        <f>IFERROR(VLOOKUP(B34,PRODUTOS[#All],2,FALSE),"")</f>
        <v/>
      </c>
      <c r="D34" s="7" t="str">
        <f>'Tabela DP'!E34</f>
        <v/>
      </c>
      <c r="E34" s="11" t="str">
        <f>IFERROR(VLOOKUP(D34,DP[#All],2,FALSE),"")</f>
        <v/>
      </c>
      <c r="F34" s="11" t="str">
        <f>IFERROR(VLOOKUP(D34,DP[#All],3,FALSE),"")</f>
        <v/>
      </c>
    </row>
    <row r="35" spans="1:6" x14ac:dyDescent="0.25">
      <c r="A35" t="str">
        <f>IFERROR(CONCATENATE("C:\Users\Elias\Desktop\Gui.Custo\Efetivar Custo\Xml\",SUBSTITUTE(Base!C:C,"NFe","")&amp;".xml"),"")</f>
        <v>C:\Users\Elias\Desktop\Gui.Custo\Efetivar Custo\Xml\.xml</v>
      </c>
      <c r="B35" s="6">
        <f>Base!BC:BC</f>
        <v>0</v>
      </c>
      <c r="C35" s="17" t="str">
        <f>IFERROR(VLOOKUP(B35,PRODUTOS[#All],2,FALSE),"")</f>
        <v/>
      </c>
      <c r="D35" s="7" t="str">
        <f>'Tabela DP'!E35</f>
        <v/>
      </c>
      <c r="E35" s="11" t="str">
        <f>IFERROR(VLOOKUP(D35,DP[#All],2,FALSE),"")</f>
        <v/>
      </c>
      <c r="F35" s="11" t="str">
        <f>IFERROR(VLOOKUP(D35,DP[#All],3,FALSE),"")</f>
        <v/>
      </c>
    </row>
    <row r="36" spans="1:6" x14ac:dyDescent="0.25">
      <c r="A36" t="str">
        <f>IFERROR(CONCATENATE("C:\Users\Elias\Desktop\Gui.Custo\Efetivar Custo\Xml\",SUBSTITUTE(Base!C:C,"NFe","")&amp;".xml"),"")</f>
        <v>C:\Users\Elias\Desktop\Gui.Custo\Efetivar Custo\Xml\.xml</v>
      </c>
      <c r="B36" s="6">
        <f>Base!BC:BC</f>
        <v>0</v>
      </c>
      <c r="C36" s="17" t="str">
        <f>IFERROR(VLOOKUP(B36,PRODUTOS[#All],2,FALSE),"")</f>
        <v/>
      </c>
      <c r="D36" s="7" t="str">
        <f>'Tabela DP'!E36</f>
        <v/>
      </c>
      <c r="E36" s="11" t="str">
        <f>IFERROR(VLOOKUP(D36,DP[#All],2,FALSE),"")</f>
        <v/>
      </c>
      <c r="F36" s="11" t="str">
        <f>IFERROR(VLOOKUP(D36,DP[#All],3,FALSE),"")</f>
        <v/>
      </c>
    </row>
    <row r="37" spans="1:6" x14ac:dyDescent="0.25">
      <c r="A37" t="str">
        <f>IFERROR(CONCATENATE("C:\Users\Elias\Desktop\Gui.Custo\Efetivar Custo\Xml\",SUBSTITUTE(Base!C:C,"NFe","")&amp;".xml"),"")</f>
        <v>C:\Users\Elias\Desktop\Gui.Custo\Efetivar Custo\Xml\.xml</v>
      </c>
      <c r="B37" s="6">
        <f>Base!BC:BC</f>
        <v>0</v>
      </c>
      <c r="C37" s="17" t="str">
        <f>IFERROR(VLOOKUP(B37,PRODUTOS[#All],2,FALSE),"")</f>
        <v/>
      </c>
      <c r="D37" s="7" t="str">
        <f>'Tabela DP'!E37</f>
        <v/>
      </c>
      <c r="E37" s="11" t="str">
        <f>IFERROR(VLOOKUP(D37,DP[#All],2,FALSE),"")</f>
        <v/>
      </c>
      <c r="F37" s="11" t="str">
        <f>IFERROR(VLOOKUP(D37,DP[#All],3,FALSE),"")</f>
        <v/>
      </c>
    </row>
    <row r="38" spans="1:6" x14ac:dyDescent="0.25">
      <c r="A38" t="str">
        <f>IFERROR(CONCATENATE("C:\Users\Elias\Desktop\Gui.Custo\Efetivar Custo\Xml\",SUBSTITUTE(Base!C:C,"NFe","")&amp;".xml"),"")</f>
        <v>C:\Users\Elias\Desktop\Gui.Custo\Efetivar Custo\Xml\.xml</v>
      </c>
      <c r="B38" s="6">
        <f>Base!BC:BC</f>
        <v>0</v>
      </c>
      <c r="C38" s="17" t="str">
        <f>IFERROR(VLOOKUP(B38,PRODUTOS[#All],2,FALSE),"")</f>
        <v/>
      </c>
      <c r="D38" s="7" t="str">
        <f>'Tabela DP'!E38</f>
        <v/>
      </c>
      <c r="E38" s="11" t="str">
        <f>IFERROR(VLOOKUP(D38,DP[#All],2,FALSE),"")</f>
        <v/>
      </c>
      <c r="F38" s="11" t="str">
        <f>IFERROR(VLOOKUP(D38,DP[#All],3,FALSE),"")</f>
        <v/>
      </c>
    </row>
    <row r="39" spans="1:6" x14ac:dyDescent="0.25">
      <c r="A39" t="str">
        <f>IFERROR(CONCATENATE("C:\Users\Elias\Desktop\Gui.Custo\Efetivar Custo\Xml\",SUBSTITUTE(Base!C:C,"NFe","")&amp;".xml"),"")</f>
        <v>C:\Users\Elias\Desktop\Gui.Custo\Efetivar Custo\Xml\.xml</v>
      </c>
      <c r="B39" s="6">
        <f>Base!BC:BC</f>
        <v>0</v>
      </c>
      <c r="C39" s="17" t="str">
        <f>IFERROR(VLOOKUP(B39,PRODUTOS[#All],2,FALSE),"")</f>
        <v/>
      </c>
      <c r="D39" s="7" t="str">
        <f>'Tabela DP'!E39</f>
        <v/>
      </c>
      <c r="E39" s="11" t="str">
        <f>IFERROR(VLOOKUP(D39,DP[#All],2,FALSE),"")</f>
        <v/>
      </c>
      <c r="F39" s="11" t="str">
        <f>IFERROR(VLOOKUP(D39,DP[#All],3,FALSE),"")</f>
        <v/>
      </c>
    </row>
    <row r="40" spans="1:6" x14ac:dyDescent="0.25">
      <c r="A40" t="str">
        <f>IFERROR(CONCATENATE("C:\Users\Elias\Desktop\Gui.Custo\Efetivar Custo\Xml\",SUBSTITUTE(Base!C:C,"NFe","")&amp;".xml"),"")</f>
        <v>C:\Users\Elias\Desktop\Gui.Custo\Efetivar Custo\Xml\.xml</v>
      </c>
      <c r="B40" s="6">
        <f>Base!BC:BC</f>
        <v>0</v>
      </c>
      <c r="C40" s="17" t="str">
        <f>IFERROR(VLOOKUP(B40,PRODUTOS[#All],2,FALSE),"")</f>
        <v/>
      </c>
      <c r="D40" s="7" t="str">
        <f>'Tabela DP'!E40</f>
        <v/>
      </c>
      <c r="E40" s="11" t="str">
        <f>IFERROR(VLOOKUP(D40,DP[#All],2,FALSE),"")</f>
        <v/>
      </c>
      <c r="F40" s="11" t="str">
        <f>IFERROR(VLOOKUP(D40,DP[#All],3,FALSE),"")</f>
        <v/>
      </c>
    </row>
    <row r="41" spans="1:6" x14ac:dyDescent="0.25">
      <c r="A41" t="str">
        <f>IFERROR(CONCATENATE("C:\Users\Elias\Desktop\Gui.Custo\Efetivar Custo\Xml\",SUBSTITUTE(Base!C:C,"NFe","")&amp;".xml"),"")</f>
        <v>C:\Users\Elias\Desktop\Gui.Custo\Efetivar Custo\Xml\.xml</v>
      </c>
      <c r="B41" s="6">
        <f>Base!BC:BC</f>
        <v>0</v>
      </c>
      <c r="C41" s="17" t="str">
        <f>IFERROR(VLOOKUP(B41,PRODUTOS[#All],2,FALSE),"")</f>
        <v/>
      </c>
      <c r="D41" s="7" t="str">
        <f>'Tabela DP'!E41</f>
        <v/>
      </c>
      <c r="E41" s="11" t="str">
        <f>IFERROR(VLOOKUP(D41,DP[#All],2,FALSE),"")</f>
        <v/>
      </c>
      <c r="F41" s="11" t="str">
        <f>IFERROR(VLOOKUP(D41,DP[#All],3,FALSE),"")</f>
        <v/>
      </c>
    </row>
    <row r="42" spans="1:6" x14ac:dyDescent="0.25">
      <c r="A42" t="str">
        <f>IFERROR(CONCATENATE("C:\Users\Elias\Desktop\Gui.Custo\Efetivar Custo\Xml\",SUBSTITUTE(Base!C:C,"NFe","")&amp;".xml"),"")</f>
        <v>C:\Users\Elias\Desktop\Gui.Custo\Efetivar Custo\Xml\.xml</v>
      </c>
      <c r="B42" s="6">
        <f>Base!BC:BC</f>
        <v>0</v>
      </c>
      <c r="C42" s="17" t="str">
        <f>IFERROR(VLOOKUP(B42,PRODUTOS[#All],2,FALSE),"")</f>
        <v/>
      </c>
      <c r="D42" s="7" t="str">
        <f>'Tabela DP'!E42</f>
        <v/>
      </c>
      <c r="E42" s="11" t="str">
        <f>IFERROR(VLOOKUP(D42,DP[#All],2,FALSE),"")</f>
        <v/>
      </c>
      <c r="F42" s="11" t="str">
        <f>IFERROR(VLOOKUP(D42,DP[#All],3,FALSE),"")</f>
        <v/>
      </c>
    </row>
    <row r="43" spans="1:6" x14ac:dyDescent="0.25">
      <c r="A43" t="str">
        <f>IFERROR(CONCATENATE("C:\Users\Elias\Desktop\Gui.Custo\Efetivar Custo\Xml\",SUBSTITUTE(Base!C:C,"NFe","")&amp;".xml"),"")</f>
        <v>C:\Users\Elias\Desktop\Gui.Custo\Efetivar Custo\Xml\.xml</v>
      </c>
      <c r="B43" s="6">
        <f>Base!BC:BC</f>
        <v>0</v>
      </c>
      <c r="C43" s="17" t="str">
        <f>IFERROR(VLOOKUP(B43,PRODUTOS[#All],2,FALSE),"")</f>
        <v/>
      </c>
      <c r="D43" s="7" t="str">
        <f>'Tabela DP'!E43</f>
        <v/>
      </c>
      <c r="E43" s="11" t="str">
        <f>IFERROR(VLOOKUP(D43,DP[#All],2,FALSE),"")</f>
        <v/>
      </c>
      <c r="F43" s="11" t="str">
        <f>IFERROR(VLOOKUP(D43,DP[#All],3,FALSE),"")</f>
        <v/>
      </c>
    </row>
    <row r="44" spans="1:6" x14ac:dyDescent="0.25">
      <c r="A44" t="str">
        <f>IFERROR(CONCATENATE("C:\Users\Elias\Desktop\Gui.Custo\Efetivar Custo\Xml\",SUBSTITUTE(Base!C:C,"NFe","")&amp;".xml"),"")</f>
        <v>C:\Users\Elias\Desktop\Gui.Custo\Efetivar Custo\Xml\.xml</v>
      </c>
      <c r="B44" s="6">
        <f>Base!BC:BC</f>
        <v>0</v>
      </c>
      <c r="C44" s="17" t="str">
        <f>IFERROR(VLOOKUP(B44,PRODUTOS[#All],2,FALSE),"")</f>
        <v/>
      </c>
      <c r="D44" s="7" t="str">
        <f>'Tabela DP'!E44</f>
        <v/>
      </c>
      <c r="E44" s="11" t="str">
        <f>IFERROR(VLOOKUP(D44,DP[#All],2,FALSE),"")</f>
        <v/>
      </c>
      <c r="F44" s="11" t="str">
        <f>IFERROR(VLOOKUP(D44,DP[#All],3,FALSE),"")</f>
        <v/>
      </c>
    </row>
    <row r="45" spans="1:6" x14ac:dyDescent="0.25">
      <c r="A45" t="str">
        <f>IFERROR(CONCATENATE("C:\Users\Elias\Desktop\Gui.Custo\Efetivar Custo\Xml\",SUBSTITUTE(Base!C:C,"NFe","")&amp;".xml"),"")</f>
        <v>C:\Users\Elias\Desktop\Gui.Custo\Efetivar Custo\Xml\.xml</v>
      </c>
      <c r="B45" s="6">
        <f>Base!BC:BC</f>
        <v>0</v>
      </c>
      <c r="C45" s="17" t="str">
        <f>IFERROR(VLOOKUP(B45,PRODUTOS[#All],2,FALSE),"")</f>
        <v/>
      </c>
      <c r="D45" s="7" t="str">
        <f>'Tabela DP'!E45</f>
        <v/>
      </c>
      <c r="E45" s="11" t="str">
        <f>IFERROR(VLOOKUP(D45,DP[#All],2,FALSE),"")</f>
        <v/>
      </c>
      <c r="F45" s="11" t="str">
        <f>IFERROR(VLOOKUP(D45,DP[#All],3,FALSE),"")</f>
        <v/>
      </c>
    </row>
    <row r="46" spans="1:6" x14ac:dyDescent="0.25">
      <c r="A46" t="str">
        <f>IFERROR(CONCATENATE("C:\Users\Elias\Desktop\Gui.Custo\Efetivar Custo\Xml\",SUBSTITUTE(Base!C:C,"NFe","")&amp;".xml"),"")</f>
        <v>C:\Users\Elias\Desktop\Gui.Custo\Efetivar Custo\Xml\.xml</v>
      </c>
      <c r="B46" s="6">
        <f>Base!BC:BC</f>
        <v>0</v>
      </c>
      <c r="C46" s="17" t="str">
        <f>IFERROR(VLOOKUP(B46,PRODUTOS[#All],2,FALSE),"")</f>
        <v/>
      </c>
      <c r="D46" s="7" t="str">
        <f>'Tabela DP'!E46</f>
        <v/>
      </c>
      <c r="E46" s="11" t="str">
        <f>IFERROR(VLOOKUP(D46,DP[#All],2,FALSE),"")</f>
        <v/>
      </c>
      <c r="F46" s="11" t="str">
        <f>IFERROR(VLOOKUP(D46,DP[#All],3,FALSE),"")</f>
        <v/>
      </c>
    </row>
    <row r="47" spans="1:6" x14ac:dyDescent="0.25">
      <c r="A47" t="str">
        <f>IFERROR(CONCATENATE("C:\Users\Elias\Desktop\Gui.Custo\Efetivar Custo\Xml\",SUBSTITUTE(Base!C:C,"NFe","")&amp;".xml"),"")</f>
        <v>C:\Users\Elias\Desktop\Gui.Custo\Efetivar Custo\Xml\.xml</v>
      </c>
      <c r="B47" s="6">
        <f>Base!BC:BC</f>
        <v>0</v>
      </c>
      <c r="C47" s="17" t="str">
        <f>IFERROR(VLOOKUP(B47,PRODUTOS[#All],2,FALSE),"")</f>
        <v/>
      </c>
      <c r="D47" s="7" t="str">
        <f>'Tabela DP'!E47</f>
        <v/>
      </c>
      <c r="E47" s="11" t="str">
        <f>IFERROR(VLOOKUP(D47,DP[#All],2,FALSE),"")</f>
        <v/>
      </c>
      <c r="F47" s="11" t="str">
        <f>IFERROR(VLOOKUP(D47,DP[#All],3,FALSE),"")</f>
        <v/>
      </c>
    </row>
    <row r="48" spans="1:6" x14ac:dyDescent="0.25">
      <c r="A48" t="str">
        <f>IFERROR(CONCATENATE("C:\Users\Elias\Desktop\Gui.Custo\Efetivar Custo\Xml\",SUBSTITUTE(Base!C:C,"NFe","")&amp;".xml"),"")</f>
        <v>C:\Users\Elias\Desktop\Gui.Custo\Efetivar Custo\Xml\.xml</v>
      </c>
      <c r="B48" s="6">
        <f>Base!BC:BC</f>
        <v>0</v>
      </c>
      <c r="C48" s="17" t="str">
        <f>IFERROR(VLOOKUP(B48,PRODUTOS[#All],2,FALSE),"")</f>
        <v/>
      </c>
      <c r="D48" s="7" t="str">
        <f>'Tabela DP'!E48</f>
        <v/>
      </c>
      <c r="E48" s="11" t="str">
        <f>IFERROR(VLOOKUP(D48,DP[#All],2,FALSE),"")</f>
        <v/>
      </c>
      <c r="F48" s="11" t="str">
        <f>IFERROR(VLOOKUP(D48,DP[#All],3,FALSE),"")</f>
        <v/>
      </c>
    </row>
    <row r="49" spans="1:6" x14ac:dyDescent="0.25">
      <c r="A49" t="str">
        <f>IFERROR(CONCATENATE("C:\Users\Elias\Desktop\Gui.Custo\Efetivar Custo\Xml\",SUBSTITUTE(Base!C:C,"NFe","")&amp;".xml"),"")</f>
        <v>C:\Users\Elias\Desktop\Gui.Custo\Efetivar Custo\Xml\.xml</v>
      </c>
      <c r="B49" s="6">
        <f>Base!BC:BC</f>
        <v>0</v>
      </c>
      <c r="C49" s="17" t="str">
        <f>IFERROR(VLOOKUP(B49,PRODUTOS[#All],2,FALSE),"")</f>
        <v/>
      </c>
      <c r="D49" s="7" t="str">
        <f>'Tabela DP'!E49</f>
        <v/>
      </c>
      <c r="E49" s="11" t="str">
        <f>IFERROR(VLOOKUP(D49,DP[#All],2,FALSE),"")</f>
        <v/>
      </c>
      <c r="F49" s="11" t="str">
        <f>IFERROR(VLOOKUP(D49,DP[#All],3,FALSE),"")</f>
        <v/>
      </c>
    </row>
    <row r="50" spans="1:6" x14ac:dyDescent="0.25">
      <c r="A50" t="str">
        <f>IFERROR(CONCATENATE("C:\Users\Elias\Desktop\Gui.Custo\Efetivar Custo\Xml\",SUBSTITUTE(Base!C:C,"NFe","")&amp;".xml"),"")</f>
        <v>C:\Users\Elias\Desktop\Gui.Custo\Efetivar Custo\Xml\.xml</v>
      </c>
      <c r="B50" s="6">
        <f>Base!BC:BC</f>
        <v>0</v>
      </c>
      <c r="C50" s="17" t="str">
        <f>IFERROR(VLOOKUP(B50,PRODUTOS[#All],2,FALSE),"")</f>
        <v/>
      </c>
      <c r="D50" s="7" t="str">
        <f>'Tabela DP'!E50</f>
        <v/>
      </c>
      <c r="E50" s="11" t="str">
        <f>IFERROR(VLOOKUP(D50,DP[#All],2,FALSE),"")</f>
        <v/>
      </c>
      <c r="F50" s="11" t="str">
        <f>IFERROR(VLOOKUP(D50,DP[#All],3,FALSE),"")</f>
        <v/>
      </c>
    </row>
    <row r="51" spans="1:6" x14ac:dyDescent="0.25">
      <c r="A51" t="str">
        <f>IFERROR(CONCATENATE("C:\Users\Elias\Desktop\Gui.Custo\Efetivar Custo\Xml\",SUBSTITUTE(Base!C:C,"NFe","")&amp;".xml"),"")</f>
        <v>C:\Users\Elias\Desktop\Gui.Custo\Efetivar Custo\Xml\.xml</v>
      </c>
      <c r="B51" s="6">
        <f>Base!BC:BC</f>
        <v>0</v>
      </c>
      <c r="C51" s="17" t="str">
        <f>IFERROR(VLOOKUP(B51,PRODUTOS[#All],2,FALSE),"")</f>
        <v/>
      </c>
      <c r="D51" s="7" t="str">
        <f>'Tabela DP'!E51</f>
        <v/>
      </c>
      <c r="E51" s="11" t="str">
        <f>IFERROR(VLOOKUP(D51,DP[#All],2,FALSE),"")</f>
        <v/>
      </c>
      <c r="F51" s="11" t="str">
        <f>IFERROR(VLOOKUP(D51,DP[#All],3,FALSE),"")</f>
        <v/>
      </c>
    </row>
    <row r="52" spans="1:6" x14ac:dyDescent="0.25">
      <c r="A52" t="str">
        <f>IFERROR(CONCATENATE("C:\Users\Elias\Desktop\Gui.Custo\Efetivar Custo\Xml\",SUBSTITUTE(Base!C:C,"NFe","")&amp;".xml"),"")</f>
        <v>C:\Users\Elias\Desktop\Gui.Custo\Efetivar Custo\Xml\.xml</v>
      </c>
      <c r="B52" s="6">
        <f>Base!BC:BC</f>
        <v>0</v>
      </c>
      <c r="C52" s="17" t="str">
        <f>IFERROR(VLOOKUP(B52,PRODUTOS[#All],2,FALSE),"")</f>
        <v/>
      </c>
      <c r="D52" s="7" t="str">
        <f>'Tabela DP'!E52</f>
        <v/>
      </c>
      <c r="E52" s="11" t="str">
        <f>IFERROR(VLOOKUP(D52,DP[#All],2,FALSE),"")</f>
        <v/>
      </c>
      <c r="F52" s="11" t="str">
        <f>IFERROR(VLOOKUP(D52,DP[#All],3,FALSE),"")</f>
        <v/>
      </c>
    </row>
    <row r="53" spans="1:6" x14ac:dyDescent="0.25">
      <c r="A53" t="str">
        <f>IFERROR(CONCATENATE("C:\Users\Elias\Desktop\Gui.Custo\Efetivar Custo\Xml\",SUBSTITUTE(Base!C:C,"NFe","")&amp;".xml"),"")</f>
        <v>C:\Users\Elias\Desktop\Gui.Custo\Efetivar Custo\Xml\.xml</v>
      </c>
      <c r="B53" s="6">
        <f>Base!BC:BC</f>
        <v>0</v>
      </c>
      <c r="C53" s="17" t="str">
        <f>IFERROR(VLOOKUP(B53,PRODUTOS[#All],2,FALSE),"")</f>
        <v/>
      </c>
      <c r="D53" s="7" t="str">
        <f>'Tabela DP'!E53</f>
        <v/>
      </c>
      <c r="E53" s="11" t="str">
        <f>IFERROR(VLOOKUP(D53,DP[#All],2,FALSE),"")</f>
        <v/>
      </c>
      <c r="F53" s="11" t="str">
        <f>IFERROR(VLOOKUP(D53,DP[#All],3,FALSE),"")</f>
        <v/>
      </c>
    </row>
    <row r="54" spans="1:6" x14ac:dyDescent="0.25">
      <c r="A54" t="str">
        <f>IFERROR(CONCATENATE("C:\Users\Elias\Desktop\Gui.Custo\Efetivar Custo\Xml\",SUBSTITUTE(Base!C:C,"NFe","")&amp;".xml"),"")</f>
        <v>C:\Users\Elias\Desktop\Gui.Custo\Efetivar Custo\Xml\.xml</v>
      </c>
      <c r="B54" s="6">
        <f>Base!BC:BC</f>
        <v>0</v>
      </c>
      <c r="C54" s="17" t="str">
        <f>IFERROR(VLOOKUP(B54,PRODUTOS[#All],2,FALSE),"")</f>
        <v/>
      </c>
      <c r="D54" s="7" t="str">
        <f>'Tabela DP'!E54</f>
        <v/>
      </c>
      <c r="E54" s="11" t="str">
        <f>IFERROR(VLOOKUP(D54,DP[#All],2,FALSE),"")</f>
        <v/>
      </c>
      <c r="F54" s="11" t="str">
        <f>IFERROR(VLOOKUP(D54,DP[#All],3,FALSE),"")</f>
        <v/>
      </c>
    </row>
    <row r="55" spans="1:6" x14ac:dyDescent="0.25">
      <c r="A55" t="str">
        <f>IFERROR(CONCATENATE("C:\Users\Elias\Desktop\Gui.Custo\Efetivar Custo\Xml\",SUBSTITUTE(Base!C:C,"NFe","")&amp;".xml"),"")</f>
        <v>C:\Users\Elias\Desktop\Gui.Custo\Efetivar Custo\Xml\.xml</v>
      </c>
      <c r="B55" s="6">
        <f>Base!BC:BC</f>
        <v>0</v>
      </c>
      <c r="C55" s="17" t="str">
        <f>IFERROR(VLOOKUP(B55,PRODUTOS[#All],2,FALSE),"")</f>
        <v/>
      </c>
      <c r="D55" s="7" t="str">
        <f>'Tabela DP'!E55</f>
        <v/>
      </c>
      <c r="E55" s="11" t="str">
        <f>IFERROR(VLOOKUP(D55,DP[#All],2,FALSE),"")</f>
        <v/>
      </c>
      <c r="F55" s="11" t="str">
        <f>IFERROR(VLOOKUP(D55,DP[#All],3,FALSE),"")</f>
        <v/>
      </c>
    </row>
    <row r="56" spans="1:6" x14ac:dyDescent="0.25">
      <c r="A56" t="str">
        <f>IFERROR(CONCATENATE("C:\Users\Elias\Desktop\Gui.Custo\Efetivar Custo\Xml\",SUBSTITUTE(Base!C:C,"NFe","")&amp;".xml"),"")</f>
        <v>C:\Users\Elias\Desktop\Gui.Custo\Efetivar Custo\Xml\.xml</v>
      </c>
      <c r="B56" s="6">
        <f>Base!BC:BC</f>
        <v>0</v>
      </c>
      <c r="C56" s="17" t="str">
        <f>IFERROR(VLOOKUP(B56,PRODUTOS[#All],2,FALSE),"")</f>
        <v/>
      </c>
      <c r="D56" s="7" t="str">
        <f>'Tabela DP'!E56</f>
        <v/>
      </c>
      <c r="E56" s="11" t="str">
        <f>IFERROR(VLOOKUP(D56,DP[#All],2,FALSE),"")</f>
        <v/>
      </c>
      <c r="F56" s="11" t="str">
        <f>IFERROR(VLOOKUP(D56,DP[#All],3,FALSE),"")</f>
        <v/>
      </c>
    </row>
    <row r="57" spans="1:6" x14ac:dyDescent="0.25">
      <c r="A57" t="str">
        <f>IFERROR(CONCATENATE("C:\Users\Elias\Desktop\Gui.Custo\Efetivar Custo\Xml\",SUBSTITUTE(Base!C:C,"NFe","")&amp;".xml"),"")</f>
        <v>C:\Users\Elias\Desktop\Gui.Custo\Efetivar Custo\Xml\.xml</v>
      </c>
      <c r="B57" s="6">
        <f>Base!BC:BC</f>
        <v>0</v>
      </c>
      <c r="C57" s="17" t="str">
        <f>IFERROR(VLOOKUP(B57,PRODUTOS[#All],2,FALSE),"")</f>
        <v/>
      </c>
      <c r="D57" s="7" t="str">
        <f>'Tabela DP'!E57</f>
        <v/>
      </c>
      <c r="E57" s="11" t="str">
        <f>IFERROR(VLOOKUP(D57,DP[#All],2,FALSE),"")</f>
        <v/>
      </c>
      <c r="F57" s="11" t="str">
        <f>IFERROR(VLOOKUP(D57,DP[#All],3,FALSE),"")</f>
        <v/>
      </c>
    </row>
    <row r="58" spans="1:6" x14ac:dyDescent="0.25">
      <c r="A58" t="str">
        <f>IFERROR(CONCATENATE("C:\Users\Elias\Desktop\Gui.Custo\Efetivar Custo\Xml\",SUBSTITUTE(Base!C:C,"NFe","")&amp;".xml"),"")</f>
        <v>C:\Users\Elias\Desktop\Gui.Custo\Efetivar Custo\Xml\.xml</v>
      </c>
      <c r="B58" s="6">
        <f>Base!BC:BC</f>
        <v>0</v>
      </c>
      <c r="C58" s="17" t="str">
        <f>IFERROR(VLOOKUP(B58,PRODUTOS[#All],2,FALSE),"")</f>
        <v/>
      </c>
      <c r="D58" s="7" t="str">
        <f>'Tabela DP'!E58</f>
        <v/>
      </c>
      <c r="E58" s="11" t="str">
        <f>IFERROR(VLOOKUP(D58,DP[#All],2,FALSE),"")</f>
        <v/>
      </c>
      <c r="F58" s="11" t="str">
        <f>IFERROR(VLOOKUP(D58,DP[#All],3,FALSE),"")</f>
        <v/>
      </c>
    </row>
    <row r="59" spans="1:6" x14ac:dyDescent="0.25">
      <c r="A59" t="str">
        <f>IFERROR(CONCATENATE("C:\Users\Elias\Desktop\Gui.Custo\Efetivar Custo\Xml\",SUBSTITUTE(Base!C:C,"NFe","")&amp;".xml"),"")</f>
        <v>C:\Users\Elias\Desktop\Gui.Custo\Efetivar Custo\Xml\.xml</v>
      </c>
      <c r="B59" s="6">
        <f>Base!BC:BC</f>
        <v>0</v>
      </c>
      <c r="C59" s="17" t="str">
        <f>IFERROR(VLOOKUP(B59,PRODUTOS[#All],2,FALSE),"")</f>
        <v/>
      </c>
      <c r="D59" s="7" t="str">
        <f>'Tabela DP'!E59</f>
        <v/>
      </c>
      <c r="E59" s="11" t="str">
        <f>IFERROR(VLOOKUP(D59,DP[#All],2,FALSE),"")</f>
        <v/>
      </c>
      <c r="F59" s="11" t="str">
        <f>IFERROR(VLOOKUP(D59,DP[#All],3,FALSE),"")</f>
        <v/>
      </c>
    </row>
    <row r="60" spans="1:6" x14ac:dyDescent="0.25">
      <c r="A60" t="str">
        <f>IFERROR(CONCATENATE("C:\Users\Elias\Desktop\Gui.Custo\Efetivar Custo\Xml\",SUBSTITUTE(Base!C:C,"NFe","")&amp;".xml"),"")</f>
        <v>C:\Users\Elias\Desktop\Gui.Custo\Efetivar Custo\Xml\.xml</v>
      </c>
      <c r="B60" s="6">
        <f>Base!BC:BC</f>
        <v>0</v>
      </c>
      <c r="C60" s="17" t="str">
        <f>IFERROR(VLOOKUP(B60,PRODUTOS[#All],2,FALSE),"")</f>
        <v/>
      </c>
      <c r="D60" s="7" t="str">
        <f>'Tabela DP'!E60</f>
        <v/>
      </c>
      <c r="E60" s="11" t="str">
        <f>IFERROR(VLOOKUP(D60,DP[#All],2,FALSE),"")</f>
        <v/>
      </c>
      <c r="F60" s="11" t="str">
        <f>IFERROR(VLOOKUP(D60,DP[#All],3,FALSE),"")</f>
        <v/>
      </c>
    </row>
    <row r="61" spans="1:6" x14ac:dyDescent="0.25">
      <c r="A61" t="str">
        <f>IFERROR(CONCATENATE("C:\Users\Elias\Desktop\Gui.Custo\Efetivar Custo\Xml\",SUBSTITUTE(Base!C:C,"NFe","")&amp;".xml"),"")</f>
        <v>C:\Users\Elias\Desktop\Gui.Custo\Efetivar Custo\Xml\.xml</v>
      </c>
      <c r="B61" s="6">
        <f>Base!BC:BC</f>
        <v>0</v>
      </c>
      <c r="C61" s="17" t="str">
        <f>IFERROR(VLOOKUP(B61,PRODUTOS[#All],2,FALSE),"")</f>
        <v/>
      </c>
      <c r="D61" s="7" t="str">
        <f>'Tabela DP'!E61</f>
        <v/>
      </c>
      <c r="E61" s="11" t="str">
        <f>IFERROR(VLOOKUP(D61,DP[#All],2,FALSE),"")</f>
        <v/>
      </c>
      <c r="F61" s="11" t="str">
        <f>IFERROR(VLOOKUP(D61,DP[#All],3,FALSE),"")</f>
        <v/>
      </c>
    </row>
    <row r="62" spans="1:6" x14ac:dyDescent="0.25">
      <c r="A62" t="str">
        <f>IFERROR(CONCATENATE("C:\Users\Elias\Desktop\Gui.Custo\Efetivar Custo\Xml\",SUBSTITUTE(Base!C:C,"NFe","")&amp;".xml"),"")</f>
        <v>C:\Users\Elias\Desktop\Gui.Custo\Efetivar Custo\Xml\.xml</v>
      </c>
      <c r="B62" s="6">
        <f>Base!BC:BC</f>
        <v>0</v>
      </c>
      <c r="C62" s="17" t="str">
        <f>IFERROR(VLOOKUP(B62,PRODUTOS[#All],2,FALSE),"")</f>
        <v/>
      </c>
      <c r="D62" s="7" t="str">
        <f>'Tabela DP'!E62</f>
        <v/>
      </c>
      <c r="E62" s="11" t="str">
        <f>IFERROR(VLOOKUP(D62,DP[#All],2,FALSE),"")</f>
        <v/>
      </c>
      <c r="F62" s="11" t="str">
        <f>IFERROR(VLOOKUP(D62,DP[#All],3,FALSE),"")</f>
        <v/>
      </c>
    </row>
    <row r="63" spans="1:6" x14ac:dyDescent="0.25">
      <c r="A63" t="str">
        <f>IFERROR(CONCATENATE("C:\Users\Elias\Desktop\Gui.Custo\Efetivar Custo\Xml\",SUBSTITUTE(Base!C:C,"NFe","")&amp;".xml"),"")</f>
        <v>C:\Users\Elias\Desktop\Gui.Custo\Efetivar Custo\Xml\.xml</v>
      </c>
      <c r="B63" s="6">
        <f>Base!BC:BC</f>
        <v>0</v>
      </c>
      <c r="C63" s="17" t="str">
        <f>IFERROR(VLOOKUP(B63,PRODUTOS[#All],2,FALSE),"")</f>
        <v/>
      </c>
      <c r="D63" s="7" t="str">
        <f>'Tabela DP'!E63</f>
        <v/>
      </c>
      <c r="E63" s="11" t="str">
        <f>IFERROR(VLOOKUP(D63,DP[#All],2,FALSE),"")</f>
        <v/>
      </c>
      <c r="F63" s="11" t="str">
        <f>IFERROR(VLOOKUP(D63,DP[#All],3,FALSE),"")</f>
        <v/>
      </c>
    </row>
    <row r="64" spans="1:6" x14ac:dyDescent="0.25">
      <c r="A64" t="str">
        <f>IFERROR(CONCATENATE("C:\Users\Elias\Desktop\Gui.Custo\Efetivar Custo\Xml\",SUBSTITUTE(Base!C:C,"NFe","")&amp;".xml"),"")</f>
        <v>C:\Users\Elias\Desktop\Gui.Custo\Efetivar Custo\Xml\.xml</v>
      </c>
      <c r="B64" s="6">
        <f>Base!BC:BC</f>
        <v>0</v>
      </c>
      <c r="C64" s="17" t="str">
        <f>IFERROR(VLOOKUP(B64,PRODUTOS[#All],2,FALSE),"")</f>
        <v/>
      </c>
      <c r="D64" s="7" t="str">
        <f>'Tabela DP'!E64</f>
        <v/>
      </c>
      <c r="E64" s="11" t="str">
        <f>IFERROR(VLOOKUP(D64,DP[#All],2,FALSE),"")</f>
        <v/>
      </c>
      <c r="F64" s="11" t="str">
        <f>IFERROR(VLOOKUP(D64,DP[#All],3,FALSE),"")</f>
        <v/>
      </c>
    </row>
    <row r="65" spans="1:6" x14ac:dyDescent="0.25">
      <c r="A65" t="str">
        <f>IFERROR(CONCATENATE("C:\Users\Elias\Desktop\Gui.Custo\Efetivar Custo\Xml\",SUBSTITUTE(Base!C:C,"NFe","")&amp;".xml"),"")</f>
        <v>C:\Users\Elias\Desktop\Gui.Custo\Efetivar Custo\Xml\.xml</v>
      </c>
      <c r="B65" s="6">
        <f>Base!BC:BC</f>
        <v>0</v>
      </c>
      <c r="C65" s="17" t="str">
        <f>IFERROR(VLOOKUP(B65,PRODUTOS[#All],2,FALSE),"")</f>
        <v/>
      </c>
      <c r="D65" s="7" t="str">
        <f>'Tabela DP'!E65</f>
        <v/>
      </c>
      <c r="E65" s="11" t="str">
        <f>IFERROR(VLOOKUP(D65,DP[#All],2,FALSE),"")</f>
        <v/>
      </c>
      <c r="F65" s="11" t="str">
        <f>IFERROR(VLOOKUP(D65,DP[#All],3,FALSE),"")</f>
        <v/>
      </c>
    </row>
    <row r="66" spans="1:6" x14ac:dyDescent="0.25">
      <c r="A66" t="str">
        <f>IFERROR(CONCATENATE("C:\Users\Elias\Desktop\Gui.Custo\Efetivar Custo\Xml\",SUBSTITUTE(Base!C:C,"NFe","")&amp;".xml"),"")</f>
        <v>C:\Users\Elias\Desktop\Gui.Custo\Efetivar Custo\Xml\.xml</v>
      </c>
      <c r="B66" s="6">
        <f>Base!BC:BC</f>
        <v>0</v>
      </c>
      <c r="C66" s="17" t="str">
        <f>IFERROR(VLOOKUP(B66,PRODUTOS[#All],2,FALSE),"")</f>
        <v/>
      </c>
      <c r="D66" s="7" t="str">
        <f>'Tabela DP'!E66</f>
        <v/>
      </c>
      <c r="E66" s="11" t="str">
        <f>IFERROR(VLOOKUP(D66,DP[#All],2,FALSE),"")</f>
        <v/>
      </c>
      <c r="F66" s="11" t="str">
        <f>IFERROR(VLOOKUP(D66,DP[#All],3,FALSE),"")</f>
        <v/>
      </c>
    </row>
    <row r="67" spans="1:6" x14ac:dyDescent="0.25">
      <c r="A67" t="str">
        <f>IFERROR(CONCATENATE("C:\Users\Elias\Desktop\Gui.Custo\Efetivar Custo\Xml\",SUBSTITUTE(Base!C:C,"NFe","")&amp;".xml"),"")</f>
        <v>C:\Users\Elias\Desktop\Gui.Custo\Efetivar Custo\Xml\.xml</v>
      </c>
      <c r="B67" s="6">
        <f>Base!BC:BC</f>
        <v>0</v>
      </c>
      <c r="C67" s="17" t="str">
        <f>IFERROR(VLOOKUP(B67,PRODUTOS[#All],2,FALSE),"")</f>
        <v/>
      </c>
      <c r="D67" s="7" t="str">
        <f>'Tabela DP'!E67</f>
        <v/>
      </c>
      <c r="E67" s="11" t="str">
        <f>IFERROR(VLOOKUP(D67,DP[#All],2,FALSE),"")</f>
        <v/>
      </c>
      <c r="F67" s="11" t="str">
        <f>IFERROR(VLOOKUP(D67,DP[#All],3,FALSE),"")</f>
        <v/>
      </c>
    </row>
    <row r="68" spans="1:6" x14ac:dyDescent="0.25">
      <c r="A68" t="str">
        <f>IFERROR(CONCATENATE("C:\Users\Elias\Desktop\Gui.Custo\Efetivar Custo\Xml\",SUBSTITUTE(Base!C:C,"NFe","")&amp;".xml"),"")</f>
        <v>C:\Users\Elias\Desktop\Gui.Custo\Efetivar Custo\Xml\.xml</v>
      </c>
      <c r="B68" s="6">
        <f>Base!BC:BC</f>
        <v>0</v>
      </c>
      <c r="C68" s="17" t="str">
        <f>IFERROR(VLOOKUP(B68,PRODUTOS[#All],2,FALSE),"")</f>
        <v/>
      </c>
      <c r="D68" s="7" t="str">
        <f>'Tabela DP'!E68</f>
        <v/>
      </c>
      <c r="E68" s="11" t="str">
        <f>IFERROR(VLOOKUP(D68,DP[#All],2,FALSE),"")</f>
        <v/>
      </c>
      <c r="F68" s="11" t="str">
        <f>IFERROR(VLOOKUP(D68,DP[#All],3,FALSE),"")</f>
        <v/>
      </c>
    </row>
    <row r="69" spans="1:6" x14ac:dyDescent="0.25">
      <c r="A69" t="str">
        <f>IFERROR(CONCATENATE("C:\Users\Elias\Desktop\Gui.Custo\Efetivar Custo\Xml\",SUBSTITUTE(Base!C:C,"NFe","")&amp;".xml"),"")</f>
        <v>C:\Users\Elias\Desktop\Gui.Custo\Efetivar Custo\Xml\.xml</v>
      </c>
      <c r="B69" s="6">
        <f>Base!BC:BC</f>
        <v>0</v>
      </c>
      <c r="C69" s="17" t="str">
        <f>IFERROR(VLOOKUP(B69,PRODUTOS[#All],2,FALSE),"")</f>
        <v/>
      </c>
      <c r="D69" s="7" t="str">
        <f>'Tabela DP'!E69</f>
        <v/>
      </c>
      <c r="E69" s="11" t="str">
        <f>IFERROR(VLOOKUP(D69,DP[#All],2,FALSE),"")</f>
        <v/>
      </c>
      <c r="F69" s="11" t="str">
        <f>IFERROR(VLOOKUP(D69,DP[#All],3,FALSE),"")</f>
        <v/>
      </c>
    </row>
    <row r="70" spans="1:6" x14ac:dyDescent="0.25">
      <c r="A70" t="str">
        <f>IFERROR(CONCATENATE("C:\Users\Elias\Desktop\Gui.Custo\Efetivar Custo\Xml\",SUBSTITUTE(Base!C:C,"NFe","")&amp;".xml"),"")</f>
        <v>C:\Users\Elias\Desktop\Gui.Custo\Efetivar Custo\Xml\.xml</v>
      </c>
      <c r="B70" s="6">
        <f>Base!BC:BC</f>
        <v>0</v>
      </c>
      <c r="C70" s="17" t="str">
        <f>IFERROR(VLOOKUP(B70,PRODUTOS[#All],2,FALSE),"")</f>
        <v/>
      </c>
      <c r="D70" s="7" t="str">
        <f>'Tabela DP'!E70</f>
        <v/>
      </c>
      <c r="E70" s="11" t="str">
        <f>IFERROR(VLOOKUP(D70,DP[#All],2,FALSE),"")</f>
        <v/>
      </c>
      <c r="F70" s="11" t="str">
        <f>IFERROR(VLOOKUP(D70,DP[#All],3,FALSE),"")</f>
        <v/>
      </c>
    </row>
    <row r="71" spans="1:6" x14ac:dyDescent="0.25">
      <c r="A71" t="str">
        <f>IFERROR(CONCATENATE("C:\Users\Elias\Desktop\Gui.Custo\Efetivar Custo\Xml\",SUBSTITUTE(Base!C:C,"NFe","")&amp;".xml"),"")</f>
        <v>C:\Users\Elias\Desktop\Gui.Custo\Efetivar Custo\Xml\.xml</v>
      </c>
      <c r="B71" s="6">
        <f>Base!BC:BC</f>
        <v>0</v>
      </c>
      <c r="C71" s="17" t="str">
        <f>IFERROR(VLOOKUP(B71,PRODUTOS[#All],2,FALSE),"")</f>
        <v/>
      </c>
      <c r="D71" s="7" t="str">
        <f>'Tabela DP'!E71</f>
        <v/>
      </c>
      <c r="E71" s="11" t="str">
        <f>IFERROR(VLOOKUP(D71,DP[#All],2,FALSE),"")</f>
        <v/>
      </c>
      <c r="F71" s="11" t="str">
        <f>IFERROR(VLOOKUP(D71,DP[#All],3,FALSE),"")</f>
        <v/>
      </c>
    </row>
    <row r="72" spans="1:6" x14ac:dyDescent="0.25">
      <c r="A72" t="str">
        <f>IFERROR(CONCATENATE("C:\Users\Elias\Desktop\Gui.Custo\Efetivar Custo\Xml\",SUBSTITUTE(Base!C:C,"NFe","")&amp;".xml"),"")</f>
        <v>C:\Users\Elias\Desktop\Gui.Custo\Efetivar Custo\Xml\.xml</v>
      </c>
      <c r="B72" s="6">
        <f>Base!BC:BC</f>
        <v>0</v>
      </c>
      <c r="C72" s="17" t="str">
        <f>IFERROR(VLOOKUP(B72,PRODUTOS[#All],2,FALSE),"")</f>
        <v/>
      </c>
      <c r="D72" s="7" t="str">
        <f>'Tabela DP'!E72</f>
        <v/>
      </c>
      <c r="E72" s="11" t="str">
        <f>IFERROR(VLOOKUP(D72,DP[#All],2,FALSE),"")</f>
        <v/>
      </c>
      <c r="F72" s="11" t="str">
        <f>IFERROR(VLOOKUP(D72,DP[#All],3,FALSE),"")</f>
        <v/>
      </c>
    </row>
    <row r="73" spans="1:6" x14ac:dyDescent="0.25">
      <c r="A73" t="str">
        <f>IFERROR(CONCATENATE("C:\Users\Elias\Desktop\Gui.Custo\Efetivar Custo\Xml\",SUBSTITUTE(Base!C:C,"NFe","")&amp;".xml"),"")</f>
        <v>C:\Users\Elias\Desktop\Gui.Custo\Efetivar Custo\Xml\.xml</v>
      </c>
      <c r="B73" s="6">
        <f>Base!BC:BC</f>
        <v>0</v>
      </c>
      <c r="C73" s="17" t="str">
        <f>IFERROR(VLOOKUP(B73,PRODUTOS[#All],2,FALSE),"")</f>
        <v/>
      </c>
      <c r="D73" s="7" t="str">
        <f>'Tabela DP'!E73</f>
        <v/>
      </c>
      <c r="E73" s="11" t="str">
        <f>IFERROR(VLOOKUP(D73,DP[#All],2,FALSE),"")</f>
        <v/>
      </c>
      <c r="F73" s="11" t="str">
        <f>IFERROR(VLOOKUP(D73,DP[#All],3,FALSE),"")</f>
        <v/>
      </c>
    </row>
    <row r="74" spans="1:6" x14ac:dyDescent="0.25">
      <c r="A74" t="str">
        <f>IFERROR(CONCATENATE("C:\Users\Elias\Desktop\Gui.Custo\Efetivar Custo\Xml\",SUBSTITUTE(Base!C:C,"NFe","")&amp;".xml"),"")</f>
        <v>C:\Users\Elias\Desktop\Gui.Custo\Efetivar Custo\Xml\.xml</v>
      </c>
      <c r="B74" s="6">
        <f>Base!BC:BC</f>
        <v>0</v>
      </c>
      <c r="C74" s="17" t="str">
        <f>IFERROR(VLOOKUP(B74,PRODUTOS[#All],2,FALSE),"")</f>
        <v/>
      </c>
      <c r="D74" s="7" t="str">
        <f>'Tabela DP'!E74</f>
        <v/>
      </c>
      <c r="E74" s="11" t="str">
        <f>IFERROR(VLOOKUP(D74,DP[#All],2,FALSE),"")</f>
        <v/>
      </c>
      <c r="F74" s="11" t="str">
        <f>IFERROR(VLOOKUP(D74,DP[#All],3,FALSE),"")</f>
        <v/>
      </c>
    </row>
    <row r="75" spans="1:6" x14ac:dyDescent="0.25">
      <c r="A75" t="str">
        <f>IFERROR(CONCATENATE("C:\Users\Elias\Desktop\Gui.Custo\Efetivar Custo\Xml\",SUBSTITUTE(Base!C:C,"NFe","")&amp;".xml"),"")</f>
        <v>C:\Users\Elias\Desktop\Gui.Custo\Efetivar Custo\Xml\.xml</v>
      </c>
      <c r="B75" s="6">
        <f>Base!BC:BC</f>
        <v>0</v>
      </c>
      <c r="C75" s="17" t="str">
        <f>IFERROR(VLOOKUP(B75,PRODUTOS[#All],2,FALSE),"")</f>
        <v/>
      </c>
      <c r="D75" s="7" t="str">
        <f>'Tabela DP'!E75</f>
        <v/>
      </c>
      <c r="E75" s="11" t="str">
        <f>IFERROR(VLOOKUP(D75,DP[#All],2,FALSE),"")</f>
        <v/>
      </c>
      <c r="F75" s="11" t="str">
        <f>IFERROR(VLOOKUP(D75,DP[#All],3,FALSE),"")</f>
        <v/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D41A-E820-4418-A438-4E49915D5A06}">
  <dimension ref="A1:E186"/>
  <sheetViews>
    <sheetView zoomScale="60" zoomScaleNormal="60" workbookViewId="0">
      <selection activeCell="A9" sqref="A9"/>
    </sheetView>
  </sheetViews>
  <sheetFormatPr defaultRowHeight="15" x14ac:dyDescent="0.25"/>
  <cols>
    <col min="1" max="1" width="240.7109375" style="7" bestFit="1" customWidth="1"/>
    <col min="2" max="2" width="15.85546875" customWidth="1"/>
    <col min="3" max="3" width="17.7109375" customWidth="1"/>
    <col min="4" max="4" width="13.7109375" customWidth="1"/>
    <col min="5" max="5" width="14.140625" customWidth="1"/>
  </cols>
  <sheetData>
    <row r="1" spans="1:5" x14ac:dyDescent="0.25">
      <c r="A1" s="13" t="s">
        <v>159</v>
      </c>
      <c r="B1" s="14" t="s">
        <v>160</v>
      </c>
      <c r="C1" s="14" t="s">
        <v>161</v>
      </c>
      <c r="D1" s="14" t="s">
        <v>162</v>
      </c>
      <c r="E1" s="14" t="s">
        <v>144</v>
      </c>
    </row>
    <row r="2" spans="1:5" x14ac:dyDescent="0.25">
      <c r="A2" s="15" t="str">
        <f>Tabela1[[#This Row],[ns1:infCpl]]</f>
        <v>Contato: 868320-Depto:04-Vendedor:1672-MARIA EDUARDA NEVES MACEDO-O.S.:345014-Placa:SCX9H65 -Chassi: 9536H8TS1RR061313-Modelo: TSHAHG-Cor:3B3B-Ano Fab.: 2023-Km: 78782--Cond. Pagto: VENDA INTERNA (NOVOS) -</v>
      </c>
      <c r="B2" t="str">
        <f t="shared" ref="B2:B65" si="0">IFERROR(MID(A2, SEARCH("NOVOS", A2), 5),"")</f>
        <v>NOVOS</v>
      </c>
      <c r="C2" t="str">
        <f t="shared" ref="C2:C14" si="1">IFERROR(MID(A2, SEARCH("PECAS", A2), 5),"")</f>
        <v/>
      </c>
      <c r="D2" t="str">
        <f t="shared" ref="D2:D14" si="2">IFERROR(MID(A2, SEARCH("OFICINA", A2), 7),"")</f>
        <v/>
      </c>
      <c r="E2" t="str">
        <f t="shared" ref="E2:E14" si="3">CONCATENATE(B2,C2,D2)</f>
        <v>NOVOS</v>
      </c>
    </row>
    <row r="3" spans="1:5" x14ac:dyDescent="0.25">
      <c r="A3" s="15" t="e">
        <f>Tabela1[[#This Row],[ns1:infCpl]]</f>
        <v>#VALUE!</v>
      </c>
      <c r="B3" t="str">
        <f t="shared" si="0"/>
        <v/>
      </c>
      <c r="C3" t="str">
        <f t="shared" si="1"/>
        <v/>
      </c>
      <c r="D3" t="str">
        <f t="shared" si="2"/>
        <v/>
      </c>
      <c r="E3" t="str">
        <f t="shared" si="3"/>
        <v/>
      </c>
    </row>
    <row r="4" spans="1:5" x14ac:dyDescent="0.25">
      <c r="A4" s="15" t="e">
        <f>Tabela1[[#This Row],[ns1:infCpl]]</f>
        <v>#VALUE!</v>
      </c>
      <c r="B4" t="str">
        <f t="shared" si="0"/>
        <v/>
      </c>
      <c r="C4" t="str">
        <f t="shared" si="1"/>
        <v/>
      </c>
      <c r="D4" t="str">
        <f t="shared" si="2"/>
        <v/>
      </c>
      <c r="E4" t="str">
        <f t="shared" si="3"/>
        <v/>
      </c>
    </row>
    <row r="5" spans="1:5" x14ac:dyDescent="0.25">
      <c r="A5" s="15" t="e">
        <f>Tabela1[[#This Row],[ns1:infCpl]]</f>
        <v>#VALUE!</v>
      </c>
      <c r="B5" t="str">
        <f t="shared" si="0"/>
        <v/>
      </c>
      <c r="C5" t="str">
        <f t="shared" si="1"/>
        <v/>
      </c>
      <c r="D5" t="str">
        <f t="shared" si="2"/>
        <v/>
      </c>
      <c r="E5" t="str">
        <f t="shared" si="3"/>
        <v/>
      </c>
    </row>
    <row r="6" spans="1:5" x14ac:dyDescent="0.25">
      <c r="A6" s="15" t="e">
        <f>Tabela1[[#This Row],[ns1:infCpl]]</f>
        <v>#VALUE!</v>
      </c>
      <c r="B6" t="str">
        <f t="shared" si="0"/>
        <v/>
      </c>
      <c r="C6" t="str">
        <f t="shared" si="1"/>
        <v/>
      </c>
      <c r="D6" t="str">
        <f t="shared" si="2"/>
        <v/>
      </c>
      <c r="E6" t="str">
        <f t="shared" si="3"/>
        <v/>
      </c>
    </row>
    <row r="7" spans="1:5" x14ac:dyDescent="0.25">
      <c r="A7" s="15" t="e">
        <f>Tabela1[[#This Row],[ns1:infCpl]]</f>
        <v>#VALUE!</v>
      </c>
      <c r="B7" t="str">
        <f t="shared" si="0"/>
        <v/>
      </c>
      <c r="C7" t="str">
        <f t="shared" si="1"/>
        <v/>
      </c>
      <c r="D7" t="str">
        <f t="shared" si="2"/>
        <v/>
      </c>
      <c r="E7" t="str">
        <f t="shared" si="3"/>
        <v/>
      </c>
    </row>
    <row r="8" spans="1:5" x14ac:dyDescent="0.25">
      <c r="A8" s="15" t="e">
        <f>Tabela1[[#This Row],[ns1:infCpl]]</f>
        <v>#VALUE!</v>
      </c>
      <c r="B8" t="str">
        <f t="shared" si="0"/>
        <v/>
      </c>
      <c r="C8" t="str">
        <f t="shared" si="1"/>
        <v/>
      </c>
      <c r="D8" t="str">
        <f t="shared" si="2"/>
        <v/>
      </c>
      <c r="E8" t="str">
        <f t="shared" si="3"/>
        <v/>
      </c>
    </row>
    <row r="9" spans="1:5" x14ac:dyDescent="0.25">
      <c r="A9" s="15" t="e">
        <f>Tabela1[[#This Row],[ns1:infCpl]]</f>
        <v>#VALUE!</v>
      </c>
      <c r="B9" t="str">
        <f t="shared" si="0"/>
        <v/>
      </c>
      <c r="C9" t="str">
        <f t="shared" si="1"/>
        <v/>
      </c>
      <c r="D9" t="str">
        <f t="shared" si="2"/>
        <v/>
      </c>
      <c r="E9" t="str">
        <f t="shared" si="3"/>
        <v/>
      </c>
    </row>
    <row r="10" spans="1:5" x14ac:dyDescent="0.25">
      <c r="A10" s="15" t="e">
        <f>Tabela1[[#This Row],[ns1:infCpl]]</f>
        <v>#VALUE!</v>
      </c>
      <c r="B10" t="str">
        <f t="shared" si="0"/>
        <v/>
      </c>
      <c r="C10" t="str">
        <f t="shared" si="1"/>
        <v/>
      </c>
      <c r="D10" t="str">
        <f t="shared" si="2"/>
        <v/>
      </c>
      <c r="E10" t="str">
        <f t="shared" si="3"/>
        <v/>
      </c>
    </row>
    <row r="11" spans="1:5" x14ac:dyDescent="0.25">
      <c r="A11" s="15" t="e">
        <f>Tabela1[[#This Row],[ns1:infCpl]]</f>
        <v>#VALUE!</v>
      </c>
      <c r="B11" t="str">
        <f t="shared" si="0"/>
        <v/>
      </c>
      <c r="C11" t="str">
        <f t="shared" si="1"/>
        <v/>
      </c>
      <c r="D11" t="str">
        <f t="shared" si="2"/>
        <v/>
      </c>
      <c r="E11" t="str">
        <f t="shared" si="3"/>
        <v/>
      </c>
    </row>
    <row r="12" spans="1:5" x14ac:dyDescent="0.25">
      <c r="A12" s="15" t="e">
        <f>Tabela1[[#This Row],[ns1:infCpl]]</f>
        <v>#VALUE!</v>
      </c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</row>
    <row r="13" spans="1:5" x14ac:dyDescent="0.25">
      <c r="A13" s="15" t="e">
        <f>Tabela1[[#This Row],[ns1:infCpl]]</f>
        <v>#VALUE!</v>
      </c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</row>
    <row r="14" spans="1:5" x14ac:dyDescent="0.25">
      <c r="A14" s="15" t="e">
        <f>Tabela1[[#This Row],[ns1:infCpl]]</f>
        <v>#VALUE!</v>
      </c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</row>
    <row r="15" spans="1:5" x14ac:dyDescent="0.25">
      <c r="A15" s="15" t="e">
        <f>Tabela1[[#This Row],[ns1:infCpl]]</f>
        <v>#VALUE!</v>
      </c>
      <c r="B15" t="str">
        <f t="shared" si="0"/>
        <v/>
      </c>
      <c r="C15" t="str">
        <f t="shared" ref="C15:C78" si="4">IFERROR(MID(A15, SEARCH("PECAS", A15), 5),"")</f>
        <v/>
      </c>
      <c r="D15" t="str">
        <f t="shared" ref="D15:D78" si="5">IFERROR(MID(A15, SEARCH("OFICINA", A15), 7),"")</f>
        <v/>
      </c>
      <c r="E15" t="str">
        <f t="shared" ref="E15:E78" si="6">CONCATENATE(B15,C15,D15)</f>
        <v/>
      </c>
    </row>
    <row r="16" spans="1:5" x14ac:dyDescent="0.25">
      <c r="A16" s="15" t="e">
        <f>Tabela1[[#This Row],[ns1:infCpl]]</f>
        <v>#VALUE!</v>
      </c>
      <c r="B16" t="str">
        <f t="shared" si="0"/>
        <v/>
      </c>
      <c r="C16" t="str">
        <f t="shared" si="4"/>
        <v/>
      </c>
      <c r="D16" t="str">
        <f t="shared" si="5"/>
        <v/>
      </c>
      <c r="E16" t="str">
        <f t="shared" si="6"/>
        <v/>
      </c>
    </row>
    <row r="17" spans="1:5" x14ac:dyDescent="0.25">
      <c r="A17" s="15" t="e">
        <f>Tabela1[[#This Row],[ns1:infCpl]]</f>
        <v>#VALUE!</v>
      </c>
      <c r="B17" t="str">
        <f t="shared" si="0"/>
        <v/>
      </c>
      <c r="C17" t="str">
        <f t="shared" si="4"/>
        <v/>
      </c>
      <c r="D17" t="str">
        <f t="shared" si="5"/>
        <v/>
      </c>
      <c r="E17" t="str">
        <f t="shared" si="6"/>
        <v/>
      </c>
    </row>
    <row r="18" spans="1:5" x14ac:dyDescent="0.25">
      <c r="A18" s="15" t="e">
        <f>Tabela1[[#This Row],[ns1:infCpl]]</f>
        <v>#VALUE!</v>
      </c>
      <c r="B18" t="str">
        <f t="shared" si="0"/>
        <v/>
      </c>
      <c r="C18" t="str">
        <f t="shared" si="4"/>
        <v/>
      </c>
      <c r="D18" t="str">
        <f t="shared" si="5"/>
        <v/>
      </c>
      <c r="E18" t="str">
        <f t="shared" si="6"/>
        <v/>
      </c>
    </row>
    <row r="19" spans="1:5" x14ac:dyDescent="0.25">
      <c r="A19" s="15" t="e">
        <f>Tabela1[[#This Row],[ns1:infCpl]]</f>
        <v>#VALUE!</v>
      </c>
      <c r="B19" t="str">
        <f t="shared" si="0"/>
        <v/>
      </c>
      <c r="C19" t="str">
        <f t="shared" si="4"/>
        <v/>
      </c>
      <c r="D19" t="str">
        <f t="shared" si="5"/>
        <v/>
      </c>
      <c r="E19" t="str">
        <f t="shared" si="6"/>
        <v/>
      </c>
    </row>
    <row r="20" spans="1:5" x14ac:dyDescent="0.25">
      <c r="A20" s="15" t="e">
        <f>Tabela1[[#This Row],[ns1:infCpl]]</f>
        <v>#VALUE!</v>
      </c>
      <c r="B20" t="str">
        <f t="shared" si="0"/>
        <v/>
      </c>
      <c r="C20" t="str">
        <f t="shared" si="4"/>
        <v/>
      </c>
      <c r="D20" t="str">
        <f t="shared" si="5"/>
        <v/>
      </c>
      <c r="E20" t="str">
        <f t="shared" si="6"/>
        <v/>
      </c>
    </row>
    <row r="21" spans="1:5" x14ac:dyDescent="0.25">
      <c r="A21" s="15" t="e">
        <f>Tabela1[[#This Row],[ns1:infCpl]]</f>
        <v>#VALUE!</v>
      </c>
      <c r="B21" t="str">
        <f t="shared" si="0"/>
        <v/>
      </c>
      <c r="C21" t="str">
        <f t="shared" si="4"/>
        <v/>
      </c>
      <c r="D21" t="str">
        <f t="shared" si="5"/>
        <v/>
      </c>
      <c r="E21" t="str">
        <f t="shared" si="6"/>
        <v/>
      </c>
    </row>
    <row r="22" spans="1:5" x14ac:dyDescent="0.25">
      <c r="A22" s="15" t="e">
        <f>Tabela1[[#This Row],[ns1:infCpl]]</f>
        <v>#VALUE!</v>
      </c>
      <c r="B22" t="str">
        <f t="shared" si="0"/>
        <v/>
      </c>
      <c r="C22" t="str">
        <f t="shared" si="4"/>
        <v/>
      </c>
      <c r="D22" t="str">
        <f t="shared" si="5"/>
        <v/>
      </c>
      <c r="E22" t="str">
        <f t="shared" si="6"/>
        <v/>
      </c>
    </row>
    <row r="23" spans="1:5" x14ac:dyDescent="0.25">
      <c r="A23" s="15" t="e">
        <f>Tabela1[[#This Row],[ns1:infCpl]]</f>
        <v>#VALUE!</v>
      </c>
      <c r="B23" t="str">
        <f t="shared" si="0"/>
        <v/>
      </c>
      <c r="C23" t="str">
        <f t="shared" si="4"/>
        <v/>
      </c>
      <c r="D23" t="str">
        <f t="shared" si="5"/>
        <v/>
      </c>
      <c r="E23" t="str">
        <f t="shared" si="6"/>
        <v/>
      </c>
    </row>
    <row r="24" spans="1:5" x14ac:dyDescent="0.25">
      <c r="A24" s="15" t="e">
        <f>Tabela1[[#This Row],[ns1:infCpl]]</f>
        <v>#VALUE!</v>
      </c>
      <c r="B24" t="str">
        <f t="shared" si="0"/>
        <v/>
      </c>
      <c r="C24" t="str">
        <f t="shared" si="4"/>
        <v/>
      </c>
      <c r="D24" t="str">
        <f t="shared" si="5"/>
        <v/>
      </c>
      <c r="E24" t="str">
        <f t="shared" si="6"/>
        <v/>
      </c>
    </row>
    <row r="25" spans="1:5" x14ac:dyDescent="0.25">
      <c r="A25" s="15" t="e">
        <f>Tabela1[[#This Row],[ns1:infCpl]]</f>
        <v>#VALUE!</v>
      </c>
      <c r="B25" t="str">
        <f t="shared" si="0"/>
        <v/>
      </c>
      <c r="C25" t="str">
        <f t="shared" si="4"/>
        <v/>
      </c>
      <c r="D25" t="str">
        <f t="shared" si="5"/>
        <v/>
      </c>
      <c r="E25" t="str">
        <f t="shared" si="6"/>
        <v/>
      </c>
    </row>
    <row r="26" spans="1:5" x14ac:dyDescent="0.25">
      <c r="A26" s="15" t="e">
        <f>Tabela1[[#This Row],[ns1:infCpl]]</f>
        <v>#VALUE!</v>
      </c>
      <c r="B26" t="str">
        <f t="shared" si="0"/>
        <v/>
      </c>
      <c r="C26" t="str">
        <f t="shared" si="4"/>
        <v/>
      </c>
      <c r="D26" t="str">
        <f t="shared" si="5"/>
        <v/>
      </c>
      <c r="E26" t="str">
        <f t="shared" si="6"/>
        <v/>
      </c>
    </row>
    <row r="27" spans="1:5" x14ac:dyDescent="0.25">
      <c r="A27" s="15" t="e">
        <f>Tabela1[[#This Row],[ns1:infCpl]]</f>
        <v>#VALUE!</v>
      </c>
      <c r="B27" t="str">
        <f t="shared" si="0"/>
        <v/>
      </c>
      <c r="C27" t="str">
        <f t="shared" si="4"/>
        <v/>
      </c>
      <c r="D27" t="str">
        <f t="shared" si="5"/>
        <v/>
      </c>
      <c r="E27" t="str">
        <f t="shared" si="6"/>
        <v/>
      </c>
    </row>
    <row r="28" spans="1:5" x14ac:dyDescent="0.25">
      <c r="A28" s="15" t="e">
        <f>Tabela1[[#This Row],[ns1:infCpl]]</f>
        <v>#VALUE!</v>
      </c>
      <c r="B28" t="str">
        <f t="shared" si="0"/>
        <v/>
      </c>
      <c r="C28" t="str">
        <f t="shared" si="4"/>
        <v/>
      </c>
      <c r="D28" t="str">
        <f t="shared" si="5"/>
        <v/>
      </c>
      <c r="E28" t="str">
        <f t="shared" si="6"/>
        <v/>
      </c>
    </row>
    <row r="29" spans="1:5" x14ac:dyDescent="0.25">
      <c r="A29" s="15" t="e">
        <f>Tabela1[[#This Row],[ns1:infCpl]]</f>
        <v>#VALUE!</v>
      </c>
      <c r="B29" t="str">
        <f t="shared" si="0"/>
        <v/>
      </c>
      <c r="C29" t="str">
        <f t="shared" si="4"/>
        <v/>
      </c>
      <c r="D29" t="str">
        <f t="shared" si="5"/>
        <v/>
      </c>
      <c r="E29" t="str">
        <f t="shared" si="6"/>
        <v/>
      </c>
    </row>
    <row r="30" spans="1:5" x14ac:dyDescent="0.25">
      <c r="A30" s="15" t="e">
        <f>Tabela1[[#This Row],[ns1:infCpl]]</f>
        <v>#VALUE!</v>
      </c>
      <c r="B30" t="str">
        <f t="shared" si="0"/>
        <v/>
      </c>
      <c r="C30" t="str">
        <f t="shared" si="4"/>
        <v/>
      </c>
      <c r="D30" t="str">
        <f t="shared" si="5"/>
        <v/>
      </c>
      <c r="E30" t="str">
        <f t="shared" si="6"/>
        <v/>
      </c>
    </row>
    <row r="31" spans="1:5" x14ac:dyDescent="0.25">
      <c r="A31" s="15" t="e">
        <f>Tabela1[[#This Row],[ns1:infCpl]]</f>
        <v>#VALUE!</v>
      </c>
      <c r="B31" t="str">
        <f t="shared" si="0"/>
        <v/>
      </c>
      <c r="C31" t="str">
        <f t="shared" si="4"/>
        <v/>
      </c>
      <c r="D31" t="str">
        <f t="shared" si="5"/>
        <v/>
      </c>
      <c r="E31" t="str">
        <f t="shared" si="6"/>
        <v/>
      </c>
    </row>
    <row r="32" spans="1:5" x14ac:dyDescent="0.25">
      <c r="A32" s="15" t="e">
        <f>Tabela1[[#This Row],[ns1:infCpl]]</f>
        <v>#VALUE!</v>
      </c>
      <c r="B32" t="str">
        <f t="shared" si="0"/>
        <v/>
      </c>
      <c r="C32" t="str">
        <f t="shared" si="4"/>
        <v/>
      </c>
      <c r="D32" t="str">
        <f t="shared" si="5"/>
        <v/>
      </c>
      <c r="E32" t="str">
        <f t="shared" si="6"/>
        <v/>
      </c>
    </row>
    <row r="33" spans="1:5" x14ac:dyDescent="0.25">
      <c r="A33" s="15" t="e">
        <f>Tabela1[[#This Row],[ns1:infCpl]]</f>
        <v>#VALUE!</v>
      </c>
      <c r="B33" t="str">
        <f t="shared" si="0"/>
        <v/>
      </c>
      <c r="C33" t="str">
        <f t="shared" si="4"/>
        <v/>
      </c>
      <c r="D33" t="str">
        <f t="shared" si="5"/>
        <v/>
      </c>
      <c r="E33" t="str">
        <f t="shared" si="6"/>
        <v/>
      </c>
    </row>
    <row r="34" spans="1:5" x14ac:dyDescent="0.25">
      <c r="A34" s="15" t="e">
        <f>Tabela1[[#This Row],[ns1:infCpl]]</f>
        <v>#VALUE!</v>
      </c>
      <c r="B34" t="str">
        <f t="shared" si="0"/>
        <v/>
      </c>
      <c r="C34" t="str">
        <f t="shared" si="4"/>
        <v/>
      </c>
      <c r="D34" t="str">
        <f t="shared" si="5"/>
        <v/>
      </c>
      <c r="E34" t="str">
        <f t="shared" si="6"/>
        <v/>
      </c>
    </row>
    <row r="35" spans="1:5" x14ac:dyDescent="0.25">
      <c r="A35" s="15" t="e">
        <f>Tabela1[[#This Row],[ns1:infCpl]]</f>
        <v>#VALUE!</v>
      </c>
      <c r="B35" t="str">
        <f t="shared" si="0"/>
        <v/>
      </c>
      <c r="C35" t="str">
        <f t="shared" si="4"/>
        <v/>
      </c>
      <c r="D35" t="str">
        <f t="shared" si="5"/>
        <v/>
      </c>
      <c r="E35" t="str">
        <f t="shared" si="6"/>
        <v/>
      </c>
    </row>
    <row r="36" spans="1:5" x14ac:dyDescent="0.25">
      <c r="A36" s="15" t="e">
        <f>Tabela1[[#This Row],[ns1:infCpl]]</f>
        <v>#VALUE!</v>
      </c>
      <c r="B36" t="str">
        <f t="shared" si="0"/>
        <v/>
      </c>
      <c r="C36" t="str">
        <f t="shared" si="4"/>
        <v/>
      </c>
      <c r="D36" t="str">
        <f t="shared" si="5"/>
        <v/>
      </c>
      <c r="E36" t="str">
        <f t="shared" si="6"/>
        <v/>
      </c>
    </row>
    <row r="37" spans="1:5" x14ac:dyDescent="0.25">
      <c r="A37" s="15" t="e">
        <f>Tabela1[[#This Row],[ns1:infCpl]]</f>
        <v>#VALUE!</v>
      </c>
      <c r="B37" t="str">
        <f t="shared" si="0"/>
        <v/>
      </c>
      <c r="C37" t="str">
        <f t="shared" si="4"/>
        <v/>
      </c>
      <c r="D37" t="str">
        <f t="shared" si="5"/>
        <v/>
      </c>
      <c r="E37" t="str">
        <f t="shared" si="6"/>
        <v/>
      </c>
    </row>
    <row r="38" spans="1:5" x14ac:dyDescent="0.25">
      <c r="A38" s="15" t="e">
        <f>Tabela1[[#This Row],[ns1:infCpl]]</f>
        <v>#VALUE!</v>
      </c>
      <c r="B38" t="str">
        <f t="shared" si="0"/>
        <v/>
      </c>
      <c r="C38" t="str">
        <f t="shared" si="4"/>
        <v/>
      </c>
      <c r="D38" t="str">
        <f t="shared" si="5"/>
        <v/>
      </c>
      <c r="E38" t="str">
        <f t="shared" si="6"/>
        <v/>
      </c>
    </row>
    <row r="39" spans="1:5" x14ac:dyDescent="0.25">
      <c r="A39" s="15" t="e">
        <f>Tabela1[[#This Row],[ns1:infCpl]]</f>
        <v>#VALUE!</v>
      </c>
      <c r="B39" t="str">
        <f t="shared" si="0"/>
        <v/>
      </c>
      <c r="C39" t="str">
        <f t="shared" si="4"/>
        <v/>
      </c>
      <c r="D39" t="str">
        <f t="shared" si="5"/>
        <v/>
      </c>
      <c r="E39" t="str">
        <f t="shared" si="6"/>
        <v/>
      </c>
    </row>
    <row r="40" spans="1:5" x14ac:dyDescent="0.25">
      <c r="A40" s="15" t="e">
        <f>Tabela1[[#This Row],[ns1:infCpl]]</f>
        <v>#VALUE!</v>
      </c>
      <c r="B40" t="str">
        <f t="shared" si="0"/>
        <v/>
      </c>
      <c r="C40" t="str">
        <f t="shared" si="4"/>
        <v/>
      </c>
      <c r="D40" t="str">
        <f t="shared" si="5"/>
        <v/>
      </c>
      <c r="E40" t="str">
        <f t="shared" si="6"/>
        <v/>
      </c>
    </row>
    <row r="41" spans="1:5" x14ac:dyDescent="0.25">
      <c r="A41" s="15" t="e">
        <f>Tabela1[[#This Row],[ns1:infCpl]]</f>
        <v>#VALUE!</v>
      </c>
      <c r="B41" t="str">
        <f t="shared" si="0"/>
        <v/>
      </c>
      <c r="C41" t="str">
        <f t="shared" si="4"/>
        <v/>
      </c>
      <c r="D41" t="str">
        <f t="shared" si="5"/>
        <v/>
      </c>
      <c r="E41" t="str">
        <f t="shared" si="6"/>
        <v/>
      </c>
    </row>
    <row r="42" spans="1:5" x14ac:dyDescent="0.25">
      <c r="A42" s="15" t="e">
        <f>Tabela1[[#This Row],[ns1:infCpl]]</f>
        <v>#VALUE!</v>
      </c>
      <c r="B42" t="str">
        <f t="shared" si="0"/>
        <v/>
      </c>
      <c r="C42" t="str">
        <f t="shared" si="4"/>
        <v/>
      </c>
      <c r="D42" t="str">
        <f t="shared" si="5"/>
        <v/>
      </c>
      <c r="E42" t="str">
        <f t="shared" si="6"/>
        <v/>
      </c>
    </row>
    <row r="43" spans="1:5" x14ac:dyDescent="0.25">
      <c r="A43" s="15" t="e">
        <f>Tabela1[[#This Row],[ns1:infCpl]]</f>
        <v>#VALUE!</v>
      </c>
      <c r="B43" t="str">
        <f t="shared" si="0"/>
        <v/>
      </c>
      <c r="C43" t="str">
        <f t="shared" si="4"/>
        <v/>
      </c>
      <c r="D43" t="str">
        <f t="shared" si="5"/>
        <v/>
      </c>
      <c r="E43" t="str">
        <f t="shared" si="6"/>
        <v/>
      </c>
    </row>
    <row r="44" spans="1:5" x14ac:dyDescent="0.25">
      <c r="A44" s="15" t="e">
        <f>Tabela1[[#This Row],[ns1:infCpl]]</f>
        <v>#VALUE!</v>
      </c>
      <c r="B44" t="str">
        <f t="shared" si="0"/>
        <v/>
      </c>
      <c r="C44" t="str">
        <f t="shared" si="4"/>
        <v/>
      </c>
      <c r="D44" t="str">
        <f t="shared" si="5"/>
        <v/>
      </c>
      <c r="E44" t="str">
        <f t="shared" si="6"/>
        <v/>
      </c>
    </row>
    <row r="45" spans="1:5" x14ac:dyDescent="0.25">
      <c r="A45" s="15" t="e">
        <f>Tabela1[[#This Row],[ns1:infCpl]]</f>
        <v>#VALUE!</v>
      </c>
      <c r="B45" t="str">
        <f t="shared" si="0"/>
        <v/>
      </c>
      <c r="C45" t="str">
        <f t="shared" si="4"/>
        <v/>
      </c>
      <c r="D45" t="str">
        <f t="shared" si="5"/>
        <v/>
      </c>
      <c r="E45" t="str">
        <f t="shared" si="6"/>
        <v/>
      </c>
    </row>
    <row r="46" spans="1:5" x14ac:dyDescent="0.25">
      <c r="A46" s="15" t="e">
        <f>Tabela1[[#This Row],[ns1:infCpl]]</f>
        <v>#VALUE!</v>
      </c>
      <c r="B46" t="str">
        <f t="shared" si="0"/>
        <v/>
      </c>
      <c r="C46" t="str">
        <f t="shared" si="4"/>
        <v/>
      </c>
      <c r="D46" t="str">
        <f t="shared" si="5"/>
        <v/>
      </c>
      <c r="E46" t="str">
        <f t="shared" si="6"/>
        <v/>
      </c>
    </row>
    <row r="47" spans="1:5" x14ac:dyDescent="0.25">
      <c r="A47" s="15" t="e">
        <f>Tabela1[[#This Row],[ns1:infCpl]]</f>
        <v>#VALUE!</v>
      </c>
      <c r="B47" t="str">
        <f t="shared" si="0"/>
        <v/>
      </c>
      <c r="C47" t="str">
        <f t="shared" si="4"/>
        <v/>
      </c>
      <c r="D47" t="str">
        <f t="shared" si="5"/>
        <v/>
      </c>
      <c r="E47" t="str">
        <f t="shared" si="6"/>
        <v/>
      </c>
    </row>
    <row r="48" spans="1:5" x14ac:dyDescent="0.25">
      <c r="A48" s="15" t="e">
        <f>Tabela1[[#This Row],[ns1:infCpl]]</f>
        <v>#VALUE!</v>
      </c>
      <c r="B48" t="str">
        <f t="shared" si="0"/>
        <v/>
      </c>
      <c r="C48" t="str">
        <f t="shared" si="4"/>
        <v/>
      </c>
      <c r="D48" t="str">
        <f t="shared" si="5"/>
        <v/>
      </c>
      <c r="E48" t="str">
        <f t="shared" si="6"/>
        <v/>
      </c>
    </row>
    <row r="49" spans="1:5" x14ac:dyDescent="0.25">
      <c r="A49" s="15" t="e">
        <f>Tabela1[[#This Row],[ns1:infCpl]]</f>
        <v>#VALUE!</v>
      </c>
      <c r="B49" t="str">
        <f t="shared" si="0"/>
        <v/>
      </c>
      <c r="C49" t="str">
        <f t="shared" si="4"/>
        <v/>
      </c>
      <c r="D49" t="str">
        <f t="shared" si="5"/>
        <v/>
      </c>
      <c r="E49" t="str">
        <f t="shared" si="6"/>
        <v/>
      </c>
    </row>
    <row r="50" spans="1:5" x14ac:dyDescent="0.25">
      <c r="A50" s="15" t="e">
        <f>Tabela1[[#This Row],[ns1:infCpl]]</f>
        <v>#VALUE!</v>
      </c>
      <c r="B50" t="str">
        <f t="shared" si="0"/>
        <v/>
      </c>
      <c r="C50" t="str">
        <f t="shared" si="4"/>
        <v/>
      </c>
      <c r="D50" t="str">
        <f t="shared" si="5"/>
        <v/>
      </c>
      <c r="E50" t="str">
        <f t="shared" si="6"/>
        <v/>
      </c>
    </row>
    <row r="51" spans="1:5" x14ac:dyDescent="0.25">
      <c r="A51" s="15" t="e">
        <f>Tabela1[[#This Row],[ns1:infCpl]]</f>
        <v>#VALUE!</v>
      </c>
      <c r="B51" t="str">
        <f t="shared" si="0"/>
        <v/>
      </c>
      <c r="C51" t="str">
        <f t="shared" si="4"/>
        <v/>
      </c>
      <c r="D51" t="str">
        <f t="shared" si="5"/>
        <v/>
      </c>
      <c r="E51" t="str">
        <f t="shared" si="6"/>
        <v/>
      </c>
    </row>
    <row r="52" spans="1:5" x14ac:dyDescent="0.25">
      <c r="A52" s="15" t="e">
        <f>Tabela1[[#This Row],[ns1:infCpl]]</f>
        <v>#VALUE!</v>
      </c>
      <c r="B52" t="str">
        <f t="shared" si="0"/>
        <v/>
      </c>
      <c r="C52" t="str">
        <f t="shared" si="4"/>
        <v/>
      </c>
      <c r="D52" t="str">
        <f t="shared" si="5"/>
        <v/>
      </c>
      <c r="E52" t="str">
        <f t="shared" si="6"/>
        <v/>
      </c>
    </row>
    <row r="53" spans="1:5" x14ac:dyDescent="0.25">
      <c r="A53" s="15" t="e">
        <f>Tabela1[[#This Row],[ns1:infCpl]]</f>
        <v>#VALUE!</v>
      </c>
      <c r="B53" t="str">
        <f t="shared" si="0"/>
        <v/>
      </c>
      <c r="C53" t="str">
        <f t="shared" si="4"/>
        <v/>
      </c>
      <c r="D53" t="str">
        <f t="shared" si="5"/>
        <v/>
      </c>
      <c r="E53" t="str">
        <f t="shared" si="6"/>
        <v/>
      </c>
    </row>
    <row r="54" spans="1:5" x14ac:dyDescent="0.25">
      <c r="A54" s="15" t="e">
        <f>Tabela1[[#This Row],[ns1:infCpl]]</f>
        <v>#VALUE!</v>
      </c>
      <c r="B54" t="str">
        <f t="shared" si="0"/>
        <v/>
      </c>
      <c r="C54" t="str">
        <f t="shared" si="4"/>
        <v/>
      </c>
      <c r="D54" t="str">
        <f t="shared" si="5"/>
        <v/>
      </c>
      <c r="E54" t="str">
        <f t="shared" si="6"/>
        <v/>
      </c>
    </row>
    <row r="55" spans="1:5" x14ac:dyDescent="0.25">
      <c r="A55" s="15" t="e">
        <f>Tabela1[[#This Row],[ns1:infCpl]]</f>
        <v>#VALUE!</v>
      </c>
      <c r="B55" t="str">
        <f t="shared" si="0"/>
        <v/>
      </c>
      <c r="C55" t="str">
        <f t="shared" si="4"/>
        <v/>
      </c>
      <c r="D55" t="str">
        <f t="shared" si="5"/>
        <v/>
      </c>
      <c r="E55" t="str">
        <f t="shared" si="6"/>
        <v/>
      </c>
    </row>
    <row r="56" spans="1:5" x14ac:dyDescent="0.25">
      <c r="A56" s="15" t="e">
        <f>Tabela1[[#This Row],[ns1:infCpl]]</f>
        <v>#VALUE!</v>
      </c>
      <c r="B56" t="str">
        <f t="shared" si="0"/>
        <v/>
      </c>
      <c r="C56" t="str">
        <f t="shared" si="4"/>
        <v/>
      </c>
      <c r="D56" t="str">
        <f t="shared" si="5"/>
        <v/>
      </c>
      <c r="E56" t="str">
        <f t="shared" si="6"/>
        <v/>
      </c>
    </row>
    <row r="57" spans="1:5" x14ac:dyDescent="0.25">
      <c r="A57" s="15" t="e">
        <f>Tabela1[[#This Row],[ns1:infCpl]]</f>
        <v>#VALUE!</v>
      </c>
      <c r="B57" t="str">
        <f t="shared" si="0"/>
        <v/>
      </c>
      <c r="C57" t="str">
        <f t="shared" si="4"/>
        <v/>
      </c>
      <c r="D57" t="str">
        <f t="shared" si="5"/>
        <v/>
      </c>
      <c r="E57" t="str">
        <f t="shared" si="6"/>
        <v/>
      </c>
    </row>
    <row r="58" spans="1:5" x14ac:dyDescent="0.25">
      <c r="A58" s="15" t="e">
        <f>Tabela1[[#This Row],[ns1:infCpl]]</f>
        <v>#VALUE!</v>
      </c>
      <c r="B58" t="str">
        <f t="shared" si="0"/>
        <v/>
      </c>
      <c r="C58" t="str">
        <f t="shared" si="4"/>
        <v/>
      </c>
      <c r="D58" t="str">
        <f t="shared" si="5"/>
        <v/>
      </c>
      <c r="E58" t="str">
        <f t="shared" si="6"/>
        <v/>
      </c>
    </row>
    <row r="59" spans="1:5" x14ac:dyDescent="0.25">
      <c r="A59" s="15" t="e">
        <f>Tabela1[[#This Row],[ns1:infCpl]]</f>
        <v>#VALUE!</v>
      </c>
      <c r="B59" t="str">
        <f t="shared" si="0"/>
        <v/>
      </c>
      <c r="C59" t="str">
        <f t="shared" si="4"/>
        <v/>
      </c>
      <c r="D59" t="str">
        <f t="shared" si="5"/>
        <v/>
      </c>
      <c r="E59" t="str">
        <f t="shared" si="6"/>
        <v/>
      </c>
    </row>
    <row r="60" spans="1:5" x14ac:dyDescent="0.25">
      <c r="A60" s="15" t="e">
        <f>Tabela1[[#This Row],[ns1:infCpl]]</f>
        <v>#VALUE!</v>
      </c>
      <c r="B60" t="str">
        <f t="shared" si="0"/>
        <v/>
      </c>
      <c r="C60" t="str">
        <f t="shared" si="4"/>
        <v/>
      </c>
      <c r="D60" t="str">
        <f t="shared" si="5"/>
        <v/>
      </c>
      <c r="E60" t="str">
        <f t="shared" si="6"/>
        <v/>
      </c>
    </row>
    <row r="61" spans="1:5" x14ac:dyDescent="0.25">
      <c r="A61" s="15" t="e">
        <f>Tabela1[[#This Row],[ns1:infCpl]]</f>
        <v>#VALUE!</v>
      </c>
      <c r="B61" t="str">
        <f t="shared" si="0"/>
        <v/>
      </c>
      <c r="C61" t="str">
        <f t="shared" si="4"/>
        <v/>
      </c>
      <c r="D61" t="str">
        <f t="shared" si="5"/>
        <v/>
      </c>
      <c r="E61" t="str">
        <f t="shared" si="6"/>
        <v/>
      </c>
    </row>
    <row r="62" spans="1:5" x14ac:dyDescent="0.25">
      <c r="A62" s="15" t="e">
        <f>Tabela1[[#This Row],[ns1:infCpl]]</f>
        <v>#VALUE!</v>
      </c>
      <c r="B62" t="str">
        <f t="shared" si="0"/>
        <v/>
      </c>
      <c r="C62" t="str">
        <f t="shared" si="4"/>
        <v/>
      </c>
      <c r="D62" t="str">
        <f t="shared" si="5"/>
        <v/>
      </c>
      <c r="E62" t="str">
        <f t="shared" si="6"/>
        <v/>
      </c>
    </row>
    <row r="63" spans="1:5" x14ac:dyDescent="0.25">
      <c r="A63" s="15" t="e">
        <f>Tabela1[[#This Row],[ns1:infCpl]]</f>
        <v>#VALUE!</v>
      </c>
      <c r="B63" t="str">
        <f t="shared" si="0"/>
        <v/>
      </c>
      <c r="C63" t="str">
        <f t="shared" si="4"/>
        <v/>
      </c>
      <c r="D63" t="str">
        <f t="shared" si="5"/>
        <v/>
      </c>
      <c r="E63" t="str">
        <f t="shared" si="6"/>
        <v/>
      </c>
    </row>
    <row r="64" spans="1:5" x14ac:dyDescent="0.25">
      <c r="A64" s="15" t="e">
        <f>Tabela1[[#This Row],[ns1:infCpl]]</f>
        <v>#VALUE!</v>
      </c>
      <c r="B64" t="str">
        <f t="shared" si="0"/>
        <v/>
      </c>
      <c r="C64" t="str">
        <f t="shared" si="4"/>
        <v/>
      </c>
      <c r="D64" t="str">
        <f t="shared" si="5"/>
        <v/>
      </c>
      <c r="E64" t="str">
        <f t="shared" si="6"/>
        <v/>
      </c>
    </row>
    <row r="65" spans="1:5" x14ac:dyDescent="0.25">
      <c r="A65" s="15" t="e">
        <f>Tabela1[[#This Row],[ns1:infCpl]]</f>
        <v>#VALUE!</v>
      </c>
      <c r="B65" t="str">
        <f t="shared" si="0"/>
        <v/>
      </c>
      <c r="C65" t="str">
        <f t="shared" si="4"/>
        <v/>
      </c>
      <c r="D65" t="str">
        <f t="shared" si="5"/>
        <v/>
      </c>
      <c r="E65" t="str">
        <f t="shared" si="6"/>
        <v/>
      </c>
    </row>
    <row r="66" spans="1:5" x14ac:dyDescent="0.25">
      <c r="A66" s="15" t="e">
        <f>Tabela1[[#This Row],[ns1:infCpl]]</f>
        <v>#VALUE!</v>
      </c>
      <c r="B66" t="str">
        <f t="shared" ref="B66:B129" si="7">IFERROR(MID(A66, SEARCH("NOVOS", A66), 5),"")</f>
        <v/>
      </c>
      <c r="C66" t="str">
        <f t="shared" si="4"/>
        <v/>
      </c>
      <c r="D66" t="str">
        <f t="shared" si="5"/>
        <v/>
      </c>
      <c r="E66" t="str">
        <f t="shared" si="6"/>
        <v/>
      </c>
    </row>
    <row r="67" spans="1:5" x14ac:dyDescent="0.25">
      <c r="A67" s="15" t="e">
        <f>Tabela1[[#This Row],[ns1:infCpl]]</f>
        <v>#VALUE!</v>
      </c>
      <c r="B67" t="str">
        <f t="shared" si="7"/>
        <v/>
      </c>
      <c r="C67" t="str">
        <f t="shared" si="4"/>
        <v/>
      </c>
      <c r="D67" t="str">
        <f t="shared" si="5"/>
        <v/>
      </c>
      <c r="E67" t="str">
        <f t="shared" si="6"/>
        <v/>
      </c>
    </row>
    <row r="68" spans="1:5" x14ac:dyDescent="0.25">
      <c r="A68" s="15" t="e">
        <f>Tabela1[[#This Row],[ns1:infCpl]]</f>
        <v>#VALUE!</v>
      </c>
      <c r="B68" t="str">
        <f t="shared" si="7"/>
        <v/>
      </c>
      <c r="C68" t="str">
        <f t="shared" si="4"/>
        <v/>
      </c>
      <c r="D68" t="str">
        <f t="shared" si="5"/>
        <v/>
      </c>
      <c r="E68" t="str">
        <f t="shared" si="6"/>
        <v/>
      </c>
    </row>
    <row r="69" spans="1:5" x14ac:dyDescent="0.25">
      <c r="A69" s="15" t="e">
        <f>Tabela1[[#This Row],[ns1:infCpl]]</f>
        <v>#VALUE!</v>
      </c>
      <c r="B69" t="str">
        <f t="shared" si="7"/>
        <v/>
      </c>
      <c r="C69" t="str">
        <f t="shared" si="4"/>
        <v/>
      </c>
      <c r="D69" t="str">
        <f t="shared" si="5"/>
        <v/>
      </c>
      <c r="E69" t="str">
        <f t="shared" si="6"/>
        <v/>
      </c>
    </row>
    <row r="70" spans="1:5" x14ac:dyDescent="0.25">
      <c r="A70" s="15" t="e">
        <f>Tabela1[[#This Row],[ns1:infCpl]]</f>
        <v>#VALUE!</v>
      </c>
      <c r="B70" t="str">
        <f t="shared" si="7"/>
        <v/>
      </c>
      <c r="C70" t="str">
        <f t="shared" si="4"/>
        <v/>
      </c>
      <c r="D70" t="str">
        <f t="shared" si="5"/>
        <v/>
      </c>
      <c r="E70" t="str">
        <f t="shared" si="6"/>
        <v/>
      </c>
    </row>
    <row r="71" spans="1:5" x14ac:dyDescent="0.25">
      <c r="A71" s="15" t="e">
        <f>Tabela1[[#This Row],[ns1:infCpl]]</f>
        <v>#VALUE!</v>
      </c>
      <c r="B71" t="str">
        <f t="shared" si="7"/>
        <v/>
      </c>
      <c r="C71" t="str">
        <f t="shared" si="4"/>
        <v/>
      </c>
      <c r="D71" t="str">
        <f t="shared" si="5"/>
        <v/>
      </c>
      <c r="E71" t="str">
        <f t="shared" si="6"/>
        <v/>
      </c>
    </row>
    <row r="72" spans="1:5" x14ac:dyDescent="0.25">
      <c r="A72" s="15" t="e">
        <f>Tabela1[[#This Row],[ns1:infCpl]]</f>
        <v>#VALUE!</v>
      </c>
      <c r="B72" t="str">
        <f t="shared" si="7"/>
        <v/>
      </c>
      <c r="C72" t="str">
        <f t="shared" si="4"/>
        <v/>
      </c>
      <c r="D72" t="str">
        <f t="shared" si="5"/>
        <v/>
      </c>
      <c r="E72" t="str">
        <f t="shared" si="6"/>
        <v/>
      </c>
    </row>
    <row r="73" spans="1:5" x14ac:dyDescent="0.25">
      <c r="A73" s="15" t="e">
        <f>Tabela1[[#This Row],[ns1:infCpl]]</f>
        <v>#VALUE!</v>
      </c>
      <c r="B73" t="str">
        <f t="shared" si="7"/>
        <v/>
      </c>
      <c r="C73" t="str">
        <f t="shared" si="4"/>
        <v/>
      </c>
      <c r="D73" t="str">
        <f t="shared" si="5"/>
        <v/>
      </c>
      <c r="E73" t="str">
        <f t="shared" si="6"/>
        <v/>
      </c>
    </row>
    <row r="74" spans="1:5" x14ac:dyDescent="0.25">
      <c r="A74" s="15" t="e">
        <f>Tabela1[[#This Row],[ns1:infCpl]]</f>
        <v>#VALUE!</v>
      </c>
      <c r="B74" t="str">
        <f t="shared" si="7"/>
        <v/>
      </c>
      <c r="C74" t="str">
        <f t="shared" si="4"/>
        <v/>
      </c>
      <c r="D74" t="str">
        <f t="shared" si="5"/>
        <v/>
      </c>
      <c r="E74" t="str">
        <f t="shared" si="6"/>
        <v/>
      </c>
    </row>
    <row r="75" spans="1:5" x14ac:dyDescent="0.25">
      <c r="A75" s="15" t="e">
        <f>Tabela1[[#This Row],[ns1:infCpl]]</f>
        <v>#VALUE!</v>
      </c>
      <c r="B75" t="str">
        <f t="shared" si="7"/>
        <v/>
      </c>
      <c r="C75" t="str">
        <f t="shared" si="4"/>
        <v/>
      </c>
      <c r="D75" t="str">
        <f t="shared" si="5"/>
        <v/>
      </c>
      <c r="E75" t="str">
        <f t="shared" si="6"/>
        <v/>
      </c>
    </row>
    <row r="76" spans="1:5" x14ac:dyDescent="0.25">
      <c r="A76" s="15" t="e">
        <f>Tabela1[[#This Row],[ns1:infCpl]]</f>
        <v>#VALUE!</v>
      </c>
      <c r="B76" t="str">
        <f t="shared" si="7"/>
        <v/>
      </c>
      <c r="C76" t="str">
        <f t="shared" si="4"/>
        <v/>
      </c>
      <c r="D76" t="str">
        <f t="shared" si="5"/>
        <v/>
      </c>
      <c r="E76" t="str">
        <f t="shared" si="6"/>
        <v/>
      </c>
    </row>
    <row r="77" spans="1:5" x14ac:dyDescent="0.25">
      <c r="A77" s="15" t="e">
        <f>Tabela1[[#This Row],[ns1:infCpl]]</f>
        <v>#VALUE!</v>
      </c>
      <c r="B77" t="str">
        <f t="shared" si="7"/>
        <v/>
      </c>
      <c r="C77" t="str">
        <f t="shared" si="4"/>
        <v/>
      </c>
      <c r="D77" t="str">
        <f t="shared" si="5"/>
        <v/>
      </c>
      <c r="E77" t="str">
        <f t="shared" si="6"/>
        <v/>
      </c>
    </row>
    <row r="78" spans="1:5" x14ac:dyDescent="0.25">
      <c r="A78" s="15" t="e">
        <f>Tabela1[[#This Row],[ns1:infCpl]]</f>
        <v>#VALUE!</v>
      </c>
      <c r="B78" t="str">
        <f t="shared" si="7"/>
        <v/>
      </c>
      <c r="C78" t="str">
        <f t="shared" si="4"/>
        <v/>
      </c>
      <c r="D78" t="str">
        <f t="shared" si="5"/>
        <v/>
      </c>
      <c r="E78" t="str">
        <f t="shared" si="6"/>
        <v/>
      </c>
    </row>
    <row r="79" spans="1:5" x14ac:dyDescent="0.25">
      <c r="A79" s="15" t="e">
        <f>Tabela1[[#This Row],[ns1:infCpl]]</f>
        <v>#VALUE!</v>
      </c>
      <c r="B79" t="str">
        <f t="shared" si="7"/>
        <v/>
      </c>
      <c r="C79" t="str">
        <f t="shared" ref="C79:C142" si="8">IFERROR(MID(A79, SEARCH("PECAS", A79), 5),"")</f>
        <v/>
      </c>
      <c r="D79" t="str">
        <f t="shared" ref="D79:D142" si="9">IFERROR(MID(A79, SEARCH("OFICINA", A79), 7),"")</f>
        <v/>
      </c>
      <c r="E79" t="str">
        <f t="shared" ref="E79:E142" si="10">CONCATENATE(B79,C79,D79)</f>
        <v/>
      </c>
    </row>
    <row r="80" spans="1:5" x14ac:dyDescent="0.25">
      <c r="A80" s="15" t="e">
        <f>Tabela1[[#This Row],[ns1:infCpl]]</f>
        <v>#VALUE!</v>
      </c>
      <c r="B80" t="str">
        <f t="shared" si="7"/>
        <v/>
      </c>
      <c r="C80" t="str">
        <f t="shared" si="8"/>
        <v/>
      </c>
      <c r="D80" t="str">
        <f t="shared" si="9"/>
        <v/>
      </c>
      <c r="E80" t="str">
        <f t="shared" si="10"/>
        <v/>
      </c>
    </row>
    <row r="81" spans="1:5" x14ac:dyDescent="0.25">
      <c r="A81" s="15" t="e">
        <f>Tabela1[[#This Row],[ns1:infCpl]]</f>
        <v>#VALUE!</v>
      </c>
      <c r="B81" t="str">
        <f t="shared" si="7"/>
        <v/>
      </c>
      <c r="C81" t="str">
        <f t="shared" si="8"/>
        <v/>
      </c>
      <c r="D81" t="str">
        <f t="shared" si="9"/>
        <v/>
      </c>
      <c r="E81" t="str">
        <f t="shared" si="10"/>
        <v/>
      </c>
    </row>
    <row r="82" spans="1:5" x14ac:dyDescent="0.25">
      <c r="A82" s="15" t="e">
        <f>Tabela1[[#This Row],[ns1:infCpl]]</f>
        <v>#VALUE!</v>
      </c>
      <c r="B82" t="str">
        <f t="shared" si="7"/>
        <v/>
      </c>
      <c r="C82" t="str">
        <f t="shared" si="8"/>
        <v/>
      </c>
      <c r="D82" t="str">
        <f t="shared" si="9"/>
        <v/>
      </c>
      <c r="E82" t="str">
        <f t="shared" si="10"/>
        <v/>
      </c>
    </row>
    <row r="83" spans="1:5" x14ac:dyDescent="0.25">
      <c r="A83" s="15" t="e">
        <f>Tabela1[[#This Row],[ns1:infCpl]]</f>
        <v>#VALUE!</v>
      </c>
      <c r="B83" t="str">
        <f t="shared" si="7"/>
        <v/>
      </c>
      <c r="C83" t="str">
        <f t="shared" si="8"/>
        <v/>
      </c>
      <c r="D83" t="str">
        <f t="shared" si="9"/>
        <v/>
      </c>
      <c r="E83" t="str">
        <f t="shared" si="10"/>
        <v/>
      </c>
    </row>
    <row r="84" spans="1:5" x14ac:dyDescent="0.25">
      <c r="A84" s="15" t="e">
        <f>Tabela1[[#This Row],[ns1:infCpl]]</f>
        <v>#VALUE!</v>
      </c>
      <c r="B84" t="str">
        <f t="shared" si="7"/>
        <v/>
      </c>
      <c r="C84" t="str">
        <f t="shared" si="8"/>
        <v/>
      </c>
      <c r="D84" t="str">
        <f t="shared" si="9"/>
        <v/>
      </c>
      <c r="E84" t="str">
        <f t="shared" si="10"/>
        <v/>
      </c>
    </row>
    <row r="85" spans="1:5" x14ac:dyDescent="0.25">
      <c r="A85" s="15" t="e">
        <f>Tabela1[[#This Row],[ns1:infCpl]]</f>
        <v>#VALUE!</v>
      </c>
      <c r="B85" t="str">
        <f t="shared" si="7"/>
        <v/>
      </c>
      <c r="C85" t="str">
        <f t="shared" si="8"/>
        <v/>
      </c>
      <c r="D85" t="str">
        <f t="shared" si="9"/>
        <v/>
      </c>
      <c r="E85" t="str">
        <f t="shared" si="10"/>
        <v/>
      </c>
    </row>
    <row r="86" spans="1:5" x14ac:dyDescent="0.25">
      <c r="A86" s="15" t="e">
        <f>Tabela1[[#This Row],[ns1:infCpl]]</f>
        <v>#VALUE!</v>
      </c>
      <c r="B86" t="str">
        <f t="shared" si="7"/>
        <v/>
      </c>
      <c r="C86" t="str">
        <f t="shared" si="8"/>
        <v/>
      </c>
      <c r="D86" t="str">
        <f t="shared" si="9"/>
        <v/>
      </c>
      <c r="E86" t="str">
        <f t="shared" si="10"/>
        <v/>
      </c>
    </row>
    <row r="87" spans="1:5" x14ac:dyDescent="0.25">
      <c r="A87" s="15" t="e">
        <f>Tabela1[[#This Row],[ns1:infCpl]]</f>
        <v>#VALUE!</v>
      </c>
      <c r="B87" t="str">
        <f t="shared" si="7"/>
        <v/>
      </c>
      <c r="C87" t="str">
        <f t="shared" si="8"/>
        <v/>
      </c>
      <c r="D87" t="str">
        <f t="shared" si="9"/>
        <v/>
      </c>
      <c r="E87" t="str">
        <f t="shared" si="10"/>
        <v/>
      </c>
    </row>
    <row r="88" spans="1:5" x14ac:dyDescent="0.25">
      <c r="A88" s="15" t="e">
        <f>Tabela1[[#This Row],[ns1:infCpl]]</f>
        <v>#VALUE!</v>
      </c>
      <c r="B88" t="str">
        <f t="shared" si="7"/>
        <v/>
      </c>
      <c r="C88" t="str">
        <f t="shared" si="8"/>
        <v/>
      </c>
      <c r="D88" t="str">
        <f t="shared" si="9"/>
        <v/>
      </c>
      <c r="E88" t="str">
        <f t="shared" si="10"/>
        <v/>
      </c>
    </row>
    <row r="89" spans="1:5" x14ac:dyDescent="0.25">
      <c r="A89" s="15" t="e">
        <f>Tabela1[[#This Row],[ns1:infCpl]]</f>
        <v>#VALUE!</v>
      </c>
      <c r="B89" t="str">
        <f t="shared" si="7"/>
        <v/>
      </c>
      <c r="C89" t="str">
        <f t="shared" si="8"/>
        <v/>
      </c>
      <c r="D89" t="str">
        <f t="shared" si="9"/>
        <v/>
      </c>
      <c r="E89" t="str">
        <f t="shared" si="10"/>
        <v/>
      </c>
    </row>
    <row r="90" spans="1:5" x14ac:dyDescent="0.25">
      <c r="A90" s="15" t="e">
        <f>Tabela1[[#This Row],[ns1:infCpl]]</f>
        <v>#VALUE!</v>
      </c>
      <c r="B90" t="str">
        <f t="shared" si="7"/>
        <v/>
      </c>
      <c r="C90" t="str">
        <f t="shared" si="8"/>
        <v/>
      </c>
      <c r="D90" t="str">
        <f t="shared" si="9"/>
        <v/>
      </c>
      <c r="E90" t="str">
        <f t="shared" si="10"/>
        <v/>
      </c>
    </row>
    <row r="91" spans="1:5" x14ac:dyDescent="0.25">
      <c r="A91" s="15" t="e">
        <f>Tabela1[[#This Row],[ns1:infCpl]]</f>
        <v>#VALUE!</v>
      </c>
      <c r="B91" t="str">
        <f t="shared" si="7"/>
        <v/>
      </c>
      <c r="C91" t="str">
        <f t="shared" si="8"/>
        <v/>
      </c>
      <c r="D91" t="str">
        <f t="shared" si="9"/>
        <v/>
      </c>
      <c r="E91" t="str">
        <f t="shared" si="10"/>
        <v/>
      </c>
    </row>
    <row r="92" spans="1:5" x14ac:dyDescent="0.25">
      <c r="A92" s="15" t="e">
        <f>Tabela1[[#This Row],[ns1:infCpl]]</f>
        <v>#VALUE!</v>
      </c>
      <c r="B92" t="str">
        <f t="shared" si="7"/>
        <v/>
      </c>
      <c r="C92" t="str">
        <f t="shared" si="8"/>
        <v/>
      </c>
      <c r="D92" t="str">
        <f t="shared" si="9"/>
        <v/>
      </c>
      <c r="E92" t="str">
        <f t="shared" si="10"/>
        <v/>
      </c>
    </row>
    <row r="93" spans="1:5" x14ac:dyDescent="0.25">
      <c r="A93" s="15" t="e">
        <f>Tabela1[[#This Row],[ns1:infCpl]]</f>
        <v>#VALUE!</v>
      </c>
      <c r="B93" t="str">
        <f t="shared" si="7"/>
        <v/>
      </c>
      <c r="C93" t="str">
        <f t="shared" si="8"/>
        <v/>
      </c>
      <c r="D93" t="str">
        <f t="shared" si="9"/>
        <v/>
      </c>
      <c r="E93" t="str">
        <f t="shared" si="10"/>
        <v/>
      </c>
    </row>
    <row r="94" spans="1:5" x14ac:dyDescent="0.25">
      <c r="A94" s="15" t="e">
        <f>Tabela1[[#This Row],[ns1:infCpl]]</f>
        <v>#VALUE!</v>
      </c>
      <c r="B94" t="str">
        <f t="shared" si="7"/>
        <v/>
      </c>
      <c r="C94" t="str">
        <f t="shared" si="8"/>
        <v/>
      </c>
      <c r="D94" t="str">
        <f t="shared" si="9"/>
        <v/>
      </c>
      <c r="E94" t="str">
        <f t="shared" si="10"/>
        <v/>
      </c>
    </row>
    <row r="95" spans="1:5" x14ac:dyDescent="0.25">
      <c r="A95" s="15" t="e">
        <f>Tabela1[[#This Row],[ns1:infCpl]]</f>
        <v>#VALUE!</v>
      </c>
      <c r="B95" t="str">
        <f t="shared" si="7"/>
        <v/>
      </c>
      <c r="C95" t="str">
        <f t="shared" si="8"/>
        <v/>
      </c>
      <c r="D95" t="str">
        <f t="shared" si="9"/>
        <v/>
      </c>
      <c r="E95" t="str">
        <f t="shared" si="10"/>
        <v/>
      </c>
    </row>
    <row r="96" spans="1:5" x14ac:dyDescent="0.25">
      <c r="A96" s="15" t="e">
        <f>Tabela1[[#This Row],[ns1:infCpl]]</f>
        <v>#VALUE!</v>
      </c>
      <c r="B96" t="str">
        <f t="shared" si="7"/>
        <v/>
      </c>
      <c r="C96" t="str">
        <f t="shared" si="8"/>
        <v/>
      </c>
      <c r="D96" t="str">
        <f t="shared" si="9"/>
        <v/>
      </c>
      <c r="E96" t="str">
        <f t="shared" si="10"/>
        <v/>
      </c>
    </row>
    <row r="97" spans="1:5" x14ac:dyDescent="0.25">
      <c r="A97" s="15" t="e">
        <f>Tabela1[[#This Row],[ns1:infCpl]]</f>
        <v>#VALUE!</v>
      </c>
      <c r="B97" t="str">
        <f t="shared" si="7"/>
        <v/>
      </c>
      <c r="C97" t="str">
        <f t="shared" si="8"/>
        <v/>
      </c>
      <c r="D97" t="str">
        <f t="shared" si="9"/>
        <v/>
      </c>
      <c r="E97" t="str">
        <f t="shared" si="10"/>
        <v/>
      </c>
    </row>
    <row r="98" spans="1:5" x14ac:dyDescent="0.25">
      <c r="A98" s="15" t="e">
        <f>Tabela1[[#This Row],[ns1:infCpl]]</f>
        <v>#VALUE!</v>
      </c>
      <c r="B98" t="str">
        <f t="shared" si="7"/>
        <v/>
      </c>
      <c r="C98" t="str">
        <f t="shared" si="8"/>
        <v/>
      </c>
      <c r="D98" t="str">
        <f t="shared" si="9"/>
        <v/>
      </c>
      <c r="E98" t="str">
        <f t="shared" si="10"/>
        <v/>
      </c>
    </row>
    <row r="99" spans="1:5" x14ac:dyDescent="0.25">
      <c r="A99" s="15" t="e">
        <f>Tabela1[[#This Row],[ns1:infCpl]]</f>
        <v>#VALUE!</v>
      </c>
      <c r="B99" t="str">
        <f t="shared" si="7"/>
        <v/>
      </c>
      <c r="C99" t="str">
        <f t="shared" si="8"/>
        <v/>
      </c>
      <c r="D99" t="str">
        <f t="shared" si="9"/>
        <v/>
      </c>
      <c r="E99" t="str">
        <f t="shared" si="10"/>
        <v/>
      </c>
    </row>
    <row r="100" spans="1:5" x14ac:dyDescent="0.25">
      <c r="A100" s="15" t="e">
        <f>Tabela1[[#This Row],[ns1:infCpl]]</f>
        <v>#VALUE!</v>
      </c>
      <c r="B100" t="str">
        <f t="shared" si="7"/>
        <v/>
      </c>
      <c r="C100" t="str">
        <f t="shared" si="8"/>
        <v/>
      </c>
      <c r="D100" t="str">
        <f t="shared" si="9"/>
        <v/>
      </c>
      <c r="E100" t="str">
        <f t="shared" si="10"/>
        <v/>
      </c>
    </row>
    <row r="101" spans="1:5" x14ac:dyDescent="0.25">
      <c r="A101" s="15" t="e">
        <f>Tabela1[[#This Row],[ns1:infCpl]]</f>
        <v>#VALUE!</v>
      </c>
      <c r="B101" t="str">
        <f t="shared" si="7"/>
        <v/>
      </c>
      <c r="C101" t="str">
        <f t="shared" si="8"/>
        <v/>
      </c>
      <c r="D101" t="str">
        <f t="shared" si="9"/>
        <v/>
      </c>
      <c r="E101" t="str">
        <f t="shared" si="10"/>
        <v/>
      </c>
    </row>
    <row r="102" spans="1:5" x14ac:dyDescent="0.25">
      <c r="A102" s="15" t="e">
        <f>Tabela1[[#This Row],[ns1:infCpl]]</f>
        <v>#VALUE!</v>
      </c>
      <c r="B102" t="str">
        <f t="shared" si="7"/>
        <v/>
      </c>
      <c r="C102" t="str">
        <f t="shared" si="8"/>
        <v/>
      </c>
      <c r="D102" t="str">
        <f t="shared" si="9"/>
        <v/>
      </c>
      <c r="E102" t="str">
        <f t="shared" si="10"/>
        <v/>
      </c>
    </row>
    <row r="103" spans="1:5" x14ac:dyDescent="0.25">
      <c r="A103" s="15" t="e">
        <f>Tabela1[[#This Row],[ns1:infCpl]]</f>
        <v>#VALUE!</v>
      </c>
      <c r="B103" t="str">
        <f t="shared" si="7"/>
        <v/>
      </c>
      <c r="C103" t="str">
        <f t="shared" si="8"/>
        <v/>
      </c>
      <c r="D103" t="str">
        <f t="shared" si="9"/>
        <v/>
      </c>
      <c r="E103" t="str">
        <f t="shared" si="10"/>
        <v/>
      </c>
    </row>
    <row r="104" spans="1:5" x14ac:dyDescent="0.25">
      <c r="A104" s="15" t="e">
        <f>Tabela1[[#This Row],[ns1:infCpl]]</f>
        <v>#VALUE!</v>
      </c>
      <c r="B104" t="str">
        <f t="shared" si="7"/>
        <v/>
      </c>
      <c r="C104" t="str">
        <f t="shared" si="8"/>
        <v/>
      </c>
      <c r="D104" t="str">
        <f t="shared" si="9"/>
        <v/>
      </c>
      <c r="E104" t="str">
        <f t="shared" si="10"/>
        <v/>
      </c>
    </row>
    <row r="105" spans="1:5" x14ac:dyDescent="0.25">
      <c r="A105" s="15" t="e">
        <f>Tabela1[[#This Row],[ns1:infCpl]]</f>
        <v>#VALUE!</v>
      </c>
      <c r="B105" t="str">
        <f t="shared" si="7"/>
        <v/>
      </c>
      <c r="C105" t="str">
        <f t="shared" si="8"/>
        <v/>
      </c>
      <c r="D105" t="str">
        <f t="shared" si="9"/>
        <v/>
      </c>
      <c r="E105" t="str">
        <f t="shared" si="10"/>
        <v/>
      </c>
    </row>
    <row r="106" spans="1:5" x14ac:dyDescent="0.25">
      <c r="A106" s="15" t="e">
        <f>Tabela1[[#This Row],[ns1:infCpl]]</f>
        <v>#VALUE!</v>
      </c>
      <c r="B106" t="str">
        <f t="shared" si="7"/>
        <v/>
      </c>
      <c r="C106" t="str">
        <f t="shared" si="8"/>
        <v/>
      </c>
      <c r="D106" t="str">
        <f t="shared" si="9"/>
        <v/>
      </c>
      <c r="E106" t="str">
        <f t="shared" si="10"/>
        <v/>
      </c>
    </row>
    <row r="107" spans="1:5" x14ac:dyDescent="0.25">
      <c r="A107" s="15" t="e">
        <f>Tabela1[[#This Row],[ns1:infCpl]]</f>
        <v>#VALUE!</v>
      </c>
      <c r="B107" t="str">
        <f t="shared" si="7"/>
        <v/>
      </c>
      <c r="C107" t="str">
        <f t="shared" si="8"/>
        <v/>
      </c>
      <c r="D107" t="str">
        <f t="shared" si="9"/>
        <v/>
      </c>
      <c r="E107" t="str">
        <f t="shared" si="10"/>
        <v/>
      </c>
    </row>
    <row r="108" spans="1:5" x14ac:dyDescent="0.25">
      <c r="A108" s="15" t="e">
        <f>Tabela1[[#This Row],[ns1:infCpl]]</f>
        <v>#VALUE!</v>
      </c>
      <c r="B108" t="str">
        <f t="shared" si="7"/>
        <v/>
      </c>
      <c r="C108" t="str">
        <f t="shared" si="8"/>
        <v/>
      </c>
      <c r="D108" t="str">
        <f t="shared" si="9"/>
        <v/>
      </c>
      <c r="E108" t="str">
        <f t="shared" si="10"/>
        <v/>
      </c>
    </row>
    <row r="109" spans="1:5" x14ac:dyDescent="0.25">
      <c r="A109" s="15" t="e">
        <f>Tabela1[[#This Row],[ns1:infCpl]]</f>
        <v>#VALUE!</v>
      </c>
      <c r="B109" t="str">
        <f t="shared" si="7"/>
        <v/>
      </c>
      <c r="C109" t="str">
        <f t="shared" si="8"/>
        <v/>
      </c>
      <c r="D109" t="str">
        <f t="shared" si="9"/>
        <v/>
      </c>
      <c r="E109" t="str">
        <f t="shared" si="10"/>
        <v/>
      </c>
    </row>
    <row r="110" spans="1:5" x14ac:dyDescent="0.25">
      <c r="A110" s="15" t="e">
        <f>Tabela1[[#This Row],[ns1:infCpl]]</f>
        <v>#VALUE!</v>
      </c>
      <c r="B110" t="str">
        <f t="shared" si="7"/>
        <v/>
      </c>
      <c r="C110" t="str">
        <f t="shared" si="8"/>
        <v/>
      </c>
      <c r="D110" t="str">
        <f t="shared" si="9"/>
        <v/>
      </c>
      <c r="E110" t="str">
        <f t="shared" si="10"/>
        <v/>
      </c>
    </row>
    <row r="111" spans="1:5" x14ac:dyDescent="0.25">
      <c r="A111" s="15" t="e">
        <f>Tabela1[[#This Row],[ns1:infCpl]]</f>
        <v>#VALUE!</v>
      </c>
      <c r="B111" t="str">
        <f t="shared" si="7"/>
        <v/>
      </c>
      <c r="C111" t="str">
        <f t="shared" si="8"/>
        <v/>
      </c>
      <c r="D111" t="str">
        <f t="shared" si="9"/>
        <v/>
      </c>
      <c r="E111" t="str">
        <f t="shared" si="10"/>
        <v/>
      </c>
    </row>
    <row r="112" spans="1:5" x14ac:dyDescent="0.25">
      <c r="A112" s="15" t="e">
        <f>Tabela1[[#This Row],[ns1:infCpl]]</f>
        <v>#VALUE!</v>
      </c>
      <c r="B112" t="str">
        <f t="shared" si="7"/>
        <v/>
      </c>
      <c r="C112" t="str">
        <f t="shared" si="8"/>
        <v/>
      </c>
      <c r="D112" t="str">
        <f t="shared" si="9"/>
        <v/>
      </c>
      <c r="E112" t="str">
        <f t="shared" si="10"/>
        <v/>
      </c>
    </row>
    <row r="113" spans="1:5" x14ac:dyDescent="0.25">
      <c r="A113" s="15" t="e">
        <f>Tabela1[[#This Row],[ns1:infCpl]]</f>
        <v>#VALUE!</v>
      </c>
      <c r="B113" t="str">
        <f t="shared" si="7"/>
        <v/>
      </c>
      <c r="C113" t="str">
        <f t="shared" si="8"/>
        <v/>
      </c>
      <c r="D113" t="str">
        <f t="shared" si="9"/>
        <v/>
      </c>
      <c r="E113" t="str">
        <f t="shared" si="10"/>
        <v/>
      </c>
    </row>
    <row r="114" spans="1:5" x14ac:dyDescent="0.25">
      <c r="A114" s="15" t="e">
        <f>Tabela1[[#This Row],[ns1:infCpl]]</f>
        <v>#VALUE!</v>
      </c>
      <c r="B114" t="str">
        <f t="shared" si="7"/>
        <v/>
      </c>
      <c r="C114" t="str">
        <f t="shared" si="8"/>
        <v/>
      </c>
      <c r="D114" t="str">
        <f t="shared" si="9"/>
        <v/>
      </c>
      <c r="E114" t="str">
        <f t="shared" si="10"/>
        <v/>
      </c>
    </row>
    <row r="115" spans="1:5" x14ac:dyDescent="0.25">
      <c r="A115" s="15" t="e">
        <f>Tabela1[[#This Row],[ns1:infCpl]]</f>
        <v>#VALUE!</v>
      </c>
      <c r="B115" t="str">
        <f t="shared" si="7"/>
        <v/>
      </c>
      <c r="C115" t="str">
        <f t="shared" si="8"/>
        <v/>
      </c>
      <c r="D115" t="str">
        <f t="shared" si="9"/>
        <v/>
      </c>
      <c r="E115" t="str">
        <f t="shared" si="10"/>
        <v/>
      </c>
    </row>
    <row r="116" spans="1:5" x14ac:dyDescent="0.25">
      <c r="A116" s="15" t="e">
        <f>Tabela1[[#This Row],[ns1:infCpl]]</f>
        <v>#VALUE!</v>
      </c>
      <c r="B116" t="str">
        <f t="shared" si="7"/>
        <v/>
      </c>
      <c r="C116" t="str">
        <f t="shared" si="8"/>
        <v/>
      </c>
      <c r="D116" t="str">
        <f t="shared" si="9"/>
        <v/>
      </c>
      <c r="E116" t="str">
        <f t="shared" si="10"/>
        <v/>
      </c>
    </row>
    <row r="117" spans="1:5" x14ac:dyDescent="0.25">
      <c r="A117" s="15" t="e">
        <f>Tabela1[[#This Row],[ns1:infCpl]]</f>
        <v>#VALUE!</v>
      </c>
      <c r="B117" t="str">
        <f t="shared" si="7"/>
        <v/>
      </c>
      <c r="C117" t="str">
        <f t="shared" si="8"/>
        <v/>
      </c>
      <c r="D117" t="str">
        <f t="shared" si="9"/>
        <v/>
      </c>
      <c r="E117" t="str">
        <f t="shared" si="10"/>
        <v/>
      </c>
    </row>
    <row r="118" spans="1:5" x14ac:dyDescent="0.25">
      <c r="A118" s="15" t="e">
        <f>Tabela1[[#This Row],[ns1:infCpl]]</f>
        <v>#VALUE!</v>
      </c>
      <c r="B118" t="str">
        <f t="shared" si="7"/>
        <v/>
      </c>
      <c r="C118" t="str">
        <f t="shared" si="8"/>
        <v/>
      </c>
      <c r="D118" t="str">
        <f t="shared" si="9"/>
        <v/>
      </c>
      <c r="E118" t="str">
        <f t="shared" si="10"/>
        <v/>
      </c>
    </row>
    <row r="119" spans="1:5" x14ac:dyDescent="0.25">
      <c r="A119" s="15" t="e">
        <f>Tabela1[[#This Row],[ns1:infCpl]]</f>
        <v>#VALUE!</v>
      </c>
      <c r="B119" t="str">
        <f t="shared" si="7"/>
        <v/>
      </c>
      <c r="C119" t="str">
        <f t="shared" si="8"/>
        <v/>
      </c>
      <c r="D119" t="str">
        <f t="shared" si="9"/>
        <v/>
      </c>
      <c r="E119" t="str">
        <f t="shared" si="10"/>
        <v/>
      </c>
    </row>
    <row r="120" spans="1:5" x14ac:dyDescent="0.25">
      <c r="A120" s="15" t="e">
        <f>Tabela1[[#This Row],[ns1:infCpl]]</f>
        <v>#VALUE!</v>
      </c>
      <c r="B120" t="str">
        <f t="shared" si="7"/>
        <v/>
      </c>
      <c r="C120" t="str">
        <f t="shared" si="8"/>
        <v/>
      </c>
      <c r="D120" t="str">
        <f t="shared" si="9"/>
        <v/>
      </c>
      <c r="E120" t="str">
        <f t="shared" si="10"/>
        <v/>
      </c>
    </row>
    <row r="121" spans="1:5" x14ac:dyDescent="0.25">
      <c r="A121" s="15" t="e">
        <f>Tabela1[[#This Row],[ns1:infCpl]]</f>
        <v>#VALUE!</v>
      </c>
      <c r="B121" t="str">
        <f t="shared" si="7"/>
        <v/>
      </c>
      <c r="C121" t="str">
        <f t="shared" si="8"/>
        <v/>
      </c>
      <c r="D121" t="str">
        <f t="shared" si="9"/>
        <v/>
      </c>
      <c r="E121" t="str">
        <f t="shared" si="10"/>
        <v/>
      </c>
    </row>
    <row r="122" spans="1:5" x14ac:dyDescent="0.25">
      <c r="A122" s="15" t="e">
        <f>Tabela1[[#This Row],[ns1:infCpl]]</f>
        <v>#VALUE!</v>
      </c>
      <c r="B122" t="str">
        <f t="shared" si="7"/>
        <v/>
      </c>
      <c r="C122" t="str">
        <f t="shared" si="8"/>
        <v/>
      </c>
      <c r="D122" t="str">
        <f t="shared" si="9"/>
        <v/>
      </c>
      <c r="E122" t="str">
        <f t="shared" si="10"/>
        <v/>
      </c>
    </row>
    <row r="123" spans="1:5" x14ac:dyDescent="0.25">
      <c r="A123" s="15" t="e">
        <f>Tabela1[[#This Row],[ns1:infCpl]]</f>
        <v>#VALUE!</v>
      </c>
      <c r="B123" t="str">
        <f t="shared" si="7"/>
        <v/>
      </c>
      <c r="C123" t="str">
        <f t="shared" si="8"/>
        <v/>
      </c>
      <c r="D123" t="str">
        <f t="shared" si="9"/>
        <v/>
      </c>
      <c r="E123" t="str">
        <f t="shared" si="10"/>
        <v/>
      </c>
    </row>
    <row r="124" spans="1:5" x14ac:dyDescent="0.25">
      <c r="A124" s="15" t="e">
        <f>Tabela1[[#This Row],[ns1:infCpl]]</f>
        <v>#VALUE!</v>
      </c>
      <c r="B124" t="str">
        <f t="shared" si="7"/>
        <v/>
      </c>
      <c r="C124" t="str">
        <f t="shared" si="8"/>
        <v/>
      </c>
      <c r="D124" t="str">
        <f t="shared" si="9"/>
        <v/>
      </c>
      <c r="E124" t="str">
        <f t="shared" si="10"/>
        <v/>
      </c>
    </row>
    <row r="125" spans="1:5" x14ac:dyDescent="0.25">
      <c r="A125" s="15" t="e">
        <f>Tabela1[[#This Row],[ns1:infCpl]]</f>
        <v>#VALUE!</v>
      </c>
      <c r="B125" t="str">
        <f t="shared" si="7"/>
        <v/>
      </c>
      <c r="C125" t="str">
        <f t="shared" si="8"/>
        <v/>
      </c>
      <c r="D125" t="str">
        <f t="shared" si="9"/>
        <v/>
      </c>
      <c r="E125" t="str">
        <f t="shared" si="10"/>
        <v/>
      </c>
    </row>
    <row r="126" spans="1:5" x14ac:dyDescent="0.25">
      <c r="A126" s="15" t="e">
        <f>Tabela1[[#This Row],[ns1:infCpl]]</f>
        <v>#VALUE!</v>
      </c>
      <c r="B126" t="str">
        <f t="shared" si="7"/>
        <v/>
      </c>
      <c r="C126" t="str">
        <f t="shared" si="8"/>
        <v/>
      </c>
      <c r="D126" t="str">
        <f t="shared" si="9"/>
        <v/>
      </c>
      <c r="E126" t="str">
        <f t="shared" si="10"/>
        <v/>
      </c>
    </row>
    <row r="127" spans="1:5" x14ac:dyDescent="0.25">
      <c r="A127" s="15" t="e">
        <f>Tabela1[[#This Row],[ns1:infCpl]]</f>
        <v>#VALUE!</v>
      </c>
      <c r="B127" t="str">
        <f t="shared" si="7"/>
        <v/>
      </c>
      <c r="C127" t="str">
        <f t="shared" si="8"/>
        <v/>
      </c>
      <c r="D127" t="str">
        <f t="shared" si="9"/>
        <v/>
      </c>
      <c r="E127" t="str">
        <f t="shared" si="10"/>
        <v/>
      </c>
    </row>
    <row r="128" spans="1:5" x14ac:dyDescent="0.25">
      <c r="A128" s="15" t="e">
        <f>Tabela1[[#This Row],[ns1:infCpl]]</f>
        <v>#VALUE!</v>
      </c>
      <c r="B128" t="str">
        <f t="shared" si="7"/>
        <v/>
      </c>
      <c r="C128" t="str">
        <f t="shared" si="8"/>
        <v/>
      </c>
      <c r="D128" t="str">
        <f t="shared" si="9"/>
        <v/>
      </c>
      <c r="E128" t="str">
        <f t="shared" si="10"/>
        <v/>
      </c>
    </row>
    <row r="129" spans="1:5" x14ac:dyDescent="0.25">
      <c r="A129" s="15" t="e">
        <f>Tabela1[[#This Row],[ns1:infCpl]]</f>
        <v>#VALUE!</v>
      </c>
      <c r="B129" t="str">
        <f t="shared" si="7"/>
        <v/>
      </c>
      <c r="C129" t="str">
        <f t="shared" si="8"/>
        <v/>
      </c>
      <c r="D129" t="str">
        <f t="shared" si="9"/>
        <v/>
      </c>
      <c r="E129" t="str">
        <f t="shared" si="10"/>
        <v/>
      </c>
    </row>
    <row r="130" spans="1:5" x14ac:dyDescent="0.25">
      <c r="A130" s="15" t="e">
        <f>Tabela1[[#This Row],[ns1:infCpl]]</f>
        <v>#VALUE!</v>
      </c>
      <c r="B130" t="str">
        <f t="shared" ref="B130:B184" si="11">IFERROR(MID(A130, SEARCH("NOVOS", A130), 5),"")</f>
        <v/>
      </c>
      <c r="C130" t="str">
        <f t="shared" si="8"/>
        <v/>
      </c>
      <c r="D130" t="str">
        <f t="shared" si="9"/>
        <v/>
      </c>
      <c r="E130" t="str">
        <f t="shared" si="10"/>
        <v/>
      </c>
    </row>
    <row r="131" spans="1:5" x14ac:dyDescent="0.25">
      <c r="A131" s="15" t="e">
        <f>Tabela1[[#This Row],[ns1:infCpl]]</f>
        <v>#VALUE!</v>
      </c>
      <c r="B131" t="str">
        <f t="shared" si="11"/>
        <v/>
      </c>
      <c r="C131" t="str">
        <f t="shared" si="8"/>
        <v/>
      </c>
      <c r="D131" t="str">
        <f t="shared" si="9"/>
        <v/>
      </c>
      <c r="E131" t="str">
        <f t="shared" si="10"/>
        <v/>
      </c>
    </row>
    <row r="132" spans="1:5" x14ac:dyDescent="0.25">
      <c r="A132" s="15" t="e">
        <f>Tabela1[[#This Row],[ns1:infCpl]]</f>
        <v>#VALUE!</v>
      </c>
      <c r="B132" t="str">
        <f t="shared" si="11"/>
        <v/>
      </c>
      <c r="C132" t="str">
        <f t="shared" si="8"/>
        <v/>
      </c>
      <c r="D132" t="str">
        <f t="shared" si="9"/>
        <v/>
      </c>
      <c r="E132" t="str">
        <f t="shared" si="10"/>
        <v/>
      </c>
    </row>
    <row r="133" spans="1:5" x14ac:dyDescent="0.25">
      <c r="A133" s="15" t="e">
        <f>Tabela1[[#This Row],[ns1:infCpl]]</f>
        <v>#VALUE!</v>
      </c>
      <c r="B133" t="str">
        <f t="shared" si="11"/>
        <v/>
      </c>
      <c r="C133" t="str">
        <f t="shared" si="8"/>
        <v/>
      </c>
      <c r="D133" t="str">
        <f t="shared" si="9"/>
        <v/>
      </c>
      <c r="E133" t="str">
        <f t="shared" si="10"/>
        <v/>
      </c>
    </row>
    <row r="134" spans="1:5" x14ac:dyDescent="0.25">
      <c r="A134" s="15" t="e">
        <f>Tabela1[[#This Row],[ns1:infCpl]]</f>
        <v>#VALUE!</v>
      </c>
      <c r="B134" t="str">
        <f t="shared" si="11"/>
        <v/>
      </c>
      <c r="C134" t="str">
        <f t="shared" si="8"/>
        <v/>
      </c>
      <c r="D134" t="str">
        <f t="shared" si="9"/>
        <v/>
      </c>
      <c r="E134" t="str">
        <f t="shared" si="10"/>
        <v/>
      </c>
    </row>
    <row r="135" spans="1:5" x14ac:dyDescent="0.25">
      <c r="A135" s="15" t="e">
        <f>Tabela1[[#This Row],[ns1:infCpl]]</f>
        <v>#VALUE!</v>
      </c>
      <c r="B135" t="str">
        <f t="shared" si="11"/>
        <v/>
      </c>
      <c r="C135" t="str">
        <f t="shared" si="8"/>
        <v/>
      </c>
      <c r="D135" t="str">
        <f t="shared" si="9"/>
        <v/>
      </c>
      <c r="E135" t="str">
        <f t="shared" si="10"/>
        <v/>
      </c>
    </row>
    <row r="136" spans="1:5" x14ac:dyDescent="0.25">
      <c r="A136" s="15" t="e">
        <f>Tabela1[[#This Row],[ns1:infCpl]]</f>
        <v>#VALUE!</v>
      </c>
      <c r="B136" t="str">
        <f t="shared" si="11"/>
        <v/>
      </c>
      <c r="C136" t="str">
        <f t="shared" si="8"/>
        <v/>
      </c>
      <c r="D136" t="str">
        <f t="shared" si="9"/>
        <v/>
      </c>
      <c r="E136" t="str">
        <f t="shared" si="10"/>
        <v/>
      </c>
    </row>
    <row r="137" spans="1:5" x14ac:dyDescent="0.25">
      <c r="A137" s="15" t="e">
        <f>Tabela1[[#This Row],[ns1:infCpl]]</f>
        <v>#VALUE!</v>
      </c>
      <c r="B137" t="str">
        <f t="shared" si="11"/>
        <v/>
      </c>
      <c r="C137" t="str">
        <f t="shared" si="8"/>
        <v/>
      </c>
      <c r="D137" t="str">
        <f t="shared" si="9"/>
        <v/>
      </c>
      <c r="E137" t="str">
        <f t="shared" si="10"/>
        <v/>
      </c>
    </row>
    <row r="138" spans="1:5" x14ac:dyDescent="0.25">
      <c r="A138" s="15" t="e">
        <f>Tabela1[[#This Row],[ns1:infCpl]]</f>
        <v>#VALUE!</v>
      </c>
      <c r="B138" t="str">
        <f t="shared" si="11"/>
        <v/>
      </c>
      <c r="C138" t="str">
        <f t="shared" si="8"/>
        <v/>
      </c>
      <c r="D138" t="str">
        <f t="shared" si="9"/>
        <v/>
      </c>
      <c r="E138" t="str">
        <f t="shared" si="10"/>
        <v/>
      </c>
    </row>
    <row r="139" spans="1:5" x14ac:dyDescent="0.25">
      <c r="A139" s="15" t="e">
        <f>Tabela1[[#This Row],[ns1:infCpl]]</f>
        <v>#VALUE!</v>
      </c>
      <c r="B139" t="str">
        <f t="shared" si="11"/>
        <v/>
      </c>
      <c r="C139" t="str">
        <f t="shared" si="8"/>
        <v/>
      </c>
      <c r="D139" t="str">
        <f t="shared" si="9"/>
        <v/>
      </c>
      <c r="E139" t="str">
        <f t="shared" si="10"/>
        <v/>
      </c>
    </row>
    <row r="140" spans="1:5" x14ac:dyDescent="0.25">
      <c r="A140" s="15" t="e">
        <f>Tabela1[[#This Row],[ns1:infCpl]]</f>
        <v>#VALUE!</v>
      </c>
      <c r="B140" t="str">
        <f t="shared" si="11"/>
        <v/>
      </c>
      <c r="C140" t="str">
        <f t="shared" si="8"/>
        <v/>
      </c>
      <c r="D140" t="str">
        <f t="shared" si="9"/>
        <v/>
      </c>
      <c r="E140" t="str">
        <f t="shared" si="10"/>
        <v/>
      </c>
    </row>
    <row r="141" spans="1:5" x14ac:dyDescent="0.25">
      <c r="A141" s="15" t="e">
        <f>Tabela1[[#This Row],[ns1:infCpl]]</f>
        <v>#VALUE!</v>
      </c>
      <c r="B141" t="str">
        <f t="shared" si="11"/>
        <v/>
      </c>
      <c r="C141" t="str">
        <f t="shared" si="8"/>
        <v/>
      </c>
      <c r="D141" t="str">
        <f t="shared" si="9"/>
        <v/>
      </c>
      <c r="E141" t="str">
        <f t="shared" si="10"/>
        <v/>
      </c>
    </row>
    <row r="142" spans="1:5" x14ac:dyDescent="0.25">
      <c r="A142" s="15" t="e">
        <f>Tabela1[[#This Row],[ns1:infCpl]]</f>
        <v>#VALUE!</v>
      </c>
      <c r="B142" t="str">
        <f t="shared" si="11"/>
        <v/>
      </c>
      <c r="C142" t="str">
        <f t="shared" si="8"/>
        <v/>
      </c>
      <c r="D142" t="str">
        <f t="shared" si="9"/>
        <v/>
      </c>
      <c r="E142" t="str">
        <f t="shared" si="10"/>
        <v/>
      </c>
    </row>
    <row r="143" spans="1:5" x14ac:dyDescent="0.25">
      <c r="A143" s="15" t="e">
        <f>Tabela1[[#This Row],[ns1:infCpl]]</f>
        <v>#VALUE!</v>
      </c>
      <c r="B143" t="str">
        <f t="shared" si="11"/>
        <v/>
      </c>
      <c r="C143" t="str">
        <f t="shared" ref="C143:C184" si="12">IFERROR(MID(A143, SEARCH("PECAS", A143), 5),"")</f>
        <v/>
      </c>
      <c r="D143" t="str">
        <f t="shared" ref="D143:D184" si="13">IFERROR(MID(A143, SEARCH("OFICINA", A143), 7),"")</f>
        <v/>
      </c>
      <c r="E143" t="str">
        <f t="shared" ref="E143:E184" si="14">CONCATENATE(B143,C143,D143)</f>
        <v/>
      </c>
    </row>
    <row r="144" spans="1:5" x14ac:dyDescent="0.25">
      <c r="A144" s="15" t="e">
        <f>Tabela1[[#This Row],[ns1:infCpl]]</f>
        <v>#VALUE!</v>
      </c>
      <c r="B144" t="str">
        <f t="shared" si="11"/>
        <v/>
      </c>
      <c r="C144" t="str">
        <f t="shared" si="12"/>
        <v/>
      </c>
      <c r="D144" t="str">
        <f t="shared" si="13"/>
        <v/>
      </c>
      <c r="E144" t="str">
        <f t="shared" si="14"/>
        <v/>
      </c>
    </row>
    <row r="145" spans="1:5" x14ac:dyDescent="0.25">
      <c r="A145" s="15" t="e">
        <f>Tabela1[[#This Row],[ns1:infCpl]]</f>
        <v>#VALUE!</v>
      </c>
      <c r="B145" t="str">
        <f t="shared" si="11"/>
        <v/>
      </c>
      <c r="C145" t="str">
        <f t="shared" si="12"/>
        <v/>
      </c>
      <c r="D145" t="str">
        <f t="shared" si="13"/>
        <v/>
      </c>
      <c r="E145" t="str">
        <f t="shared" si="14"/>
        <v/>
      </c>
    </row>
    <row r="146" spans="1:5" x14ac:dyDescent="0.25">
      <c r="A146" s="15" t="e">
        <f>Tabela1[[#This Row],[ns1:infCpl]]</f>
        <v>#VALUE!</v>
      </c>
      <c r="B146" t="str">
        <f t="shared" si="11"/>
        <v/>
      </c>
      <c r="C146" t="str">
        <f t="shared" si="12"/>
        <v/>
      </c>
      <c r="D146" t="str">
        <f t="shared" si="13"/>
        <v/>
      </c>
      <c r="E146" t="str">
        <f t="shared" si="14"/>
        <v/>
      </c>
    </row>
    <row r="147" spans="1:5" x14ac:dyDescent="0.25">
      <c r="A147" s="15" t="e">
        <f>Tabela1[[#This Row],[ns1:infCpl]]</f>
        <v>#VALUE!</v>
      </c>
      <c r="B147" t="str">
        <f t="shared" si="11"/>
        <v/>
      </c>
      <c r="C147" t="str">
        <f t="shared" si="12"/>
        <v/>
      </c>
      <c r="D147" t="str">
        <f t="shared" si="13"/>
        <v/>
      </c>
      <c r="E147" t="str">
        <f t="shared" si="14"/>
        <v/>
      </c>
    </row>
    <row r="148" spans="1:5" x14ac:dyDescent="0.25">
      <c r="A148" s="15" t="e">
        <f>Tabela1[[#This Row],[ns1:infCpl]]</f>
        <v>#VALUE!</v>
      </c>
      <c r="B148" t="str">
        <f t="shared" si="11"/>
        <v/>
      </c>
      <c r="C148" t="str">
        <f t="shared" si="12"/>
        <v/>
      </c>
      <c r="D148" t="str">
        <f t="shared" si="13"/>
        <v/>
      </c>
      <c r="E148" t="str">
        <f t="shared" si="14"/>
        <v/>
      </c>
    </row>
    <row r="149" spans="1:5" x14ac:dyDescent="0.25">
      <c r="A149" s="15" t="e">
        <f>Tabela1[[#This Row],[ns1:infCpl]]</f>
        <v>#VALUE!</v>
      </c>
      <c r="B149" t="str">
        <f t="shared" si="11"/>
        <v/>
      </c>
      <c r="C149" t="str">
        <f t="shared" si="12"/>
        <v/>
      </c>
      <c r="D149" t="str">
        <f t="shared" si="13"/>
        <v/>
      </c>
      <c r="E149" t="str">
        <f t="shared" si="14"/>
        <v/>
      </c>
    </row>
    <row r="150" spans="1:5" x14ac:dyDescent="0.25">
      <c r="A150" s="15" t="e">
        <f>Tabela1[[#This Row],[ns1:infCpl]]</f>
        <v>#VALUE!</v>
      </c>
      <c r="B150" t="str">
        <f t="shared" si="11"/>
        <v/>
      </c>
      <c r="C150" t="str">
        <f t="shared" si="12"/>
        <v/>
      </c>
      <c r="D150" t="str">
        <f t="shared" si="13"/>
        <v/>
      </c>
      <c r="E150" t="str">
        <f t="shared" si="14"/>
        <v/>
      </c>
    </row>
    <row r="151" spans="1:5" x14ac:dyDescent="0.25">
      <c r="A151" s="15" t="e">
        <f>Tabela1[[#This Row],[ns1:infCpl]]</f>
        <v>#VALUE!</v>
      </c>
      <c r="B151" t="str">
        <f t="shared" si="11"/>
        <v/>
      </c>
      <c r="C151" t="str">
        <f t="shared" si="12"/>
        <v/>
      </c>
      <c r="D151" t="str">
        <f t="shared" si="13"/>
        <v/>
      </c>
      <c r="E151" t="str">
        <f t="shared" si="14"/>
        <v/>
      </c>
    </row>
    <row r="152" spans="1:5" x14ac:dyDescent="0.25">
      <c r="A152" s="15" t="e">
        <f>Tabela1[[#This Row],[ns1:infCpl]]</f>
        <v>#VALUE!</v>
      </c>
      <c r="B152" t="str">
        <f t="shared" si="11"/>
        <v/>
      </c>
      <c r="C152" t="str">
        <f t="shared" si="12"/>
        <v/>
      </c>
      <c r="D152" t="str">
        <f t="shared" si="13"/>
        <v/>
      </c>
      <c r="E152" t="str">
        <f t="shared" si="14"/>
        <v/>
      </c>
    </row>
    <row r="153" spans="1:5" x14ac:dyDescent="0.25">
      <c r="A153" s="15" t="e">
        <f>Tabela1[[#This Row],[ns1:infCpl]]</f>
        <v>#VALUE!</v>
      </c>
      <c r="B153" t="str">
        <f t="shared" si="11"/>
        <v/>
      </c>
      <c r="C153" t="str">
        <f t="shared" si="12"/>
        <v/>
      </c>
      <c r="D153" t="str">
        <f t="shared" si="13"/>
        <v/>
      </c>
      <c r="E153" t="str">
        <f t="shared" si="14"/>
        <v/>
      </c>
    </row>
    <row r="154" spans="1:5" x14ac:dyDescent="0.25">
      <c r="A154" s="15" t="e">
        <f>Tabela1[[#This Row],[ns1:infCpl]]</f>
        <v>#VALUE!</v>
      </c>
      <c r="B154" t="str">
        <f t="shared" si="11"/>
        <v/>
      </c>
      <c r="C154" t="str">
        <f t="shared" si="12"/>
        <v/>
      </c>
      <c r="D154" t="str">
        <f t="shared" si="13"/>
        <v/>
      </c>
      <c r="E154" t="str">
        <f t="shared" si="14"/>
        <v/>
      </c>
    </row>
    <row r="155" spans="1:5" x14ac:dyDescent="0.25">
      <c r="A155" s="15" t="e">
        <f>Tabela1[[#This Row],[ns1:infCpl]]</f>
        <v>#VALUE!</v>
      </c>
      <c r="B155" t="str">
        <f t="shared" si="11"/>
        <v/>
      </c>
      <c r="C155" t="str">
        <f t="shared" si="12"/>
        <v/>
      </c>
      <c r="D155" t="str">
        <f t="shared" si="13"/>
        <v/>
      </c>
      <c r="E155" t="str">
        <f t="shared" si="14"/>
        <v/>
      </c>
    </row>
    <row r="156" spans="1:5" x14ac:dyDescent="0.25">
      <c r="A156" s="15" t="e">
        <f>Tabela1[[#This Row],[ns1:infCpl]]</f>
        <v>#VALUE!</v>
      </c>
      <c r="B156" t="str">
        <f t="shared" si="11"/>
        <v/>
      </c>
      <c r="C156" t="str">
        <f t="shared" si="12"/>
        <v/>
      </c>
      <c r="D156" t="str">
        <f t="shared" si="13"/>
        <v/>
      </c>
      <c r="E156" t="str">
        <f t="shared" si="14"/>
        <v/>
      </c>
    </row>
    <row r="157" spans="1:5" x14ac:dyDescent="0.25">
      <c r="A157" s="15" t="e">
        <f>Tabela1[[#This Row],[ns1:infCpl]]</f>
        <v>#VALUE!</v>
      </c>
      <c r="B157" t="str">
        <f t="shared" si="11"/>
        <v/>
      </c>
      <c r="C157" t="str">
        <f t="shared" si="12"/>
        <v/>
      </c>
      <c r="D157" t="str">
        <f t="shared" si="13"/>
        <v/>
      </c>
      <c r="E157" t="str">
        <f t="shared" si="14"/>
        <v/>
      </c>
    </row>
    <row r="158" spans="1:5" x14ac:dyDescent="0.25">
      <c r="A158" s="15" t="e">
        <f>Tabela1[[#This Row],[ns1:infCpl]]</f>
        <v>#VALUE!</v>
      </c>
      <c r="B158" t="str">
        <f t="shared" si="11"/>
        <v/>
      </c>
      <c r="C158" t="str">
        <f t="shared" si="12"/>
        <v/>
      </c>
      <c r="D158" t="str">
        <f t="shared" si="13"/>
        <v/>
      </c>
      <c r="E158" t="str">
        <f t="shared" si="14"/>
        <v/>
      </c>
    </row>
    <row r="159" spans="1:5" x14ac:dyDescent="0.25">
      <c r="A159" s="15" t="e">
        <f>Tabela1[[#This Row],[ns1:infCpl]]</f>
        <v>#VALUE!</v>
      </c>
      <c r="B159" t="str">
        <f t="shared" si="11"/>
        <v/>
      </c>
      <c r="C159" t="str">
        <f t="shared" si="12"/>
        <v/>
      </c>
      <c r="D159" t="str">
        <f t="shared" si="13"/>
        <v/>
      </c>
      <c r="E159" t="str">
        <f t="shared" si="14"/>
        <v/>
      </c>
    </row>
    <row r="160" spans="1:5" x14ac:dyDescent="0.25">
      <c r="A160" s="15" t="e">
        <f>Tabela1[[#This Row],[ns1:infCpl]]</f>
        <v>#VALUE!</v>
      </c>
      <c r="B160" t="str">
        <f t="shared" si="11"/>
        <v/>
      </c>
      <c r="C160" t="str">
        <f t="shared" si="12"/>
        <v/>
      </c>
      <c r="D160" t="str">
        <f t="shared" si="13"/>
        <v/>
      </c>
      <c r="E160" t="str">
        <f t="shared" si="14"/>
        <v/>
      </c>
    </row>
    <row r="161" spans="1:5" x14ac:dyDescent="0.25">
      <c r="A161" s="15" t="e">
        <f>Tabela1[[#This Row],[ns1:infCpl]]</f>
        <v>#VALUE!</v>
      </c>
      <c r="B161" t="str">
        <f t="shared" si="11"/>
        <v/>
      </c>
      <c r="C161" t="str">
        <f t="shared" si="12"/>
        <v/>
      </c>
      <c r="D161" t="str">
        <f t="shared" si="13"/>
        <v/>
      </c>
      <c r="E161" t="str">
        <f t="shared" si="14"/>
        <v/>
      </c>
    </row>
    <row r="162" spans="1:5" x14ac:dyDescent="0.25">
      <c r="A162" s="15" t="e">
        <f>Tabela1[[#This Row],[ns1:infCpl]]</f>
        <v>#VALUE!</v>
      </c>
      <c r="B162" t="str">
        <f t="shared" si="11"/>
        <v/>
      </c>
      <c r="C162" t="str">
        <f t="shared" si="12"/>
        <v/>
      </c>
      <c r="D162" t="str">
        <f t="shared" si="13"/>
        <v/>
      </c>
      <c r="E162" t="str">
        <f t="shared" si="14"/>
        <v/>
      </c>
    </row>
    <row r="163" spans="1:5" x14ac:dyDescent="0.25">
      <c r="A163" s="15" t="e">
        <f>Tabela1[[#This Row],[ns1:infCpl]]</f>
        <v>#VALUE!</v>
      </c>
      <c r="B163" t="str">
        <f t="shared" si="11"/>
        <v/>
      </c>
      <c r="C163" t="str">
        <f t="shared" si="12"/>
        <v/>
      </c>
      <c r="D163" t="str">
        <f t="shared" si="13"/>
        <v/>
      </c>
      <c r="E163" t="str">
        <f t="shared" si="14"/>
        <v/>
      </c>
    </row>
    <row r="164" spans="1:5" x14ac:dyDescent="0.25">
      <c r="A164" s="15" t="e">
        <f>Tabela1[[#This Row],[ns1:infCpl]]</f>
        <v>#VALUE!</v>
      </c>
      <c r="B164" t="str">
        <f t="shared" si="11"/>
        <v/>
      </c>
      <c r="C164" t="str">
        <f t="shared" si="12"/>
        <v/>
      </c>
      <c r="D164" t="str">
        <f t="shared" si="13"/>
        <v/>
      </c>
      <c r="E164" t="str">
        <f t="shared" si="14"/>
        <v/>
      </c>
    </row>
    <row r="165" spans="1:5" x14ac:dyDescent="0.25">
      <c r="A165" s="15" t="e">
        <f>Tabela1[[#This Row],[ns1:infCpl]]</f>
        <v>#VALUE!</v>
      </c>
      <c r="B165" t="str">
        <f t="shared" si="11"/>
        <v/>
      </c>
      <c r="C165" t="str">
        <f t="shared" si="12"/>
        <v/>
      </c>
      <c r="D165" t="str">
        <f t="shared" si="13"/>
        <v/>
      </c>
      <c r="E165" t="str">
        <f t="shared" si="14"/>
        <v/>
      </c>
    </row>
    <row r="166" spans="1:5" x14ac:dyDescent="0.25">
      <c r="A166" s="15" t="e">
        <f>Tabela1[[#This Row],[ns1:infCpl]]</f>
        <v>#VALUE!</v>
      </c>
      <c r="B166" t="str">
        <f t="shared" si="11"/>
        <v/>
      </c>
      <c r="C166" t="str">
        <f t="shared" si="12"/>
        <v/>
      </c>
      <c r="D166" t="str">
        <f t="shared" si="13"/>
        <v/>
      </c>
      <c r="E166" t="str">
        <f t="shared" si="14"/>
        <v/>
      </c>
    </row>
    <row r="167" spans="1:5" x14ac:dyDescent="0.25">
      <c r="A167" s="15" t="e">
        <f>Tabela1[[#This Row],[ns1:infCpl]]</f>
        <v>#VALUE!</v>
      </c>
      <c r="B167" t="str">
        <f t="shared" si="11"/>
        <v/>
      </c>
      <c r="C167" t="str">
        <f t="shared" si="12"/>
        <v/>
      </c>
      <c r="D167" t="str">
        <f t="shared" si="13"/>
        <v/>
      </c>
      <c r="E167" t="str">
        <f t="shared" si="14"/>
        <v/>
      </c>
    </row>
    <row r="168" spans="1:5" x14ac:dyDescent="0.25">
      <c r="A168" s="15" t="e">
        <f>Tabela1[[#This Row],[ns1:infCpl]]</f>
        <v>#VALUE!</v>
      </c>
      <c r="B168" t="str">
        <f t="shared" si="11"/>
        <v/>
      </c>
      <c r="C168" t="str">
        <f t="shared" si="12"/>
        <v/>
      </c>
      <c r="D168" t="str">
        <f t="shared" si="13"/>
        <v/>
      </c>
      <c r="E168" t="str">
        <f t="shared" si="14"/>
        <v/>
      </c>
    </row>
    <row r="169" spans="1:5" x14ac:dyDescent="0.25">
      <c r="A169" s="15" t="e">
        <f>Tabela1[[#This Row],[ns1:infCpl]]</f>
        <v>#VALUE!</v>
      </c>
      <c r="B169" t="str">
        <f t="shared" si="11"/>
        <v/>
      </c>
      <c r="C169" t="str">
        <f t="shared" si="12"/>
        <v/>
      </c>
      <c r="D169" t="str">
        <f t="shared" si="13"/>
        <v/>
      </c>
      <c r="E169" t="str">
        <f t="shared" si="14"/>
        <v/>
      </c>
    </row>
    <row r="170" spans="1:5" x14ac:dyDescent="0.25">
      <c r="A170" s="15" t="e">
        <f>Tabela1[[#This Row],[ns1:infCpl]]</f>
        <v>#VALUE!</v>
      </c>
      <c r="B170" t="str">
        <f t="shared" si="11"/>
        <v/>
      </c>
      <c r="C170" t="str">
        <f t="shared" si="12"/>
        <v/>
      </c>
      <c r="D170" t="str">
        <f t="shared" si="13"/>
        <v/>
      </c>
      <c r="E170" t="str">
        <f t="shared" si="14"/>
        <v/>
      </c>
    </row>
    <row r="171" spans="1:5" x14ac:dyDescent="0.25">
      <c r="A171" s="15" t="e">
        <f>Tabela1[[#This Row],[ns1:infCpl]]</f>
        <v>#VALUE!</v>
      </c>
      <c r="B171" t="str">
        <f t="shared" si="11"/>
        <v/>
      </c>
      <c r="C171" t="str">
        <f t="shared" si="12"/>
        <v/>
      </c>
      <c r="D171" t="str">
        <f t="shared" si="13"/>
        <v/>
      </c>
      <c r="E171" t="str">
        <f t="shared" si="14"/>
        <v/>
      </c>
    </row>
    <row r="172" spans="1:5" x14ac:dyDescent="0.25">
      <c r="A172" s="15" t="e">
        <f>Tabela1[[#This Row],[ns1:infCpl]]</f>
        <v>#VALUE!</v>
      </c>
      <c r="B172" t="str">
        <f t="shared" si="11"/>
        <v/>
      </c>
      <c r="C172" t="str">
        <f t="shared" si="12"/>
        <v/>
      </c>
      <c r="D172" t="str">
        <f t="shared" si="13"/>
        <v/>
      </c>
      <c r="E172" t="str">
        <f t="shared" si="14"/>
        <v/>
      </c>
    </row>
    <row r="173" spans="1:5" x14ac:dyDescent="0.25">
      <c r="A173" s="15" t="e">
        <f>Tabela1[[#This Row],[ns1:infCpl]]</f>
        <v>#VALUE!</v>
      </c>
      <c r="B173" t="str">
        <f t="shared" si="11"/>
        <v/>
      </c>
      <c r="C173" t="str">
        <f t="shared" si="12"/>
        <v/>
      </c>
      <c r="D173" t="str">
        <f t="shared" si="13"/>
        <v/>
      </c>
      <c r="E173" t="str">
        <f t="shared" si="14"/>
        <v/>
      </c>
    </row>
    <row r="174" spans="1:5" x14ac:dyDescent="0.25">
      <c r="A174" s="15" t="e">
        <f>Tabela1[[#This Row],[ns1:infCpl]]</f>
        <v>#VALUE!</v>
      </c>
      <c r="B174" t="str">
        <f t="shared" si="11"/>
        <v/>
      </c>
      <c r="C174" t="str">
        <f t="shared" si="12"/>
        <v/>
      </c>
      <c r="D174" t="str">
        <f t="shared" si="13"/>
        <v/>
      </c>
      <c r="E174" t="str">
        <f t="shared" si="14"/>
        <v/>
      </c>
    </row>
    <row r="175" spans="1:5" x14ac:dyDescent="0.25">
      <c r="A175" s="15" t="e">
        <f>Tabela1[[#This Row],[ns1:infCpl]]</f>
        <v>#VALUE!</v>
      </c>
      <c r="B175" t="str">
        <f t="shared" si="11"/>
        <v/>
      </c>
      <c r="C175" t="str">
        <f t="shared" si="12"/>
        <v/>
      </c>
      <c r="D175" t="str">
        <f t="shared" si="13"/>
        <v/>
      </c>
      <c r="E175" t="str">
        <f t="shared" si="14"/>
        <v/>
      </c>
    </row>
    <row r="176" spans="1:5" x14ac:dyDescent="0.25">
      <c r="A176" s="15" t="e">
        <f>Tabela1[[#This Row],[ns1:infCpl]]</f>
        <v>#VALUE!</v>
      </c>
      <c r="B176" t="str">
        <f t="shared" si="11"/>
        <v/>
      </c>
      <c r="C176" t="str">
        <f t="shared" si="12"/>
        <v/>
      </c>
      <c r="D176" t="str">
        <f t="shared" si="13"/>
        <v/>
      </c>
      <c r="E176" t="str">
        <f t="shared" si="14"/>
        <v/>
      </c>
    </row>
    <row r="177" spans="1:5" x14ac:dyDescent="0.25">
      <c r="A177" s="15" t="e">
        <f>Tabela1[[#This Row],[ns1:infCpl]]</f>
        <v>#VALUE!</v>
      </c>
      <c r="B177" t="str">
        <f t="shared" si="11"/>
        <v/>
      </c>
      <c r="C177" t="str">
        <f t="shared" si="12"/>
        <v/>
      </c>
      <c r="D177" t="str">
        <f t="shared" si="13"/>
        <v/>
      </c>
      <c r="E177" t="str">
        <f t="shared" si="14"/>
        <v/>
      </c>
    </row>
    <row r="178" spans="1:5" x14ac:dyDescent="0.25">
      <c r="A178" s="15" t="e">
        <f>Tabela1[[#This Row],[ns1:infCpl]]</f>
        <v>#VALUE!</v>
      </c>
      <c r="B178" t="str">
        <f t="shared" si="11"/>
        <v/>
      </c>
      <c r="C178" t="str">
        <f t="shared" si="12"/>
        <v/>
      </c>
      <c r="D178" t="str">
        <f t="shared" si="13"/>
        <v/>
      </c>
      <c r="E178" t="str">
        <f t="shared" si="14"/>
        <v/>
      </c>
    </row>
    <row r="179" spans="1:5" x14ac:dyDescent="0.25">
      <c r="A179" s="15" t="e">
        <f>Tabela1[[#This Row],[ns1:infCpl]]</f>
        <v>#VALUE!</v>
      </c>
      <c r="B179" t="str">
        <f t="shared" si="11"/>
        <v/>
      </c>
      <c r="C179" t="str">
        <f t="shared" si="12"/>
        <v/>
      </c>
      <c r="D179" t="str">
        <f t="shared" si="13"/>
        <v/>
      </c>
      <c r="E179" t="str">
        <f t="shared" si="14"/>
        <v/>
      </c>
    </row>
    <row r="180" spans="1:5" x14ac:dyDescent="0.25">
      <c r="A180" s="15" t="e">
        <f>Tabela1[[#This Row],[ns1:infCpl]]</f>
        <v>#VALUE!</v>
      </c>
      <c r="B180" t="str">
        <f t="shared" si="11"/>
        <v/>
      </c>
      <c r="C180" t="str">
        <f t="shared" si="12"/>
        <v/>
      </c>
      <c r="D180" t="str">
        <f t="shared" si="13"/>
        <v/>
      </c>
      <c r="E180" t="str">
        <f t="shared" si="14"/>
        <v/>
      </c>
    </row>
    <row r="181" spans="1:5" x14ac:dyDescent="0.25">
      <c r="A181" s="15" t="e">
        <f>Tabela1[[#This Row],[ns1:infCpl]]</f>
        <v>#VALUE!</v>
      </c>
      <c r="B181" t="str">
        <f t="shared" si="11"/>
        <v/>
      </c>
      <c r="C181" t="str">
        <f t="shared" si="12"/>
        <v/>
      </c>
      <c r="D181" t="str">
        <f t="shared" si="13"/>
        <v/>
      </c>
      <c r="E181" t="str">
        <f t="shared" si="14"/>
        <v/>
      </c>
    </row>
    <row r="182" spans="1:5" x14ac:dyDescent="0.25">
      <c r="A182" s="15" t="e">
        <f>Tabela1[[#This Row],[ns1:infCpl]]</f>
        <v>#VALUE!</v>
      </c>
      <c r="B182" t="str">
        <f t="shared" si="11"/>
        <v/>
      </c>
      <c r="C182" t="str">
        <f t="shared" si="12"/>
        <v/>
      </c>
      <c r="D182" t="str">
        <f t="shared" si="13"/>
        <v/>
      </c>
      <c r="E182" t="str">
        <f t="shared" si="14"/>
        <v/>
      </c>
    </row>
    <row r="183" spans="1:5" x14ac:dyDescent="0.25">
      <c r="A183" s="15" t="e">
        <f>Tabela1[[#This Row],[ns1:infCpl]]</f>
        <v>#VALUE!</v>
      </c>
      <c r="B183" t="str">
        <f t="shared" si="11"/>
        <v/>
      </c>
      <c r="C183" t="str">
        <f t="shared" si="12"/>
        <v/>
      </c>
      <c r="D183" t="str">
        <f t="shared" si="13"/>
        <v/>
      </c>
      <c r="E183" t="str">
        <f t="shared" si="14"/>
        <v/>
      </c>
    </row>
    <row r="184" spans="1:5" x14ac:dyDescent="0.25">
      <c r="A184" s="15" t="e">
        <f>Tabela1[[#This Row],[ns1:infCpl]]</f>
        <v>#VALUE!</v>
      </c>
      <c r="B184" t="str">
        <f t="shared" si="11"/>
        <v/>
      </c>
      <c r="C184" t="str">
        <f t="shared" si="12"/>
        <v/>
      </c>
      <c r="D184" t="str">
        <f t="shared" si="13"/>
        <v/>
      </c>
      <c r="E184" t="str">
        <f t="shared" si="14"/>
        <v/>
      </c>
    </row>
    <row r="185" spans="1:5" x14ac:dyDescent="0.25">
      <c r="A185" s="15" t="e">
        <f>Tabela1[[#This Row],[ns1:infCpl]]</f>
        <v>#VALUE!</v>
      </c>
    </row>
    <row r="186" spans="1:5" x14ac:dyDescent="0.25">
      <c r="A186" s="15" t="e">
        <f>Tabela1[[#This Row],[ns1:infCpl]]</f>
        <v>#VALUE!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238D-9046-47F0-A603-D8C876B97D5D}">
  <dimension ref="A1:E9"/>
  <sheetViews>
    <sheetView workbookViewId="0">
      <selection activeCell="B17" sqref="B17"/>
    </sheetView>
  </sheetViews>
  <sheetFormatPr defaultRowHeight="15" x14ac:dyDescent="0.25"/>
  <cols>
    <col min="1" max="2" width="28.42578125" customWidth="1"/>
  </cols>
  <sheetData>
    <row r="1" spans="1:5" x14ac:dyDescent="0.25">
      <c r="A1" t="s">
        <v>143</v>
      </c>
      <c r="B1" t="s">
        <v>145</v>
      </c>
      <c r="C1" t="s">
        <v>144</v>
      </c>
    </row>
    <row r="2" spans="1:5" x14ac:dyDescent="0.25">
      <c r="A2" s="7" t="s">
        <v>160</v>
      </c>
      <c r="B2" s="7" t="s">
        <v>146</v>
      </c>
      <c r="C2">
        <v>1</v>
      </c>
    </row>
    <row r="3" spans="1:5" x14ac:dyDescent="0.25">
      <c r="A3" s="7" t="s">
        <v>162</v>
      </c>
      <c r="B3" s="7" t="s">
        <v>147</v>
      </c>
      <c r="C3">
        <v>4</v>
      </c>
    </row>
    <row r="4" spans="1:5" x14ac:dyDescent="0.25">
      <c r="A4" s="7" t="s">
        <v>161</v>
      </c>
      <c r="B4" s="7" t="s">
        <v>148</v>
      </c>
      <c r="C4">
        <v>3</v>
      </c>
    </row>
    <row r="5" spans="1:5" x14ac:dyDescent="0.25">
      <c r="A5" s="7"/>
      <c r="B5" s="7"/>
    </row>
    <row r="9" spans="1:5" x14ac:dyDescent="0.25">
      <c r="E9" s="1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1E7A-45D3-4E57-AB32-6FA48A94393B}">
  <dimension ref="A1:B145"/>
  <sheetViews>
    <sheetView topLeftCell="A127" workbookViewId="0">
      <selection activeCell="B129" sqref="B129"/>
    </sheetView>
  </sheetViews>
  <sheetFormatPr defaultRowHeight="15" x14ac:dyDescent="0.25"/>
  <cols>
    <col min="1" max="1" width="25.85546875" customWidth="1"/>
    <col min="2" max="2" width="20" style="6" customWidth="1"/>
  </cols>
  <sheetData>
    <row r="1" spans="1:2" x14ac:dyDescent="0.25">
      <c r="A1" s="3" t="s">
        <v>137</v>
      </c>
      <c r="B1" s="4" t="s">
        <v>136</v>
      </c>
    </row>
    <row r="2" spans="1:2" x14ac:dyDescent="0.25">
      <c r="A2" s="27" t="s">
        <v>131</v>
      </c>
      <c r="B2" s="5">
        <v>107</v>
      </c>
    </row>
    <row r="3" spans="1:2" x14ac:dyDescent="0.25">
      <c r="A3" s="27" t="s">
        <v>133</v>
      </c>
      <c r="B3" s="5">
        <v>109</v>
      </c>
    </row>
    <row r="4" spans="1:2" x14ac:dyDescent="0.25">
      <c r="A4" s="27" t="s">
        <v>138</v>
      </c>
      <c r="B4" s="5">
        <v>107</v>
      </c>
    </row>
    <row r="5" spans="1:2" x14ac:dyDescent="0.25">
      <c r="A5" s="27" t="s">
        <v>139</v>
      </c>
      <c r="B5" s="5">
        <v>107</v>
      </c>
    </row>
    <row r="6" spans="1:2" x14ac:dyDescent="0.25">
      <c r="A6" s="27" t="s">
        <v>140</v>
      </c>
      <c r="B6" s="5">
        <v>107</v>
      </c>
    </row>
    <row r="7" spans="1:2" x14ac:dyDescent="0.25">
      <c r="A7" s="27" t="s">
        <v>141</v>
      </c>
      <c r="B7" s="5">
        <v>107</v>
      </c>
    </row>
    <row r="8" spans="1:2" x14ac:dyDescent="0.25">
      <c r="A8" s="27" t="s">
        <v>142</v>
      </c>
      <c r="B8" s="5">
        <v>107</v>
      </c>
    </row>
    <row r="9" spans="1:2" x14ac:dyDescent="0.25">
      <c r="A9" s="28" t="s">
        <v>163</v>
      </c>
      <c r="B9" s="5">
        <v>107</v>
      </c>
    </row>
    <row r="10" spans="1:2" x14ac:dyDescent="0.25">
      <c r="A10" s="28" t="s">
        <v>164</v>
      </c>
      <c r="B10" s="5">
        <v>107</v>
      </c>
    </row>
    <row r="11" spans="1:2" x14ac:dyDescent="0.25">
      <c r="A11" s="28" t="s">
        <v>165</v>
      </c>
      <c r="B11" s="5">
        <v>107</v>
      </c>
    </row>
    <row r="12" spans="1:2" x14ac:dyDescent="0.25">
      <c r="A12" s="28" t="s">
        <v>166</v>
      </c>
      <c r="B12" s="5">
        <v>107</v>
      </c>
    </row>
    <row r="13" spans="1:2" x14ac:dyDescent="0.25">
      <c r="A13" s="28" t="s">
        <v>167</v>
      </c>
      <c r="B13" s="5">
        <v>107</v>
      </c>
    </row>
    <row r="14" spans="1:2" x14ac:dyDescent="0.25">
      <c r="A14" s="28" t="s">
        <v>168</v>
      </c>
      <c r="B14" s="5">
        <v>107</v>
      </c>
    </row>
    <row r="15" spans="1:2" x14ac:dyDescent="0.25">
      <c r="A15" s="28" t="s">
        <v>169</v>
      </c>
      <c r="B15" s="5">
        <v>107</v>
      </c>
    </row>
    <row r="16" spans="1:2" x14ac:dyDescent="0.25">
      <c r="A16" s="28" t="s">
        <v>170</v>
      </c>
      <c r="B16" s="5">
        <v>107</v>
      </c>
    </row>
    <row r="17" spans="1:2" x14ac:dyDescent="0.25">
      <c r="A17" s="28" t="s">
        <v>151</v>
      </c>
      <c r="B17" s="5">
        <v>107</v>
      </c>
    </row>
    <row r="18" spans="1:2" x14ac:dyDescent="0.25">
      <c r="A18" s="28" t="s">
        <v>171</v>
      </c>
      <c r="B18" s="5">
        <v>107</v>
      </c>
    </row>
    <row r="19" spans="1:2" x14ac:dyDescent="0.25">
      <c r="A19" s="28" t="s">
        <v>172</v>
      </c>
      <c r="B19" s="5">
        <v>107</v>
      </c>
    </row>
    <row r="20" spans="1:2" x14ac:dyDescent="0.25">
      <c r="A20" s="28" t="s">
        <v>152</v>
      </c>
      <c r="B20" s="5">
        <v>107</v>
      </c>
    </row>
    <row r="21" spans="1:2" x14ac:dyDescent="0.25">
      <c r="A21" s="28" t="s">
        <v>173</v>
      </c>
      <c r="B21" s="5">
        <v>107</v>
      </c>
    </row>
    <row r="22" spans="1:2" x14ac:dyDescent="0.25">
      <c r="A22" s="28" t="s">
        <v>174</v>
      </c>
      <c r="B22" s="5">
        <v>107</v>
      </c>
    </row>
    <row r="23" spans="1:2" x14ac:dyDescent="0.25">
      <c r="A23" s="28" t="s">
        <v>175</v>
      </c>
      <c r="B23" s="5">
        <v>107</v>
      </c>
    </row>
    <row r="24" spans="1:2" x14ac:dyDescent="0.25">
      <c r="A24" s="28" t="s">
        <v>176</v>
      </c>
      <c r="B24" s="5">
        <v>107</v>
      </c>
    </row>
    <row r="25" spans="1:2" x14ac:dyDescent="0.25">
      <c r="A25" s="28" t="s">
        <v>177</v>
      </c>
      <c r="B25" s="5">
        <v>107</v>
      </c>
    </row>
    <row r="26" spans="1:2" x14ac:dyDescent="0.25">
      <c r="A26" s="28" t="s">
        <v>178</v>
      </c>
      <c r="B26" s="5">
        <v>107</v>
      </c>
    </row>
    <row r="27" spans="1:2" x14ac:dyDescent="0.25">
      <c r="A27" s="28" t="s">
        <v>179</v>
      </c>
      <c r="B27" s="5">
        <v>107</v>
      </c>
    </row>
    <row r="28" spans="1:2" x14ac:dyDescent="0.25">
      <c r="A28" s="28" t="s">
        <v>180</v>
      </c>
      <c r="B28" s="5">
        <v>107</v>
      </c>
    </row>
    <row r="29" spans="1:2" x14ac:dyDescent="0.25">
      <c r="A29" s="28" t="s">
        <v>181</v>
      </c>
      <c r="B29" s="5">
        <v>107</v>
      </c>
    </row>
    <row r="30" spans="1:2" x14ac:dyDescent="0.25">
      <c r="A30" s="28" t="s">
        <v>182</v>
      </c>
      <c r="B30" s="5">
        <v>107</v>
      </c>
    </row>
    <row r="31" spans="1:2" x14ac:dyDescent="0.25">
      <c r="A31" s="28" t="s">
        <v>183</v>
      </c>
      <c r="B31" s="5">
        <v>107</v>
      </c>
    </row>
    <row r="32" spans="1:2" x14ac:dyDescent="0.25">
      <c r="A32" s="28" t="s">
        <v>184</v>
      </c>
      <c r="B32" s="5">
        <v>107</v>
      </c>
    </row>
    <row r="33" spans="1:2" x14ac:dyDescent="0.25">
      <c r="A33" s="28" t="s">
        <v>185</v>
      </c>
      <c r="B33" s="5">
        <v>107</v>
      </c>
    </row>
    <row r="34" spans="1:2" x14ac:dyDescent="0.25">
      <c r="A34" s="28" t="s">
        <v>186</v>
      </c>
      <c r="B34" s="5">
        <v>107</v>
      </c>
    </row>
    <row r="35" spans="1:2" x14ac:dyDescent="0.25">
      <c r="A35" s="28" t="s">
        <v>153</v>
      </c>
      <c r="B35" s="5">
        <v>107</v>
      </c>
    </row>
    <row r="36" spans="1:2" x14ac:dyDescent="0.25">
      <c r="A36" s="28" t="s">
        <v>187</v>
      </c>
      <c r="B36" s="5">
        <v>107</v>
      </c>
    </row>
    <row r="37" spans="1:2" x14ac:dyDescent="0.25">
      <c r="A37" s="28" t="s">
        <v>188</v>
      </c>
      <c r="B37" s="5">
        <v>107</v>
      </c>
    </row>
    <row r="38" spans="1:2" x14ac:dyDescent="0.25">
      <c r="A38" s="28" t="s">
        <v>189</v>
      </c>
      <c r="B38" s="5">
        <v>107</v>
      </c>
    </row>
    <row r="39" spans="1:2" x14ac:dyDescent="0.25">
      <c r="A39" s="28" t="s">
        <v>154</v>
      </c>
      <c r="B39" s="5">
        <v>107</v>
      </c>
    </row>
    <row r="40" spans="1:2" x14ac:dyDescent="0.25">
      <c r="A40" s="28" t="s">
        <v>190</v>
      </c>
      <c r="B40" s="5">
        <v>109</v>
      </c>
    </row>
    <row r="41" spans="1:2" x14ac:dyDescent="0.25">
      <c r="A41" s="28" t="s">
        <v>155</v>
      </c>
      <c r="B41" s="5">
        <v>109</v>
      </c>
    </row>
    <row r="42" spans="1:2" x14ac:dyDescent="0.25">
      <c r="A42" s="28" t="s">
        <v>156</v>
      </c>
      <c r="B42" s="5">
        <v>107</v>
      </c>
    </row>
    <row r="43" spans="1:2" x14ac:dyDescent="0.25">
      <c r="A43" s="28" t="s">
        <v>191</v>
      </c>
      <c r="B43" s="5">
        <v>107</v>
      </c>
    </row>
    <row r="44" spans="1:2" x14ac:dyDescent="0.25">
      <c r="A44" s="28" t="s">
        <v>192</v>
      </c>
      <c r="B44" s="5">
        <v>107</v>
      </c>
    </row>
    <row r="45" spans="1:2" x14ac:dyDescent="0.25">
      <c r="A45" s="28" t="s">
        <v>193</v>
      </c>
      <c r="B45" s="5">
        <v>107</v>
      </c>
    </row>
    <row r="46" spans="1:2" x14ac:dyDescent="0.25">
      <c r="A46" s="28" t="s">
        <v>194</v>
      </c>
      <c r="B46" s="5">
        <v>107</v>
      </c>
    </row>
    <row r="47" spans="1:2" x14ac:dyDescent="0.25">
      <c r="A47" s="28" t="s">
        <v>195</v>
      </c>
      <c r="B47" s="5">
        <v>107</v>
      </c>
    </row>
    <row r="48" spans="1:2" x14ac:dyDescent="0.25">
      <c r="A48" s="28" t="s">
        <v>196</v>
      </c>
      <c r="B48" s="5">
        <v>107</v>
      </c>
    </row>
    <row r="49" spans="1:2" x14ac:dyDescent="0.25">
      <c r="A49" s="28" t="s">
        <v>157</v>
      </c>
      <c r="B49" s="5">
        <v>107</v>
      </c>
    </row>
    <row r="50" spans="1:2" x14ac:dyDescent="0.25">
      <c r="A50" s="28" t="s">
        <v>158</v>
      </c>
      <c r="B50" s="5">
        <v>107</v>
      </c>
    </row>
    <row r="51" spans="1:2" x14ac:dyDescent="0.25">
      <c r="A51" s="28" t="s">
        <v>197</v>
      </c>
      <c r="B51" s="5">
        <v>107</v>
      </c>
    </row>
    <row r="52" spans="1:2" x14ac:dyDescent="0.25">
      <c r="A52" s="28" t="s">
        <v>198</v>
      </c>
      <c r="B52" s="5">
        <v>107</v>
      </c>
    </row>
    <row r="53" spans="1:2" x14ac:dyDescent="0.25">
      <c r="A53" s="28" t="s">
        <v>199</v>
      </c>
      <c r="B53" s="5">
        <v>107</v>
      </c>
    </row>
    <row r="54" spans="1:2" x14ac:dyDescent="0.25">
      <c r="A54" s="27" t="s">
        <v>200</v>
      </c>
      <c r="B54" s="5">
        <v>107</v>
      </c>
    </row>
    <row r="55" spans="1:2" x14ac:dyDescent="0.25">
      <c r="A55" s="27" t="s">
        <v>201</v>
      </c>
      <c r="B55" s="5">
        <v>107</v>
      </c>
    </row>
    <row r="56" spans="1:2" x14ac:dyDescent="0.25">
      <c r="A56" s="27" t="s">
        <v>202</v>
      </c>
      <c r="B56" s="5">
        <v>107</v>
      </c>
    </row>
    <row r="57" spans="1:2" x14ac:dyDescent="0.25">
      <c r="A57" s="27" t="s">
        <v>203</v>
      </c>
      <c r="B57" s="5">
        <v>107</v>
      </c>
    </row>
    <row r="58" spans="1:2" x14ac:dyDescent="0.25">
      <c r="A58" s="27" t="s">
        <v>204</v>
      </c>
      <c r="B58" s="5">
        <v>107</v>
      </c>
    </row>
    <row r="59" spans="1:2" x14ac:dyDescent="0.25">
      <c r="A59" s="27" t="s">
        <v>205</v>
      </c>
      <c r="B59" s="5">
        <v>107</v>
      </c>
    </row>
    <row r="60" spans="1:2" x14ac:dyDescent="0.25">
      <c r="A60" s="27" t="s">
        <v>207</v>
      </c>
      <c r="B60" s="5">
        <v>107</v>
      </c>
    </row>
    <row r="61" spans="1:2" x14ac:dyDescent="0.25">
      <c r="A61" s="27" t="s">
        <v>208</v>
      </c>
      <c r="B61" s="5">
        <v>107</v>
      </c>
    </row>
    <row r="62" spans="1:2" x14ac:dyDescent="0.25">
      <c r="A62" s="27" t="s">
        <v>209</v>
      </c>
      <c r="B62" s="5">
        <v>107</v>
      </c>
    </row>
    <row r="63" spans="1:2" x14ac:dyDescent="0.25">
      <c r="A63" s="27" t="s">
        <v>206</v>
      </c>
      <c r="B63" s="5">
        <v>107</v>
      </c>
    </row>
    <row r="64" spans="1:2" x14ac:dyDescent="0.25">
      <c r="A64" s="27" t="s">
        <v>210</v>
      </c>
      <c r="B64" s="5">
        <v>107</v>
      </c>
    </row>
    <row r="65" spans="1:2" x14ac:dyDescent="0.25">
      <c r="A65" s="27" t="s">
        <v>211</v>
      </c>
      <c r="B65" s="5">
        <v>107</v>
      </c>
    </row>
    <row r="66" spans="1:2" x14ac:dyDescent="0.25">
      <c r="A66" s="27" t="s">
        <v>213</v>
      </c>
      <c r="B66" s="5">
        <v>107</v>
      </c>
    </row>
    <row r="67" spans="1:2" x14ac:dyDescent="0.25">
      <c r="A67" s="27" t="s">
        <v>214</v>
      </c>
      <c r="B67" s="5">
        <v>107</v>
      </c>
    </row>
    <row r="68" spans="1:2" x14ac:dyDescent="0.25">
      <c r="A68" s="27" t="s">
        <v>212</v>
      </c>
      <c r="B68" s="5">
        <v>107</v>
      </c>
    </row>
    <row r="69" spans="1:2" x14ac:dyDescent="0.25">
      <c r="A69" s="27" t="s">
        <v>215</v>
      </c>
      <c r="B69" s="5">
        <v>107</v>
      </c>
    </row>
    <row r="70" spans="1:2" x14ac:dyDescent="0.25">
      <c r="A70" s="27" t="s">
        <v>216</v>
      </c>
      <c r="B70" s="5">
        <v>107</v>
      </c>
    </row>
    <row r="71" spans="1:2" x14ac:dyDescent="0.25">
      <c r="A71" s="27" t="s">
        <v>217</v>
      </c>
      <c r="B71" s="5">
        <v>107</v>
      </c>
    </row>
    <row r="72" spans="1:2" x14ac:dyDescent="0.25">
      <c r="A72" s="27" t="s">
        <v>219</v>
      </c>
      <c r="B72" s="5">
        <v>107</v>
      </c>
    </row>
    <row r="73" spans="1:2" x14ac:dyDescent="0.25">
      <c r="A73" s="27" t="s">
        <v>220</v>
      </c>
      <c r="B73" s="5">
        <v>107</v>
      </c>
    </row>
    <row r="74" spans="1:2" x14ac:dyDescent="0.25">
      <c r="A74" s="27" t="s">
        <v>218</v>
      </c>
      <c r="B74" s="5">
        <v>107</v>
      </c>
    </row>
    <row r="75" spans="1:2" x14ac:dyDescent="0.25">
      <c r="A75" s="27" t="s">
        <v>221</v>
      </c>
      <c r="B75" s="5">
        <v>109</v>
      </c>
    </row>
    <row r="76" spans="1:2" x14ac:dyDescent="0.25">
      <c r="A76" s="27" t="s">
        <v>222</v>
      </c>
      <c r="B76" s="5">
        <v>109</v>
      </c>
    </row>
    <row r="77" spans="1:2" x14ac:dyDescent="0.25">
      <c r="A77" s="27" t="s">
        <v>223</v>
      </c>
      <c r="B77" s="5">
        <v>107</v>
      </c>
    </row>
    <row r="78" spans="1:2" x14ac:dyDescent="0.25">
      <c r="A78" s="27" t="s">
        <v>224</v>
      </c>
      <c r="B78" s="5">
        <v>107</v>
      </c>
    </row>
    <row r="79" spans="1:2" x14ac:dyDescent="0.25">
      <c r="A79" s="27" t="s">
        <v>226</v>
      </c>
      <c r="B79" s="5">
        <v>107</v>
      </c>
    </row>
    <row r="80" spans="1:2" x14ac:dyDescent="0.25">
      <c r="A80" s="27" t="s">
        <v>227</v>
      </c>
      <c r="B80" s="5">
        <v>107</v>
      </c>
    </row>
    <row r="81" spans="1:2" x14ac:dyDescent="0.25">
      <c r="A81" s="27" t="s">
        <v>228</v>
      </c>
      <c r="B81" s="5">
        <v>107</v>
      </c>
    </row>
    <row r="82" spans="1:2" x14ac:dyDescent="0.25">
      <c r="A82" s="27" t="s">
        <v>229</v>
      </c>
      <c r="B82" s="5">
        <v>107</v>
      </c>
    </row>
    <row r="83" spans="1:2" x14ac:dyDescent="0.25">
      <c r="A83" s="27" t="s">
        <v>230</v>
      </c>
      <c r="B83" s="5">
        <v>107</v>
      </c>
    </row>
    <row r="84" spans="1:2" x14ac:dyDescent="0.25">
      <c r="A84" s="27" t="s">
        <v>231</v>
      </c>
      <c r="B84" s="5">
        <v>107</v>
      </c>
    </row>
    <row r="85" spans="1:2" x14ac:dyDescent="0.25">
      <c r="A85" s="27" t="s">
        <v>232</v>
      </c>
      <c r="B85" s="5">
        <v>109</v>
      </c>
    </row>
    <row r="86" spans="1:2" x14ac:dyDescent="0.25">
      <c r="A86" s="27" t="s">
        <v>225</v>
      </c>
      <c r="B86" s="5">
        <v>107</v>
      </c>
    </row>
    <row r="87" spans="1:2" x14ac:dyDescent="0.25">
      <c r="A87" s="27" t="s">
        <v>234</v>
      </c>
      <c r="B87" s="5">
        <v>107</v>
      </c>
    </row>
    <row r="88" spans="1:2" x14ac:dyDescent="0.25">
      <c r="A88" s="27" t="s">
        <v>235</v>
      </c>
      <c r="B88" s="5">
        <v>107</v>
      </c>
    </row>
    <row r="89" spans="1:2" x14ac:dyDescent="0.25">
      <c r="A89" s="27" t="s">
        <v>236</v>
      </c>
      <c r="B89" s="5">
        <v>107</v>
      </c>
    </row>
    <row r="90" spans="1:2" x14ac:dyDescent="0.25">
      <c r="A90" s="27" t="s">
        <v>237</v>
      </c>
      <c r="B90" s="5">
        <v>107</v>
      </c>
    </row>
    <row r="91" spans="1:2" x14ac:dyDescent="0.25">
      <c r="A91" s="27" t="s">
        <v>238</v>
      </c>
      <c r="B91" s="5">
        <v>107</v>
      </c>
    </row>
    <row r="92" spans="1:2" x14ac:dyDescent="0.25">
      <c r="A92" s="27" t="s">
        <v>239</v>
      </c>
      <c r="B92" s="5">
        <v>107</v>
      </c>
    </row>
    <row r="93" spans="1:2" x14ac:dyDescent="0.25">
      <c r="A93" s="27" t="s">
        <v>240</v>
      </c>
      <c r="B93" s="5">
        <v>107</v>
      </c>
    </row>
    <row r="94" spans="1:2" x14ac:dyDescent="0.25">
      <c r="A94" s="27" t="s">
        <v>233</v>
      </c>
      <c r="B94" s="5">
        <v>107</v>
      </c>
    </row>
    <row r="95" spans="1:2" x14ac:dyDescent="0.25">
      <c r="A95" s="27" t="s">
        <v>241</v>
      </c>
      <c r="B95" s="5">
        <v>107</v>
      </c>
    </row>
    <row r="96" spans="1:2" x14ac:dyDescent="0.25">
      <c r="A96" s="27" t="s">
        <v>242</v>
      </c>
      <c r="B96" s="5">
        <v>107</v>
      </c>
    </row>
    <row r="97" spans="1:2" x14ac:dyDescent="0.25">
      <c r="A97" s="27" t="s">
        <v>243</v>
      </c>
      <c r="B97" s="5">
        <v>107</v>
      </c>
    </row>
    <row r="98" spans="1:2" x14ac:dyDescent="0.25">
      <c r="A98" s="27" t="s">
        <v>244</v>
      </c>
      <c r="B98" s="5">
        <v>159</v>
      </c>
    </row>
    <row r="99" spans="1:2" x14ac:dyDescent="0.25">
      <c r="A99" s="27" t="s">
        <v>245</v>
      </c>
      <c r="B99" s="5">
        <v>107</v>
      </c>
    </row>
    <row r="100" spans="1:2" x14ac:dyDescent="0.25">
      <c r="A100" s="27" t="s">
        <v>246</v>
      </c>
      <c r="B100" s="5">
        <v>107</v>
      </c>
    </row>
    <row r="101" spans="1:2" x14ac:dyDescent="0.25">
      <c r="A101" s="27" t="s">
        <v>249</v>
      </c>
      <c r="B101" s="5">
        <v>107</v>
      </c>
    </row>
    <row r="102" spans="1:2" x14ac:dyDescent="0.25">
      <c r="A102" s="27" t="s">
        <v>250</v>
      </c>
      <c r="B102" s="5">
        <v>107</v>
      </c>
    </row>
    <row r="103" spans="1:2" x14ac:dyDescent="0.25">
      <c r="A103" s="27" t="s">
        <v>251</v>
      </c>
      <c r="B103" s="5">
        <v>107</v>
      </c>
    </row>
    <row r="104" spans="1:2" x14ac:dyDescent="0.25">
      <c r="A104" s="27" t="s">
        <v>252</v>
      </c>
      <c r="B104" s="5">
        <v>107</v>
      </c>
    </row>
    <row r="105" spans="1:2" x14ac:dyDescent="0.25">
      <c r="A105" s="27" t="s">
        <v>253</v>
      </c>
      <c r="B105" s="5">
        <v>107</v>
      </c>
    </row>
    <row r="106" spans="1:2" x14ac:dyDescent="0.25">
      <c r="A106" s="27" t="s">
        <v>247</v>
      </c>
      <c r="B106" s="5">
        <v>107</v>
      </c>
    </row>
    <row r="107" spans="1:2" x14ac:dyDescent="0.25">
      <c r="A107" s="27">
        <v>2526</v>
      </c>
      <c r="B107" s="5">
        <v>109</v>
      </c>
    </row>
    <row r="108" spans="1:2" x14ac:dyDescent="0.25">
      <c r="A108" s="27" t="s">
        <v>254</v>
      </c>
      <c r="B108" s="5">
        <v>107</v>
      </c>
    </row>
    <row r="109" spans="1:2" x14ac:dyDescent="0.25">
      <c r="A109" s="27">
        <v>2481700</v>
      </c>
      <c r="B109" s="5">
        <v>159</v>
      </c>
    </row>
    <row r="110" spans="1:2" x14ac:dyDescent="0.25">
      <c r="A110" s="27" t="s">
        <v>255</v>
      </c>
      <c r="B110" s="5">
        <v>107</v>
      </c>
    </row>
    <row r="111" spans="1:2" x14ac:dyDescent="0.25">
      <c r="A111" s="27" t="s">
        <v>248</v>
      </c>
      <c r="B111" s="5">
        <v>109</v>
      </c>
    </row>
    <row r="112" spans="1:2" x14ac:dyDescent="0.25">
      <c r="A112" s="27" t="s">
        <v>269</v>
      </c>
      <c r="B112" s="5">
        <v>107</v>
      </c>
    </row>
    <row r="113" spans="1:2" x14ac:dyDescent="0.25">
      <c r="A113" s="27" t="s">
        <v>281</v>
      </c>
      <c r="B113" s="5">
        <v>107</v>
      </c>
    </row>
    <row r="114" spans="1:2" x14ac:dyDescent="0.25">
      <c r="A114" s="27" t="s">
        <v>283</v>
      </c>
      <c r="B114" s="5">
        <v>107</v>
      </c>
    </row>
    <row r="115" spans="1:2" x14ac:dyDescent="0.25">
      <c r="A115" s="27" t="s">
        <v>284</v>
      </c>
      <c r="B115" s="5">
        <v>107</v>
      </c>
    </row>
    <row r="116" spans="1:2" x14ac:dyDescent="0.25">
      <c r="A116" s="27" t="s">
        <v>285</v>
      </c>
      <c r="B116" s="5">
        <v>107</v>
      </c>
    </row>
    <row r="117" spans="1:2" x14ac:dyDescent="0.25">
      <c r="A117" s="27" t="s">
        <v>286</v>
      </c>
      <c r="B117" s="5">
        <v>109</v>
      </c>
    </row>
    <row r="118" spans="1:2" x14ac:dyDescent="0.25">
      <c r="A118" s="27" t="s">
        <v>287</v>
      </c>
      <c r="B118" s="5">
        <v>109</v>
      </c>
    </row>
    <row r="119" spans="1:2" x14ac:dyDescent="0.25">
      <c r="A119" s="27" t="s">
        <v>288</v>
      </c>
      <c r="B119" s="5">
        <v>107</v>
      </c>
    </row>
    <row r="120" spans="1:2" x14ac:dyDescent="0.25">
      <c r="A120" s="27" t="s">
        <v>289</v>
      </c>
      <c r="B120" s="5">
        <v>107</v>
      </c>
    </row>
    <row r="121" spans="1:2" x14ac:dyDescent="0.25">
      <c r="A121" s="27" t="s">
        <v>290</v>
      </c>
      <c r="B121" s="5">
        <v>107</v>
      </c>
    </row>
    <row r="122" spans="1:2" x14ac:dyDescent="0.25">
      <c r="A122" s="27" t="s">
        <v>291</v>
      </c>
      <c r="B122" s="5">
        <v>107</v>
      </c>
    </row>
    <row r="123" spans="1:2" x14ac:dyDescent="0.25">
      <c r="A123" s="27" t="s">
        <v>292</v>
      </c>
      <c r="B123" s="5">
        <v>107</v>
      </c>
    </row>
    <row r="124" spans="1:2" x14ac:dyDescent="0.25">
      <c r="A124" s="27" t="s">
        <v>293</v>
      </c>
      <c r="B124" s="5">
        <v>107</v>
      </c>
    </row>
    <row r="125" spans="1:2" x14ac:dyDescent="0.25">
      <c r="A125" s="27" t="s">
        <v>294</v>
      </c>
      <c r="B125" s="5">
        <v>107</v>
      </c>
    </row>
    <row r="126" spans="1:2" x14ac:dyDescent="0.25">
      <c r="A126" s="27" t="s">
        <v>295</v>
      </c>
      <c r="B126" s="5">
        <v>107</v>
      </c>
    </row>
    <row r="127" spans="1:2" x14ac:dyDescent="0.25">
      <c r="A127" s="27" t="s">
        <v>296</v>
      </c>
      <c r="B127" s="5">
        <v>107</v>
      </c>
    </row>
    <row r="128" spans="1:2" x14ac:dyDescent="0.25">
      <c r="A128" s="27" t="s">
        <v>297</v>
      </c>
      <c r="B128" s="5">
        <v>107</v>
      </c>
    </row>
    <row r="129" spans="1:2" x14ac:dyDescent="0.25">
      <c r="A129" s="28" t="s">
        <v>298</v>
      </c>
      <c r="B129" s="5">
        <v>107</v>
      </c>
    </row>
    <row r="130" spans="1:2" x14ac:dyDescent="0.25">
      <c r="A130" s="28" t="s">
        <v>299</v>
      </c>
      <c r="B130" s="5">
        <v>107</v>
      </c>
    </row>
    <row r="131" spans="1:2" x14ac:dyDescent="0.25">
      <c r="A131" s="28" t="s">
        <v>300</v>
      </c>
      <c r="B131" s="5">
        <v>107</v>
      </c>
    </row>
    <row r="132" spans="1:2" x14ac:dyDescent="0.25">
      <c r="A132" s="28" t="s">
        <v>303</v>
      </c>
      <c r="B132" s="5">
        <v>107</v>
      </c>
    </row>
    <row r="133" spans="1:2" x14ac:dyDescent="0.25">
      <c r="A133" s="28" t="s">
        <v>304</v>
      </c>
      <c r="B133" s="5">
        <v>107</v>
      </c>
    </row>
    <row r="134" spans="1:2" x14ac:dyDescent="0.25">
      <c r="A134" s="27"/>
      <c r="B134" s="5"/>
    </row>
    <row r="135" spans="1:2" x14ac:dyDescent="0.25">
      <c r="B135"/>
    </row>
    <row r="136" spans="1:2" x14ac:dyDescent="0.25">
      <c r="B136"/>
    </row>
    <row r="137" spans="1:2" x14ac:dyDescent="0.25">
      <c r="B137"/>
    </row>
    <row r="138" spans="1:2" x14ac:dyDescent="0.25">
      <c r="B138"/>
    </row>
    <row r="139" spans="1:2" x14ac:dyDescent="0.25">
      <c r="B139"/>
    </row>
    <row r="140" spans="1:2" x14ac:dyDescent="0.25">
      <c r="B140"/>
    </row>
    <row r="141" spans="1:2" x14ac:dyDescent="0.25">
      <c r="B141"/>
    </row>
    <row r="142" spans="1:2" x14ac:dyDescent="0.25">
      <c r="B142"/>
    </row>
    <row r="143" spans="1:2" x14ac:dyDescent="0.25">
      <c r="B143"/>
    </row>
    <row r="144" spans="1:2" x14ac:dyDescent="0.25">
      <c r="B144"/>
    </row>
    <row r="145" spans="2:2" x14ac:dyDescent="0.25">
      <c r="B145"/>
    </row>
  </sheetData>
  <conditionalFormatting sqref="A2:A134">
    <cfRule type="duplicateValues" dxfId="0" priority="7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816D-7C0E-4147-A0BE-81FCB4160CB3}">
  <dimension ref="A1:I75"/>
  <sheetViews>
    <sheetView zoomScale="70" zoomScaleNormal="70" workbookViewId="0">
      <selection activeCell="C2" sqref="C2"/>
    </sheetView>
  </sheetViews>
  <sheetFormatPr defaultRowHeight="15" x14ac:dyDescent="0.25"/>
  <cols>
    <col min="1" max="1" width="110.140625" bestFit="1" customWidth="1"/>
    <col min="2" max="2" width="15.7109375" style="11" customWidth="1"/>
    <col min="3" max="3" width="16.7109375" style="7" customWidth="1"/>
    <col min="4" max="4" width="14.42578125" style="11" customWidth="1"/>
    <col min="5" max="5" width="11.85546875" style="10" customWidth="1"/>
    <col min="6" max="6" width="17" style="24" customWidth="1"/>
    <col min="7" max="7" width="17" style="22" customWidth="1"/>
    <col min="8" max="8" width="14.42578125" customWidth="1"/>
    <col min="9" max="9" width="147.140625" customWidth="1"/>
  </cols>
  <sheetData>
    <row r="1" spans="1:9" x14ac:dyDescent="0.25">
      <c r="A1" s="18" t="s">
        <v>134</v>
      </c>
      <c r="B1" s="16" t="s">
        <v>136</v>
      </c>
      <c r="C1" s="19" t="s">
        <v>144</v>
      </c>
      <c r="D1" s="16" t="s">
        <v>149</v>
      </c>
      <c r="E1" s="16" t="s">
        <v>150</v>
      </c>
      <c r="F1" s="21" t="s">
        <v>258</v>
      </c>
      <c r="G1" s="21" t="s">
        <v>262</v>
      </c>
      <c r="H1" s="25" t="s">
        <v>262</v>
      </c>
    </row>
    <row r="2" spans="1:9" x14ac:dyDescent="0.25">
      <c r="A2" t="str">
        <f>IFERROR(CONCATENATE("C:\Users\Elias\Desktop\Gui.Custo\Efetivar Custo\Xml\",SUBSTITUTE(Base!C:C,"NFe","")&amp;".xml"),"")</f>
        <v>C:\Users\Elias\Desktop\Gui.Custo\Efetivar Custo\Xml\52240302212918000120550020009022371008683201.xml</v>
      </c>
      <c r="B2" s="17">
        <v>109</v>
      </c>
      <c r="C2" s="7">
        <v>5037</v>
      </c>
      <c r="D2" s="11" t="s">
        <v>257</v>
      </c>
      <c r="E2" s="20">
        <v>7</v>
      </c>
      <c r="F2" s="24" t="s">
        <v>259</v>
      </c>
      <c r="G2" s="26">
        <f ca="1">F2-H2</f>
        <v>6</v>
      </c>
      <c r="H2" s="23">
        <f ca="1">TODAY()</f>
        <v>45366</v>
      </c>
      <c r="I2" t="str">
        <f ca="1">CONCATENATE(A2,"*",B2,"*",E2,"*",D2,"*",C2,"*",G2)</f>
        <v>C:\Users\Elias\Desktop\Gui.Custo\Efetivar Custo\Xml\52240302212918000120550020009022371008683201.xml*109*7*D01*5037*6</v>
      </c>
    </row>
    <row r="3" spans="1:9" x14ac:dyDescent="0.25">
      <c r="A3" t="str">
        <f>IFERROR(CONCATENATE("C:\Users\Elias\Desktop\Gui.Custo\Efetivar Custo\Xml\",SUBSTITUTE(Base!C:C,"NFe","")&amp;".xml"),"")</f>
        <v>C:\Users\Elias\Desktop\Gui.Custo\Efetivar Custo\Xml\.xml</v>
      </c>
      <c r="B3" s="17">
        <v>109</v>
      </c>
      <c r="C3" s="7">
        <v>5037</v>
      </c>
      <c r="D3" s="11" t="s">
        <v>257</v>
      </c>
      <c r="E3" s="20">
        <v>7</v>
      </c>
      <c r="F3" s="24" t="s">
        <v>260</v>
      </c>
      <c r="G3" s="26">
        <f t="shared" ref="G3:G4" ca="1" si="0">F3-H3</f>
        <v>5</v>
      </c>
      <c r="H3" s="23">
        <f t="shared" ref="H3:H66" ca="1" si="1">TODAY()</f>
        <v>45366</v>
      </c>
      <c r="I3" t="str">
        <f t="shared" ref="I3:I4" ca="1" si="2">CONCATENATE(A3,"*",B3,"*",E3,"*",D3,"*",C3,"*",G3)</f>
        <v>C:\Users\Elias\Desktop\Gui.Custo\Efetivar Custo\Xml\.xml*109*7*D01*5037*5</v>
      </c>
    </row>
    <row r="4" spans="1:9" x14ac:dyDescent="0.25">
      <c r="A4" t="str">
        <f>IFERROR(CONCATENATE("C:\Users\Elias\Desktop\Gui.Custo\Efetivar Custo\Xml\",SUBSTITUTE(Base!C:C,"NFe","")&amp;".xml"),"")</f>
        <v>C:\Users\Elias\Desktop\Gui.Custo\Efetivar Custo\Xml\.xml</v>
      </c>
      <c r="B4" s="17">
        <v>109</v>
      </c>
      <c r="C4" s="7">
        <v>5037</v>
      </c>
      <c r="D4" s="11" t="s">
        <v>257</v>
      </c>
      <c r="E4" s="20">
        <v>7</v>
      </c>
      <c r="F4" s="24" t="s">
        <v>261</v>
      </c>
      <c r="G4" s="26">
        <f t="shared" ca="1" si="0"/>
        <v>7</v>
      </c>
      <c r="H4" s="23">
        <f t="shared" ca="1" si="1"/>
        <v>45366</v>
      </c>
      <c r="I4" t="str">
        <f t="shared" ca="1" si="2"/>
        <v>C:\Users\Elias\Desktop\Gui.Custo\Efetivar Custo\Xml\.xml*109*7*D01*5037*7</v>
      </c>
    </row>
    <row r="5" spans="1:9" x14ac:dyDescent="0.25">
      <c r="A5" t="str">
        <f>IFERROR(CONCATENATE("C:\Users\Elias\Desktop\Gui.Custo\Efetivar Custo\Xml\",SUBSTITUTE(Base!C:C,"NFe","")&amp;".xml"),"")</f>
        <v>C:\Users\Elias\Desktop\Gui.Custo\Efetivar Custo\Xml\.xml</v>
      </c>
      <c r="B5" s="17"/>
      <c r="C5" s="7" t="str">
        <f>'Tabela DP'!E5</f>
        <v/>
      </c>
      <c r="D5" s="11" t="str">
        <f>IFERROR(VLOOKUP(C5,DP[#All],2,FALSE),"")</f>
        <v/>
      </c>
      <c r="E5" s="20" t="str">
        <f>IFERROR(VLOOKUP(C5,DP[#All],3,FALSE),"")</f>
        <v/>
      </c>
      <c r="G5" s="26">
        <f t="shared" ref="G5:G66" ca="1" si="3">F5-H5</f>
        <v>-45366</v>
      </c>
      <c r="H5" s="23">
        <f t="shared" ca="1" si="1"/>
        <v>45366</v>
      </c>
      <c r="I5" t="str">
        <f t="shared" ref="I5:I31" si="4">CONCATENATE(A5,"-nfe","*",B5,"*",E5,"*",D5,"*",C5,)</f>
        <v>C:\Users\Elias\Desktop\Gui.Custo\Efetivar Custo\Xml\.xml-nfe****</v>
      </c>
    </row>
    <row r="6" spans="1:9" x14ac:dyDescent="0.25">
      <c r="A6" t="str">
        <f>IFERROR(CONCATENATE("C:\Users\Elias\Desktop\Gui.Custo\Efetivar Custo\Xml\",SUBSTITUTE(Base!C:C,"NFe","")&amp;".xml"),"")</f>
        <v>C:\Users\Elias\Desktop\Gui.Custo\Efetivar Custo\Xml\.xml</v>
      </c>
      <c r="B6" s="17"/>
      <c r="C6" s="7" t="str">
        <f>'Tabela DP'!E6</f>
        <v/>
      </c>
      <c r="D6" s="11" t="str">
        <f>IFERROR(VLOOKUP(C6,DP[#All],2,FALSE),"")</f>
        <v/>
      </c>
      <c r="E6" s="20" t="str">
        <f>IFERROR(VLOOKUP(C6,DP[#All],3,FALSE),"")</f>
        <v/>
      </c>
      <c r="G6" s="26">
        <f t="shared" ca="1" si="3"/>
        <v>-45366</v>
      </c>
      <c r="H6" s="23">
        <f t="shared" ca="1" si="1"/>
        <v>45366</v>
      </c>
      <c r="I6" t="str">
        <f t="shared" si="4"/>
        <v>C:\Users\Elias\Desktop\Gui.Custo\Efetivar Custo\Xml\.xml-nfe****</v>
      </c>
    </row>
    <row r="7" spans="1:9" x14ac:dyDescent="0.25">
      <c r="A7" t="str">
        <f>IFERROR(CONCATENATE("C:\Users\Elias\Desktop\Gui.Custo\Efetivar Custo\Xml\",SUBSTITUTE(Base!C:C,"NFe","")&amp;".xml"),"")</f>
        <v>C:\Users\Elias\Desktop\Gui.Custo\Efetivar Custo\Xml\.xml</v>
      </c>
      <c r="B7" s="17"/>
      <c r="C7" s="7" t="str">
        <f>'Tabela DP'!E7</f>
        <v/>
      </c>
      <c r="D7" s="11" t="str">
        <f>IFERROR(VLOOKUP(C7,DP[#All],2,FALSE),"")</f>
        <v/>
      </c>
      <c r="E7" s="20" t="str">
        <f>IFERROR(VLOOKUP(C7,DP[#All],3,FALSE),"")</f>
        <v/>
      </c>
      <c r="G7" s="26">
        <f t="shared" ca="1" si="3"/>
        <v>-45366</v>
      </c>
      <c r="H7" s="23">
        <f t="shared" ca="1" si="1"/>
        <v>45366</v>
      </c>
      <c r="I7" t="str">
        <f t="shared" si="4"/>
        <v>C:\Users\Elias\Desktop\Gui.Custo\Efetivar Custo\Xml\.xml-nfe****</v>
      </c>
    </row>
    <row r="8" spans="1:9" x14ac:dyDescent="0.25">
      <c r="A8" t="str">
        <f>IFERROR(CONCATENATE("C:\Users\Elias\Desktop\Gui.Custo\Efetivar Custo\Xml\",SUBSTITUTE(Base!C:C,"NFe","")&amp;".xml"),"")</f>
        <v>C:\Users\Elias\Desktop\Gui.Custo\Efetivar Custo\Xml\.xml</v>
      </c>
      <c r="B8" s="17"/>
      <c r="C8" s="7" t="str">
        <f>'Tabela DP'!E8</f>
        <v/>
      </c>
      <c r="D8" s="11" t="str">
        <f>IFERROR(VLOOKUP(C8,DP[#All],2,FALSE),"")</f>
        <v/>
      </c>
      <c r="E8" s="20" t="str">
        <f>IFERROR(VLOOKUP(C8,DP[#All],3,FALSE),"")</f>
        <v/>
      </c>
      <c r="G8" s="26">
        <f t="shared" ca="1" si="3"/>
        <v>-45366</v>
      </c>
      <c r="H8" s="23">
        <f t="shared" ca="1" si="1"/>
        <v>45366</v>
      </c>
      <c r="I8" t="str">
        <f t="shared" si="4"/>
        <v>C:\Users\Elias\Desktop\Gui.Custo\Efetivar Custo\Xml\.xml-nfe****</v>
      </c>
    </row>
    <row r="9" spans="1:9" x14ac:dyDescent="0.25">
      <c r="A9" t="str">
        <f>IFERROR(CONCATENATE("C:\Users\Elias\Desktop\Gui.Custo\Efetivar Custo\Xml\",SUBSTITUTE(Base!C:C,"NFe","")&amp;".xml"),"")</f>
        <v>C:\Users\Elias\Desktop\Gui.Custo\Efetivar Custo\Xml\.xml</v>
      </c>
      <c r="B9" s="17"/>
      <c r="C9" s="7" t="str">
        <f>'Tabela DP'!E9</f>
        <v/>
      </c>
      <c r="D9" s="11" t="str">
        <f>IFERROR(VLOOKUP(C9,DP[#All],2,FALSE),"")</f>
        <v/>
      </c>
      <c r="E9" s="20" t="str">
        <f>IFERROR(VLOOKUP(C9,DP[#All],3,FALSE),"")</f>
        <v/>
      </c>
      <c r="G9" s="26">
        <f t="shared" ca="1" si="3"/>
        <v>-45366</v>
      </c>
      <c r="H9" s="23">
        <f t="shared" ca="1" si="1"/>
        <v>45366</v>
      </c>
      <c r="I9" t="str">
        <f t="shared" si="4"/>
        <v>C:\Users\Elias\Desktop\Gui.Custo\Efetivar Custo\Xml\.xml-nfe****</v>
      </c>
    </row>
    <row r="10" spans="1:9" x14ac:dyDescent="0.25">
      <c r="A10" t="str">
        <f>IFERROR(CONCATENATE("C:\Users\Elias\Desktop\Gui.Custo\Efetivar Custo\Xml\",SUBSTITUTE(Base!C:C,"NFe","")&amp;".xml"),"")</f>
        <v>C:\Users\Elias\Desktop\Gui.Custo\Efetivar Custo\Xml\.xml</v>
      </c>
      <c r="B10" s="17"/>
      <c r="C10" s="7" t="str">
        <f>'Tabela DP'!E10</f>
        <v/>
      </c>
      <c r="D10" s="11" t="str">
        <f>IFERROR(VLOOKUP(C10,DP[#All],2,FALSE),"")</f>
        <v/>
      </c>
      <c r="E10" s="20" t="str">
        <f>IFERROR(VLOOKUP(C10,DP[#All],3,FALSE),"")</f>
        <v/>
      </c>
      <c r="G10" s="26">
        <f t="shared" ca="1" si="3"/>
        <v>-45366</v>
      </c>
      <c r="H10" s="23">
        <f t="shared" ca="1" si="1"/>
        <v>45366</v>
      </c>
      <c r="I10" t="str">
        <f t="shared" si="4"/>
        <v>C:\Users\Elias\Desktop\Gui.Custo\Efetivar Custo\Xml\.xml-nfe****</v>
      </c>
    </row>
    <row r="11" spans="1:9" x14ac:dyDescent="0.25">
      <c r="A11" t="str">
        <f>IFERROR(CONCATENATE("C:\Users\Elias\Desktop\Gui.Custo\Efetivar Custo\Xml\",SUBSTITUTE(Base!C:C,"NFe","")&amp;".xml"),"")</f>
        <v>C:\Users\Elias\Desktop\Gui.Custo\Efetivar Custo\Xml\.xml</v>
      </c>
      <c r="B11" s="17"/>
      <c r="C11" s="7" t="str">
        <f>'Tabela DP'!E11</f>
        <v/>
      </c>
      <c r="D11" s="11" t="str">
        <f>IFERROR(VLOOKUP(C11,DP[#All],2,FALSE),"")</f>
        <v/>
      </c>
      <c r="E11" s="20" t="str">
        <f>IFERROR(VLOOKUP(C11,DP[#All],3,FALSE),"")</f>
        <v/>
      </c>
      <c r="G11" s="26">
        <f t="shared" ca="1" si="3"/>
        <v>-45366</v>
      </c>
      <c r="H11" s="23">
        <f t="shared" ca="1" si="1"/>
        <v>45366</v>
      </c>
      <c r="I11" t="str">
        <f t="shared" si="4"/>
        <v>C:\Users\Elias\Desktop\Gui.Custo\Efetivar Custo\Xml\.xml-nfe****</v>
      </c>
    </row>
    <row r="12" spans="1:9" x14ac:dyDescent="0.25">
      <c r="A12" t="str">
        <f>IFERROR(CONCATENATE("C:\Users\Elias\Desktop\Gui.Custo\Efetivar Custo\Xml\",SUBSTITUTE(Base!C:C,"NFe","")&amp;".xml"),"")</f>
        <v>C:\Users\Elias\Desktop\Gui.Custo\Efetivar Custo\Xml\.xml</v>
      </c>
      <c r="B12" s="17"/>
      <c r="C12" s="7" t="str">
        <f>'Tabela DP'!E12</f>
        <v/>
      </c>
      <c r="D12" s="11" t="str">
        <f>IFERROR(VLOOKUP(C12,DP[#All],2,FALSE),"")</f>
        <v/>
      </c>
      <c r="E12" s="20" t="str">
        <f>IFERROR(VLOOKUP(C12,DP[#All],3,FALSE),"")</f>
        <v/>
      </c>
      <c r="G12" s="26">
        <f t="shared" ca="1" si="3"/>
        <v>-45366</v>
      </c>
      <c r="H12" s="23">
        <f t="shared" ca="1" si="1"/>
        <v>45366</v>
      </c>
      <c r="I12" t="str">
        <f t="shared" si="4"/>
        <v>C:\Users\Elias\Desktop\Gui.Custo\Efetivar Custo\Xml\.xml-nfe****</v>
      </c>
    </row>
    <row r="13" spans="1:9" x14ac:dyDescent="0.25">
      <c r="A13" t="str">
        <f>IFERROR(CONCATENATE("C:\Users\Elias\Desktop\Gui.Custo\Efetivar Custo\Xml\",SUBSTITUTE(Base!C:C,"NFe","")&amp;".xml"),"")</f>
        <v>C:\Users\Elias\Desktop\Gui.Custo\Efetivar Custo\Xml\.xml</v>
      </c>
      <c r="B13" s="17"/>
      <c r="C13" s="7" t="str">
        <f>'Tabela DP'!E13</f>
        <v/>
      </c>
      <c r="D13" s="11" t="str">
        <f>IFERROR(VLOOKUP(C13,DP[#All],2,FALSE),"")</f>
        <v/>
      </c>
      <c r="E13" s="20" t="str">
        <f>IFERROR(VLOOKUP(C13,DP[#All],3,FALSE),"")</f>
        <v/>
      </c>
      <c r="G13" s="26">
        <f t="shared" ca="1" si="3"/>
        <v>-45366</v>
      </c>
      <c r="H13" s="23">
        <f t="shared" ca="1" si="1"/>
        <v>45366</v>
      </c>
      <c r="I13" t="str">
        <f t="shared" si="4"/>
        <v>C:\Users\Elias\Desktop\Gui.Custo\Efetivar Custo\Xml\.xml-nfe****</v>
      </c>
    </row>
    <row r="14" spans="1:9" x14ac:dyDescent="0.25">
      <c r="A14" t="str">
        <f>IFERROR(CONCATENATE("C:\Users\Elias\Desktop\Gui.Custo\Efetivar Custo\Xml\",SUBSTITUTE(Base!C:C,"NFe","")&amp;".xml"),"")</f>
        <v>C:\Users\Elias\Desktop\Gui.Custo\Efetivar Custo\Xml\.xml</v>
      </c>
      <c r="B14" s="17"/>
      <c r="C14" s="7" t="str">
        <f>'Tabela DP'!E14</f>
        <v/>
      </c>
      <c r="D14" s="11" t="str">
        <f>IFERROR(VLOOKUP(C14,DP[#All],2,FALSE),"")</f>
        <v/>
      </c>
      <c r="E14" s="20" t="str">
        <f>IFERROR(VLOOKUP(C14,DP[#All],3,FALSE),"")</f>
        <v/>
      </c>
      <c r="G14" s="26">
        <f t="shared" ca="1" si="3"/>
        <v>-45366</v>
      </c>
      <c r="H14" s="23">
        <f t="shared" ca="1" si="1"/>
        <v>45366</v>
      </c>
      <c r="I14" t="str">
        <f t="shared" si="4"/>
        <v>C:\Users\Elias\Desktop\Gui.Custo\Efetivar Custo\Xml\.xml-nfe****</v>
      </c>
    </row>
    <row r="15" spans="1:9" x14ac:dyDescent="0.25">
      <c r="A15" t="str">
        <f>IFERROR(CONCATENATE("C:\Users\Elias\Desktop\Gui.Custo\Efetivar Custo\Xml\",SUBSTITUTE(Base!C:C,"NFe","")&amp;".xml"),"")</f>
        <v>C:\Users\Elias\Desktop\Gui.Custo\Efetivar Custo\Xml\.xml</v>
      </c>
      <c r="B15" s="17"/>
      <c r="C15" s="7" t="str">
        <f>'Tabela DP'!E15</f>
        <v/>
      </c>
      <c r="D15" s="11" t="str">
        <f>IFERROR(VLOOKUP(C15,DP[#All],2,FALSE),"")</f>
        <v/>
      </c>
      <c r="E15" s="20" t="str">
        <f>IFERROR(VLOOKUP(C15,DP[#All],3,FALSE),"")</f>
        <v/>
      </c>
      <c r="G15" s="26">
        <f t="shared" ca="1" si="3"/>
        <v>-45366</v>
      </c>
      <c r="H15" s="23">
        <f t="shared" ca="1" si="1"/>
        <v>45366</v>
      </c>
      <c r="I15" t="str">
        <f t="shared" si="4"/>
        <v>C:\Users\Elias\Desktop\Gui.Custo\Efetivar Custo\Xml\.xml-nfe****</v>
      </c>
    </row>
    <row r="16" spans="1:9" x14ac:dyDescent="0.25">
      <c r="A16" t="str">
        <f>IFERROR(CONCATENATE("C:\Users\Elias\Desktop\Gui.Custo\Efetivar Custo\Xml\",SUBSTITUTE(Base!C:C,"NFe","")&amp;".xml"),"")</f>
        <v>C:\Users\Elias\Desktop\Gui.Custo\Efetivar Custo\Xml\.xml</v>
      </c>
      <c r="B16" s="17"/>
      <c r="C16" s="7" t="str">
        <f>'Tabela DP'!E16</f>
        <v/>
      </c>
      <c r="D16" s="11" t="str">
        <f>IFERROR(VLOOKUP(C16,DP[#All],2,FALSE),"")</f>
        <v/>
      </c>
      <c r="E16" s="20" t="str">
        <f>IFERROR(VLOOKUP(C16,DP[#All],3,FALSE),"")</f>
        <v/>
      </c>
      <c r="G16" s="26">
        <f t="shared" ca="1" si="3"/>
        <v>-45366</v>
      </c>
      <c r="H16" s="23">
        <f t="shared" ca="1" si="1"/>
        <v>45366</v>
      </c>
      <c r="I16" t="str">
        <f t="shared" si="4"/>
        <v>C:\Users\Elias\Desktop\Gui.Custo\Efetivar Custo\Xml\.xml-nfe****</v>
      </c>
    </row>
    <row r="17" spans="1:9" x14ac:dyDescent="0.25">
      <c r="A17" t="str">
        <f>IFERROR(CONCATENATE("C:\Users\Elias\Desktop\Gui.Custo\Efetivar Custo\Xml\",SUBSTITUTE(Base!C:C,"NFe","")&amp;".xml"),"")</f>
        <v>C:\Users\Elias\Desktop\Gui.Custo\Efetivar Custo\Xml\.xml</v>
      </c>
      <c r="B17" s="17"/>
      <c r="C17" s="7" t="str">
        <f>'Tabela DP'!E17</f>
        <v/>
      </c>
      <c r="D17" s="11" t="str">
        <f>IFERROR(VLOOKUP(C17,DP[#All],2,FALSE),"")</f>
        <v/>
      </c>
      <c r="E17" s="20" t="str">
        <f>IFERROR(VLOOKUP(C17,DP[#All],3,FALSE),"")</f>
        <v/>
      </c>
      <c r="G17" s="26">
        <f t="shared" ca="1" si="3"/>
        <v>-45366</v>
      </c>
      <c r="H17" s="23">
        <f t="shared" ca="1" si="1"/>
        <v>45366</v>
      </c>
      <c r="I17" t="str">
        <f t="shared" si="4"/>
        <v>C:\Users\Elias\Desktop\Gui.Custo\Efetivar Custo\Xml\.xml-nfe****</v>
      </c>
    </row>
    <row r="18" spans="1:9" x14ac:dyDescent="0.25">
      <c r="A18" t="str">
        <f>IFERROR(CONCATENATE("C:\Users\Elias\Desktop\Gui.Custo\Efetivar Custo\Xml\",SUBSTITUTE(Base!C:C,"NFe","")&amp;".xml"),"")</f>
        <v>C:\Users\Elias\Desktop\Gui.Custo\Efetivar Custo\Xml\.xml</v>
      </c>
      <c r="B18" s="17"/>
      <c r="C18" s="7" t="str">
        <f>'Tabela DP'!E18</f>
        <v/>
      </c>
      <c r="D18" s="11" t="str">
        <f>IFERROR(VLOOKUP(C18,DP[#All],2,FALSE),"")</f>
        <v/>
      </c>
      <c r="E18" s="20" t="str">
        <f>IFERROR(VLOOKUP(C18,DP[#All],3,FALSE),"")</f>
        <v/>
      </c>
      <c r="G18" s="26">
        <f t="shared" ca="1" si="3"/>
        <v>-45366</v>
      </c>
      <c r="H18" s="23">
        <f t="shared" ca="1" si="1"/>
        <v>45366</v>
      </c>
      <c r="I18" t="str">
        <f t="shared" si="4"/>
        <v>C:\Users\Elias\Desktop\Gui.Custo\Efetivar Custo\Xml\.xml-nfe****</v>
      </c>
    </row>
    <row r="19" spans="1:9" x14ac:dyDescent="0.25">
      <c r="A19" t="str">
        <f>IFERROR(CONCATENATE("C:\Users\Elias\Desktop\Gui.Custo\Efetivar Custo\Xml\",SUBSTITUTE(Base!C:C,"NFe","")&amp;".xml"),"")</f>
        <v>C:\Users\Elias\Desktop\Gui.Custo\Efetivar Custo\Xml\.xml</v>
      </c>
      <c r="B19" s="17"/>
      <c r="C19" s="7" t="str">
        <f>'Tabela DP'!E19</f>
        <v/>
      </c>
      <c r="D19" s="11" t="str">
        <f>IFERROR(VLOOKUP(C19,DP[#All],2,FALSE),"")</f>
        <v/>
      </c>
      <c r="E19" s="20" t="str">
        <f>IFERROR(VLOOKUP(C19,DP[#All],3,FALSE),"")</f>
        <v/>
      </c>
      <c r="G19" s="26">
        <f t="shared" ca="1" si="3"/>
        <v>-45366</v>
      </c>
      <c r="H19" s="23">
        <f t="shared" ca="1" si="1"/>
        <v>45366</v>
      </c>
      <c r="I19" t="str">
        <f t="shared" si="4"/>
        <v>C:\Users\Elias\Desktop\Gui.Custo\Efetivar Custo\Xml\.xml-nfe****</v>
      </c>
    </row>
    <row r="20" spans="1:9" x14ac:dyDescent="0.25">
      <c r="A20" t="str">
        <f>IFERROR(CONCATENATE("C:\Users\Elias\Desktop\Gui.Custo\Efetivar Custo\Xml\",SUBSTITUTE(Base!C:C,"NFe","")&amp;".xml"),"")</f>
        <v>C:\Users\Elias\Desktop\Gui.Custo\Efetivar Custo\Xml\.xml</v>
      </c>
      <c r="B20" s="17"/>
      <c r="C20" s="7" t="str">
        <f>'Tabela DP'!E20</f>
        <v/>
      </c>
      <c r="D20" s="11" t="str">
        <f>IFERROR(VLOOKUP(C20,DP[#All],2,FALSE),"")</f>
        <v/>
      </c>
      <c r="E20" s="20" t="str">
        <f>IFERROR(VLOOKUP(C20,DP[#All],3,FALSE),"")</f>
        <v/>
      </c>
      <c r="G20" s="26">
        <f t="shared" ca="1" si="3"/>
        <v>-45366</v>
      </c>
      <c r="H20" s="23">
        <f t="shared" ca="1" si="1"/>
        <v>45366</v>
      </c>
      <c r="I20" t="str">
        <f t="shared" si="4"/>
        <v>C:\Users\Elias\Desktop\Gui.Custo\Efetivar Custo\Xml\.xml-nfe****</v>
      </c>
    </row>
    <row r="21" spans="1:9" x14ac:dyDescent="0.25">
      <c r="A21" t="str">
        <f>IFERROR(CONCATENATE("C:\Users\Elias\Desktop\Gui.Custo\Efetivar Custo\Xml\",SUBSTITUTE(Base!C:C,"NFe","")&amp;".xml"),"")</f>
        <v>C:\Users\Elias\Desktop\Gui.Custo\Efetivar Custo\Xml\.xml</v>
      </c>
      <c r="B21" s="17"/>
      <c r="C21" s="7" t="str">
        <f>'Tabela DP'!E21</f>
        <v/>
      </c>
      <c r="D21" s="11" t="str">
        <f>IFERROR(VLOOKUP(C21,DP[#All],2,FALSE),"")</f>
        <v/>
      </c>
      <c r="E21" s="20" t="str">
        <f>IFERROR(VLOOKUP(C21,DP[#All],3,FALSE),"")</f>
        <v/>
      </c>
      <c r="G21" s="26">
        <f t="shared" ca="1" si="3"/>
        <v>-45366</v>
      </c>
      <c r="H21" s="23">
        <f t="shared" ca="1" si="1"/>
        <v>45366</v>
      </c>
      <c r="I21" t="str">
        <f t="shared" si="4"/>
        <v>C:\Users\Elias\Desktop\Gui.Custo\Efetivar Custo\Xml\.xml-nfe****</v>
      </c>
    </row>
    <row r="22" spans="1:9" x14ac:dyDescent="0.25">
      <c r="A22" t="str">
        <f>IFERROR(CONCATENATE("C:\Users\Elias\Desktop\Gui.Custo\Efetivar Custo\Xml\",SUBSTITUTE(Base!C:C,"NFe","")&amp;".xml"),"")</f>
        <v>C:\Users\Elias\Desktop\Gui.Custo\Efetivar Custo\Xml\.xml</v>
      </c>
      <c r="B22" s="17"/>
      <c r="C22" s="7" t="str">
        <f>'Tabela DP'!E22</f>
        <v/>
      </c>
      <c r="D22" s="11" t="str">
        <f>IFERROR(VLOOKUP(C22,DP[#All],2,FALSE),"")</f>
        <v/>
      </c>
      <c r="E22" s="20" t="str">
        <f>IFERROR(VLOOKUP(C22,DP[#All],3,FALSE),"")</f>
        <v/>
      </c>
      <c r="G22" s="26">
        <f t="shared" ca="1" si="3"/>
        <v>-45366</v>
      </c>
      <c r="H22" s="23">
        <f t="shared" ca="1" si="1"/>
        <v>45366</v>
      </c>
      <c r="I22" t="str">
        <f t="shared" si="4"/>
        <v>C:\Users\Elias\Desktop\Gui.Custo\Efetivar Custo\Xml\.xml-nfe****</v>
      </c>
    </row>
    <row r="23" spans="1:9" x14ac:dyDescent="0.25">
      <c r="A23" t="str">
        <f>IFERROR(CONCATENATE("C:\Users\Elias\Desktop\Gui.Custo\Efetivar Custo\Xml\",SUBSTITUTE(Base!C:C,"NFe","")&amp;".xml"),"")</f>
        <v>C:\Users\Elias\Desktop\Gui.Custo\Efetivar Custo\Xml\.xml</v>
      </c>
      <c r="B23" s="17"/>
      <c r="C23" s="7" t="str">
        <f>'Tabela DP'!E23</f>
        <v/>
      </c>
      <c r="D23" s="11" t="str">
        <f>IFERROR(VLOOKUP(C23,DP[#All],2,FALSE),"")</f>
        <v/>
      </c>
      <c r="E23" s="20" t="str">
        <f>IFERROR(VLOOKUP(C23,DP[#All],3,FALSE),"")</f>
        <v/>
      </c>
      <c r="G23" s="26">
        <f t="shared" ca="1" si="3"/>
        <v>-45366</v>
      </c>
      <c r="H23" s="23">
        <f t="shared" ca="1" si="1"/>
        <v>45366</v>
      </c>
      <c r="I23" t="str">
        <f t="shared" si="4"/>
        <v>C:\Users\Elias\Desktop\Gui.Custo\Efetivar Custo\Xml\.xml-nfe****</v>
      </c>
    </row>
    <row r="24" spans="1:9" x14ac:dyDescent="0.25">
      <c r="A24" t="str">
        <f>IFERROR(CONCATENATE("C:\Users\Elias\Desktop\Gui.Custo\Efetivar Custo\Xml\",SUBSTITUTE(Base!C:C,"NFe","")&amp;".xml"),"")</f>
        <v>C:\Users\Elias\Desktop\Gui.Custo\Efetivar Custo\Xml\.xml</v>
      </c>
      <c r="B24" s="17"/>
      <c r="C24" s="7" t="str">
        <f>'Tabela DP'!E24</f>
        <v/>
      </c>
      <c r="D24" s="11" t="str">
        <f>IFERROR(VLOOKUP(C24,DP[#All],2,FALSE),"")</f>
        <v/>
      </c>
      <c r="E24" s="20" t="str">
        <f>IFERROR(VLOOKUP(C24,DP[#All],3,FALSE),"")</f>
        <v/>
      </c>
      <c r="G24" s="26">
        <f t="shared" ca="1" si="3"/>
        <v>-45366</v>
      </c>
      <c r="H24" s="23">
        <f t="shared" ca="1" si="1"/>
        <v>45366</v>
      </c>
      <c r="I24" t="str">
        <f t="shared" si="4"/>
        <v>C:\Users\Elias\Desktop\Gui.Custo\Efetivar Custo\Xml\.xml-nfe****</v>
      </c>
    </row>
    <row r="25" spans="1:9" x14ac:dyDescent="0.25">
      <c r="A25" t="str">
        <f>IFERROR(CONCATENATE("C:\Users\Elias\Desktop\Gui.Custo\Efetivar Custo\Xml\",SUBSTITUTE(Base!C:C,"NFe","")&amp;".xml"),"")</f>
        <v>C:\Users\Elias\Desktop\Gui.Custo\Efetivar Custo\Xml\.xml</v>
      </c>
      <c r="B25" s="17"/>
      <c r="C25" s="7" t="str">
        <f>'Tabela DP'!E25</f>
        <v/>
      </c>
      <c r="D25" s="11" t="str">
        <f>IFERROR(VLOOKUP(C25,DP[#All],2,FALSE),"")</f>
        <v/>
      </c>
      <c r="E25" s="20" t="str">
        <f>IFERROR(VLOOKUP(C25,DP[#All],3,FALSE),"")</f>
        <v/>
      </c>
      <c r="G25" s="26">
        <f t="shared" ca="1" si="3"/>
        <v>-45366</v>
      </c>
      <c r="H25" s="23">
        <f t="shared" ca="1" si="1"/>
        <v>45366</v>
      </c>
      <c r="I25" t="str">
        <f t="shared" si="4"/>
        <v>C:\Users\Elias\Desktop\Gui.Custo\Efetivar Custo\Xml\.xml-nfe****</v>
      </c>
    </row>
    <row r="26" spans="1:9" x14ac:dyDescent="0.25">
      <c r="A26" t="str">
        <f>IFERROR(CONCATENATE("C:\Users\Elias\Desktop\Gui.Custo\Efetivar Custo\Xml\",SUBSTITUTE(Base!C:C,"NFe","")&amp;".xml"),"")</f>
        <v>C:\Users\Elias\Desktop\Gui.Custo\Efetivar Custo\Xml\.xml</v>
      </c>
      <c r="B26" s="17"/>
      <c r="C26" s="7" t="str">
        <f>'Tabela DP'!E26</f>
        <v/>
      </c>
      <c r="D26" s="11" t="str">
        <f>IFERROR(VLOOKUP(C26,DP[#All],2,FALSE),"")</f>
        <v/>
      </c>
      <c r="E26" s="20" t="str">
        <f>IFERROR(VLOOKUP(C26,DP[#All],3,FALSE),"")</f>
        <v/>
      </c>
      <c r="G26" s="26">
        <f t="shared" ca="1" si="3"/>
        <v>-45366</v>
      </c>
      <c r="H26" s="23">
        <f t="shared" ca="1" si="1"/>
        <v>45366</v>
      </c>
      <c r="I26" t="str">
        <f t="shared" si="4"/>
        <v>C:\Users\Elias\Desktop\Gui.Custo\Efetivar Custo\Xml\.xml-nfe****</v>
      </c>
    </row>
    <row r="27" spans="1:9" x14ac:dyDescent="0.25">
      <c r="A27" t="str">
        <f>IFERROR(CONCATENATE("C:\Users\Elias\Desktop\Gui.Custo\Efetivar Custo\Xml\",SUBSTITUTE(Base!C:C,"NFe","")&amp;".xml"),"")</f>
        <v>C:\Users\Elias\Desktop\Gui.Custo\Efetivar Custo\Xml\.xml</v>
      </c>
      <c r="C27" s="7" t="str">
        <f>'Tabela DP'!E27</f>
        <v/>
      </c>
      <c r="D27" s="11" t="str">
        <f>IFERROR(VLOOKUP(C27,DP[#All],2,FALSE),"")</f>
        <v/>
      </c>
      <c r="E27" s="20" t="str">
        <f>IFERROR(VLOOKUP(C27,DP[#All],3,FALSE),"")</f>
        <v/>
      </c>
      <c r="G27" s="26">
        <f t="shared" ca="1" si="3"/>
        <v>-45366</v>
      </c>
      <c r="H27" s="23">
        <f t="shared" ca="1" si="1"/>
        <v>45366</v>
      </c>
      <c r="I27" t="str">
        <f t="shared" si="4"/>
        <v>C:\Users\Elias\Desktop\Gui.Custo\Efetivar Custo\Xml\.xml-nfe****</v>
      </c>
    </row>
    <row r="28" spans="1:9" x14ac:dyDescent="0.25">
      <c r="A28" t="str">
        <f>IFERROR(CONCATENATE("C:\Users\Elias\Desktop\Gui.Custo\Efetivar Custo\Xml\",SUBSTITUTE(Base!C:C,"NFe","")&amp;".xml"),"")</f>
        <v>C:\Users\Elias\Desktop\Gui.Custo\Efetivar Custo\Xml\.xml</v>
      </c>
      <c r="C28" s="7" t="str">
        <f>'Tabela DP'!E28</f>
        <v/>
      </c>
      <c r="D28" s="11" t="str">
        <f>IFERROR(VLOOKUP(C28,DP[#All],2,FALSE),"")</f>
        <v/>
      </c>
      <c r="E28" s="20" t="str">
        <f>IFERROR(VLOOKUP(C28,DP[#All],3,FALSE),"")</f>
        <v/>
      </c>
      <c r="G28" s="26">
        <f t="shared" ca="1" si="3"/>
        <v>-45366</v>
      </c>
      <c r="H28" s="23">
        <f t="shared" ca="1" si="1"/>
        <v>45366</v>
      </c>
      <c r="I28" t="str">
        <f t="shared" si="4"/>
        <v>C:\Users\Elias\Desktop\Gui.Custo\Efetivar Custo\Xml\.xml-nfe****</v>
      </c>
    </row>
    <row r="29" spans="1:9" x14ac:dyDescent="0.25">
      <c r="A29" t="str">
        <f>IFERROR(CONCATENATE("C:\Users\Elias\Desktop\Gui.Custo\Efetivar Custo\Xml\",SUBSTITUTE(Base!C:C,"NFe","")&amp;".xml"),"")</f>
        <v>C:\Users\Elias\Desktop\Gui.Custo\Efetivar Custo\Xml\.xml</v>
      </c>
      <c r="C29" s="7" t="str">
        <f>'Tabela DP'!E29</f>
        <v/>
      </c>
      <c r="D29" s="11" t="str">
        <f>IFERROR(VLOOKUP(C29,DP[#All],2,FALSE),"")</f>
        <v/>
      </c>
      <c r="E29" s="20" t="str">
        <f>IFERROR(VLOOKUP(C29,DP[#All],3,FALSE),"")</f>
        <v/>
      </c>
      <c r="G29" s="26">
        <f t="shared" ca="1" si="3"/>
        <v>-45366</v>
      </c>
      <c r="H29" s="23">
        <f t="shared" ca="1" si="1"/>
        <v>45366</v>
      </c>
      <c r="I29" t="str">
        <f t="shared" si="4"/>
        <v>C:\Users\Elias\Desktop\Gui.Custo\Efetivar Custo\Xml\.xml-nfe****</v>
      </c>
    </row>
    <row r="30" spans="1:9" x14ac:dyDescent="0.25">
      <c r="A30" t="str">
        <f>IFERROR(CONCATENATE("C:\Users\Elias\Desktop\Gui.Custo\Efetivar Custo\Xml\",SUBSTITUTE(Base!C:C,"NFe","")&amp;".xml"),"")</f>
        <v>C:\Users\Elias\Desktop\Gui.Custo\Efetivar Custo\Xml\.xml</v>
      </c>
      <c r="C30" s="7" t="str">
        <f>'Tabela DP'!E30</f>
        <v/>
      </c>
      <c r="D30" s="11" t="str">
        <f>IFERROR(VLOOKUP(C30,DP[#All],2,FALSE),"")</f>
        <v/>
      </c>
      <c r="E30" s="20" t="str">
        <f>IFERROR(VLOOKUP(C30,DP[#All],3,FALSE),"")</f>
        <v/>
      </c>
      <c r="G30" s="26">
        <f t="shared" ca="1" si="3"/>
        <v>-45366</v>
      </c>
      <c r="H30" s="23">
        <f t="shared" ca="1" si="1"/>
        <v>45366</v>
      </c>
      <c r="I30" t="str">
        <f t="shared" si="4"/>
        <v>C:\Users\Elias\Desktop\Gui.Custo\Efetivar Custo\Xml\.xml-nfe****</v>
      </c>
    </row>
    <row r="31" spans="1:9" x14ac:dyDescent="0.25">
      <c r="A31" t="str">
        <f>IFERROR(CONCATENATE("C:\Users\Elias\Desktop\Gui.Custo\Efetivar Custo\Xml\",SUBSTITUTE(Base!C:C,"NFe","")&amp;".xml"),"")</f>
        <v>C:\Users\Elias\Desktop\Gui.Custo\Efetivar Custo\Xml\.xml</v>
      </c>
      <c r="C31" s="7" t="str">
        <f>'Tabela DP'!E31</f>
        <v/>
      </c>
      <c r="D31" s="11" t="str">
        <f>IFERROR(VLOOKUP(C31,DP[#All],2,FALSE),"")</f>
        <v/>
      </c>
      <c r="E31" s="20" t="str">
        <f>IFERROR(VLOOKUP(C31,DP[#All],3,FALSE),"")</f>
        <v/>
      </c>
      <c r="G31" s="26">
        <f t="shared" ca="1" si="3"/>
        <v>-45366</v>
      </c>
      <c r="H31" s="23">
        <f t="shared" ca="1" si="1"/>
        <v>45366</v>
      </c>
      <c r="I31" t="str">
        <f t="shared" si="4"/>
        <v>C:\Users\Elias\Desktop\Gui.Custo\Efetivar Custo\Xml\.xml-nfe****</v>
      </c>
    </row>
    <row r="32" spans="1:9" x14ac:dyDescent="0.25">
      <c r="A32" t="str">
        <f>IFERROR(CONCATENATE("C:\Users\Elias\Desktop\Gui.Custo\Efetivar Custo\Xml\",SUBSTITUTE(Base!C:C,"NFe","")&amp;".xml"),"")</f>
        <v>C:\Users\Elias\Desktop\Gui.Custo\Efetivar Custo\Xml\.xml</v>
      </c>
      <c r="C32" s="7" t="str">
        <f>'Tabela DP'!E32</f>
        <v/>
      </c>
      <c r="D32" s="11" t="str">
        <f>IFERROR(VLOOKUP(C32,DP[#All],2,FALSE),"")</f>
        <v/>
      </c>
      <c r="E32" s="20" t="str">
        <f>IFERROR(VLOOKUP(C32,DP[#All],3,FALSE),"")</f>
        <v/>
      </c>
      <c r="G32" s="26">
        <f t="shared" ca="1" si="3"/>
        <v>-45366</v>
      </c>
      <c r="H32" s="23">
        <f t="shared" ca="1" si="1"/>
        <v>45366</v>
      </c>
    </row>
    <row r="33" spans="1:8" x14ac:dyDescent="0.25">
      <c r="A33" t="str">
        <f>IFERROR(CONCATENATE("C:\Users\Elias\Desktop\Gui.Custo\Efetivar Custo\Xml\",SUBSTITUTE(Base!C:C,"NFe","")&amp;".xml"),"")</f>
        <v>C:\Users\Elias\Desktop\Gui.Custo\Efetivar Custo\Xml\.xml</v>
      </c>
      <c r="C33" s="7" t="str">
        <f>'Tabela DP'!E33</f>
        <v/>
      </c>
      <c r="D33" s="11" t="str">
        <f>IFERROR(VLOOKUP(C33,DP[#All],2,FALSE),"")</f>
        <v/>
      </c>
      <c r="E33" s="20" t="str">
        <f>IFERROR(VLOOKUP(C33,DP[#All],3,FALSE),"")</f>
        <v/>
      </c>
      <c r="G33" s="26">
        <f t="shared" ca="1" si="3"/>
        <v>-45366</v>
      </c>
      <c r="H33" s="23">
        <f t="shared" ca="1" si="1"/>
        <v>45366</v>
      </c>
    </row>
    <row r="34" spans="1:8" x14ac:dyDescent="0.25">
      <c r="A34" t="str">
        <f>IFERROR(CONCATENATE("C:\Users\Elias\Desktop\Gui.Custo\Efetivar Custo\Xml\",SUBSTITUTE(Base!C:C,"NFe","")&amp;".xml"),"")</f>
        <v>C:\Users\Elias\Desktop\Gui.Custo\Efetivar Custo\Xml\.xml</v>
      </c>
      <c r="C34" s="7" t="str">
        <f>'Tabela DP'!E34</f>
        <v/>
      </c>
      <c r="D34" s="11" t="str">
        <f>IFERROR(VLOOKUP(C34,DP[#All],2,FALSE),"")</f>
        <v/>
      </c>
      <c r="E34" s="20" t="str">
        <f>IFERROR(VLOOKUP(C34,DP[#All],3,FALSE),"")</f>
        <v/>
      </c>
      <c r="G34" s="26">
        <f t="shared" ca="1" si="3"/>
        <v>-45366</v>
      </c>
      <c r="H34" s="23">
        <f t="shared" ca="1" si="1"/>
        <v>45366</v>
      </c>
    </row>
    <row r="35" spans="1:8" x14ac:dyDescent="0.25">
      <c r="A35" t="str">
        <f>IFERROR(CONCATENATE("C:\Users\Elias\Desktop\Gui.Custo\Efetivar Custo\Xml\",SUBSTITUTE(Base!C:C,"NFe","")&amp;".xml"),"")</f>
        <v>C:\Users\Elias\Desktop\Gui.Custo\Efetivar Custo\Xml\.xml</v>
      </c>
      <c r="C35" s="7" t="str">
        <f>'Tabela DP'!E35</f>
        <v/>
      </c>
      <c r="D35" s="11" t="str">
        <f>IFERROR(VLOOKUP(C35,DP[#All],2,FALSE),"")</f>
        <v/>
      </c>
      <c r="E35" s="20" t="str">
        <f>IFERROR(VLOOKUP(C35,DP[#All],3,FALSE),"")</f>
        <v/>
      </c>
      <c r="G35" s="26">
        <f t="shared" ca="1" si="3"/>
        <v>-45366</v>
      </c>
      <c r="H35" s="23">
        <f t="shared" ca="1" si="1"/>
        <v>45366</v>
      </c>
    </row>
    <row r="36" spans="1:8" x14ac:dyDescent="0.25">
      <c r="A36" t="str">
        <f>IFERROR(CONCATENATE("C:\Users\Elias\Desktop\Gui.Custo\Efetivar Custo\Xml\",SUBSTITUTE(Base!C:C,"NFe","")&amp;".xml"),"")</f>
        <v>C:\Users\Elias\Desktop\Gui.Custo\Efetivar Custo\Xml\.xml</v>
      </c>
      <c r="C36" s="7" t="str">
        <f>'Tabela DP'!E36</f>
        <v/>
      </c>
      <c r="D36" s="11" t="str">
        <f>IFERROR(VLOOKUP(C36,DP[#All],2,FALSE),"")</f>
        <v/>
      </c>
      <c r="E36" s="20" t="str">
        <f>IFERROR(VLOOKUP(C36,DP[#All],3,FALSE),"")</f>
        <v/>
      </c>
      <c r="G36" s="26">
        <f t="shared" ca="1" si="3"/>
        <v>-45366</v>
      </c>
      <c r="H36" s="23">
        <f t="shared" ca="1" si="1"/>
        <v>45366</v>
      </c>
    </row>
    <row r="37" spans="1:8" x14ac:dyDescent="0.25">
      <c r="A37" t="str">
        <f>IFERROR(CONCATENATE("C:\Users\Elias\Desktop\Gui.Custo\Efetivar Custo\Xml\",SUBSTITUTE(Base!C:C,"NFe","")&amp;".xml"),"")</f>
        <v>C:\Users\Elias\Desktop\Gui.Custo\Efetivar Custo\Xml\.xml</v>
      </c>
      <c r="C37" s="7" t="s">
        <v>160</v>
      </c>
      <c r="D37" s="11" t="str">
        <f>IFERROR(VLOOKUP(C37,DP[#All],2,FALSE),"")</f>
        <v>L01</v>
      </c>
      <c r="E37" s="20">
        <f>IFERROR(VLOOKUP(C37,DP[#All],3,FALSE),"")</f>
        <v>1</v>
      </c>
      <c r="G37" s="26">
        <f t="shared" ca="1" si="3"/>
        <v>-45366</v>
      </c>
      <c r="H37" s="23">
        <f t="shared" ca="1" si="1"/>
        <v>45366</v>
      </c>
    </row>
    <row r="38" spans="1:8" x14ac:dyDescent="0.25">
      <c r="A38" t="str">
        <f>IFERROR(CONCATENATE("C:\Users\Elias\Desktop\Gui.Custo\Efetivar Custo\Xml\",SUBSTITUTE(Base!C:C,"NFe","")&amp;".xml"),"")</f>
        <v>C:\Users\Elias\Desktop\Gui.Custo\Efetivar Custo\Xml\.xml</v>
      </c>
      <c r="C38" s="7" t="str">
        <f>'Tabela DP'!E38</f>
        <v/>
      </c>
      <c r="D38" s="11" t="str">
        <f>IFERROR(VLOOKUP(C38,DP[#All],2,FALSE),"")</f>
        <v/>
      </c>
      <c r="E38" s="20" t="str">
        <f>IFERROR(VLOOKUP(C38,DP[#All],3,FALSE),"")</f>
        <v/>
      </c>
      <c r="G38" s="26">
        <f t="shared" ca="1" si="3"/>
        <v>-45366</v>
      </c>
      <c r="H38" s="23">
        <f t="shared" ca="1" si="1"/>
        <v>45366</v>
      </c>
    </row>
    <row r="39" spans="1:8" x14ac:dyDescent="0.25">
      <c r="A39" t="str">
        <f>IFERROR(CONCATENATE("C:\Users\Elias\Desktop\Gui.Custo\Efetivar Custo\Xml\",SUBSTITUTE(Base!C:C,"NFe","")&amp;".xml"),"")</f>
        <v>C:\Users\Elias\Desktop\Gui.Custo\Efetivar Custo\Xml\.xml</v>
      </c>
      <c r="C39" s="7" t="str">
        <f>'Tabela DP'!E39</f>
        <v/>
      </c>
      <c r="D39" s="11" t="str">
        <f>IFERROR(VLOOKUP(C39,DP[#All],2,FALSE),"")</f>
        <v/>
      </c>
      <c r="E39" s="20" t="str">
        <f>IFERROR(VLOOKUP(C39,DP[#All],3,FALSE),"")</f>
        <v/>
      </c>
      <c r="G39" s="26">
        <f t="shared" ca="1" si="3"/>
        <v>-45366</v>
      </c>
      <c r="H39" s="23">
        <f t="shared" ca="1" si="1"/>
        <v>45366</v>
      </c>
    </row>
    <row r="40" spans="1:8" x14ac:dyDescent="0.25">
      <c r="A40" t="str">
        <f>IFERROR(CONCATENATE("C:\Users\Elias\Desktop\Gui.Custo\Efetivar Custo\Xml\",SUBSTITUTE(Base!C:C,"NFe","")&amp;".xml"),"")</f>
        <v>C:\Users\Elias\Desktop\Gui.Custo\Efetivar Custo\Xml\.xml</v>
      </c>
      <c r="C40" s="7" t="str">
        <f>'Tabela DP'!E40</f>
        <v/>
      </c>
      <c r="D40" s="11" t="str">
        <f>IFERROR(VLOOKUP(C40,DP[#All],2,FALSE),"")</f>
        <v/>
      </c>
      <c r="E40" s="20" t="str">
        <f>IFERROR(VLOOKUP(C40,DP[#All],3,FALSE),"")</f>
        <v/>
      </c>
      <c r="G40" s="26">
        <f t="shared" ca="1" si="3"/>
        <v>-45366</v>
      </c>
      <c r="H40" s="23">
        <f t="shared" ca="1" si="1"/>
        <v>45366</v>
      </c>
    </row>
    <row r="41" spans="1:8" x14ac:dyDescent="0.25">
      <c r="A41" t="str">
        <f>IFERROR(CONCATENATE("C:\Users\Elias\Desktop\Gui.Custo\Efetivar Custo\Xml\",SUBSTITUTE(Base!C:C,"NFe","")&amp;".xml"),"")</f>
        <v>C:\Users\Elias\Desktop\Gui.Custo\Efetivar Custo\Xml\.xml</v>
      </c>
      <c r="C41" s="7" t="str">
        <f>'Tabela DP'!E41</f>
        <v/>
      </c>
      <c r="D41" s="11" t="str">
        <f>IFERROR(VLOOKUP(C41,DP[#All],2,FALSE),"")</f>
        <v/>
      </c>
      <c r="E41" s="20" t="str">
        <f>IFERROR(VLOOKUP(C41,DP[#All],3,FALSE),"")</f>
        <v/>
      </c>
      <c r="G41" s="26">
        <f t="shared" ca="1" si="3"/>
        <v>-45366</v>
      </c>
      <c r="H41" s="23">
        <f t="shared" ca="1" si="1"/>
        <v>45366</v>
      </c>
    </row>
    <row r="42" spans="1:8" x14ac:dyDescent="0.25">
      <c r="A42" t="str">
        <f>IFERROR(CONCATENATE("C:\Users\Elias\Desktop\Gui.Custo\Efetivar Custo\Xml\",SUBSTITUTE(Base!C:C,"NFe","")&amp;".xml"),"")</f>
        <v>C:\Users\Elias\Desktop\Gui.Custo\Efetivar Custo\Xml\.xml</v>
      </c>
      <c r="C42" s="7" t="str">
        <f>'Tabela DP'!E42</f>
        <v/>
      </c>
      <c r="D42" s="11" t="str">
        <f>IFERROR(VLOOKUP(C42,DP[#All],2,FALSE),"")</f>
        <v/>
      </c>
      <c r="E42" s="20" t="str">
        <f>IFERROR(VLOOKUP(C42,DP[#All],3,FALSE),"")</f>
        <v/>
      </c>
      <c r="G42" s="26">
        <f t="shared" ca="1" si="3"/>
        <v>-45366</v>
      </c>
      <c r="H42" s="23">
        <f t="shared" ca="1" si="1"/>
        <v>45366</v>
      </c>
    </row>
    <row r="43" spans="1:8" x14ac:dyDescent="0.25">
      <c r="A43" t="str">
        <f>IFERROR(CONCATENATE("C:\Users\Elias\Desktop\Gui.Custo\Efetivar Custo\Xml\",SUBSTITUTE(Base!C:C,"NFe","")&amp;".xml"),"")</f>
        <v>C:\Users\Elias\Desktop\Gui.Custo\Efetivar Custo\Xml\.xml</v>
      </c>
      <c r="C43" s="7" t="str">
        <f>'Tabela DP'!E43</f>
        <v/>
      </c>
      <c r="D43" s="11" t="str">
        <f>IFERROR(VLOOKUP(C43,DP[#All],2,FALSE),"")</f>
        <v/>
      </c>
      <c r="E43" s="20" t="str">
        <f>IFERROR(VLOOKUP(C43,DP[#All],3,FALSE),"")</f>
        <v/>
      </c>
      <c r="G43" s="26">
        <f t="shared" ca="1" si="3"/>
        <v>-45366</v>
      </c>
      <c r="H43" s="23">
        <f t="shared" ca="1" si="1"/>
        <v>45366</v>
      </c>
    </row>
    <row r="44" spans="1:8" x14ac:dyDescent="0.25">
      <c r="A44" t="str">
        <f>IFERROR(CONCATENATE("C:\Users\Elias\Desktop\Gui.Custo\Efetivar Custo\Xml\",SUBSTITUTE(Base!C:C,"NFe","")&amp;".xml"),"")</f>
        <v>C:\Users\Elias\Desktop\Gui.Custo\Efetivar Custo\Xml\.xml</v>
      </c>
      <c r="C44" s="7" t="str">
        <f>'Tabela DP'!E44</f>
        <v/>
      </c>
      <c r="D44" s="11" t="str">
        <f>IFERROR(VLOOKUP(C44,DP[#All],2,FALSE),"")</f>
        <v/>
      </c>
      <c r="E44" s="20" t="str">
        <f>IFERROR(VLOOKUP(C44,DP[#All],3,FALSE),"")</f>
        <v/>
      </c>
      <c r="G44" s="26">
        <f t="shared" ca="1" si="3"/>
        <v>-45366</v>
      </c>
      <c r="H44" s="23">
        <f t="shared" ca="1" si="1"/>
        <v>45366</v>
      </c>
    </row>
    <row r="45" spans="1:8" x14ac:dyDescent="0.25">
      <c r="A45" t="str">
        <f>IFERROR(CONCATENATE("C:\Users\Elias\Desktop\Gui.Custo\Efetivar Custo\Xml\",SUBSTITUTE(Base!C:C,"NFe","")&amp;".xml"),"")</f>
        <v>C:\Users\Elias\Desktop\Gui.Custo\Efetivar Custo\Xml\.xml</v>
      </c>
      <c r="C45" s="7" t="str">
        <f>'Tabela DP'!E45</f>
        <v/>
      </c>
      <c r="D45" s="11" t="str">
        <f>IFERROR(VLOOKUP(C45,DP[#All],2,FALSE),"")</f>
        <v/>
      </c>
      <c r="E45" s="20" t="str">
        <f>IFERROR(VLOOKUP(C45,DP[#All],3,FALSE),"")</f>
        <v/>
      </c>
      <c r="G45" s="26">
        <f t="shared" ca="1" si="3"/>
        <v>-45366</v>
      </c>
      <c r="H45" s="23">
        <f t="shared" ca="1" si="1"/>
        <v>45366</v>
      </c>
    </row>
    <row r="46" spans="1:8" x14ac:dyDescent="0.25">
      <c r="A46" t="str">
        <f>IFERROR(CONCATENATE("C:\Users\Elias\Desktop\Gui.Custo\Efetivar Custo\Xml\",SUBSTITUTE(Base!C:C,"NFe","")&amp;".xml"),"")</f>
        <v>C:\Users\Elias\Desktop\Gui.Custo\Efetivar Custo\Xml\.xml</v>
      </c>
      <c r="C46" s="7" t="str">
        <f>'Tabela DP'!E46</f>
        <v/>
      </c>
      <c r="D46" s="11" t="str">
        <f>IFERROR(VLOOKUP(C46,DP[#All],2,FALSE),"")</f>
        <v/>
      </c>
      <c r="E46" s="20" t="str">
        <f>IFERROR(VLOOKUP(C46,DP[#All],3,FALSE),"")</f>
        <v/>
      </c>
      <c r="G46" s="26">
        <f t="shared" ca="1" si="3"/>
        <v>-45366</v>
      </c>
      <c r="H46" s="23">
        <f t="shared" ca="1" si="1"/>
        <v>45366</v>
      </c>
    </row>
    <row r="47" spans="1:8" x14ac:dyDescent="0.25">
      <c r="A47" t="str">
        <f>IFERROR(CONCATENATE("C:\Users\Elias\Desktop\Gui.Custo\Efetivar Custo\Xml\",SUBSTITUTE(Base!C:C,"NFe","")&amp;".xml"),"")</f>
        <v>C:\Users\Elias\Desktop\Gui.Custo\Efetivar Custo\Xml\.xml</v>
      </c>
      <c r="C47" s="7" t="str">
        <f>'Tabela DP'!E47</f>
        <v/>
      </c>
      <c r="D47" s="11" t="str">
        <f>IFERROR(VLOOKUP(C47,DP[#All],2,FALSE),"")</f>
        <v/>
      </c>
      <c r="E47" s="20" t="str">
        <f>IFERROR(VLOOKUP(C47,DP[#All],3,FALSE),"")</f>
        <v/>
      </c>
      <c r="G47" s="26">
        <f t="shared" ca="1" si="3"/>
        <v>-45366</v>
      </c>
      <c r="H47" s="23">
        <f t="shared" ca="1" si="1"/>
        <v>45366</v>
      </c>
    </row>
    <row r="48" spans="1:8" x14ac:dyDescent="0.25">
      <c r="A48" t="str">
        <f>IFERROR(CONCATENATE("C:\Users\Elias\Desktop\Gui.Custo\Efetivar Custo\Xml\",SUBSTITUTE(Base!C:C,"NFe","")&amp;".xml"),"")</f>
        <v>C:\Users\Elias\Desktop\Gui.Custo\Efetivar Custo\Xml\.xml</v>
      </c>
      <c r="C48" s="7" t="str">
        <f>'Tabela DP'!E48</f>
        <v/>
      </c>
      <c r="D48" s="11" t="str">
        <f>IFERROR(VLOOKUP(C48,DP[#All],2,FALSE),"")</f>
        <v/>
      </c>
      <c r="E48" s="20" t="str">
        <f>IFERROR(VLOOKUP(C48,DP[#All],3,FALSE),"")</f>
        <v/>
      </c>
      <c r="G48" s="26">
        <f t="shared" ca="1" si="3"/>
        <v>-45366</v>
      </c>
      <c r="H48" s="23">
        <f t="shared" ca="1" si="1"/>
        <v>45366</v>
      </c>
    </row>
    <row r="49" spans="1:8" x14ac:dyDescent="0.25">
      <c r="A49" t="str">
        <f>IFERROR(CONCATENATE("C:\Users\Elias\Desktop\Gui.Custo\Efetivar Custo\Xml\",SUBSTITUTE(Base!C:C,"NFe","")&amp;".xml"),"")</f>
        <v>C:\Users\Elias\Desktop\Gui.Custo\Efetivar Custo\Xml\.xml</v>
      </c>
      <c r="C49" s="7" t="str">
        <f>'Tabela DP'!E49</f>
        <v/>
      </c>
      <c r="D49" s="11" t="str">
        <f>IFERROR(VLOOKUP(C49,DP[#All],2,FALSE),"")</f>
        <v/>
      </c>
      <c r="E49" s="20" t="str">
        <f>IFERROR(VLOOKUP(C49,DP[#All],3,FALSE),"")</f>
        <v/>
      </c>
      <c r="G49" s="26">
        <f t="shared" ca="1" si="3"/>
        <v>-45366</v>
      </c>
      <c r="H49" s="23">
        <f t="shared" ca="1" si="1"/>
        <v>45366</v>
      </c>
    </row>
    <row r="50" spans="1:8" x14ac:dyDescent="0.25">
      <c r="A50" t="str">
        <f>IFERROR(CONCATENATE("C:\Users\Elias\Desktop\Gui.Custo\Efetivar Custo\Xml\",SUBSTITUTE(Base!C:C,"NFe","")&amp;".xml"),"")</f>
        <v>C:\Users\Elias\Desktop\Gui.Custo\Efetivar Custo\Xml\.xml</v>
      </c>
      <c r="C50" s="7" t="str">
        <f>'Tabela DP'!E50</f>
        <v/>
      </c>
      <c r="D50" s="11" t="str">
        <f>IFERROR(VLOOKUP(C50,DP[#All],2,FALSE),"")</f>
        <v/>
      </c>
      <c r="E50" s="20" t="str">
        <f>IFERROR(VLOOKUP(C50,DP[#All],3,FALSE),"")</f>
        <v/>
      </c>
      <c r="G50" s="26">
        <f t="shared" ca="1" si="3"/>
        <v>-45366</v>
      </c>
      <c r="H50" s="23">
        <f t="shared" ca="1" si="1"/>
        <v>45366</v>
      </c>
    </row>
    <row r="51" spans="1:8" x14ac:dyDescent="0.25">
      <c r="A51" t="str">
        <f>IFERROR(CONCATENATE("C:\Users\Elias\Desktop\Gui.Custo\Efetivar Custo\Xml\",SUBSTITUTE(Base!C:C,"NFe","")&amp;".xml"),"")</f>
        <v>C:\Users\Elias\Desktop\Gui.Custo\Efetivar Custo\Xml\.xml</v>
      </c>
      <c r="C51" s="7" t="str">
        <f>'Tabela DP'!E51</f>
        <v/>
      </c>
      <c r="D51" s="11" t="str">
        <f>IFERROR(VLOOKUP(C51,DP[#All],2,FALSE),"")</f>
        <v/>
      </c>
      <c r="E51" s="20" t="str">
        <f>IFERROR(VLOOKUP(C51,DP[#All],3,FALSE),"")</f>
        <v/>
      </c>
      <c r="G51" s="26">
        <f t="shared" ca="1" si="3"/>
        <v>-45366</v>
      </c>
      <c r="H51" s="23">
        <f t="shared" ca="1" si="1"/>
        <v>45366</v>
      </c>
    </row>
    <row r="52" spans="1:8" x14ac:dyDescent="0.25">
      <c r="A52" t="str">
        <f>IFERROR(CONCATENATE("C:\Users\Elias\Desktop\Gui.Custo\Efetivar Custo\Xml\",SUBSTITUTE(Base!C:C,"NFe","")&amp;".xml"),"")</f>
        <v>C:\Users\Elias\Desktop\Gui.Custo\Efetivar Custo\Xml\.xml</v>
      </c>
      <c r="C52" s="7" t="str">
        <f>'Tabela DP'!E52</f>
        <v/>
      </c>
      <c r="D52" s="11" t="str">
        <f>IFERROR(VLOOKUP(C52,DP[#All],2,FALSE),"")</f>
        <v/>
      </c>
      <c r="E52" s="20" t="str">
        <f>IFERROR(VLOOKUP(C52,DP[#All],3,FALSE),"")</f>
        <v/>
      </c>
      <c r="G52" s="26">
        <f t="shared" ca="1" si="3"/>
        <v>-45366</v>
      </c>
      <c r="H52" s="23">
        <f t="shared" ca="1" si="1"/>
        <v>45366</v>
      </c>
    </row>
    <row r="53" spans="1:8" x14ac:dyDescent="0.25">
      <c r="A53" t="str">
        <f>IFERROR(CONCATENATE("C:\Users\Elias\Desktop\Gui.Custo\Efetivar Custo\Xml\",SUBSTITUTE(Base!C:C,"NFe","")&amp;".xml"),"")</f>
        <v>C:\Users\Elias\Desktop\Gui.Custo\Efetivar Custo\Xml\.xml</v>
      </c>
      <c r="C53" s="7" t="str">
        <f>'Tabela DP'!E53</f>
        <v/>
      </c>
      <c r="D53" s="11" t="str">
        <f>IFERROR(VLOOKUP(C53,DP[#All],2,FALSE),"")</f>
        <v/>
      </c>
      <c r="E53" s="20" t="str">
        <f>IFERROR(VLOOKUP(C53,DP[#All],3,FALSE),"")</f>
        <v/>
      </c>
      <c r="G53" s="26">
        <f t="shared" ca="1" si="3"/>
        <v>-45366</v>
      </c>
      <c r="H53" s="23">
        <f t="shared" ca="1" si="1"/>
        <v>45366</v>
      </c>
    </row>
    <row r="54" spans="1:8" x14ac:dyDescent="0.25">
      <c r="A54" t="str">
        <f>IFERROR(CONCATENATE("C:\Users\Elias\Desktop\Gui.Custo\Efetivar Custo\Xml\",SUBSTITUTE(Base!C:C,"NFe","")&amp;".xml"),"")</f>
        <v>C:\Users\Elias\Desktop\Gui.Custo\Efetivar Custo\Xml\.xml</v>
      </c>
      <c r="C54" s="7" t="str">
        <f>'Tabela DP'!E54</f>
        <v/>
      </c>
      <c r="D54" s="11" t="str">
        <f>IFERROR(VLOOKUP(C54,DP[#All],2,FALSE),"")</f>
        <v/>
      </c>
      <c r="E54" s="20" t="str">
        <f>IFERROR(VLOOKUP(C54,DP[#All],3,FALSE),"")</f>
        <v/>
      </c>
      <c r="G54" s="26">
        <f t="shared" ca="1" si="3"/>
        <v>-45366</v>
      </c>
      <c r="H54" s="23">
        <f t="shared" ca="1" si="1"/>
        <v>45366</v>
      </c>
    </row>
    <row r="55" spans="1:8" x14ac:dyDescent="0.25">
      <c r="A55" t="str">
        <f>IFERROR(CONCATENATE("C:\Users\Elias\Desktop\Gui.Custo\Efetivar Custo\Xml\",SUBSTITUTE(Base!C:C,"NFe","")&amp;".xml"),"")</f>
        <v>C:\Users\Elias\Desktop\Gui.Custo\Efetivar Custo\Xml\.xml</v>
      </c>
      <c r="C55" s="7" t="str">
        <f>'Tabela DP'!E55</f>
        <v/>
      </c>
      <c r="D55" s="11" t="str">
        <f>IFERROR(VLOOKUP(C55,DP[#All],2,FALSE),"")</f>
        <v/>
      </c>
      <c r="E55" s="20" t="str">
        <f>IFERROR(VLOOKUP(C55,DP[#All],3,FALSE),"")</f>
        <v/>
      </c>
      <c r="G55" s="26">
        <f t="shared" ca="1" si="3"/>
        <v>-45366</v>
      </c>
      <c r="H55" s="23">
        <f t="shared" ca="1" si="1"/>
        <v>45366</v>
      </c>
    </row>
    <row r="56" spans="1:8" x14ac:dyDescent="0.25">
      <c r="A56" t="str">
        <f>IFERROR(CONCATENATE("C:\Users\Elias\Desktop\Gui.Custo\Efetivar Custo\Xml\",SUBSTITUTE(Base!C:C,"NFe","")&amp;".xml"),"")</f>
        <v>C:\Users\Elias\Desktop\Gui.Custo\Efetivar Custo\Xml\.xml</v>
      </c>
      <c r="C56" s="7" t="str">
        <f>'Tabela DP'!E56</f>
        <v/>
      </c>
      <c r="D56" s="11" t="str">
        <f>IFERROR(VLOOKUP(C56,DP[#All],2,FALSE),"")</f>
        <v/>
      </c>
      <c r="E56" s="20" t="str">
        <f>IFERROR(VLOOKUP(C56,DP[#All],3,FALSE),"")</f>
        <v/>
      </c>
      <c r="G56" s="26">
        <f t="shared" ca="1" si="3"/>
        <v>-45366</v>
      </c>
      <c r="H56" s="23">
        <f t="shared" ca="1" si="1"/>
        <v>45366</v>
      </c>
    </row>
    <row r="57" spans="1:8" x14ac:dyDescent="0.25">
      <c r="A57" t="str">
        <f>IFERROR(CONCATENATE("C:\Users\Elias\Desktop\Gui.Custo\Efetivar Custo\Xml\",SUBSTITUTE(Base!C:C,"NFe","")&amp;".xml"),"")</f>
        <v>C:\Users\Elias\Desktop\Gui.Custo\Efetivar Custo\Xml\.xml</v>
      </c>
      <c r="C57" s="7" t="str">
        <f>'Tabela DP'!E57</f>
        <v/>
      </c>
      <c r="D57" s="11" t="str">
        <f>IFERROR(VLOOKUP(C57,DP[#All],2,FALSE),"")</f>
        <v/>
      </c>
      <c r="E57" s="20" t="str">
        <f>IFERROR(VLOOKUP(C57,DP[#All],3,FALSE),"")</f>
        <v/>
      </c>
      <c r="G57" s="26">
        <f t="shared" ca="1" si="3"/>
        <v>-45366</v>
      </c>
      <c r="H57" s="23">
        <f t="shared" ca="1" si="1"/>
        <v>45366</v>
      </c>
    </row>
    <row r="58" spans="1:8" x14ac:dyDescent="0.25">
      <c r="A58" t="str">
        <f>IFERROR(CONCATENATE("C:\Users\Elias\Desktop\Gui.Custo\Efetivar Custo\Xml\",SUBSTITUTE(Base!C:C,"NFe","")&amp;".xml"),"")</f>
        <v>C:\Users\Elias\Desktop\Gui.Custo\Efetivar Custo\Xml\.xml</v>
      </c>
      <c r="C58" s="7" t="str">
        <f>'Tabela DP'!E58</f>
        <v/>
      </c>
      <c r="D58" s="11" t="str">
        <f>IFERROR(VLOOKUP(C58,DP[#All],2,FALSE),"")</f>
        <v/>
      </c>
      <c r="E58" s="20" t="str">
        <f>IFERROR(VLOOKUP(C58,DP[#All],3,FALSE),"")</f>
        <v/>
      </c>
      <c r="G58" s="26">
        <f t="shared" ca="1" si="3"/>
        <v>-45366</v>
      </c>
      <c r="H58" s="23">
        <f t="shared" ca="1" si="1"/>
        <v>45366</v>
      </c>
    </row>
    <row r="59" spans="1:8" x14ac:dyDescent="0.25">
      <c r="A59" t="str">
        <f>IFERROR(CONCATENATE("C:\Users\Elias\Desktop\Gui.Custo\Efetivar Custo\Xml\",SUBSTITUTE(Base!C:C,"NFe","")&amp;".xml"),"")</f>
        <v>C:\Users\Elias\Desktop\Gui.Custo\Efetivar Custo\Xml\.xml</v>
      </c>
      <c r="C59" s="7" t="str">
        <f>'Tabela DP'!E59</f>
        <v/>
      </c>
      <c r="D59" s="11" t="str">
        <f>IFERROR(VLOOKUP(C59,DP[#All],2,FALSE),"")</f>
        <v/>
      </c>
      <c r="E59" s="20" t="str">
        <f>IFERROR(VLOOKUP(C59,DP[#All],3,FALSE),"")</f>
        <v/>
      </c>
      <c r="G59" s="26">
        <f t="shared" ca="1" si="3"/>
        <v>-45366</v>
      </c>
      <c r="H59" s="23">
        <f t="shared" ca="1" si="1"/>
        <v>45366</v>
      </c>
    </row>
    <row r="60" spans="1:8" x14ac:dyDescent="0.25">
      <c r="A60" t="str">
        <f>IFERROR(CONCATENATE("C:\Users\Elias\Desktop\Gui.Custo\Efetivar Custo\Xml\",SUBSTITUTE(Base!C:C,"NFe","")&amp;".xml"),"")</f>
        <v>C:\Users\Elias\Desktop\Gui.Custo\Efetivar Custo\Xml\.xml</v>
      </c>
      <c r="C60" s="7" t="str">
        <f>'Tabela DP'!E60</f>
        <v/>
      </c>
      <c r="D60" s="11" t="str">
        <f>IFERROR(VLOOKUP(C60,DP[#All],2,FALSE),"")</f>
        <v/>
      </c>
      <c r="E60" s="20" t="str">
        <f>IFERROR(VLOOKUP(C60,DP[#All],3,FALSE),"")</f>
        <v/>
      </c>
      <c r="G60" s="26">
        <f t="shared" ca="1" si="3"/>
        <v>-45366</v>
      </c>
      <c r="H60" s="23">
        <f t="shared" ca="1" si="1"/>
        <v>45366</v>
      </c>
    </row>
    <row r="61" spans="1:8" x14ac:dyDescent="0.25">
      <c r="A61" t="str">
        <f>IFERROR(CONCATENATE("C:\Users\Elias\Desktop\Gui.Custo\Efetivar Custo\Xml\",SUBSTITUTE(Base!C:C,"NFe","")&amp;".xml"),"")</f>
        <v>C:\Users\Elias\Desktop\Gui.Custo\Efetivar Custo\Xml\.xml</v>
      </c>
      <c r="C61" s="7" t="str">
        <f>'Tabela DP'!E61</f>
        <v/>
      </c>
      <c r="D61" s="11" t="str">
        <f>IFERROR(VLOOKUP(C61,DP[#All],2,FALSE),"")</f>
        <v/>
      </c>
      <c r="E61" s="20" t="str">
        <f>IFERROR(VLOOKUP(C61,DP[#All],3,FALSE),"")</f>
        <v/>
      </c>
      <c r="G61" s="26">
        <f t="shared" ca="1" si="3"/>
        <v>-45366</v>
      </c>
      <c r="H61" s="23">
        <f t="shared" ca="1" si="1"/>
        <v>45366</v>
      </c>
    </row>
    <row r="62" spans="1:8" x14ac:dyDescent="0.25">
      <c r="A62" t="str">
        <f>IFERROR(CONCATENATE("C:\Users\Elias\Desktop\Gui.Custo\Efetivar Custo\Xml\",SUBSTITUTE(Base!C:C,"NFe","")&amp;".xml"),"")</f>
        <v>C:\Users\Elias\Desktop\Gui.Custo\Efetivar Custo\Xml\.xml</v>
      </c>
      <c r="C62" s="7" t="str">
        <f>'Tabela DP'!E62</f>
        <v/>
      </c>
      <c r="D62" s="11" t="str">
        <f>IFERROR(VLOOKUP(C62,DP[#All],2,FALSE),"")</f>
        <v/>
      </c>
      <c r="E62" s="20" t="str">
        <f>IFERROR(VLOOKUP(C62,DP[#All],3,FALSE),"")</f>
        <v/>
      </c>
      <c r="G62" s="26">
        <f t="shared" ca="1" si="3"/>
        <v>-45366</v>
      </c>
      <c r="H62" s="23">
        <f t="shared" ca="1" si="1"/>
        <v>45366</v>
      </c>
    </row>
    <row r="63" spans="1:8" x14ac:dyDescent="0.25">
      <c r="A63" t="str">
        <f>IFERROR(CONCATENATE("C:\Users\Elias\Desktop\Gui.Custo\Efetivar Custo\Xml\",SUBSTITUTE(Base!C:C,"NFe","")&amp;".xml"),"")</f>
        <v>C:\Users\Elias\Desktop\Gui.Custo\Efetivar Custo\Xml\.xml</v>
      </c>
      <c r="C63" s="7" t="str">
        <f>'Tabela DP'!E63</f>
        <v/>
      </c>
      <c r="D63" s="11" t="str">
        <f>IFERROR(VLOOKUP(C63,DP[#All],2,FALSE),"")</f>
        <v/>
      </c>
      <c r="E63" s="20" t="str">
        <f>IFERROR(VLOOKUP(C63,DP[#All],3,FALSE),"")</f>
        <v/>
      </c>
      <c r="G63" s="26">
        <f t="shared" ca="1" si="3"/>
        <v>-45366</v>
      </c>
      <c r="H63" s="23">
        <f t="shared" ca="1" si="1"/>
        <v>45366</v>
      </c>
    </row>
    <row r="64" spans="1:8" x14ac:dyDescent="0.25">
      <c r="A64" t="str">
        <f>IFERROR(CONCATENATE("C:\Users\Elias\Desktop\Gui.Custo\Efetivar Custo\Xml\",SUBSTITUTE(Base!C:C,"NFe","")&amp;".xml"),"")</f>
        <v>C:\Users\Elias\Desktop\Gui.Custo\Efetivar Custo\Xml\.xml</v>
      </c>
      <c r="C64" s="7" t="str">
        <f>'Tabela DP'!E64</f>
        <v/>
      </c>
      <c r="D64" s="11" t="str">
        <f>IFERROR(VLOOKUP(C64,DP[#All],2,FALSE),"")</f>
        <v/>
      </c>
      <c r="E64" s="20" t="str">
        <f>IFERROR(VLOOKUP(C64,DP[#All],3,FALSE),"")</f>
        <v/>
      </c>
      <c r="G64" s="26">
        <f t="shared" ca="1" si="3"/>
        <v>-45366</v>
      </c>
      <c r="H64" s="23">
        <f t="shared" ca="1" si="1"/>
        <v>45366</v>
      </c>
    </row>
    <row r="65" spans="1:8" x14ac:dyDescent="0.25">
      <c r="A65" t="str">
        <f>IFERROR(CONCATENATE("C:\Users\Elias\Desktop\Gui.Custo\Efetivar Custo\Xml\",SUBSTITUTE(Base!C:C,"NFe","")&amp;".xml"),"")</f>
        <v>C:\Users\Elias\Desktop\Gui.Custo\Efetivar Custo\Xml\.xml</v>
      </c>
      <c r="C65" s="7" t="str">
        <f>'Tabela DP'!E65</f>
        <v/>
      </c>
      <c r="D65" s="11" t="str">
        <f>IFERROR(VLOOKUP(C65,DP[#All],2,FALSE),"")</f>
        <v/>
      </c>
      <c r="E65" s="20" t="str">
        <f>IFERROR(VLOOKUP(C65,DP[#All],3,FALSE),"")</f>
        <v/>
      </c>
      <c r="G65" s="26">
        <f t="shared" ca="1" si="3"/>
        <v>-45366</v>
      </c>
      <c r="H65" s="23">
        <f t="shared" ca="1" si="1"/>
        <v>45366</v>
      </c>
    </row>
    <row r="66" spans="1:8" x14ac:dyDescent="0.25">
      <c r="A66" t="str">
        <f>IFERROR(CONCATENATE("C:\Users\Elias\Desktop\Gui.Custo\Efetivar Custo\Xml\",SUBSTITUTE(Base!C:C,"NFe","")&amp;".xml"),"")</f>
        <v>C:\Users\Elias\Desktop\Gui.Custo\Efetivar Custo\Xml\.xml</v>
      </c>
      <c r="C66" s="7" t="str">
        <f>'Tabela DP'!E66</f>
        <v/>
      </c>
      <c r="D66" s="11" t="str">
        <f>IFERROR(VLOOKUP(C66,DP[#All],2,FALSE),"")</f>
        <v/>
      </c>
      <c r="E66" s="20" t="str">
        <f>IFERROR(VLOOKUP(C66,DP[#All],3,FALSE),"")</f>
        <v/>
      </c>
      <c r="G66" s="26">
        <f t="shared" ca="1" si="3"/>
        <v>-45366</v>
      </c>
      <c r="H66" s="23">
        <f t="shared" ca="1" si="1"/>
        <v>45366</v>
      </c>
    </row>
    <row r="67" spans="1:8" x14ac:dyDescent="0.25">
      <c r="A67" t="str">
        <f>IFERROR(CONCATENATE("C:\Users\Elias\Desktop\Gui.Custo\Efetivar Custo\Xml\",SUBSTITUTE(Base!C:C,"NFe","")&amp;".xml"),"")</f>
        <v>C:\Users\Elias\Desktop\Gui.Custo\Efetivar Custo\Xml\.xml</v>
      </c>
      <c r="C67" s="7" t="str">
        <f>'Tabela DP'!E67</f>
        <v/>
      </c>
      <c r="D67" s="11" t="str">
        <f>IFERROR(VLOOKUP(C67,DP[#All],2,FALSE),"")</f>
        <v/>
      </c>
      <c r="E67" s="20" t="str">
        <f>IFERROR(VLOOKUP(C67,DP[#All],3,FALSE),"")</f>
        <v/>
      </c>
      <c r="G67" s="26">
        <f t="shared" ref="G67:G75" ca="1" si="5">F67-H67</f>
        <v>-45366</v>
      </c>
      <c r="H67" s="23">
        <f t="shared" ref="H67:H75" ca="1" si="6">TODAY()</f>
        <v>45366</v>
      </c>
    </row>
    <row r="68" spans="1:8" x14ac:dyDescent="0.25">
      <c r="A68" t="str">
        <f>IFERROR(CONCATENATE("C:\Users\Elias\Desktop\Gui.Custo\Efetivar Custo\Xml\",SUBSTITUTE(Base!C:C,"NFe","")&amp;".xml"),"")</f>
        <v>C:\Users\Elias\Desktop\Gui.Custo\Efetivar Custo\Xml\.xml</v>
      </c>
      <c r="C68" s="7" t="str">
        <f>'Tabela DP'!E68</f>
        <v/>
      </c>
      <c r="D68" s="11" t="str">
        <f>IFERROR(VLOOKUP(C68,DP[#All],2,FALSE),"")</f>
        <v/>
      </c>
      <c r="E68" s="20" t="str">
        <f>IFERROR(VLOOKUP(C68,DP[#All],3,FALSE),"")</f>
        <v/>
      </c>
      <c r="G68" s="26">
        <f t="shared" ca="1" si="5"/>
        <v>-45366</v>
      </c>
      <c r="H68" s="23">
        <f t="shared" ca="1" si="6"/>
        <v>45366</v>
      </c>
    </row>
    <row r="69" spans="1:8" x14ac:dyDescent="0.25">
      <c r="A69" t="str">
        <f>IFERROR(CONCATENATE("C:\Users\Elias\Desktop\Gui.Custo\Efetivar Custo\Xml\",SUBSTITUTE(Base!C:C,"NFe","")&amp;".xml"),"")</f>
        <v>C:\Users\Elias\Desktop\Gui.Custo\Efetivar Custo\Xml\.xml</v>
      </c>
      <c r="C69" s="7" t="str">
        <f>'Tabela DP'!E69</f>
        <v/>
      </c>
      <c r="D69" s="11" t="str">
        <f>IFERROR(VLOOKUP(C69,DP[#All],2,FALSE),"")</f>
        <v/>
      </c>
      <c r="E69" s="20" t="str">
        <f>IFERROR(VLOOKUP(C69,DP[#All],3,FALSE),"")</f>
        <v/>
      </c>
      <c r="G69" s="26">
        <f t="shared" ca="1" si="5"/>
        <v>-45366</v>
      </c>
      <c r="H69" s="23">
        <f t="shared" ca="1" si="6"/>
        <v>45366</v>
      </c>
    </row>
    <row r="70" spans="1:8" x14ac:dyDescent="0.25">
      <c r="A70" t="str">
        <f>IFERROR(CONCATENATE("C:\Users\Elias\Desktop\Gui.Custo\Efetivar Custo\Xml\",SUBSTITUTE(Base!C:C,"NFe","")&amp;".xml"),"")</f>
        <v>C:\Users\Elias\Desktop\Gui.Custo\Efetivar Custo\Xml\.xml</v>
      </c>
      <c r="C70" s="7" t="str">
        <f>'Tabela DP'!E70</f>
        <v/>
      </c>
      <c r="D70" s="11" t="str">
        <f>IFERROR(VLOOKUP(C70,DP[#All],2,FALSE),"")</f>
        <v/>
      </c>
      <c r="E70" s="20" t="str">
        <f>IFERROR(VLOOKUP(C70,DP[#All],3,FALSE),"")</f>
        <v/>
      </c>
      <c r="G70" s="26">
        <f t="shared" ca="1" si="5"/>
        <v>-45366</v>
      </c>
      <c r="H70" s="23">
        <f t="shared" ca="1" si="6"/>
        <v>45366</v>
      </c>
    </row>
    <row r="71" spans="1:8" x14ac:dyDescent="0.25">
      <c r="A71" t="str">
        <f>IFERROR(CONCATENATE("C:\Users\Elias\Desktop\Gui.Custo\Efetivar Custo\Xml\",SUBSTITUTE(Base!C:C,"NFe","")&amp;".xml"),"")</f>
        <v>C:\Users\Elias\Desktop\Gui.Custo\Efetivar Custo\Xml\.xml</v>
      </c>
      <c r="C71" s="7" t="str">
        <f>'Tabela DP'!E71</f>
        <v/>
      </c>
      <c r="D71" s="11" t="str">
        <f>IFERROR(VLOOKUP(C71,DP[#All],2,FALSE),"")</f>
        <v/>
      </c>
      <c r="E71" s="20" t="str">
        <f>IFERROR(VLOOKUP(C71,DP[#All],3,FALSE),"")</f>
        <v/>
      </c>
      <c r="G71" s="26">
        <f t="shared" ca="1" si="5"/>
        <v>-45366</v>
      </c>
      <c r="H71" s="23">
        <f t="shared" ca="1" si="6"/>
        <v>45366</v>
      </c>
    </row>
    <row r="72" spans="1:8" x14ac:dyDescent="0.25">
      <c r="A72" t="str">
        <f>IFERROR(CONCATENATE("C:\Users\Elias\Desktop\Gui.Custo\Efetivar Custo\Xml\",SUBSTITUTE(Base!C:C,"NFe","")&amp;".xml"),"")</f>
        <v>C:\Users\Elias\Desktop\Gui.Custo\Efetivar Custo\Xml\.xml</v>
      </c>
      <c r="C72" s="7" t="str">
        <f>'Tabela DP'!E72</f>
        <v/>
      </c>
      <c r="D72" s="11" t="str">
        <f>IFERROR(VLOOKUP(C72,DP[#All],2,FALSE),"")</f>
        <v/>
      </c>
      <c r="E72" s="20" t="str">
        <f>IFERROR(VLOOKUP(C72,DP[#All],3,FALSE),"")</f>
        <v/>
      </c>
      <c r="G72" s="26">
        <f t="shared" ca="1" si="5"/>
        <v>-45366</v>
      </c>
      <c r="H72" s="23">
        <f t="shared" ca="1" si="6"/>
        <v>45366</v>
      </c>
    </row>
    <row r="73" spans="1:8" x14ac:dyDescent="0.25">
      <c r="A73" t="str">
        <f>IFERROR(CONCATENATE("C:\Users\Elias\Desktop\Gui.Custo\Efetivar Custo\Xml\",SUBSTITUTE(Base!C:C,"NFe","")&amp;".xml"),"")</f>
        <v>C:\Users\Elias\Desktop\Gui.Custo\Efetivar Custo\Xml\.xml</v>
      </c>
      <c r="C73" s="7" t="str">
        <f>'Tabela DP'!E73</f>
        <v/>
      </c>
      <c r="D73" s="11" t="str">
        <f>IFERROR(VLOOKUP(C73,DP[#All],2,FALSE),"")</f>
        <v/>
      </c>
      <c r="E73" s="20" t="str">
        <f>IFERROR(VLOOKUP(C73,DP[#All],3,FALSE),"")</f>
        <v/>
      </c>
      <c r="G73" s="26">
        <f t="shared" ca="1" si="5"/>
        <v>-45366</v>
      </c>
      <c r="H73" s="23">
        <f t="shared" ca="1" si="6"/>
        <v>45366</v>
      </c>
    </row>
    <row r="74" spans="1:8" x14ac:dyDescent="0.25">
      <c r="A74" t="str">
        <f>IFERROR(CONCATENATE("C:\Users\Elias\Desktop\Gui.Custo\Efetivar Custo\Xml\",SUBSTITUTE(Base!C:C,"NFe","")&amp;".xml"),"")</f>
        <v>C:\Users\Elias\Desktop\Gui.Custo\Efetivar Custo\Xml\.xml</v>
      </c>
      <c r="C74" s="7" t="str">
        <f>'Tabela DP'!E74</f>
        <v/>
      </c>
      <c r="D74" s="11" t="str">
        <f>IFERROR(VLOOKUP(C74,DP[#All],2,FALSE),"")</f>
        <v/>
      </c>
      <c r="E74" s="20" t="str">
        <f>IFERROR(VLOOKUP(C74,DP[#All],3,FALSE),"")</f>
        <v/>
      </c>
      <c r="G74" s="26">
        <f t="shared" ca="1" si="5"/>
        <v>-45366</v>
      </c>
      <c r="H74" s="23">
        <f t="shared" ca="1" si="6"/>
        <v>45366</v>
      </c>
    </row>
    <row r="75" spans="1:8" x14ac:dyDescent="0.25">
      <c r="A75" t="str">
        <f>IFERROR(CONCATENATE("C:\Users\Elias\Desktop\Gui.Custo\Efetivar Custo\Xml\",SUBSTITUTE(Base!C:C,"NFe","")&amp;".xml"),"")</f>
        <v>C:\Users\Elias\Desktop\Gui.Custo\Efetivar Custo\Xml\.xml</v>
      </c>
      <c r="C75" s="7" t="str">
        <f>'Tabela DP'!E75</f>
        <v/>
      </c>
      <c r="D75" s="11" t="str">
        <f>IFERROR(VLOOKUP(C75,DP[#All],2,FALSE),"")</f>
        <v/>
      </c>
      <c r="E75" s="20" t="str">
        <f>IFERROR(VLOOKUP(C75,DP[#All],3,FALSE),"")</f>
        <v/>
      </c>
      <c r="G75" s="26">
        <f t="shared" ca="1" si="5"/>
        <v>-45366</v>
      </c>
      <c r="H75" s="23">
        <f t="shared" ca="1" si="6"/>
        <v>45366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Tratamento Cu</vt:lpstr>
      <vt:lpstr>Tabela DP</vt:lpstr>
      <vt:lpstr>Tabela DP nº</vt:lpstr>
      <vt:lpstr>Tabela produto</vt:lpstr>
      <vt:lpstr>Tratamento 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Marcelo</cp:lastModifiedBy>
  <dcterms:created xsi:type="dcterms:W3CDTF">2024-01-11T13:10:34Z</dcterms:created>
  <dcterms:modified xsi:type="dcterms:W3CDTF">2024-03-15T17:06:37Z</dcterms:modified>
</cp:coreProperties>
</file>