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tude\Downloads\"/>
    </mc:Choice>
  </mc:AlternateContent>
  <xr:revisionPtr revIDLastSave="0" documentId="13_ncr:1_{3B58BF67-07B6-4473-8BFE-AB846EFD544C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1" l="1"/>
  <c r="D23" i="1"/>
  <c r="K18" i="1"/>
  <c r="K20" i="1"/>
  <c r="F32" i="1" l="1"/>
  <c r="G32" i="1"/>
  <c r="B35" i="1" s="1"/>
  <c r="H32" i="1"/>
  <c r="H33" i="1" s="1"/>
  <c r="H34" i="1" s="1"/>
  <c r="I32" i="1"/>
  <c r="J32" i="1"/>
  <c r="K32" i="1"/>
  <c r="L32" i="1"/>
  <c r="L33" i="1" s="1"/>
  <c r="L34" i="1" s="1"/>
  <c r="M32" i="1"/>
  <c r="N32" i="1"/>
  <c r="E32" i="1"/>
  <c r="N33" i="1" l="1"/>
  <c r="N34" i="1" s="1"/>
  <c r="J33" i="1"/>
  <c r="J34" i="1" s="1"/>
  <c r="K33" i="1"/>
  <c r="K34" i="1" s="1"/>
  <c r="I33" i="1"/>
  <c r="I34" i="1" s="1"/>
  <c r="M33" i="1"/>
  <c r="M34" i="1" s="1"/>
  <c r="E33" i="1"/>
  <c r="E34" i="1" s="1"/>
  <c r="F33" i="1"/>
  <c r="F34" i="1" s="1"/>
  <c r="G33" i="1"/>
  <c r="G34" i="1" s="1"/>
  <c r="B36" i="1"/>
  <c r="G36" i="1" s="1"/>
  <c r="I21" i="1" l="1"/>
  <c r="I20" i="1"/>
  <c r="I18" i="1"/>
  <c r="B8" i="1" l="1"/>
  <c r="H7" i="1" s="1"/>
</calcChain>
</file>

<file path=xl/sharedStrings.xml><?xml version="1.0" encoding="utf-8"?>
<sst xmlns="http://schemas.openxmlformats.org/spreadsheetml/2006/main" count="55" uniqueCount="39">
  <si>
    <t>n</t>
  </si>
  <si>
    <t>alpha</t>
  </si>
  <si>
    <t>s</t>
  </si>
  <si>
    <t>t расч</t>
  </si>
  <si>
    <t>t</t>
  </si>
  <si>
    <t>Задание 1</t>
  </si>
  <si>
    <t>H0</t>
  </si>
  <si>
    <t>H1</t>
  </si>
  <si>
    <t>заданный номинальный объём равен 12</t>
  </si>
  <si>
    <t>заданный номинальный объём не равен 12</t>
  </si>
  <si>
    <t>t крит</t>
  </si>
  <si>
    <t>Вывод:</t>
  </si>
  <si>
    <t>Полученное значение t расч &gt; t крит, соответственно гипотеза H0 отвергается</t>
  </si>
  <si>
    <t>Задание 2</t>
  </si>
  <si>
    <t>Способ хранения</t>
  </si>
  <si>
    <t>Содержание влаги</t>
  </si>
  <si>
    <t>Способы хранения 2 и 4 обеспечивают одинаковое содержание влаги</t>
  </si>
  <si>
    <t>Способы хранения  не  влияет на содержание влаги</t>
  </si>
  <si>
    <t>tкрит</t>
  </si>
  <si>
    <t>степеней свободы</t>
  </si>
  <si>
    <t>Полученное значение |t расч| &lt; t крит, соответственно гипотеза не отвергается</t>
  </si>
  <si>
    <t>2.</t>
  </si>
  <si>
    <t>k</t>
  </si>
  <si>
    <t>Дисперсионный анализ</t>
  </si>
  <si>
    <t>F</t>
  </si>
  <si>
    <t>F критическое</t>
  </si>
  <si>
    <t>1.</t>
  </si>
  <si>
    <t>Полученное значение F&gt;  F крит, соответственно способ хранения влияет на содержание влаги</t>
  </si>
  <si>
    <t>Задание 3</t>
  </si>
  <si>
    <t>Левая передняя шина</t>
  </si>
  <si>
    <t>Правая передняя шина</t>
  </si>
  <si>
    <t>Средние температуры левой и правой шин отличаются</t>
  </si>
  <si>
    <t>Средние температуры левой и правой шин одинаковы</t>
  </si>
  <si>
    <t>d</t>
  </si>
  <si>
    <t>d ср</t>
  </si>
  <si>
    <t>di-dср</t>
  </si>
  <si>
    <t>^2</t>
  </si>
  <si>
    <t>Полученное значение |t расч| &gt;  t крит, соответственно гипотеза  отвергается ,значит температура шин зависит от местоположения</t>
  </si>
  <si>
    <t>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</si>
</sst>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6" xfId="0" applyBorder="1" applyAlignment="1">
      <alignment horizontal="center"/>
    </xf>
    <xf numFmtId="0" fontId="0" fillId="0" borderId="9" xfId="0" applyBorder="1"/>
    <xf numFmtId="0" fontId="0" fillId="6" borderId="12" xfId="0" applyFill="1" applyBorder="1"/>
    <xf numFmtId="0" fontId="0" fillId="6" borderId="13" xfId="0" applyFill="1" applyBorder="1"/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1" fillId="4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/>
    <xf numFmtId="0" fontId="0" fillId="4" borderId="1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6" borderId="14" xfId="0" applyFill="1" applyBorder="1"/>
    <xf numFmtId="0" fontId="0" fillId="0" borderId="17" xfId="0" applyBorder="1"/>
    <xf numFmtId="0" fontId="0" fillId="4" borderId="0" xfId="0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3" fillId="0" borderId="2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5" borderId="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6" borderId="28" xfId="0" applyFill="1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11" xfId="0" applyBorder="1" applyAlignment="1"/>
    <xf numFmtId="0" fontId="0" fillId="0" borderId="6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13816</xdr:colOff>
      <xdr:row>53</xdr:row>
      <xdr:rowOff>46556</xdr:rowOff>
    </xdr:from>
    <xdr:to>
      <xdr:col>17</xdr:col>
      <xdr:colOff>456360</xdr:colOff>
      <xdr:row>78</xdr:row>
      <xdr:rowOff>38231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12" y="9753773"/>
          <a:ext cx="7499326" cy="4685154"/>
        </a:xfrm>
        <a:prstGeom prst="rect">
          <a:avLst/>
        </a:prstGeom>
      </xdr:spPr>
    </xdr:pic>
    <xdr:clientData/>
  </xdr:twoCellAnchor>
  <xdr:twoCellAnchor editAs="oneCell">
    <xdr:from>
      <xdr:col>0</xdr:col>
      <xdr:colOff>193042</xdr:colOff>
      <xdr:row>2</xdr:row>
      <xdr:rowOff>27037</xdr:rowOff>
    </xdr:from>
    <xdr:to>
      <xdr:col>0</xdr:col>
      <xdr:colOff>444917</xdr:colOff>
      <xdr:row>3</xdr:row>
      <xdr:rowOff>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042" y="427087"/>
          <a:ext cx="251875" cy="163286"/>
        </a:xfrm>
        <a:prstGeom prst="rect">
          <a:avLst/>
        </a:prstGeom>
      </xdr:spPr>
    </xdr:pic>
    <xdr:clientData/>
  </xdr:twoCellAnchor>
  <xdr:twoCellAnchor editAs="oneCell">
    <xdr:from>
      <xdr:col>0</xdr:col>
      <xdr:colOff>137602</xdr:colOff>
      <xdr:row>3</xdr:row>
      <xdr:rowOff>20052</xdr:rowOff>
    </xdr:from>
    <xdr:to>
      <xdr:col>0</xdr:col>
      <xdr:colOff>468470</xdr:colOff>
      <xdr:row>3</xdr:row>
      <xdr:rowOff>180473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602" y="210552"/>
          <a:ext cx="330868" cy="160421"/>
        </a:xfrm>
        <a:prstGeom prst="rect">
          <a:avLst/>
        </a:prstGeom>
      </xdr:spPr>
    </xdr:pic>
    <xdr:clientData/>
  </xdr:twoCellAnchor>
  <xdr:twoCellAnchor editAs="oneCell">
    <xdr:from>
      <xdr:col>2</xdr:col>
      <xdr:colOff>11122</xdr:colOff>
      <xdr:row>6</xdr:row>
      <xdr:rowOff>85535</xdr:rowOff>
    </xdr:from>
    <xdr:to>
      <xdr:col>4</xdr:col>
      <xdr:colOff>26642</xdr:colOff>
      <xdr:row>8</xdr:row>
      <xdr:rowOff>67813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2950" y="1254811"/>
          <a:ext cx="821329" cy="376416"/>
        </a:xfrm>
        <a:prstGeom prst="rect">
          <a:avLst/>
        </a:prstGeom>
      </xdr:spPr>
    </xdr:pic>
    <xdr:clientData/>
  </xdr:twoCellAnchor>
  <xdr:twoCellAnchor editAs="oneCell">
    <xdr:from>
      <xdr:col>8</xdr:col>
      <xdr:colOff>35118</xdr:colOff>
      <xdr:row>4</xdr:row>
      <xdr:rowOff>160434</xdr:rowOff>
    </xdr:from>
    <xdr:to>
      <xdr:col>10</xdr:col>
      <xdr:colOff>48745</xdr:colOff>
      <xdr:row>7</xdr:row>
      <xdr:rowOff>169386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78772" y="937088"/>
          <a:ext cx="1111803" cy="602433"/>
        </a:xfrm>
        <a:prstGeom prst="rect">
          <a:avLst/>
        </a:prstGeom>
      </xdr:spPr>
    </xdr:pic>
    <xdr:clientData/>
  </xdr:twoCellAnchor>
  <xdr:twoCellAnchor editAs="oneCell">
    <xdr:from>
      <xdr:col>7</xdr:col>
      <xdr:colOff>164467</xdr:colOff>
      <xdr:row>19</xdr:row>
      <xdr:rowOff>14556</xdr:rowOff>
    </xdr:from>
    <xdr:to>
      <xdr:col>7</xdr:col>
      <xdr:colOff>416342</xdr:colOff>
      <xdr:row>19</xdr:row>
      <xdr:rowOff>177842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392" y="3738831"/>
          <a:ext cx="251875" cy="163286"/>
        </a:xfrm>
        <a:prstGeom prst="rect">
          <a:avLst/>
        </a:prstGeom>
      </xdr:spPr>
    </xdr:pic>
    <xdr:clientData/>
  </xdr:twoCellAnchor>
  <xdr:twoCellAnchor editAs="oneCell">
    <xdr:from>
      <xdr:col>7</xdr:col>
      <xdr:colOff>183517</xdr:colOff>
      <xdr:row>17</xdr:row>
      <xdr:rowOff>17512</xdr:rowOff>
    </xdr:from>
    <xdr:to>
      <xdr:col>7</xdr:col>
      <xdr:colOff>435392</xdr:colOff>
      <xdr:row>17</xdr:row>
      <xdr:rowOff>180798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4452" y="3347121"/>
          <a:ext cx="251875" cy="163286"/>
        </a:xfrm>
        <a:prstGeom prst="rect">
          <a:avLst/>
        </a:prstGeom>
      </xdr:spPr>
    </xdr:pic>
    <xdr:clientData/>
  </xdr:twoCellAnchor>
  <xdr:twoCellAnchor editAs="oneCell">
    <xdr:from>
      <xdr:col>9</xdr:col>
      <xdr:colOff>170447</xdr:colOff>
      <xdr:row>17</xdr:row>
      <xdr:rowOff>20052</xdr:rowOff>
    </xdr:from>
    <xdr:to>
      <xdr:col>9</xdr:col>
      <xdr:colOff>501315</xdr:colOff>
      <xdr:row>17</xdr:row>
      <xdr:rowOff>180473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861" y="3330811"/>
          <a:ext cx="330868" cy="160421"/>
        </a:xfrm>
        <a:prstGeom prst="rect">
          <a:avLst/>
        </a:prstGeom>
      </xdr:spPr>
    </xdr:pic>
    <xdr:clientData/>
  </xdr:twoCellAnchor>
  <xdr:twoCellAnchor editAs="oneCell">
    <xdr:from>
      <xdr:col>9</xdr:col>
      <xdr:colOff>158623</xdr:colOff>
      <xdr:row>19</xdr:row>
      <xdr:rowOff>8228</xdr:rowOff>
    </xdr:from>
    <xdr:to>
      <xdr:col>9</xdr:col>
      <xdr:colOff>489491</xdr:colOff>
      <xdr:row>19</xdr:row>
      <xdr:rowOff>168649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0037" y="3699987"/>
          <a:ext cx="330868" cy="160421"/>
        </a:xfrm>
        <a:prstGeom prst="rect">
          <a:avLst/>
        </a:prstGeom>
      </xdr:spPr>
    </xdr:pic>
    <xdr:clientData/>
  </xdr:twoCellAnchor>
  <xdr:twoCellAnchor editAs="oneCell">
    <xdr:from>
      <xdr:col>7</xdr:col>
      <xdr:colOff>169022</xdr:colOff>
      <xdr:row>20</xdr:row>
      <xdr:rowOff>28222</xdr:rowOff>
    </xdr:from>
    <xdr:to>
      <xdr:col>7</xdr:col>
      <xdr:colOff>420897</xdr:colOff>
      <xdr:row>21</xdr:row>
      <xdr:rowOff>2583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9957" y="3954179"/>
          <a:ext cx="251875" cy="163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9525</xdr:rowOff>
    </xdr:from>
    <xdr:to>
      <xdr:col>3</xdr:col>
      <xdr:colOff>9723</xdr:colOff>
      <xdr:row>33</xdr:row>
      <xdr:rowOff>142922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324600"/>
          <a:ext cx="1419423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4</xdr:col>
      <xdr:colOff>19317</xdr:colOff>
      <xdr:row>41</xdr:row>
      <xdr:rowOff>66780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115175"/>
          <a:ext cx="1914792" cy="75258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36</xdr:row>
      <xdr:rowOff>66675</xdr:rowOff>
    </xdr:from>
    <xdr:to>
      <xdr:col>7</xdr:col>
      <xdr:colOff>543096</xdr:colOff>
      <xdr:row>41</xdr:row>
      <xdr:rowOff>9615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7425" y="718185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11</xdr:col>
      <xdr:colOff>547077</xdr:colOff>
      <xdr:row>20</xdr:row>
      <xdr:rowOff>97692</xdr:rowOff>
    </xdr:from>
    <xdr:to>
      <xdr:col>14</xdr:col>
      <xdr:colOff>248679</xdr:colOff>
      <xdr:row>24</xdr:row>
      <xdr:rowOff>64385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54C0FDB5-BC54-4FA0-A43C-7934931A2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0615" y="3966307"/>
          <a:ext cx="1518679" cy="728693"/>
        </a:xfrm>
        <a:prstGeom prst="rect">
          <a:avLst/>
        </a:prstGeom>
      </xdr:spPr>
    </xdr:pic>
    <xdr:clientData/>
  </xdr:twoCellAnchor>
  <xdr:twoCellAnchor editAs="oneCell">
    <xdr:from>
      <xdr:col>4</xdr:col>
      <xdr:colOff>58615</xdr:colOff>
      <xdr:row>21</xdr:row>
      <xdr:rowOff>19540</xdr:rowOff>
    </xdr:from>
    <xdr:to>
      <xdr:col>9</xdr:col>
      <xdr:colOff>101804</xdr:colOff>
      <xdr:row>24</xdr:row>
      <xdr:rowOff>58617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DC3D499E-223A-49EA-82FB-ECEE2EEA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2461" y="4083540"/>
          <a:ext cx="2231497" cy="605692"/>
        </a:xfrm>
        <a:prstGeom prst="rect">
          <a:avLst/>
        </a:prstGeom>
      </xdr:spPr>
    </xdr:pic>
    <xdr:clientData/>
  </xdr:twoCellAnchor>
  <xdr:twoCellAnchor editAs="oneCell">
    <xdr:from>
      <xdr:col>14</xdr:col>
      <xdr:colOff>508001</xdr:colOff>
      <xdr:row>20</xdr:row>
      <xdr:rowOff>0</xdr:rowOff>
    </xdr:from>
    <xdr:to>
      <xdr:col>17</xdr:col>
      <xdr:colOff>34136</xdr:colOff>
      <xdr:row>21</xdr:row>
      <xdr:rowOff>157089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F427A4CA-826F-4010-9B58-41C3E3DDE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8616" y="3868615"/>
          <a:ext cx="1343212" cy="3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3"/>
  <sheetViews>
    <sheetView tabSelected="1" topLeftCell="A6" zoomScale="78" zoomScaleNormal="68" workbookViewId="0">
      <selection activeCell="R22" sqref="R22"/>
    </sheetView>
  </sheetViews>
  <sheetFormatPr defaultRowHeight="14.4" x14ac:dyDescent="0.3"/>
  <cols>
    <col min="1" max="1" width="9.33203125" customWidth="1"/>
    <col min="2" max="2" width="7.109375" customWidth="1"/>
    <col min="3" max="3" width="4.6640625" customWidth="1"/>
    <col min="4" max="4" width="7.33203125" customWidth="1"/>
    <col min="5" max="5" width="5.109375" customWidth="1"/>
    <col min="6" max="7" width="5.33203125" customWidth="1"/>
    <col min="9" max="9" width="7.44140625" customWidth="1"/>
    <col min="20" max="20" width="26.33203125" customWidth="1"/>
    <col min="21" max="21" width="14.88671875" customWidth="1"/>
    <col min="22" max="22" width="16.5546875" customWidth="1"/>
    <col min="35" max="35" width="22.5546875" customWidth="1"/>
    <col min="37" max="37" width="15.109375" customWidth="1"/>
    <col min="40" max="40" width="21.5546875" customWidth="1"/>
    <col min="41" max="41" width="22.88671875" customWidth="1"/>
    <col min="42" max="42" width="24.109375" customWidth="1"/>
    <col min="45" max="45" width="12.44140625" customWidth="1"/>
    <col min="46" max="46" width="10.6640625" customWidth="1"/>
    <col min="47" max="47" width="14.88671875" customWidth="1"/>
    <col min="48" max="48" width="14.6640625" customWidth="1"/>
  </cols>
  <sheetData>
    <row r="1" spans="1:39" ht="15" thickBot="1" x14ac:dyDescent="0.35">
      <c r="A1" s="53" t="s">
        <v>5</v>
      </c>
      <c r="B1" s="53"/>
      <c r="C1" s="53"/>
    </row>
    <row r="2" spans="1:39" ht="15" thickBot="1" x14ac:dyDescent="0.35">
      <c r="A2" s="23" t="s">
        <v>1</v>
      </c>
      <c r="B2" s="24">
        <v>0.05</v>
      </c>
    </row>
    <row r="3" spans="1:39" x14ac:dyDescent="0.3">
      <c r="A3" s="12"/>
      <c r="B3" s="1">
        <v>12.074999999999999</v>
      </c>
      <c r="D3" s="10" t="s">
        <v>6</v>
      </c>
      <c r="E3" s="56" t="s">
        <v>8</v>
      </c>
      <c r="F3" s="57"/>
      <c r="G3" s="57"/>
      <c r="H3" s="57"/>
      <c r="I3" s="57"/>
      <c r="J3" s="57"/>
    </row>
    <row r="4" spans="1:39" ht="15" thickBot="1" x14ac:dyDescent="0.35">
      <c r="A4" s="13"/>
      <c r="B4" s="2">
        <v>6.9000000000000006E-2</v>
      </c>
      <c r="D4" s="11" t="s">
        <v>7</v>
      </c>
      <c r="E4" s="73" t="s">
        <v>9</v>
      </c>
      <c r="F4" s="73"/>
      <c r="G4" s="73"/>
      <c r="H4" s="73"/>
      <c r="I4" s="74"/>
    </row>
    <row r="5" spans="1:39" ht="15" thickBot="1" x14ac:dyDescent="0.35">
      <c r="A5" s="14" t="s">
        <v>0</v>
      </c>
      <c r="B5" s="8">
        <v>90</v>
      </c>
    </row>
    <row r="6" spans="1:39" ht="15" thickBot="1" x14ac:dyDescent="0.35">
      <c r="A6" s="4" t="s">
        <v>6</v>
      </c>
      <c r="B6" s="5">
        <v>12</v>
      </c>
      <c r="D6" s="3"/>
    </row>
    <row r="7" spans="1:39" ht="15" thickBot="1" x14ac:dyDescent="0.35">
      <c r="F7" s="65" t="s">
        <v>3</v>
      </c>
      <c r="G7" s="66"/>
      <c r="H7" s="9">
        <f>(B3 - B6)/(B8/SQRT(B5))</f>
        <v>2.7086816944297811</v>
      </c>
    </row>
    <row r="8" spans="1:39" ht="15" thickBot="1" x14ac:dyDescent="0.35">
      <c r="A8" s="16" t="s">
        <v>2</v>
      </c>
      <c r="B8" s="9">
        <f>SQRT(B4)</f>
        <v>0.26267851073127396</v>
      </c>
      <c r="AI8" s="3"/>
      <c r="AJ8" s="3"/>
      <c r="AK8" s="3"/>
      <c r="AL8" s="3"/>
      <c r="AM8" s="3"/>
    </row>
    <row r="9" spans="1:39" ht="15" thickBot="1" x14ac:dyDescent="0.35">
      <c r="F9" s="17">
        <v>1.9870000000000001</v>
      </c>
      <c r="G9" s="65" t="s">
        <v>10</v>
      </c>
      <c r="H9" s="72"/>
      <c r="I9" s="66"/>
      <c r="S9" s="31" t="s">
        <v>24</v>
      </c>
      <c r="T9" s="31"/>
      <c r="U9" s="31" t="s">
        <v>25</v>
      </c>
      <c r="AI9" s="3"/>
      <c r="AJ9" s="3"/>
      <c r="AK9" s="3"/>
      <c r="AL9" s="3"/>
      <c r="AM9" s="3"/>
    </row>
    <row r="10" spans="1:39" ht="15" thickBot="1" x14ac:dyDescent="0.35">
      <c r="S10" s="29">
        <v>0.35158584322233455</v>
      </c>
      <c r="T10" s="29"/>
      <c r="U10" s="29">
        <v>3.6330885114190816</v>
      </c>
      <c r="AI10" s="3"/>
      <c r="AJ10" s="3"/>
      <c r="AK10" s="3"/>
      <c r="AL10" s="3"/>
      <c r="AM10" s="3"/>
    </row>
    <row r="11" spans="1:39" ht="15" thickBot="1" x14ac:dyDescent="0.35">
      <c r="A11" s="16" t="s">
        <v>11</v>
      </c>
      <c r="B11" s="50" t="s">
        <v>12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2"/>
      <c r="O11" s="3"/>
      <c r="S11" s="29"/>
      <c r="T11" s="29"/>
      <c r="U11" s="29"/>
      <c r="AI11" s="32"/>
      <c r="AJ11" s="32"/>
      <c r="AK11" s="32"/>
      <c r="AL11" s="32"/>
      <c r="AM11" s="32"/>
    </row>
    <row r="12" spans="1:39" x14ac:dyDescent="0.3">
      <c r="M12" s="18"/>
      <c r="S12" s="29"/>
      <c r="T12" s="29"/>
      <c r="U12" s="29"/>
      <c r="AI12" s="29"/>
      <c r="AJ12" s="29"/>
      <c r="AK12" s="29"/>
      <c r="AL12" s="29"/>
      <c r="AM12" s="29"/>
    </row>
    <row r="13" spans="1:39" ht="15" thickBot="1" x14ac:dyDescent="0.35">
      <c r="S13" s="30"/>
      <c r="T13" s="30"/>
      <c r="U13" s="30"/>
      <c r="AI13" s="29"/>
      <c r="AJ13" s="29"/>
      <c r="AK13" s="29"/>
      <c r="AL13" s="29"/>
      <c r="AM13" s="29"/>
    </row>
    <row r="14" spans="1:39" x14ac:dyDescent="0.3">
      <c r="A14" s="53" t="s">
        <v>13</v>
      </c>
      <c r="B14" s="53"/>
      <c r="C14" s="53"/>
      <c r="AI14" s="29"/>
      <c r="AJ14" s="29"/>
      <c r="AK14" s="29"/>
      <c r="AL14" s="29"/>
      <c r="AM14" s="29"/>
    </row>
    <row r="15" spans="1:39" ht="15" customHeight="1" thickBot="1" x14ac:dyDescent="0.35">
      <c r="A15" s="33" t="s">
        <v>26</v>
      </c>
      <c r="B15" s="19"/>
      <c r="C15" s="20"/>
      <c r="D15" s="20"/>
      <c r="E15" s="20"/>
      <c r="S15" s="7" t="s">
        <v>21</v>
      </c>
      <c r="AI15" s="29"/>
      <c r="AJ15" s="29"/>
      <c r="AK15" s="29"/>
      <c r="AL15" s="29"/>
      <c r="AM15" s="29"/>
    </row>
    <row r="16" spans="1:39" x14ac:dyDescent="0.3">
      <c r="A16" s="71" t="s">
        <v>14</v>
      </c>
      <c r="B16" s="71"/>
      <c r="C16" s="71" t="s">
        <v>15</v>
      </c>
      <c r="D16" s="71"/>
      <c r="E16" s="71"/>
      <c r="F16" s="71"/>
      <c r="G16" s="71"/>
      <c r="J16" s="10" t="s">
        <v>6</v>
      </c>
      <c r="K16" s="59" t="s">
        <v>16</v>
      </c>
      <c r="L16" s="60"/>
      <c r="M16" s="60"/>
      <c r="N16" s="60"/>
      <c r="O16" s="60"/>
      <c r="P16" s="60"/>
      <c r="Q16" s="60"/>
      <c r="R16" s="61"/>
      <c r="T16" t="s">
        <v>23</v>
      </c>
      <c r="U16" s="31" t="s">
        <v>24</v>
      </c>
      <c r="V16" s="31" t="s">
        <v>25</v>
      </c>
      <c r="AI16" s="29"/>
      <c r="AJ16" s="29"/>
      <c r="AK16" s="29"/>
      <c r="AL16" s="29"/>
      <c r="AM16" s="29"/>
    </row>
    <row r="17" spans="1:41" ht="15" thickBot="1" x14ac:dyDescent="0.35">
      <c r="A17" s="67">
        <v>1</v>
      </c>
      <c r="B17" s="68"/>
      <c r="C17" s="21">
        <v>7.3</v>
      </c>
      <c r="D17" s="21">
        <v>8.3000000000000007</v>
      </c>
      <c r="E17" s="21">
        <v>7.6</v>
      </c>
      <c r="F17" s="21">
        <v>8.4</v>
      </c>
      <c r="G17" s="21">
        <v>8.3000000000000007</v>
      </c>
      <c r="J17" s="11" t="s">
        <v>6</v>
      </c>
      <c r="K17" s="62" t="s">
        <v>17</v>
      </c>
      <c r="L17" s="63"/>
      <c r="M17" s="63"/>
      <c r="N17" s="63"/>
      <c r="O17" s="63"/>
      <c r="P17" s="63"/>
      <c r="Q17" s="63"/>
      <c r="R17" s="64"/>
      <c r="T17" s="32"/>
      <c r="U17" s="29">
        <v>7.9783631936225516</v>
      </c>
      <c r="V17" s="29">
        <v>3.0946128879091401</v>
      </c>
      <c r="AI17" s="29"/>
      <c r="AJ17" s="29"/>
      <c r="AK17" s="29"/>
      <c r="AL17" s="29"/>
      <c r="AM17" s="29"/>
    </row>
    <row r="18" spans="1:41" ht="15" thickBot="1" x14ac:dyDescent="0.35">
      <c r="A18" s="67">
        <v>2</v>
      </c>
      <c r="B18" s="68"/>
      <c r="C18" s="22">
        <v>5.4</v>
      </c>
      <c r="D18" s="21">
        <v>7.4</v>
      </c>
      <c r="E18" s="21">
        <v>7.1</v>
      </c>
      <c r="F18" s="21"/>
      <c r="G18" s="27"/>
      <c r="H18" s="15"/>
      <c r="I18" s="9">
        <f>AVERAGE(C18:E18)</f>
        <v>6.6333333333333329</v>
      </c>
      <c r="J18" s="15"/>
      <c r="K18" s="9">
        <f>((C18-I18)^2+(D18-I18)^2+(E18-I18)^2)/2</f>
        <v>1.1633333333333331</v>
      </c>
      <c r="T18" s="29"/>
      <c r="U18" s="29"/>
      <c r="V18" s="29"/>
      <c r="AI18" s="29"/>
      <c r="AJ18" s="29"/>
      <c r="AK18" s="29"/>
      <c r="AL18" s="29"/>
      <c r="AM18" s="29"/>
    </row>
    <row r="19" spans="1:41" ht="15" thickBot="1" x14ac:dyDescent="0.35">
      <c r="A19" s="67">
        <v>3</v>
      </c>
      <c r="B19" s="68"/>
      <c r="C19" s="22">
        <v>8.1</v>
      </c>
      <c r="D19" s="21">
        <v>6.4</v>
      </c>
      <c r="E19" s="21"/>
      <c r="F19" s="21"/>
      <c r="G19" s="21"/>
      <c r="H19" s="6"/>
      <c r="M19" s="10" t="s">
        <v>4</v>
      </c>
      <c r="N19" s="12">
        <f>ABS(I18-I20)/SQRT(D23*(1/3+1/4))</f>
        <v>2.0832762210983242</v>
      </c>
      <c r="T19" s="29"/>
      <c r="U19" s="29"/>
      <c r="V19" s="29"/>
    </row>
    <row r="20" spans="1:41" ht="15" thickBot="1" x14ac:dyDescent="0.35">
      <c r="A20" s="69">
        <v>4</v>
      </c>
      <c r="B20" s="70"/>
      <c r="C20" s="21">
        <v>7.9</v>
      </c>
      <c r="D20" s="21">
        <v>9.5</v>
      </c>
      <c r="E20" s="21">
        <v>10</v>
      </c>
      <c r="F20" s="21">
        <v>7.1</v>
      </c>
      <c r="G20" s="27"/>
      <c r="H20" s="15"/>
      <c r="I20" s="9">
        <f>AVERAGE(C20:F20)</f>
        <v>8.625</v>
      </c>
      <c r="J20" s="15"/>
      <c r="K20" s="9">
        <f>((C20-I20)^2+(D20-I20)^2+(E20-I20)^2+(F20-I20)^2)/3</f>
        <v>1.8358333333333334</v>
      </c>
      <c r="M20" s="26" t="s">
        <v>18</v>
      </c>
      <c r="N20" s="25">
        <v>2.5710000000000002</v>
      </c>
      <c r="O20" s="17">
        <v>5</v>
      </c>
      <c r="P20" s="65" t="s">
        <v>19</v>
      </c>
      <c r="Q20" s="66"/>
      <c r="T20" s="29"/>
      <c r="U20" s="30"/>
      <c r="V20" s="30"/>
    </row>
    <row r="21" spans="1:41" ht="15" thickBot="1" x14ac:dyDescent="0.35">
      <c r="A21" s="17" t="s">
        <v>22</v>
      </c>
      <c r="B21" s="17">
        <v>4</v>
      </c>
      <c r="H21" s="15"/>
      <c r="I21" s="17">
        <f>AVERAGE(C17:G17,C18,D18,E18,C19,D19,C20:F20)</f>
        <v>7.7714285714285722</v>
      </c>
      <c r="M21" s="28"/>
    </row>
    <row r="22" spans="1:41" ht="15" thickBot="1" x14ac:dyDescent="0.35">
      <c r="A22" s="17" t="s">
        <v>0</v>
      </c>
      <c r="B22" s="17">
        <v>14</v>
      </c>
      <c r="AL22" s="32"/>
    </row>
    <row r="23" spans="1:41" x14ac:dyDescent="0.3">
      <c r="C23" t="s">
        <v>38</v>
      </c>
      <c r="D23">
        <f>(2*K18+3*K20)/5</f>
        <v>1.5668333333333333</v>
      </c>
      <c r="AL23" s="29"/>
    </row>
    <row r="24" spans="1:41" x14ac:dyDescent="0.3">
      <c r="AL24" s="29"/>
      <c r="AO24" s="29"/>
    </row>
    <row r="25" spans="1:41" ht="15" thickBot="1" x14ac:dyDescent="0.35">
      <c r="AL25" s="29"/>
      <c r="AO25" s="29"/>
    </row>
    <row r="26" spans="1:41" ht="15" thickBot="1" x14ac:dyDescent="0.35">
      <c r="A26" s="16" t="s">
        <v>11</v>
      </c>
      <c r="B26" s="50" t="s">
        <v>20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2"/>
      <c r="R26" s="16" t="s">
        <v>11</v>
      </c>
      <c r="S26" s="50" t="s">
        <v>27</v>
      </c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2"/>
      <c r="AI26" s="29"/>
      <c r="AJ26" s="29"/>
      <c r="AK26" s="29"/>
      <c r="AL26" s="29"/>
      <c r="AO26" s="29"/>
    </row>
    <row r="28" spans="1:41" ht="15" thickBot="1" x14ac:dyDescent="0.35">
      <c r="A28" s="53" t="s">
        <v>28</v>
      </c>
      <c r="B28" s="53"/>
      <c r="C28" s="53"/>
    </row>
    <row r="29" spans="1:41" ht="15" thickBot="1" x14ac:dyDescent="0.35">
      <c r="A29" s="17" t="s">
        <v>0</v>
      </c>
      <c r="B29" s="17">
        <v>10</v>
      </c>
    </row>
    <row r="30" spans="1:41" ht="15" thickBot="1" x14ac:dyDescent="0.35">
      <c r="A30" s="54" t="s">
        <v>29</v>
      </c>
      <c r="B30" s="55"/>
      <c r="C30" s="55"/>
      <c r="D30" s="55"/>
      <c r="E30" s="34">
        <v>47</v>
      </c>
      <c r="F30" s="35">
        <v>41</v>
      </c>
      <c r="G30" s="35">
        <v>40</v>
      </c>
      <c r="H30" s="35">
        <v>100</v>
      </c>
      <c r="I30" s="35">
        <v>58</v>
      </c>
      <c r="J30" s="35">
        <v>38</v>
      </c>
      <c r="K30" s="35">
        <v>73</v>
      </c>
      <c r="L30" s="35">
        <v>89</v>
      </c>
      <c r="M30" s="35">
        <v>58</v>
      </c>
      <c r="N30" s="36">
        <v>60</v>
      </c>
      <c r="O30" s="10" t="s">
        <v>6</v>
      </c>
      <c r="P30" s="54" t="s">
        <v>32</v>
      </c>
      <c r="Q30" s="55"/>
      <c r="R30" s="55"/>
      <c r="S30" s="55"/>
      <c r="T30" s="55"/>
      <c r="U30" s="55"/>
      <c r="V30" s="55"/>
      <c r="W30" s="55"/>
      <c r="X30" s="55"/>
      <c r="Y30" s="58"/>
    </row>
    <row r="31" spans="1:41" ht="15" thickBot="1" x14ac:dyDescent="0.35">
      <c r="A31" s="56" t="s">
        <v>30</v>
      </c>
      <c r="B31" s="57"/>
      <c r="C31" s="57"/>
      <c r="D31" s="57"/>
      <c r="E31" s="37">
        <v>86</v>
      </c>
      <c r="F31" s="38">
        <v>60</v>
      </c>
      <c r="G31" s="38">
        <v>34</v>
      </c>
      <c r="H31" s="38">
        <v>117</v>
      </c>
      <c r="I31" s="38">
        <v>78</v>
      </c>
      <c r="J31" s="38">
        <v>56</v>
      </c>
      <c r="K31" s="38">
        <v>85</v>
      </c>
      <c r="L31" s="38">
        <v>65</v>
      </c>
      <c r="M31" s="38">
        <v>72</v>
      </c>
      <c r="N31" s="39">
        <v>85</v>
      </c>
      <c r="O31" s="15" t="s">
        <v>7</v>
      </c>
      <c r="P31" s="54" t="s">
        <v>31</v>
      </c>
      <c r="Q31" s="55"/>
      <c r="R31" s="55"/>
      <c r="S31" s="55"/>
      <c r="T31" s="55"/>
      <c r="U31" s="55"/>
      <c r="V31" s="55"/>
      <c r="W31" s="55"/>
      <c r="X31" s="55"/>
      <c r="Y31" s="58"/>
    </row>
    <row r="32" spans="1:41" ht="15" thickBot="1" x14ac:dyDescent="0.35">
      <c r="A32" s="47" t="s">
        <v>33</v>
      </c>
      <c r="B32" s="48"/>
      <c r="C32" s="48"/>
      <c r="D32" s="49"/>
      <c r="E32" s="43">
        <f>E31-E30</f>
        <v>39</v>
      </c>
      <c r="F32" s="43">
        <f t="shared" ref="F32:N32" si="0">F31-F30</f>
        <v>19</v>
      </c>
      <c r="G32" s="43">
        <f t="shared" si="0"/>
        <v>-6</v>
      </c>
      <c r="H32" s="43">
        <f t="shared" si="0"/>
        <v>17</v>
      </c>
      <c r="I32" s="43">
        <f t="shared" si="0"/>
        <v>20</v>
      </c>
      <c r="J32" s="43">
        <f t="shared" si="0"/>
        <v>18</v>
      </c>
      <c r="K32" s="43">
        <f t="shared" si="0"/>
        <v>12</v>
      </c>
      <c r="L32" s="43">
        <f t="shared" si="0"/>
        <v>-24</v>
      </c>
      <c r="M32" s="43">
        <f t="shared" si="0"/>
        <v>14</v>
      </c>
      <c r="N32" s="44">
        <f t="shared" si="0"/>
        <v>25</v>
      </c>
    </row>
    <row r="33" spans="1:25" ht="15" thickBot="1" x14ac:dyDescent="0.35">
      <c r="D33" s="46" t="s">
        <v>35</v>
      </c>
      <c r="E33" s="43">
        <f>E32-$B$35</f>
        <v>25.6</v>
      </c>
      <c r="F33" s="43">
        <f t="shared" ref="F33:N33" si="1">F32-$B$35</f>
        <v>5.6</v>
      </c>
      <c r="G33" s="43">
        <f t="shared" si="1"/>
        <v>-19.399999999999999</v>
      </c>
      <c r="H33" s="43">
        <f t="shared" si="1"/>
        <v>3.5999999999999996</v>
      </c>
      <c r="I33" s="43">
        <f t="shared" si="1"/>
        <v>6.6</v>
      </c>
      <c r="J33" s="43">
        <f t="shared" si="1"/>
        <v>4.5999999999999996</v>
      </c>
      <c r="K33" s="43">
        <f t="shared" si="1"/>
        <v>-1.4000000000000004</v>
      </c>
      <c r="L33" s="43">
        <f t="shared" si="1"/>
        <v>-37.4</v>
      </c>
      <c r="M33" s="43">
        <f t="shared" si="1"/>
        <v>0.59999999999999964</v>
      </c>
      <c r="N33" s="43">
        <f t="shared" si="1"/>
        <v>11.6</v>
      </c>
    </row>
    <row r="34" spans="1:25" ht="15" thickBot="1" x14ac:dyDescent="0.35">
      <c r="D34" s="45" t="s">
        <v>36</v>
      </c>
      <c r="E34" s="40">
        <f>E33^2</f>
        <v>655.36000000000013</v>
      </c>
      <c r="F34" s="40">
        <f t="shared" ref="F34:N34" si="2">F33^2</f>
        <v>31.359999999999996</v>
      </c>
      <c r="G34" s="40">
        <f t="shared" si="2"/>
        <v>376.35999999999996</v>
      </c>
      <c r="H34" s="40">
        <f t="shared" si="2"/>
        <v>12.959999999999997</v>
      </c>
      <c r="I34" s="40">
        <f t="shared" si="2"/>
        <v>43.559999999999995</v>
      </c>
      <c r="J34" s="40">
        <f t="shared" si="2"/>
        <v>21.159999999999997</v>
      </c>
      <c r="K34" s="40">
        <f t="shared" si="2"/>
        <v>1.9600000000000011</v>
      </c>
      <c r="L34" s="40">
        <f t="shared" si="2"/>
        <v>1398.76</v>
      </c>
      <c r="M34" s="40">
        <f t="shared" si="2"/>
        <v>0.3599999999999996</v>
      </c>
      <c r="N34" s="41">
        <f t="shared" si="2"/>
        <v>134.56</v>
      </c>
    </row>
    <row r="35" spans="1:25" ht="15" thickBot="1" x14ac:dyDescent="0.35">
      <c r="A35" s="42" t="s">
        <v>34</v>
      </c>
      <c r="B35" s="41">
        <f>AVERAGE(E32:N32)</f>
        <v>13.4</v>
      </c>
    </row>
    <row r="36" spans="1:25" ht="15" thickBot="1" x14ac:dyDescent="0.35">
      <c r="A36" s="16" t="s">
        <v>2</v>
      </c>
      <c r="B36" s="17">
        <f>SQRT(SUM(E34:N34)/9)</f>
        <v>17.244644901469496</v>
      </c>
      <c r="C36" s="3"/>
      <c r="D36" s="3"/>
      <c r="E36" s="3"/>
      <c r="F36" s="15" t="s">
        <v>4</v>
      </c>
      <c r="G36" s="9">
        <f>B35/B36*SQRT(B29)</f>
        <v>2.4572567825183436</v>
      </c>
      <c r="I36" s="15" t="s">
        <v>10</v>
      </c>
      <c r="J36" s="9">
        <v>2.262</v>
      </c>
    </row>
    <row r="37" spans="1:25" x14ac:dyDescent="0.3">
      <c r="A37" s="32"/>
      <c r="B37" s="32"/>
      <c r="C37" s="32"/>
      <c r="D37" s="32"/>
      <c r="E37" s="32"/>
      <c r="F37" s="3"/>
      <c r="G37" s="3"/>
      <c r="T37" t="s">
        <v>26</v>
      </c>
      <c r="U37" s="31"/>
      <c r="V37" s="31"/>
      <c r="W37" s="31"/>
      <c r="X37" s="31"/>
      <c r="Y37" s="31"/>
    </row>
    <row r="38" spans="1:25" x14ac:dyDescent="0.3">
      <c r="A38" s="29"/>
      <c r="B38" s="29"/>
      <c r="C38" s="29"/>
      <c r="D38" s="29"/>
      <c r="E38" s="29"/>
      <c r="F38" s="3"/>
      <c r="G38" s="3"/>
      <c r="U38" s="29"/>
      <c r="V38" s="29"/>
      <c r="W38" s="29"/>
      <c r="X38" s="29"/>
      <c r="Y38" s="29"/>
    </row>
    <row r="39" spans="1:25" ht="10.5" customHeight="1" x14ac:dyDescent="0.3">
      <c r="A39" s="29"/>
      <c r="B39" s="29"/>
      <c r="C39" s="29"/>
      <c r="D39" s="29"/>
      <c r="E39" s="29"/>
      <c r="F39" s="3"/>
      <c r="G39" s="3"/>
      <c r="U39" s="29"/>
      <c r="V39" s="29"/>
      <c r="W39" s="29"/>
      <c r="X39" s="29"/>
      <c r="Y39" s="29"/>
    </row>
    <row r="40" spans="1:25" hidden="1" x14ac:dyDescent="0.3">
      <c r="A40" s="29"/>
      <c r="B40" s="29"/>
      <c r="C40" s="29"/>
      <c r="D40" s="29"/>
      <c r="E40" s="29"/>
      <c r="F40" s="3"/>
      <c r="G40" s="3"/>
      <c r="U40" s="29"/>
      <c r="V40" s="29"/>
      <c r="W40" s="29"/>
      <c r="X40" s="29"/>
      <c r="Y40" s="29"/>
    </row>
    <row r="41" spans="1:25" x14ac:dyDescent="0.3">
      <c r="A41" s="29"/>
      <c r="B41" s="29"/>
      <c r="C41" s="29"/>
      <c r="D41" s="29"/>
      <c r="E41" s="29"/>
      <c r="F41" s="3"/>
      <c r="G41" s="3"/>
      <c r="U41" s="29"/>
      <c r="V41" s="29"/>
      <c r="W41" s="29"/>
      <c r="X41" s="29"/>
      <c r="Y41" s="29"/>
    </row>
    <row r="42" spans="1:25" ht="15" thickBot="1" x14ac:dyDescent="0.35">
      <c r="A42" s="29"/>
      <c r="B42" s="29"/>
      <c r="C42" s="29"/>
      <c r="D42" s="29"/>
      <c r="E42" s="29"/>
      <c r="F42" s="3"/>
      <c r="G42" s="3"/>
      <c r="U42" s="30"/>
      <c r="V42" s="30"/>
      <c r="W42" s="30"/>
      <c r="X42" s="30"/>
      <c r="Y42" s="30"/>
    </row>
    <row r="43" spans="1:25" ht="15" thickBot="1" x14ac:dyDescent="0.35">
      <c r="A43" s="16" t="s">
        <v>11</v>
      </c>
      <c r="B43" s="50" t="s">
        <v>37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2"/>
    </row>
    <row r="44" spans="1:25" x14ac:dyDescent="0.3">
      <c r="A44" s="29"/>
      <c r="B44" s="29"/>
      <c r="C44" s="29"/>
      <c r="D44" s="29"/>
      <c r="E44" s="29"/>
      <c r="F44" s="3"/>
      <c r="G44" s="3"/>
    </row>
    <row r="45" spans="1:25" ht="15" thickBot="1" x14ac:dyDescent="0.35">
      <c r="A45" s="3"/>
      <c r="B45" s="3"/>
      <c r="C45" s="3"/>
      <c r="D45" s="3"/>
      <c r="E45" s="3"/>
      <c r="F45" s="3"/>
      <c r="G45" s="3"/>
    </row>
    <row r="46" spans="1:25" x14ac:dyDescent="0.3">
      <c r="A46" s="3"/>
      <c r="B46" s="3"/>
      <c r="C46" s="3"/>
      <c r="D46" s="3"/>
      <c r="E46" s="3"/>
      <c r="F46" s="3"/>
      <c r="G46" s="3"/>
      <c r="U46" s="31"/>
      <c r="V46" s="31"/>
      <c r="W46" s="31"/>
      <c r="X46" s="31"/>
    </row>
    <row r="47" spans="1:25" x14ac:dyDescent="0.3">
      <c r="A47" s="3"/>
      <c r="B47" s="3"/>
      <c r="C47" s="3"/>
      <c r="D47" s="3"/>
      <c r="E47" s="3"/>
      <c r="F47" s="3"/>
      <c r="G47" s="3"/>
      <c r="U47" s="29"/>
      <c r="V47" s="29"/>
      <c r="W47" s="29"/>
      <c r="X47" s="29"/>
    </row>
    <row r="48" spans="1:25" x14ac:dyDescent="0.3">
      <c r="A48" s="32"/>
      <c r="B48" s="32"/>
      <c r="C48" s="32"/>
      <c r="D48" s="32"/>
      <c r="E48" s="32"/>
      <c r="F48" s="32"/>
      <c r="G48" s="32"/>
      <c r="U48" s="29"/>
      <c r="V48" s="29"/>
      <c r="W48" s="29"/>
      <c r="X48" s="29"/>
    </row>
    <row r="49" spans="1:24" x14ac:dyDescent="0.3">
      <c r="A49" s="29"/>
      <c r="B49" s="29"/>
      <c r="C49" s="29"/>
      <c r="D49" s="29"/>
      <c r="E49" s="29"/>
      <c r="F49" s="29"/>
      <c r="G49" s="29"/>
      <c r="U49" s="29"/>
      <c r="V49" s="29"/>
      <c r="W49" s="29"/>
      <c r="X49" s="29"/>
    </row>
    <row r="50" spans="1:24" ht="15" thickBot="1" x14ac:dyDescent="0.35">
      <c r="A50" s="29"/>
      <c r="B50" s="29"/>
      <c r="C50" s="29"/>
      <c r="D50" s="29"/>
      <c r="E50" s="29"/>
      <c r="F50" s="29"/>
      <c r="G50" s="29"/>
      <c r="U50" s="30"/>
      <c r="V50" s="30"/>
      <c r="W50" s="30"/>
      <c r="X50" s="30"/>
    </row>
    <row r="51" spans="1:24" x14ac:dyDescent="0.3">
      <c r="A51" s="29"/>
      <c r="B51" s="29"/>
      <c r="C51" s="29"/>
      <c r="D51" s="29"/>
      <c r="E51" s="29"/>
      <c r="F51" s="29"/>
      <c r="G51" s="29"/>
    </row>
    <row r="52" spans="1:24" x14ac:dyDescent="0.3">
      <c r="A52" s="29"/>
      <c r="B52" s="29"/>
      <c r="C52" s="29"/>
      <c r="D52" s="29"/>
      <c r="E52" s="29"/>
      <c r="F52" s="29"/>
      <c r="G52" s="29"/>
    </row>
    <row r="53" spans="1:24" x14ac:dyDescent="0.3">
      <c r="A53" s="3"/>
      <c r="B53" s="3"/>
      <c r="C53" s="3"/>
      <c r="D53" s="3"/>
      <c r="E53" s="3"/>
      <c r="F53" s="3"/>
      <c r="G53" s="3"/>
    </row>
  </sheetData>
  <mergeCells count="24">
    <mergeCell ref="A1:C1"/>
    <mergeCell ref="E3:J3"/>
    <mergeCell ref="G9:I9"/>
    <mergeCell ref="F7:G7"/>
    <mergeCell ref="B11:M11"/>
    <mergeCell ref="C16:G16"/>
    <mergeCell ref="A14:C14"/>
    <mergeCell ref="K16:R16"/>
    <mergeCell ref="K17:R17"/>
    <mergeCell ref="P20:Q20"/>
    <mergeCell ref="B26:M26"/>
    <mergeCell ref="A19:B19"/>
    <mergeCell ref="A20:B20"/>
    <mergeCell ref="A16:B16"/>
    <mergeCell ref="A17:B17"/>
    <mergeCell ref="A18:B18"/>
    <mergeCell ref="A32:D32"/>
    <mergeCell ref="B43:Q43"/>
    <mergeCell ref="S26:AD26"/>
    <mergeCell ref="A28:C28"/>
    <mergeCell ref="A30:D30"/>
    <mergeCell ref="A31:D31"/>
    <mergeCell ref="P31:Y31"/>
    <mergeCell ref="P30:Y30"/>
  </mergeCells>
  <pageMargins left="0.7" right="0.7" top="0.75" bottom="0.75" header="0.3" footer="0.3"/>
  <pageSetup paperSize="11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ghigh</dc:creator>
  <cp:lastModifiedBy>Денис Дмитроченко</cp:lastModifiedBy>
  <dcterms:created xsi:type="dcterms:W3CDTF">2025-01-04T14:24:39Z</dcterms:created>
  <dcterms:modified xsi:type="dcterms:W3CDTF">2025-01-08T10:45:45Z</dcterms:modified>
</cp:coreProperties>
</file>