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01-ISOFT\SQMS\CM_Process\Templates &amp; Forms\"/>
    </mc:Choice>
  </mc:AlternateContent>
  <xr:revisionPtr revIDLastSave="0" documentId="13_ncr:40009_{0E2AEFA3-B6B0-474E-B289-6764EA5D7FCB}" xr6:coauthVersionLast="47" xr6:coauthVersionMax="47" xr10:uidLastSave="{00000000-0000-0000-0000-000000000000}"/>
  <bookViews>
    <workbookView xWindow="-108" yWindow="-108" windowWidth="23256" windowHeight="12576" activeTab="1"/>
  </bookViews>
  <sheets>
    <sheet name="Version History" sheetId="1" r:id="rId1"/>
    <sheet name="Change Log" sheetId="2" r:id="rId2"/>
    <sheet name="Analytics" sheetId="4" r:id="rId3"/>
  </sheets>
  <calcPr calcId="191029"/>
  <pivotCaches>
    <pivotCache cacheId="13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  <c r="B19" i="2"/>
  <c r="C19" i="2"/>
  <c r="D19" i="2"/>
  <c r="E19" i="2"/>
  <c r="F19" i="2"/>
  <c r="G19" i="2"/>
  <c r="H19" i="2"/>
  <c r="I19" i="2"/>
  <c r="J19" i="2"/>
  <c r="K19" i="2"/>
  <c r="L19" i="2"/>
  <c r="M19" i="2"/>
</calcChain>
</file>

<file path=xl/sharedStrings.xml><?xml version="1.0" encoding="utf-8"?>
<sst xmlns="http://schemas.openxmlformats.org/spreadsheetml/2006/main" count="264" uniqueCount="47">
  <si>
    <t>Ver. No.</t>
  </si>
  <si>
    <t>Ver. Date</t>
  </si>
  <si>
    <t>By</t>
  </si>
  <si>
    <t>Action</t>
  </si>
  <si>
    <t>Description</t>
  </si>
  <si>
    <t>ID</t>
  </si>
  <si>
    <t>Change Description</t>
  </si>
  <si>
    <t>Change Type</t>
  </si>
  <si>
    <t>Issue Date</t>
  </si>
  <si>
    <t>Closer Date</t>
  </si>
  <si>
    <t>Issuer</t>
  </si>
  <si>
    <t>CCB Decision</t>
  </si>
  <si>
    <t>Impacted Cis</t>
  </si>
  <si>
    <t>New version #</t>
  </si>
  <si>
    <t>Effort</t>
  </si>
  <si>
    <t>Status of Impacted items</t>
  </si>
  <si>
    <t>CR Status</t>
  </si>
  <si>
    <t>Comments</t>
  </si>
  <si>
    <t>a</t>
  </si>
  <si>
    <t>Use Case</t>
  </si>
  <si>
    <t>High</t>
  </si>
  <si>
    <t>Opened</t>
  </si>
  <si>
    <t>x</t>
  </si>
  <si>
    <t>b</t>
  </si>
  <si>
    <t>Under Execution</t>
  </si>
  <si>
    <t>c</t>
  </si>
  <si>
    <t>Feature</t>
  </si>
  <si>
    <t>d</t>
  </si>
  <si>
    <t>Functional Req.</t>
  </si>
  <si>
    <t>Pend</t>
  </si>
  <si>
    <t>Non-Functional Req.</t>
  </si>
  <si>
    <t>e</t>
  </si>
  <si>
    <t>er</t>
  </si>
  <si>
    <t>y</t>
  </si>
  <si>
    <t>u</t>
  </si>
  <si>
    <t>ui</t>
  </si>
  <si>
    <t>i</t>
  </si>
  <si>
    <t>Closed</t>
  </si>
  <si>
    <t>k</t>
  </si>
  <si>
    <t>Supplementary Req.</t>
  </si>
  <si>
    <t>Stakeholder Request</t>
  </si>
  <si>
    <t>Rejected</t>
  </si>
  <si>
    <t>Sum of Effort</t>
  </si>
  <si>
    <t>Column Labels</t>
  </si>
  <si>
    <t>Row Labels</t>
  </si>
  <si>
    <t>Grand Total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</si>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</sst>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[$-409]d\-mmm\-yyyy;@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9"/>
      <color rgb="FFFFFFFF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indexed="64"/>
      </left>
      <right style="thin">
        <color indexed="64"/>
      </right>
      <top style="thin">
        <color rgb="FF8EA9DB"/>
      </top>
      <bottom style="thin">
        <color indexed="64"/>
      </bottom>
      <diagonal/>
    </border>
    <border>
      <left/>
      <right style="thin">
        <color indexed="64"/>
      </right>
      <top style="thin">
        <color rgb="FF8EA9DB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rgb="FF8EA9DB"/>
      </top>
      <bottom style="thin">
        <color indexed="64"/>
      </bottom>
      <diagonal/>
    </border>
    <border>
      <left style="thin">
        <color indexed="64"/>
      </left>
      <right/>
      <top style="thin">
        <color rgb="FF8EA9DB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8EA9DB"/>
      </top>
      <bottom style="thin">
        <color indexed="64"/>
      </bottom>
      <diagonal/>
    </border>
    <border>
      <left/>
      <right style="medium">
        <color indexed="64"/>
      </right>
      <top style="thin">
        <color rgb="FF8EA9DB"/>
      </top>
      <bottom style="thin">
        <color indexed="64"/>
      </bottom>
      <diagonal/>
    </border>
    <border>
      <left/>
      <right/>
      <top style="thin">
        <color rgb="FF8EA9DB"/>
      </top>
      <bottom style="thin">
        <color indexed="64"/>
      </bottom>
      <diagonal/>
    </border>
    <border>
      <left/>
      <right style="thin">
        <color indexed="64"/>
      </right>
      <top style="thin">
        <color rgb="FF8EA9DB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rgb="FF8EA9DB"/>
      </top>
      <bottom style="medium">
        <color indexed="64"/>
      </bottom>
      <diagonal/>
    </border>
    <border>
      <left/>
      <right/>
      <top style="thin">
        <color rgb="FF8EA9DB"/>
      </top>
      <bottom style="medium">
        <color indexed="64"/>
      </bottom>
      <diagonal/>
    </border>
    <border>
      <left/>
      <right style="medium">
        <color indexed="64"/>
      </right>
      <top style="thin">
        <color rgb="FF8EA9DB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8EA9DB"/>
      </bottom>
      <diagonal/>
    </border>
    <border>
      <left style="medium">
        <color indexed="64"/>
      </left>
      <right style="medium">
        <color indexed="64"/>
      </right>
      <top/>
      <bottom style="thin">
        <color rgb="FF8EA9DB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8EA9DB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18" fillId="0" borderId="0" xfId="0" applyFont="1"/>
    <xf numFmtId="0" fontId="19" fillId="33" borderId="10" xfId="0" applyFont="1" applyFill="1" applyBorder="1"/>
    <xf numFmtId="0" fontId="19" fillId="33" borderId="11" xfId="0" applyFont="1" applyFill="1" applyBorder="1"/>
    <xf numFmtId="0" fontId="19" fillId="33" borderId="11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 wrapText="1"/>
    </xf>
    <xf numFmtId="0" fontId="19" fillId="0" borderId="12" xfId="0" applyFont="1" applyBorder="1"/>
    <xf numFmtId="14" fontId="19" fillId="0" borderId="13" xfId="0" applyNumberFormat="1" applyFont="1" applyBorder="1"/>
    <xf numFmtId="0" fontId="19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21" fillId="34" borderId="17" xfId="0" applyFont="1" applyFill="1" applyBorder="1" applyAlignment="1">
      <alignment wrapText="1"/>
    </xf>
    <xf numFmtId="0" fontId="21" fillId="35" borderId="18" xfId="0" applyFont="1" applyFill="1" applyBorder="1"/>
    <xf numFmtId="14" fontId="21" fillId="35" borderId="19" xfId="0" applyNumberFormat="1" applyFont="1" applyFill="1" applyBorder="1"/>
    <xf numFmtId="0" fontId="21" fillId="35" borderId="19" xfId="0" applyFont="1" applyFill="1" applyBorder="1"/>
    <xf numFmtId="0" fontId="21" fillId="35" borderId="20" xfId="0" applyFont="1" applyFill="1" applyBorder="1"/>
    <xf numFmtId="0" fontId="21" fillId="34" borderId="17" xfId="0" applyFont="1" applyFill="1" applyBorder="1"/>
    <xf numFmtId="49" fontId="21" fillId="35" borderId="21" xfId="0" applyNumberFormat="1" applyFont="1" applyFill="1" applyBorder="1" applyAlignment="1">
      <alignment horizontal="center"/>
    </xf>
    <xf numFmtId="1" fontId="21" fillId="35" borderId="21" xfId="0" applyNumberFormat="1" applyFont="1" applyFill="1" applyBorder="1" applyAlignment="1">
      <alignment horizontal="center"/>
    </xf>
    <xf numFmtId="0" fontId="21" fillId="35" borderId="22" xfId="0" applyFont="1" applyFill="1" applyBorder="1"/>
    <xf numFmtId="0" fontId="21" fillId="35" borderId="23" xfId="0" applyFont="1" applyFill="1" applyBorder="1"/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21" fillId="35" borderId="11" xfId="0" applyFont="1" applyFill="1" applyBorder="1"/>
    <xf numFmtId="49" fontId="21" fillId="35" borderId="19" xfId="0" applyNumberFormat="1" applyFont="1" applyFill="1" applyBorder="1" applyAlignment="1">
      <alignment horizontal="center"/>
    </xf>
    <xf numFmtId="0" fontId="21" fillId="35" borderId="24" xfId="0" applyFont="1" applyFill="1" applyBorder="1" applyAlignment="1">
      <alignment horizontal="center"/>
    </xf>
    <xf numFmtId="0" fontId="21" fillId="35" borderId="25" xfId="0" applyFont="1" applyFill="1" applyBorder="1"/>
    <xf numFmtId="0" fontId="21" fillId="35" borderId="26" xfId="0" applyFont="1" applyFill="1" applyBorder="1"/>
    <xf numFmtId="49" fontId="21" fillId="35" borderId="25" xfId="0" applyNumberFormat="1" applyFont="1" applyFill="1" applyBorder="1" applyAlignment="1">
      <alignment horizontal="center"/>
    </xf>
    <xf numFmtId="0" fontId="21" fillId="35" borderId="27" xfId="0" applyFont="1" applyFill="1" applyBorder="1" applyAlignment="1">
      <alignment horizontal="center"/>
    </xf>
    <xf numFmtId="0" fontId="21" fillId="35" borderId="28" xfId="0" applyFont="1" applyFill="1" applyBorder="1"/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21" fillId="34" borderId="23" xfId="0" applyFont="1" applyFill="1" applyBorder="1" applyAlignment="1">
      <alignment horizontal="center"/>
    </xf>
    <xf numFmtId="0" fontId="21" fillId="0" borderId="23" xfId="0" applyFont="1" applyBorder="1" applyAlignment="1">
      <alignment horizontal="center"/>
    </xf>
    <xf numFmtId="168" fontId="21" fillId="35" borderId="24" xfId="0" applyNumberFormat="1" applyFont="1" applyFill="1" applyBorder="1"/>
    <xf numFmtId="168" fontId="21" fillId="35" borderId="27" xfId="0" applyNumberFormat="1" applyFont="1" applyFill="1" applyBorder="1"/>
    <xf numFmtId="0" fontId="20" fillId="33" borderId="29" xfId="0" applyFont="1" applyFill="1" applyBorder="1" applyAlignment="1">
      <alignment horizontal="center" vertical="center" wrapText="1"/>
    </xf>
    <xf numFmtId="0" fontId="20" fillId="33" borderId="30" xfId="0" applyFont="1" applyFill="1" applyBorder="1" applyAlignment="1">
      <alignment horizontal="center" vertical="center" wrapText="1"/>
    </xf>
    <xf numFmtId="0" fontId="20" fillId="33" borderId="31" xfId="0" applyFont="1" applyFill="1" applyBorder="1" applyAlignment="1">
      <alignment horizontal="center" vertical="center" wrapText="1"/>
    </xf>
    <xf numFmtId="0" fontId="20" fillId="33" borderId="32" xfId="0" applyFont="1" applyFill="1" applyBorder="1" applyAlignment="1">
      <alignment horizontal="center" vertical="center" wrapText="1"/>
    </xf>
    <xf numFmtId="0" fontId="20" fillId="33" borderId="33" xfId="0" applyFont="1" applyFill="1" applyBorder="1" applyAlignment="1">
      <alignment horizontal="center" vertical="center" wrapText="1"/>
    </xf>
    <xf numFmtId="0" fontId="20" fillId="33" borderId="34" xfId="0" applyFont="1" applyFill="1" applyBorder="1" applyAlignment="1">
      <alignment horizontal="center" vertical="center" wrapText="1"/>
    </xf>
    <xf numFmtId="0" fontId="21" fillId="34" borderId="35" xfId="0" applyNumberFormat="1" applyFont="1" applyFill="1" applyBorder="1" applyAlignment="1">
      <alignment horizontal="center"/>
    </xf>
    <xf numFmtId="0" fontId="21" fillId="35" borderId="36" xfId="0" applyNumberFormat="1" applyFont="1" applyFill="1" applyBorder="1"/>
    <xf numFmtId="0" fontId="21" fillId="35" borderId="37" xfId="0" applyNumberFormat="1" applyFont="1" applyFill="1" applyBorder="1"/>
    <xf numFmtId="0" fontId="21" fillId="35" borderId="36" xfId="0" applyNumberFormat="1" applyFont="1" applyFill="1" applyBorder="1" applyAlignment="1">
      <alignment horizontal="center"/>
    </xf>
    <xf numFmtId="0" fontId="21" fillId="35" borderId="0" xfId="0" applyNumberFormat="1" applyFont="1" applyFill="1" applyBorder="1" applyAlignment="1">
      <alignment horizontal="center"/>
    </xf>
    <xf numFmtId="0" fontId="21" fillId="35" borderId="35" xfId="0" applyNumberFormat="1" applyFont="1" applyFill="1" applyBorder="1"/>
    <xf numFmtId="0" fontId="21" fillId="35" borderId="0" xfId="0" applyNumberFormat="1" applyFont="1" applyFill="1" applyBorder="1"/>
    <xf numFmtId="0" fontId="18" fillId="0" borderId="0" xfId="0" pivotButton="1" applyFont="1"/>
    <xf numFmtId="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FFFFFF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FFFFFF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FFFFFF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FFFFFF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FFFFFF"/>
        </patternFill>
      </fill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FFFFFF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FFFFFF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FFFFFF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FFFFFF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FFFFFF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D9E1F2"/>
          <bgColor rgb="FFD9E1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scheme val="none"/>
      </font>
      <fill>
        <patternFill patternType="solid">
          <fgColor rgb="FF000000"/>
          <bgColor rgb="FFC0C0C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8" formatCode="[$-409]d\-mmm\-yyyy;@"/>
      <fill>
        <patternFill patternType="solid">
          <fgColor rgb="FF000000"/>
          <bgColor rgb="FFFFFFFF"/>
        </patternFill>
      </fill>
      <border diagonalUp="0" diagonalDown="0">
        <left/>
        <right/>
        <top style="thin">
          <color rgb="FF8EA9DB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FFFFFF"/>
        </patternFill>
      </fill>
      <border diagonalUp="0" diagonalDown="0">
        <left/>
        <right style="medium">
          <color indexed="64"/>
        </right>
        <top style="thin">
          <color rgb="FF8EA9DB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FFFFFF"/>
        </patternFill>
      </fill>
      <border diagonalUp="0" diagonalDown="0">
        <left/>
        <right style="medium">
          <color indexed="64"/>
        </right>
        <top style="thin">
          <color rgb="FF8EA9DB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rgb="FF8EA9DB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FFFFFF"/>
        </patternFill>
      </fill>
      <border diagonalUp="0" diagonalDown="0">
        <left/>
        <right style="thin">
          <color indexed="64"/>
        </right>
        <top style="thin">
          <color rgb="FF8EA9DB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FFFFFF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rgb="FF8EA9DB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FFFFFF"/>
        </patternFill>
      </fill>
      <border diagonalUp="0" diagonalDown="0">
        <left/>
        <right style="thin">
          <color indexed="64"/>
        </right>
        <top style="thin">
          <color rgb="FF8EA9DB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9" formatCode="m/d/yyyy"/>
      <fill>
        <patternFill patternType="solid">
          <fgColor rgb="FF000000"/>
          <bgColor rgb="FFFFFFFF"/>
        </patternFill>
      </fill>
      <border diagonalUp="0" diagonalDown="0">
        <left/>
        <right style="thin">
          <color indexed="64"/>
        </right>
        <top style="thin">
          <color rgb="FF8EA9DB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FFFFFF"/>
        </patternFill>
      </fill>
      <border diagonalUp="0" diagonalDown="0">
        <left/>
        <right style="thin">
          <color indexed="64"/>
        </right>
        <top style="thin">
          <color rgb="FF8EA9DB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FFFFFF"/>
        </patternFill>
      </fill>
      <border diagonalUp="0" diagonalDown="0">
        <left/>
        <right style="thin">
          <color indexed="64"/>
        </right>
        <top style="thin">
          <color rgb="FF8EA9DB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FFFFFF"/>
        </patternFill>
      </fill>
      <border diagonalUp="0" diagonalDown="0">
        <left/>
        <right style="thin">
          <color indexed="64"/>
        </right>
        <top style="thin">
          <color rgb="FF8EA9DB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D9E1F2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rgb="FF8EA9DB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double">
          <color rgb="FF4472C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r.Ghoniem Ghoniem Abd Elazim" refreshedDate="44930.14967939815" createdVersion="8" refreshedVersion="8" minRefreshableVersion="3" recordCount="17">
  <cacheSource type="worksheet">
    <worksheetSource name="Table1"/>
  </cacheSource>
  <cacheFields count="15">
    <cacheField name="ID" numFmtId="0">
      <sharedItems containsSemiMixedTypes="0" containsString="0" containsNumber="1" containsInteger="1" minValue="1" maxValue="17"/>
    </cacheField>
    <cacheField name="Change Description" numFmtId="0">
      <sharedItems/>
    </cacheField>
    <cacheField name="Change Type" numFmtId="0">
      <sharedItems count="6">
        <s v="Use Case"/>
        <s v="Feature"/>
        <s v="Functional Req."/>
        <s v="Non-Functional Req."/>
        <s v="Supplementary Req."/>
        <s v="Stakeholder Request"/>
      </sharedItems>
    </cacheField>
    <cacheField name="Issue Date" numFmtId="0">
      <sharedItems containsNonDate="0" containsString="0" containsBlank="1"/>
    </cacheField>
    <cacheField name="Closer Date" numFmtId="14">
      <sharedItems containsNonDate="0" containsDate="1" containsString="0" containsBlank="1" minDate="2023-01-01T00:00:00" maxDate="2025-01-06T00:00:00" count="5">
        <d v="2023-01-01T00:00:00"/>
        <d v="2023-02-01T00:00:00"/>
        <d v="2023-03-01T00:00:00"/>
        <m/>
        <d v="2025-01-05T00:00:00"/>
      </sharedItems>
      <fieldGroup par="14" base="4">
        <rangePr groupBy="months" startDate="2023-01-01T00:00:00" endDate="2025-01-06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6/2025"/>
        </groupItems>
      </fieldGroup>
    </cacheField>
    <cacheField name="Issuer" numFmtId="0">
      <sharedItems containsNonDate="0" containsString="0" containsBlank="1"/>
    </cacheField>
    <cacheField name="CCB Decision" numFmtId="0">
      <sharedItems containsBlank="1"/>
    </cacheField>
    <cacheField name="Impacted Cis" numFmtId="0">
      <sharedItems containsNonDate="0" containsString="0" containsBlank="1"/>
    </cacheField>
    <cacheField name="New version #" numFmtId="49">
      <sharedItems containsNonDate="0" containsString="0" containsBlank="1"/>
    </cacheField>
    <cacheField name="Effort" numFmtId="0">
      <sharedItems containsSemiMixedTypes="0" containsString="0" containsNumber="1" containsInteger="1" minValue="3" maxValue="23"/>
    </cacheField>
    <cacheField name="Status of Impacted items" numFmtId="0">
      <sharedItems containsNonDate="0" containsString="0" containsBlank="1"/>
    </cacheField>
    <cacheField name="CR Status" numFmtId="0">
      <sharedItems count="5">
        <s v="Opened"/>
        <s v="Under Execution"/>
        <s v="Pend"/>
        <s v="Closed"/>
        <s v="Rejected"/>
      </sharedItems>
    </cacheField>
    <cacheField name="Comments" numFmtId="168">
      <sharedItems containsNonDate="0" containsString="0" containsBlank="1"/>
    </cacheField>
    <cacheField name="Quarters" numFmtId="0" databaseField="0">
      <fieldGroup base="4">
        <rangePr groupBy="quarters" startDate="2023-01-01T00:00:00" endDate="2025-01-06T00:00:00"/>
        <groupItems count="6">
          <s v="&lt;1/1/2023"/>
          <s v="Qtr1"/>
          <s v="Qtr2"/>
          <s v="Qtr3"/>
          <s v="Qtr4"/>
          <s v="&gt;1/6/2025"/>
        </groupItems>
      </fieldGroup>
    </cacheField>
    <cacheField name="Years" numFmtId="0" databaseField="0">
      <fieldGroup base="4">
        <rangePr groupBy="years" startDate="2023-01-01T00:00:00" endDate="2025-01-06T00:00:00"/>
        <groupItems count="5">
          <s v="&lt;1/1/2023"/>
          <s v="2023"/>
          <s v="2024"/>
          <s v="2025"/>
          <s v="&gt;1/6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n v="1"/>
    <s v="a"/>
    <x v="0"/>
    <m/>
    <x v="0"/>
    <m/>
    <s v="High"/>
    <m/>
    <m/>
    <n v="5"/>
    <m/>
    <x v="0"/>
    <m/>
  </r>
  <r>
    <n v="2"/>
    <s v="b"/>
    <x v="0"/>
    <m/>
    <x v="1"/>
    <m/>
    <m/>
    <m/>
    <m/>
    <n v="10"/>
    <m/>
    <x v="1"/>
    <m/>
  </r>
  <r>
    <n v="3"/>
    <s v="c"/>
    <x v="1"/>
    <m/>
    <x v="2"/>
    <m/>
    <m/>
    <m/>
    <m/>
    <n v="15"/>
    <m/>
    <x v="1"/>
    <m/>
  </r>
  <r>
    <n v="4"/>
    <s v="d"/>
    <x v="2"/>
    <m/>
    <x v="2"/>
    <m/>
    <m/>
    <m/>
    <m/>
    <n v="3"/>
    <m/>
    <x v="2"/>
    <m/>
  </r>
  <r>
    <n v="5"/>
    <s v="a"/>
    <x v="3"/>
    <m/>
    <x v="3"/>
    <m/>
    <m/>
    <m/>
    <m/>
    <n v="4"/>
    <m/>
    <x v="0"/>
    <m/>
  </r>
  <r>
    <n v="6"/>
    <s v="e"/>
    <x v="0"/>
    <m/>
    <x v="3"/>
    <m/>
    <m/>
    <m/>
    <m/>
    <n v="3"/>
    <m/>
    <x v="1"/>
    <m/>
  </r>
  <r>
    <n v="7"/>
    <s v="e"/>
    <x v="0"/>
    <m/>
    <x v="3"/>
    <m/>
    <m/>
    <m/>
    <m/>
    <n v="5"/>
    <m/>
    <x v="1"/>
    <m/>
  </r>
  <r>
    <n v="8"/>
    <s v="er"/>
    <x v="1"/>
    <m/>
    <x v="2"/>
    <m/>
    <m/>
    <m/>
    <m/>
    <n v="6"/>
    <m/>
    <x v="2"/>
    <m/>
  </r>
  <r>
    <n v="9"/>
    <s v="b"/>
    <x v="2"/>
    <m/>
    <x v="2"/>
    <m/>
    <m/>
    <m/>
    <m/>
    <n v="7"/>
    <m/>
    <x v="0"/>
    <m/>
  </r>
  <r>
    <n v="10"/>
    <s v="y"/>
    <x v="3"/>
    <m/>
    <x v="4"/>
    <m/>
    <m/>
    <m/>
    <m/>
    <n v="8"/>
    <m/>
    <x v="1"/>
    <m/>
  </r>
  <r>
    <n v="11"/>
    <s v="y"/>
    <x v="0"/>
    <m/>
    <x v="4"/>
    <m/>
    <m/>
    <m/>
    <m/>
    <n v="9"/>
    <m/>
    <x v="1"/>
    <m/>
  </r>
  <r>
    <n v="12"/>
    <s v="y"/>
    <x v="0"/>
    <m/>
    <x v="4"/>
    <m/>
    <m/>
    <m/>
    <m/>
    <n v="9"/>
    <m/>
    <x v="2"/>
    <m/>
  </r>
  <r>
    <n v="13"/>
    <s v="u"/>
    <x v="1"/>
    <m/>
    <x v="4"/>
    <m/>
    <m/>
    <m/>
    <m/>
    <n v="8"/>
    <m/>
    <x v="0"/>
    <m/>
  </r>
  <r>
    <n v="14"/>
    <s v="ui"/>
    <x v="2"/>
    <m/>
    <x v="4"/>
    <m/>
    <m/>
    <m/>
    <m/>
    <n v="5"/>
    <m/>
    <x v="1"/>
    <m/>
  </r>
  <r>
    <n v="15"/>
    <s v="i"/>
    <x v="3"/>
    <m/>
    <x v="4"/>
    <m/>
    <m/>
    <m/>
    <m/>
    <n v="4"/>
    <m/>
    <x v="3"/>
    <m/>
  </r>
  <r>
    <n v="16"/>
    <s v="k"/>
    <x v="4"/>
    <m/>
    <x v="4"/>
    <m/>
    <m/>
    <m/>
    <m/>
    <n v="12"/>
    <m/>
    <x v="2"/>
    <m/>
  </r>
  <r>
    <n v="17"/>
    <s v="i"/>
    <x v="5"/>
    <m/>
    <x v="4"/>
    <m/>
    <m/>
    <m/>
    <m/>
    <n v="23"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0" cacheId="1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5:H22" firstHeaderRow="1" firstDataRow="2" firstDataCol="1"/>
  <pivotFields count="15">
    <pivotField dataField="1" showAll="0"/>
    <pivotField showAll="0"/>
    <pivotField axis="axisCol" showAll="0">
      <items count="7">
        <item x="1"/>
        <item x="2"/>
        <item x="3"/>
        <item x="5"/>
        <item x="4"/>
        <item x="0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sd="0" x="3"/>
        <item sd="0" x="0"/>
        <item sd="0" x="2"/>
        <item sd="0" x="4"/>
        <item sd="0" x="1"/>
        <item t="default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4">
    <field x="11"/>
    <field x="14"/>
    <field x="4"/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ID" fld="0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9" cacheId="1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10" firstHeaderRow="1" firstDataRow="2" firstDataCol="1"/>
  <pivotFields count="15">
    <pivotField showAll="0"/>
    <pivotField showAll="0"/>
    <pivotField axis="axisCol" showAll="0">
      <items count="7">
        <item x="1"/>
        <item x="2"/>
        <item x="3"/>
        <item x="5"/>
        <item x="4"/>
        <item x="0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6">
        <item sd="0" x="3"/>
        <item sd="0" x="0"/>
        <item sd="0" x="2"/>
        <item sd="0" x="4"/>
        <item sd="0" x="1"/>
        <item t="default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4">
    <field x="11"/>
    <field x="14"/>
    <field x="4"/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ffor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M19" totalsRowCount="1" headerRowDxfId="13" tableBorderDxfId="27">
  <autoFilter ref="A1:M18"/>
  <tableColumns count="13">
    <tableColumn id="1" name="ID" totalsRowFunction="count" dataDxfId="26" totalsRowDxfId="12"/>
    <tableColumn id="2" name="Change Description" totalsRowFunction="count" dataDxfId="25" totalsRowDxfId="11"/>
    <tableColumn id="3" name="Change Type" totalsRowFunction="count" dataDxfId="24" totalsRowDxfId="10"/>
    <tableColumn id="4" name="Issue Date" totalsRowFunction="count" dataDxfId="23" totalsRowDxfId="9"/>
    <tableColumn id="5" name="Closer Date" totalsRowFunction="count" dataDxfId="22" totalsRowDxfId="8"/>
    <tableColumn id="6" name="Issuer" totalsRowFunction="count" dataDxfId="21" totalsRowDxfId="7"/>
    <tableColumn id="7" name="CCB Decision" totalsRowFunction="count" dataDxfId="20" totalsRowDxfId="6"/>
    <tableColumn id="8" name="Impacted Cis" totalsRowFunction="count" dataDxfId="19" totalsRowDxfId="5"/>
    <tableColumn id="9" name="New version #" totalsRowFunction="count" dataDxfId="18" totalsRowDxfId="4"/>
    <tableColumn id="10" name="Effort" totalsRowFunction="count" dataDxfId="17" totalsRowDxfId="3"/>
    <tableColumn id="11" name="Status of Impacted items" totalsRowFunction="count" dataDxfId="16" totalsRowDxfId="2"/>
    <tableColumn id="12" name="CR Status" totalsRowFunction="count" dataDxfId="15" totalsRowDxfId="1"/>
    <tableColumn id="13" name="Comments" totalsRowFunction="count" dataDxfId="1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showGridLines="0" workbookViewId="0"/>
  </sheetViews>
  <sheetFormatPr defaultRowHeight="14.4" x14ac:dyDescent="0.25"/>
  <cols>
    <col min="1" max="1" width="10.33203125" customWidth="1"/>
    <col min="2" max="2" width="13.109375" customWidth="1"/>
    <col min="3" max="3" width="16.5546875" customWidth="1"/>
    <col min="4" max="4" width="17.44140625" customWidth="1"/>
    <col min="5" max="5" width="24.5546875" customWidth="1"/>
    <col min="6" max="6" width="20" customWidth="1"/>
  </cols>
  <sheetData>
    <row r="1" spans="1:5" ht="13.2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spans="1:5" ht="13.2" x14ac:dyDescent="0.25">
      <c r="A2" s="5"/>
      <c r="B2" s="6"/>
      <c r="C2" s="7"/>
      <c r="D2" s="7"/>
      <c r="E2" s="8"/>
    </row>
    <row r="3" spans="1:5" ht="13.2" x14ac:dyDescent="0.25">
      <c r="A3" s="5"/>
      <c r="B3" s="6"/>
      <c r="C3" s="7"/>
      <c r="D3" s="7"/>
      <c r="E3" s="8"/>
    </row>
    <row r="4" spans="1:5" ht="13.2" x14ac:dyDescent="0.25">
      <c r="A4" s="5"/>
      <c r="B4" s="6"/>
      <c r="C4" s="7"/>
      <c r="D4" s="7"/>
      <c r="E4" s="8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showGridLines="0" tabSelected="1" topLeftCell="C1" workbookViewId="0">
      <selection activeCell="D32" sqref="D32"/>
    </sheetView>
  </sheetViews>
  <sheetFormatPr defaultRowHeight="13.2" x14ac:dyDescent="0.25"/>
  <cols>
    <col min="1" max="1" width="6.88671875" customWidth="1"/>
    <col min="2" max="2" width="27.6640625" customWidth="1"/>
    <col min="3" max="3" width="18.109375" customWidth="1"/>
    <col min="4" max="4" width="17" customWidth="1"/>
    <col min="5" max="5" width="12.6640625" customWidth="1"/>
    <col min="6" max="6" width="16.88671875" customWidth="1"/>
    <col min="7" max="7" width="17.6640625" customWidth="1"/>
    <col min="8" max="8" width="28.109375" customWidth="1"/>
    <col min="9" max="9" width="14.109375" customWidth="1"/>
    <col min="10" max="10" width="12.6640625" customWidth="1"/>
    <col min="11" max="11" width="24.6640625" customWidth="1"/>
    <col min="12" max="12" width="14.88671875" customWidth="1"/>
    <col min="13" max="13" width="26" customWidth="1"/>
    <col min="14" max="14" width="6.6640625" customWidth="1"/>
    <col min="15" max="15" width="7.44140625" hidden="1" customWidth="1"/>
    <col min="16" max="16" width="6.6640625" hidden="1" customWidth="1"/>
    <col min="17" max="17" width="5.33203125" hidden="1" customWidth="1"/>
    <col min="18" max="18" width="8.33203125" hidden="1" customWidth="1"/>
    <col min="19" max="19" width="6.6640625" hidden="1" customWidth="1"/>
    <col min="20" max="22" width="7.88671875" hidden="1" customWidth="1"/>
    <col min="23" max="23" width="0" hidden="1" customWidth="1"/>
    <col min="24" max="24" width="4.6640625" hidden="1" customWidth="1"/>
    <col min="25" max="25" width="7.5546875" hidden="1" customWidth="1"/>
    <col min="26" max="26" width="4.33203125" hidden="1" customWidth="1"/>
  </cols>
  <sheetData>
    <row r="1" spans="1:26" ht="14.25" customHeight="1" thickBot="1" x14ac:dyDescent="0.3">
      <c r="A1" s="38" t="s">
        <v>5</v>
      </c>
      <c r="B1" s="39" t="s">
        <v>6</v>
      </c>
      <c r="C1" s="39" t="s">
        <v>7</v>
      </c>
      <c r="D1" s="40" t="s">
        <v>8</v>
      </c>
      <c r="E1" s="40" t="s">
        <v>9</v>
      </c>
      <c r="F1" s="41" t="s">
        <v>10</v>
      </c>
      <c r="G1" s="42" t="s">
        <v>11</v>
      </c>
      <c r="H1" s="40" t="s">
        <v>12</v>
      </c>
      <c r="I1" s="40" t="s">
        <v>13</v>
      </c>
      <c r="J1" s="41" t="s">
        <v>14</v>
      </c>
      <c r="K1" s="41" t="s">
        <v>15</v>
      </c>
      <c r="L1" s="39" t="s">
        <v>16</v>
      </c>
      <c r="M1" s="43" t="s">
        <v>17</v>
      </c>
      <c r="O1" s="30" t="s">
        <v>16</v>
      </c>
      <c r="P1" s="31"/>
      <c r="Q1" s="31"/>
      <c r="R1" s="32"/>
      <c r="T1" s="30" t="s">
        <v>15</v>
      </c>
      <c r="U1" s="31"/>
      <c r="V1" s="32"/>
      <c r="X1" s="30" t="s">
        <v>11</v>
      </c>
      <c r="Y1" s="31"/>
      <c r="Z1" s="32"/>
    </row>
    <row r="2" spans="1:26" ht="15" customHeight="1" x14ac:dyDescent="0.25">
      <c r="A2" s="34">
        <v>1</v>
      </c>
      <c r="B2" s="10" t="s">
        <v>18</v>
      </c>
      <c r="C2" s="11" t="s">
        <v>19</v>
      </c>
      <c r="D2" s="12"/>
      <c r="E2" s="12">
        <v>44927</v>
      </c>
      <c r="F2" s="13"/>
      <c r="G2" s="14" t="s">
        <v>20</v>
      </c>
      <c r="H2" s="15"/>
      <c r="I2" s="16"/>
      <c r="J2" s="17">
        <v>5</v>
      </c>
      <c r="K2" s="18"/>
      <c r="L2" s="19" t="s">
        <v>21</v>
      </c>
      <c r="M2" s="36"/>
      <c r="O2" s="20">
        <v>1</v>
      </c>
      <c r="P2" s="21" t="s">
        <v>22</v>
      </c>
      <c r="Q2" s="21" t="s">
        <v>22</v>
      </c>
      <c r="R2" s="21" t="s">
        <v>22</v>
      </c>
      <c r="S2" s="9"/>
      <c r="T2" s="20" t="s">
        <v>22</v>
      </c>
      <c r="U2" s="21" t="s">
        <v>22</v>
      </c>
      <c r="V2" s="21" t="s">
        <v>22</v>
      </c>
      <c r="X2" s="20">
        <v>1</v>
      </c>
      <c r="Y2" s="21" t="s">
        <v>22</v>
      </c>
      <c r="Z2" s="21" t="s">
        <v>22</v>
      </c>
    </row>
    <row r="3" spans="1:26" ht="15" customHeight="1" x14ac:dyDescent="0.25">
      <c r="A3" s="35">
        <v>2</v>
      </c>
      <c r="B3" s="22" t="s">
        <v>23</v>
      </c>
      <c r="C3" s="13" t="s">
        <v>19</v>
      </c>
      <c r="D3" s="13"/>
      <c r="E3" s="12">
        <v>44958</v>
      </c>
      <c r="F3" s="13"/>
      <c r="G3" s="14"/>
      <c r="H3" s="22"/>
      <c r="I3" s="23"/>
      <c r="J3" s="24">
        <v>10</v>
      </c>
      <c r="K3" s="19"/>
      <c r="L3" s="19" t="s">
        <v>24</v>
      </c>
      <c r="M3" s="36"/>
      <c r="O3" s="20" t="s">
        <v>22</v>
      </c>
      <c r="P3" s="21" t="s">
        <v>22</v>
      </c>
      <c r="Q3" s="21" t="s">
        <v>22</v>
      </c>
      <c r="R3" s="21" t="s">
        <v>22</v>
      </c>
      <c r="S3" s="9"/>
      <c r="T3" s="20" t="s">
        <v>22</v>
      </c>
      <c r="U3" s="21" t="s">
        <v>22</v>
      </c>
      <c r="V3" s="21" t="s">
        <v>22</v>
      </c>
      <c r="X3" s="20" t="s">
        <v>22</v>
      </c>
      <c r="Y3" s="21" t="s">
        <v>22</v>
      </c>
      <c r="Z3" s="21" t="s">
        <v>22</v>
      </c>
    </row>
    <row r="4" spans="1:26" ht="14.25" customHeight="1" x14ac:dyDescent="0.25">
      <c r="A4" s="34">
        <v>3</v>
      </c>
      <c r="B4" s="13" t="s">
        <v>25</v>
      </c>
      <c r="C4" s="13" t="s">
        <v>26</v>
      </c>
      <c r="D4" s="13"/>
      <c r="E4" s="12">
        <v>44986</v>
      </c>
      <c r="F4" s="13"/>
      <c r="G4" s="14"/>
      <c r="H4" s="13"/>
      <c r="I4" s="23"/>
      <c r="J4" s="24">
        <v>15</v>
      </c>
      <c r="K4" s="19"/>
      <c r="L4" s="19" t="s">
        <v>24</v>
      </c>
      <c r="M4" s="36"/>
      <c r="O4" s="20" t="s">
        <v>22</v>
      </c>
      <c r="P4" s="21" t="s">
        <v>22</v>
      </c>
      <c r="Q4" s="21" t="s">
        <v>22</v>
      </c>
      <c r="R4" s="21" t="s">
        <v>22</v>
      </c>
      <c r="S4" s="9"/>
      <c r="T4" s="20" t="s">
        <v>22</v>
      </c>
      <c r="U4" s="21" t="s">
        <v>22</v>
      </c>
      <c r="V4" s="21" t="s">
        <v>22</v>
      </c>
      <c r="X4" s="20" t="s">
        <v>22</v>
      </c>
      <c r="Y4" s="21" t="s">
        <v>22</v>
      </c>
      <c r="Z4" s="21" t="s">
        <v>22</v>
      </c>
    </row>
    <row r="5" spans="1:26" x14ac:dyDescent="0.25">
      <c r="A5" s="35">
        <v>4</v>
      </c>
      <c r="B5" s="13" t="s">
        <v>27</v>
      </c>
      <c r="C5" s="13" t="s">
        <v>28</v>
      </c>
      <c r="D5" s="13"/>
      <c r="E5" s="12">
        <v>44986</v>
      </c>
      <c r="F5" s="13"/>
      <c r="G5" s="14"/>
      <c r="H5" s="13"/>
      <c r="I5" s="23"/>
      <c r="J5" s="24">
        <v>3</v>
      </c>
      <c r="K5" s="19"/>
      <c r="L5" s="19" t="s">
        <v>29</v>
      </c>
      <c r="M5" s="36"/>
      <c r="O5" s="20" t="s">
        <v>22</v>
      </c>
      <c r="P5" s="21" t="s">
        <v>22</v>
      </c>
      <c r="Q5" s="21">
        <v>1</v>
      </c>
      <c r="R5" s="21" t="s">
        <v>22</v>
      </c>
      <c r="S5" s="9"/>
      <c r="T5" s="20" t="s">
        <v>22</v>
      </c>
      <c r="U5" s="21" t="s">
        <v>22</v>
      </c>
      <c r="V5" s="21" t="s">
        <v>22</v>
      </c>
      <c r="X5" s="20" t="s">
        <v>22</v>
      </c>
      <c r="Y5" s="21" t="s">
        <v>22</v>
      </c>
      <c r="Z5" s="21" t="s">
        <v>22</v>
      </c>
    </row>
    <row r="6" spans="1:26" x14ac:dyDescent="0.25">
      <c r="A6" s="34">
        <v>5</v>
      </c>
      <c r="B6" s="13" t="s">
        <v>18</v>
      </c>
      <c r="C6" s="13" t="s">
        <v>30</v>
      </c>
      <c r="D6" s="13"/>
      <c r="E6" s="12"/>
      <c r="F6" s="13"/>
      <c r="G6" s="14"/>
      <c r="H6" s="13"/>
      <c r="I6" s="23"/>
      <c r="J6" s="24">
        <v>4</v>
      </c>
      <c r="K6" s="19"/>
      <c r="L6" s="19" t="s">
        <v>21</v>
      </c>
      <c r="M6" s="36"/>
      <c r="O6" s="20">
        <v>1</v>
      </c>
      <c r="P6" s="21" t="s">
        <v>22</v>
      </c>
      <c r="Q6" s="21" t="s">
        <v>22</v>
      </c>
      <c r="R6" s="21" t="s">
        <v>22</v>
      </c>
      <c r="S6" s="9"/>
      <c r="T6" s="20" t="s">
        <v>22</v>
      </c>
      <c r="U6" s="21" t="s">
        <v>22</v>
      </c>
      <c r="V6" s="21" t="s">
        <v>22</v>
      </c>
      <c r="X6" s="20" t="s">
        <v>22</v>
      </c>
      <c r="Y6" s="21" t="s">
        <v>22</v>
      </c>
      <c r="Z6" s="21" t="s">
        <v>22</v>
      </c>
    </row>
    <row r="7" spans="1:26" x14ac:dyDescent="0.25">
      <c r="A7" s="35">
        <v>6</v>
      </c>
      <c r="B7" s="13" t="s">
        <v>31</v>
      </c>
      <c r="C7" s="11" t="s">
        <v>19</v>
      </c>
      <c r="D7" s="13"/>
      <c r="E7" s="12"/>
      <c r="F7" s="13"/>
      <c r="G7" s="14"/>
      <c r="H7" s="13"/>
      <c r="I7" s="23"/>
      <c r="J7" s="24">
        <v>3</v>
      </c>
      <c r="K7" s="19"/>
      <c r="L7" s="19" t="s">
        <v>24</v>
      </c>
      <c r="M7" s="36"/>
      <c r="O7" s="20" t="s">
        <v>22</v>
      </c>
      <c r="P7" s="21" t="s">
        <v>22</v>
      </c>
      <c r="Q7" s="21" t="s">
        <v>22</v>
      </c>
      <c r="R7" s="21" t="s">
        <v>22</v>
      </c>
      <c r="S7" s="9"/>
      <c r="T7" s="20" t="s">
        <v>22</v>
      </c>
      <c r="U7" s="21" t="s">
        <v>22</v>
      </c>
      <c r="V7" s="21" t="s">
        <v>22</v>
      </c>
      <c r="X7" s="20" t="s">
        <v>22</v>
      </c>
      <c r="Y7" s="21" t="s">
        <v>22</v>
      </c>
      <c r="Z7" s="21" t="s">
        <v>22</v>
      </c>
    </row>
    <row r="8" spans="1:26" x14ac:dyDescent="0.25">
      <c r="A8" s="34">
        <v>7</v>
      </c>
      <c r="B8" s="13" t="s">
        <v>31</v>
      </c>
      <c r="C8" s="13" t="s">
        <v>19</v>
      </c>
      <c r="D8" s="13"/>
      <c r="E8" s="12"/>
      <c r="F8" s="13"/>
      <c r="G8" s="14"/>
      <c r="H8" s="13"/>
      <c r="I8" s="23"/>
      <c r="J8" s="24">
        <v>5</v>
      </c>
      <c r="K8" s="19"/>
      <c r="L8" s="19" t="s">
        <v>24</v>
      </c>
      <c r="M8" s="36"/>
      <c r="O8" s="20" t="s">
        <v>22</v>
      </c>
      <c r="P8" s="21" t="s">
        <v>22</v>
      </c>
      <c r="Q8" s="21" t="s">
        <v>22</v>
      </c>
      <c r="R8" s="21" t="s">
        <v>22</v>
      </c>
      <c r="S8" s="9"/>
      <c r="T8" s="20" t="s">
        <v>22</v>
      </c>
      <c r="U8" s="21" t="s">
        <v>22</v>
      </c>
      <c r="V8" s="21" t="s">
        <v>22</v>
      </c>
      <c r="X8" s="20" t="s">
        <v>22</v>
      </c>
      <c r="Y8" s="21" t="s">
        <v>22</v>
      </c>
      <c r="Z8" s="21" t="s">
        <v>22</v>
      </c>
    </row>
    <row r="9" spans="1:26" x14ac:dyDescent="0.25">
      <c r="A9" s="35">
        <v>8</v>
      </c>
      <c r="B9" s="13" t="s">
        <v>32</v>
      </c>
      <c r="C9" s="13" t="s">
        <v>26</v>
      </c>
      <c r="D9" s="13"/>
      <c r="E9" s="12">
        <v>44986</v>
      </c>
      <c r="F9" s="13"/>
      <c r="G9" s="14"/>
      <c r="H9" s="13"/>
      <c r="I9" s="23"/>
      <c r="J9" s="24">
        <v>6</v>
      </c>
      <c r="K9" s="19"/>
      <c r="L9" s="19" t="s">
        <v>29</v>
      </c>
      <c r="M9" s="36"/>
      <c r="O9" s="20" t="s">
        <v>22</v>
      </c>
      <c r="P9" s="21" t="s">
        <v>22</v>
      </c>
      <c r="Q9" s="21">
        <v>1</v>
      </c>
      <c r="R9" s="21" t="s">
        <v>22</v>
      </c>
      <c r="S9" s="9"/>
      <c r="T9" s="20" t="s">
        <v>22</v>
      </c>
      <c r="U9" s="21" t="s">
        <v>22</v>
      </c>
      <c r="V9" s="21" t="s">
        <v>22</v>
      </c>
      <c r="X9" s="20" t="s">
        <v>22</v>
      </c>
      <c r="Y9" s="21" t="s">
        <v>22</v>
      </c>
      <c r="Z9" s="21" t="s">
        <v>22</v>
      </c>
    </row>
    <row r="10" spans="1:26" x14ac:dyDescent="0.25">
      <c r="A10" s="34">
        <v>9</v>
      </c>
      <c r="B10" s="13" t="s">
        <v>23</v>
      </c>
      <c r="C10" s="13" t="s">
        <v>28</v>
      </c>
      <c r="D10" s="13"/>
      <c r="E10" s="12">
        <v>44986</v>
      </c>
      <c r="F10" s="13"/>
      <c r="G10" s="14"/>
      <c r="H10" s="13"/>
      <c r="I10" s="23"/>
      <c r="J10" s="24">
        <v>7</v>
      </c>
      <c r="K10" s="19"/>
      <c r="L10" s="19" t="s">
        <v>21</v>
      </c>
      <c r="M10" s="36"/>
      <c r="O10" s="20">
        <v>1</v>
      </c>
      <c r="P10" s="21" t="s">
        <v>22</v>
      </c>
      <c r="Q10" s="21" t="s">
        <v>22</v>
      </c>
      <c r="R10" s="21" t="s">
        <v>22</v>
      </c>
      <c r="S10" s="9"/>
      <c r="T10" s="20" t="s">
        <v>22</v>
      </c>
      <c r="U10" s="21" t="s">
        <v>22</v>
      </c>
      <c r="V10" s="21" t="s">
        <v>22</v>
      </c>
      <c r="X10" s="20" t="s">
        <v>22</v>
      </c>
      <c r="Y10" s="21" t="s">
        <v>22</v>
      </c>
      <c r="Z10" s="21" t="s">
        <v>22</v>
      </c>
    </row>
    <row r="11" spans="1:26" x14ac:dyDescent="0.25">
      <c r="A11" s="35">
        <v>10</v>
      </c>
      <c r="B11" s="13" t="s">
        <v>33</v>
      </c>
      <c r="C11" s="13" t="s">
        <v>30</v>
      </c>
      <c r="D11" s="13"/>
      <c r="E11" s="12">
        <v>45662</v>
      </c>
      <c r="F11" s="13"/>
      <c r="G11" s="14"/>
      <c r="H11" s="13"/>
      <c r="I11" s="23"/>
      <c r="J11" s="24">
        <v>8</v>
      </c>
      <c r="K11" s="19"/>
      <c r="L11" s="19" t="s">
        <v>24</v>
      </c>
      <c r="M11" s="36"/>
      <c r="O11" s="20" t="s">
        <v>22</v>
      </c>
      <c r="P11" s="21" t="s">
        <v>22</v>
      </c>
      <c r="Q11" s="21" t="s">
        <v>22</v>
      </c>
      <c r="R11" s="21" t="s">
        <v>22</v>
      </c>
      <c r="S11" s="9"/>
      <c r="T11" s="20" t="s">
        <v>22</v>
      </c>
      <c r="U11" s="21" t="s">
        <v>22</v>
      </c>
      <c r="V11" s="21" t="s">
        <v>22</v>
      </c>
      <c r="X11" s="20" t="s">
        <v>22</v>
      </c>
      <c r="Y11" s="21" t="s">
        <v>22</v>
      </c>
      <c r="Z11" s="21" t="s">
        <v>22</v>
      </c>
    </row>
    <row r="12" spans="1:26" x14ac:dyDescent="0.25">
      <c r="A12" s="34">
        <v>11</v>
      </c>
      <c r="B12" s="13" t="s">
        <v>33</v>
      </c>
      <c r="C12" s="11" t="s">
        <v>19</v>
      </c>
      <c r="D12" s="13"/>
      <c r="E12" s="12">
        <v>45662</v>
      </c>
      <c r="F12" s="13"/>
      <c r="G12" s="14"/>
      <c r="H12" s="13"/>
      <c r="I12" s="23"/>
      <c r="J12" s="24">
        <v>9</v>
      </c>
      <c r="K12" s="19"/>
      <c r="L12" s="19" t="s">
        <v>24</v>
      </c>
      <c r="M12" s="36"/>
      <c r="O12" s="20" t="s">
        <v>22</v>
      </c>
      <c r="P12" s="21" t="s">
        <v>22</v>
      </c>
      <c r="Q12" s="21" t="s">
        <v>22</v>
      </c>
      <c r="R12" s="21" t="s">
        <v>22</v>
      </c>
      <c r="S12" s="9"/>
      <c r="T12" s="20" t="s">
        <v>22</v>
      </c>
      <c r="U12" s="21" t="s">
        <v>22</v>
      </c>
      <c r="V12" s="21" t="s">
        <v>22</v>
      </c>
      <c r="X12" s="20" t="s">
        <v>22</v>
      </c>
      <c r="Y12" s="21" t="s">
        <v>22</v>
      </c>
      <c r="Z12" s="21" t="s">
        <v>22</v>
      </c>
    </row>
    <row r="13" spans="1:26" x14ac:dyDescent="0.25">
      <c r="A13" s="35">
        <v>12</v>
      </c>
      <c r="B13" s="13" t="s">
        <v>33</v>
      </c>
      <c r="C13" s="13" t="s">
        <v>19</v>
      </c>
      <c r="D13" s="13"/>
      <c r="E13" s="12">
        <v>45662</v>
      </c>
      <c r="F13" s="13"/>
      <c r="G13" s="14"/>
      <c r="H13" s="13"/>
      <c r="I13" s="23"/>
      <c r="J13" s="24">
        <v>9</v>
      </c>
      <c r="K13" s="19"/>
      <c r="L13" s="19" t="s">
        <v>29</v>
      </c>
      <c r="M13" s="36"/>
      <c r="O13" s="20" t="s">
        <v>22</v>
      </c>
      <c r="P13" s="21" t="s">
        <v>22</v>
      </c>
      <c r="Q13" s="21">
        <v>1</v>
      </c>
      <c r="R13" s="21" t="s">
        <v>22</v>
      </c>
      <c r="S13" s="9"/>
      <c r="T13" s="20" t="s">
        <v>22</v>
      </c>
      <c r="U13" s="21" t="s">
        <v>22</v>
      </c>
      <c r="V13" s="21" t="s">
        <v>22</v>
      </c>
      <c r="X13" s="20" t="s">
        <v>22</v>
      </c>
      <c r="Y13" s="21" t="s">
        <v>22</v>
      </c>
      <c r="Z13" s="21" t="s">
        <v>22</v>
      </c>
    </row>
    <row r="14" spans="1:26" x14ac:dyDescent="0.25">
      <c r="A14" s="34">
        <v>13</v>
      </c>
      <c r="B14" s="13" t="s">
        <v>34</v>
      </c>
      <c r="C14" s="13" t="s">
        <v>26</v>
      </c>
      <c r="D14" s="13"/>
      <c r="E14" s="12">
        <v>45662</v>
      </c>
      <c r="F14" s="13"/>
      <c r="G14" s="14"/>
      <c r="H14" s="13"/>
      <c r="I14" s="23"/>
      <c r="J14" s="24">
        <v>8</v>
      </c>
      <c r="K14" s="19"/>
      <c r="L14" s="19" t="s">
        <v>21</v>
      </c>
      <c r="M14" s="36"/>
      <c r="O14" s="20">
        <v>1</v>
      </c>
      <c r="P14" s="21" t="s">
        <v>22</v>
      </c>
      <c r="Q14" s="21" t="s">
        <v>22</v>
      </c>
      <c r="R14" s="21" t="s">
        <v>22</v>
      </c>
      <c r="S14" s="9"/>
      <c r="T14" s="20" t="s">
        <v>22</v>
      </c>
      <c r="U14" s="21" t="s">
        <v>22</v>
      </c>
      <c r="V14" s="21" t="s">
        <v>22</v>
      </c>
      <c r="X14" s="20" t="s">
        <v>22</v>
      </c>
      <c r="Y14" s="21" t="s">
        <v>22</v>
      </c>
      <c r="Z14" s="21" t="s">
        <v>22</v>
      </c>
    </row>
    <row r="15" spans="1:26" x14ac:dyDescent="0.25">
      <c r="A15" s="35">
        <v>14</v>
      </c>
      <c r="B15" s="13" t="s">
        <v>35</v>
      </c>
      <c r="C15" s="13" t="s">
        <v>28</v>
      </c>
      <c r="D15" s="13"/>
      <c r="E15" s="12">
        <v>45662</v>
      </c>
      <c r="F15" s="13"/>
      <c r="G15" s="14"/>
      <c r="H15" s="13"/>
      <c r="I15" s="23"/>
      <c r="J15" s="24">
        <v>5</v>
      </c>
      <c r="K15" s="19"/>
      <c r="L15" s="19" t="s">
        <v>24</v>
      </c>
      <c r="M15" s="36"/>
      <c r="O15" s="20" t="s">
        <v>22</v>
      </c>
      <c r="P15" s="21" t="s">
        <v>22</v>
      </c>
      <c r="Q15" s="21" t="s">
        <v>22</v>
      </c>
      <c r="R15" s="21" t="s">
        <v>22</v>
      </c>
      <c r="S15" s="9"/>
      <c r="T15" s="20" t="s">
        <v>22</v>
      </c>
      <c r="U15" s="21" t="s">
        <v>22</v>
      </c>
      <c r="V15" s="21" t="s">
        <v>22</v>
      </c>
      <c r="X15" s="20" t="s">
        <v>22</v>
      </c>
      <c r="Y15" s="21" t="s">
        <v>22</v>
      </c>
      <c r="Z15" s="21" t="s">
        <v>22</v>
      </c>
    </row>
    <row r="16" spans="1:26" x14ac:dyDescent="0.25">
      <c r="A16" s="34">
        <v>15</v>
      </c>
      <c r="B16" s="13" t="s">
        <v>36</v>
      </c>
      <c r="C16" s="13" t="s">
        <v>30</v>
      </c>
      <c r="D16" s="13"/>
      <c r="E16" s="12">
        <v>45662</v>
      </c>
      <c r="F16" s="13"/>
      <c r="G16" s="14"/>
      <c r="H16" s="13"/>
      <c r="I16" s="23"/>
      <c r="J16" s="24">
        <v>4</v>
      </c>
      <c r="K16" s="19"/>
      <c r="L16" s="19" t="s">
        <v>37</v>
      </c>
      <c r="M16" s="36"/>
      <c r="O16" s="20" t="s">
        <v>22</v>
      </c>
      <c r="P16" s="21">
        <v>1</v>
      </c>
      <c r="Q16" s="21" t="s">
        <v>22</v>
      </c>
      <c r="R16" s="21" t="s">
        <v>22</v>
      </c>
      <c r="S16" s="9"/>
      <c r="T16" s="20" t="s">
        <v>22</v>
      </c>
      <c r="U16" s="21" t="s">
        <v>22</v>
      </c>
      <c r="V16" s="21" t="s">
        <v>22</v>
      </c>
      <c r="X16" s="20" t="s">
        <v>22</v>
      </c>
      <c r="Y16" s="21" t="s">
        <v>22</v>
      </c>
      <c r="Z16" s="21" t="s">
        <v>22</v>
      </c>
    </row>
    <row r="17" spans="1:26" x14ac:dyDescent="0.25">
      <c r="A17" s="35">
        <v>16</v>
      </c>
      <c r="B17" s="13" t="s">
        <v>38</v>
      </c>
      <c r="C17" s="13" t="s">
        <v>39</v>
      </c>
      <c r="D17" s="13"/>
      <c r="E17" s="12">
        <v>45662</v>
      </c>
      <c r="F17" s="13"/>
      <c r="G17" s="14"/>
      <c r="H17" s="13"/>
      <c r="I17" s="23"/>
      <c r="J17" s="24">
        <v>12</v>
      </c>
      <c r="K17" s="19"/>
      <c r="L17" s="19" t="s">
        <v>29</v>
      </c>
      <c r="M17" s="36"/>
      <c r="O17" s="20" t="s">
        <v>22</v>
      </c>
      <c r="P17" s="21" t="s">
        <v>22</v>
      </c>
      <c r="Q17" s="21">
        <v>1</v>
      </c>
      <c r="R17" s="21" t="s">
        <v>22</v>
      </c>
      <c r="S17" s="9"/>
      <c r="T17" s="20" t="s">
        <v>22</v>
      </c>
      <c r="U17" s="21" t="s">
        <v>22</v>
      </c>
      <c r="V17" s="21" t="s">
        <v>22</v>
      </c>
      <c r="X17" s="20" t="s">
        <v>22</v>
      </c>
      <c r="Y17" s="21" t="s">
        <v>22</v>
      </c>
      <c r="Z17" s="21" t="s">
        <v>22</v>
      </c>
    </row>
    <row r="18" spans="1:26" ht="13.8" thickBot="1" x14ac:dyDescent="0.3">
      <c r="A18" s="34">
        <v>17</v>
      </c>
      <c r="B18" s="25" t="s">
        <v>36</v>
      </c>
      <c r="C18" s="25" t="s">
        <v>40</v>
      </c>
      <c r="D18" s="25"/>
      <c r="E18" s="12">
        <v>45662</v>
      </c>
      <c r="F18" s="25"/>
      <c r="G18" s="26"/>
      <c r="H18" s="25"/>
      <c r="I18" s="27"/>
      <c r="J18" s="28">
        <v>23</v>
      </c>
      <c r="K18" s="29"/>
      <c r="L18" s="29" t="s">
        <v>41</v>
      </c>
      <c r="M18" s="37"/>
      <c r="O18" s="20" t="s">
        <v>22</v>
      </c>
      <c r="P18" s="21" t="s">
        <v>22</v>
      </c>
      <c r="Q18" s="21" t="s">
        <v>22</v>
      </c>
      <c r="R18" s="21">
        <v>1</v>
      </c>
      <c r="S18" s="9"/>
      <c r="T18" s="20" t="s">
        <v>22</v>
      </c>
      <c r="U18" s="21" t="s">
        <v>22</v>
      </c>
      <c r="V18" s="21" t="s">
        <v>22</v>
      </c>
      <c r="X18" s="20" t="s">
        <v>22</v>
      </c>
      <c r="Y18" s="21" t="s">
        <v>22</v>
      </c>
      <c r="Z18" s="21" t="s">
        <v>22</v>
      </c>
    </row>
    <row r="19" spans="1:26" x14ac:dyDescent="0.25">
      <c r="A19" s="44">
        <f>SUBTOTAL(103,Table1[ID])</f>
        <v>17</v>
      </c>
      <c r="B19" s="45">
        <f>SUBTOTAL(103,Table1[Change Description])</f>
        <v>17</v>
      </c>
      <c r="C19" s="45">
        <f>SUBTOTAL(103,Table1[Change Type])</f>
        <v>17</v>
      </c>
      <c r="D19" s="45">
        <f>SUBTOTAL(103,Table1[Issue Date])</f>
        <v>0</v>
      </c>
      <c r="E19" s="45">
        <f>SUBTOTAL(103,Table1[Closer Date])</f>
        <v>14</v>
      </c>
      <c r="F19" s="45">
        <f>SUBTOTAL(103,Table1[Issuer])</f>
        <v>0</v>
      </c>
      <c r="G19" s="46">
        <f>SUBTOTAL(103,Table1[CCB Decision])</f>
        <v>1</v>
      </c>
      <c r="H19" s="45">
        <f>SUBTOTAL(103,Table1[Impacted Cis])</f>
        <v>0</v>
      </c>
      <c r="I19" s="47">
        <f>SUBTOTAL(103,Table1[New version '#])</f>
        <v>0</v>
      </c>
      <c r="J19" s="48">
        <f>SUBTOTAL(103,Table1[Effort])</f>
        <v>17</v>
      </c>
      <c r="K19" s="49">
        <f>SUBTOTAL(103,Table1[Status of Impacted items])</f>
        <v>0</v>
      </c>
      <c r="L19" s="49">
        <f>SUBTOTAL(103,Table1[CR Status])</f>
        <v>17</v>
      </c>
      <c r="M19" s="50">
        <f>SUBTOTAL(103,Table1[Comments])</f>
        <v>0</v>
      </c>
    </row>
  </sheetData>
  <mergeCells count="3">
    <mergeCell ref="O1:R1"/>
    <mergeCell ref="T1:V1"/>
    <mergeCell ref="X1:Z1"/>
  </mergeCells>
  <printOptions horizontalCentered="1"/>
  <pageMargins left="0.75" right="0.75" top="1" bottom="1" header="0" footer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2"/>
  <sheetViews>
    <sheetView workbookViewId="0">
      <selection activeCell="H15" sqref="H15"/>
    </sheetView>
  </sheetViews>
  <sheetFormatPr defaultRowHeight="13.2" x14ac:dyDescent="0.25"/>
  <cols>
    <col min="1" max="1" width="17.5546875" bestFit="1" customWidth="1"/>
    <col min="2" max="2" width="16.21875" bestFit="1" customWidth="1"/>
    <col min="3" max="3" width="14.77734375" bestFit="1" customWidth="1"/>
    <col min="4" max="4" width="19.109375" bestFit="1" customWidth="1"/>
    <col min="5" max="5" width="19.44140625" bestFit="1" customWidth="1"/>
    <col min="6" max="6" width="18.88671875" bestFit="1" customWidth="1"/>
    <col min="7" max="7" width="9.21875" bestFit="1" customWidth="1"/>
    <col min="8" max="8" width="11.33203125" bestFit="1" customWidth="1"/>
    <col min="9" max="9" width="4.109375" bestFit="1" customWidth="1"/>
    <col min="10" max="10" width="24.109375" bestFit="1" customWidth="1"/>
    <col min="11" max="11" width="21.33203125" bestFit="1" customWidth="1"/>
    <col min="12" max="12" width="24.44140625" bestFit="1" customWidth="1"/>
    <col min="13" max="13" width="20.77734375" bestFit="1" customWidth="1"/>
    <col min="14" max="14" width="23.88671875" bestFit="1" customWidth="1"/>
    <col min="15" max="15" width="11.109375" bestFit="1" customWidth="1"/>
    <col min="16" max="16" width="4.109375" bestFit="1" customWidth="1"/>
    <col min="17" max="17" width="4.21875" bestFit="1" customWidth="1"/>
    <col min="18" max="18" width="14.21875" bestFit="1" customWidth="1"/>
    <col min="19" max="19" width="11.33203125" bestFit="1" customWidth="1"/>
    <col min="20" max="20" width="9.77734375" bestFit="1" customWidth="1"/>
    <col min="21" max="21" width="9.88671875" bestFit="1" customWidth="1"/>
    <col min="22" max="22" width="24.109375" bestFit="1" customWidth="1"/>
    <col min="23" max="23" width="21.33203125" bestFit="1" customWidth="1"/>
    <col min="24" max="24" width="9.77734375" bestFit="1" customWidth="1"/>
    <col min="25" max="25" width="9.88671875" bestFit="1" customWidth="1"/>
    <col min="26" max="26" width="24.44140625" bestFit="1" customWidth="1"/>
    <col min="27" max="27" width="20.77734375" bestFit="1" customWidth="1"/>
    <col min="28" max="28" width="9.77734375" bestFit="1" customWidth="1"/>
    <col min="29" max="29" width="9.88671875" bestFit="1" customWidth="1"/>
    <col min="30" max="30" width="23.88671875" bestFit="1" customWidth="1"/>
    <col min="31" max="31" width="11.109375" bestFit="1" customWidth="1"/>
    <col min="32" max="33" width="14.21875" bestFit="1" customWidth="1"/>
    <col min="34" max="34" width="6.88671875" bestFit="1" customWidth="1"/>
    <col min="35" max="35" width="4.21875" bestFit="1" customWidth="1"/>
    <col min="36" max="36" width="9.77734375" bestFit="1" customWidth="1"/>
    <col min="37" max="37" width="9.88671875" bestFit="1" customWidth="1"/>
    <col min="38" max="38" width="6.88671875" bestFit="1" customWidth="1"/>
    <col min="39" max="39" width="9.77734375" bestFit="1" customWidth="1"/>
    <col min="40" max="40" width="9.88671875" bestFit="1" customWidth="1"/>
    <col min="41" max="41" width="14.21875" bestFit="1" customWidth="1"/>
    <col min="42" max="42" width="11.33203125" bestFit="1" customWidth="1"/>
  </cols>
  <sheetData>
    <row r="3" spans="1:8" x14ac:dyDescent="0.25">
      <c r="A3" s="51" t="s">
        <v>42</v>
      </c>
      <c r="B3" s="51" t="s">
        <v>43</v>
      </c>
    </row>
    <row r="4" spans="1:8" x14ac:dyDescent="0.25">
      <c r="A4" s="51" t="s">
        <v>44</v>
      </c>
      <c r="B4" t="s">
        <v>26</v>
      </c>
      <c r="C4" t="s">
        <v>28</v>
      </c>
      <c r="D4" t="s">
        <v>30</v>
      </c>
      <c r="E4" t="s">
        <v>40</v>
      </c>
      <c r="F4" t="s">
        <v>39</v>
      </c>
      <c r="G4" t="s">
        <v>19</v>
      </c>
      <c r="H4" t="s">
        <v>45</v>
      </c>
    </row>
    <row r="5" spans="1:8" x14ac:dyDescent="0.25">
      <c r="A5" s="33" t="s">
        <v>37</v>
      </c>
      <c r="B5" s="52"/>
      <c r="C5" s="52"/>
      <c r="D5" s="52">
        <v>4</v>
      </c>
      <c r="E5" s="52"/>
      <c r="F5" s="52"/>
      <c r="G5" s="52"/>
      <c r="H5" s="52">
        <v>4</v>
      </c>
    </row>
    <row r="6" spans="1:8" x14ac:dyDescent="0.25">
      <c r="A6" s="33" t="s">
        <v>21</v>
      </c>
      <c r="B6" s="52">
        <v>8</v>
      </c>
      <c r="C6" s="52">
        <v>7</v>
      </c>
      <c r="D6" s="52">
        <v>4</v>
      </c>
      <c r="E6" s="52"/>
      <c r="F6" s="52"/>
      <c r="G6" s="52">
        <v>5</v>
      </c>
      <c r="H6" s="52">
        <v>24</v>
      </c>
    </row>
    <row r="7" spans="1:8" x14ac:dyDescent="0.25">
      <c r="A7" s="33" t="s">
        <v>29</v>
      </c>
      <c r="B7" s="52">
        <v>6</v>
      </c>
      <c r="C7" s="52">
        <v>3</v>
      </c>
      <c r="D7" s="52"/>
      <c r="E7" s="52"/>
      <c r="F7" s="52">
        <v>12</v>
      </c>
      <c r="G7" s="52">
        <v>9</v>
      </c>
      <c r="H7" s="52">
        <v>30</v>
      </c>
    </row>
    <row r="8" spans="1:8" x14ac:dyDescent="0.25">
      <c r="A8" s="33" t="s">
        <v>41</v>
      </c>
      <c r="B8" s="52"/>
      <c r="C8" s="52"/>
      <c r="D8" s="52"/>
      <c r="E8" s="52">
        <v>23</v>
      </c>
      <c r="F8" s="52"/>
      <c r="G8" s="52"/>
      <c r="H8" s="52">
        <v>23</v>
      </c>
    </row>
    <row r="9" spans="1:8" x14ac:dyDescent="0.25">
      <c r="A9" s="33" t="s">
        <v>24</v>
      </c>
      <c r="B9" s="52">
        <v>15</v>
      </c>
      <c r="C9" s="52">
        <v>5</v>
      </c>
      <c r="D9" s="52">
        <v>8</v>
      </c>
      <c r="E9" s="52"/>
      <c r="F9" s="52"/>
      <c r="G9" s="52">
        <v>27</v>
      </c>
      <c r="H9" s="52">
        <v>55</v>
      </c>
    </row>
    <row r="10" spans="1:8" x14ac:dyDescent="0.25">
      <c r="A10" s="33" t="s">
        <v>45</v>
      </c>
      <c r="B10" s="52">
        <v>29</v>
      </c>
      <c r="C10" s="52">
        <v>15</v>
      </c>
      <c r="D10" s="52">
        <v>16</v>
      </c>
      <c r="E10" s="52">
        <v>23</v>
      </c>
      <c r="F10" s="52">
        <v>12</v>
      </c>
      <c r="G10" s="52">
        <v>41</v>
      </c>
      <c r="H10" s="52">
        <v>136</v>
      </c>
    </row>
    <row r="15" spans="1:8" x14ac:dyDescent="0.25">
      <c r="A15" s="51" t="s">
        <v>46</v>
      </c>
      <c r="B15" s="51" t="s">
        <v>43</v>
      </c>
    </row>
    <row r="16" spans="1:8" x14ac:dyDescent="0.25">
      <c r="A16" s="51" t="s">
        <v>44</v>
      </c>
      <c r="B16" t="s">
        <v>26</v>
      </c>
      <c r="C16" t="s">
        <v>28</v>
      </c>
      <c r="D16" t="s">
        <v>30</v>
      </c>
      <c r="E16" t="s">
        <v>40</v>
      </c>
      <c r="F16" t="s">
        <v>39</v>
      </c>
      <c r="G16" t="s">
        <v>19</v>
      </c>
      <c r="H16" t="s">
        <v>45</v>
      </c>
    </row>
    <row r="17" spans="1:8" x14ac:dyDescent="0.25">
      <c r="A17" s="33" t="s">
        <v>37</v>
      </c>
      <c r="B17" s="52"/>
      <c r="C17" s="52"/>
      <c r="D17" s="52">
        <v>1</v>
      </c>
      <c r="E17" s="52"/>
      <c r="F17" s="52"/>
      <c r="G17" s="52"/>
      <c r="H17" s="52">
        <v>1</v>
      </c>
    </row>
    <row r="18" spans="1:8" x14ac:dyDescent="0.25">
      <c r="A18" s="33" t="s">
        <v>21</v>
      </c>
      <c r="B18" s="52">
        <v>1</v>
      </c>
      <c r="C18" s="52">
        <v>1</v>
      </c>
      <c r="D18" s="52">
        <v>1</v>
      </c>
      <c r="E18" s="52"/>
      <c r="F18" s="52"/>
      <c r="G18" s="52">
        <v>1</v>
      </c>
      <c r="H18" s="52">
        <v>4</v>
      </c>
    </row>
    <row r="19" spans="1:8" x14ac:dyDescent="0.25">
      <c r="A19" s="33" t="s">
        <v>29</v>
      </c>
      <c r="B19" s="52">
        <v>1</v>
      </c>
      <c r="C19" s="52">
        <v>1</v>
      </c>
      <c r="D19" s="52"/>
      <c r="E19" s="52"/>
      <c r="F19" s="52">
        <v>1</v>
      </c>
      <c r="G19" s="52">
        <v>1</v>
      </c>
      <c r="H19" s="52">
        <v>4</v>
      </c>
    </row>
    <row r="20" spans="1:8" x14ac:dyDescent="0.25">
      <c r="A20" s="33" t="s">
        <v>41</v>
      </c>
      <c r="B20" s="52"/>
      <c r="C20" s="52"/>
      <c r="D20" s="52"/>
      <c r="E20" s="52">
        <v>1</v>
      </c>
      <c r="F20" s="52"/>
      <c r="G20" s="52"/>
      <c r="H20" s="52">
        <v>1</v>
      </c>
    </row>
    <row r="21" spans="1:8" x14ac:dyDescent="0.25">
      <c r="A21" s="33" t="s">
        <v>24</v>
      </c>
      <c r="B21" s="52">
        <v>1</v>
      </c>
      <c r="C21" s="52">
        <v>1</v>
      </c>
      <c r="D21" s="52">
        <v>1</v>
      </c>
      <c r="E21" s="52"/>
      <c r="F21" s="52"/>
      <c r="G21" s="52">
        <v>4</v>
      </c>
      <c r="H21" s="52">
        <v>7</v>
      </c>
    </row>
    <row r="22" spans="1:8" x14ac:dyDescent="0.25">
      <c r="A22" s="33" t="s">
        <v>45</v>
      </c>
      <c r="B22" s="52">
        <v>3</v>
      </c>
      <c r="C22" s="52">
        <v>3</v>
      </c>
      <c r="D22" s="52">
        <v>3</v>
      </c>
      <c r="E22" s="52">
        <v>1</v>
      </c>
      <c r="F22" s="52">
        <v>1</v>
      </c>
      <c r="G22" s="52">
        <v>6</v>
      </c>
      <c r="H22" s="52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History</vt:lpstr>
      <vt:lpstr>Change Log</vt:lpstr>
      <vt:lpstr>Analytics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Dr.Ghoniem Ghoniem Abd Elazim</cp:lastModifiedBy>
  <dcterms:created xsi:type="dcterms:W3CDTF">2023-01-03T23:34:16Z</dcterms:created>
  <dcterms:modified xsi:type="dcterms:W3CDTF">2023-01-03T23:40:47Z</dcterms:modified>
</cp:coreProperties>
</file>