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10-Researches\SQMS\Organizational_WP\01-Architecture\"/>
    </mc:Choice>
  </mc:AlternateContent>
  <bookViews>
    <workbookView xWindow="0" yWindow="0" windowWidth="20490" windowHeight="8340" tabRatio="1000" activeTab="3"/>
  </bookViews>
  <sheets>
    <sheet name="00-Statistics" sheetId="1" r:id="rId1"/>
    <sheet name="SecurityModule" sheetId="4" r:id="rId2"/>
    <sheet name="Comsys Structure" sheetId="5" r:id="rId3"/>
    <sheet name="GNR" sheetId="6" r:id="rId4"/>
    <sheet name="GL" sheetId="11" r:id="rId5"/>
    <sheet name="Cash" sheetId="12" r:id="rId6"/>
    <sheet name="POM" sheetId="16" r:id="rId7"/>
    <sheet name="OWS" sheetId="19" r:id="rId8"/>
    <sheet name="e-Commerce" sheetId="18" r:id="rId9"/>
    <sheet name="STOCK" sheetId="7" r:id="rId10"/>
    <sheet name="PlazaCode" sheetId="13" r:id="rId11"/>
    <sheet name="Plaza" sheetId="15" r:id="rId12"/>
    <sheet name="POS" sheetId="14" r:id="rId13"/>
    <sheet name="AP" sheetId="9" r:id="rId14"/>
    <sheet name="AR" sheetId="8" r:id="rId15"/>
    <sheet name="Tax" sheetId="10" r:id="rId16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8" i="14" l="1"/>
  <c r="H18" i="14" s="1"/>
  <c r="G18" i="13" l="1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17" i="14" l="1"/>
  <c r="H17" i="14" s="1"/>
  <c r="G12" i="5" l="1"/>
  <c r="G13" i="5"/>
  <c r="G14" i="5"/>
  <c r="G15" i="5"/>
  <c r="G16" i="5"/>
  <c r="I5" i="1" l="1"/>
  <c r="I4" i="1"/>
  <c r="I3" i="1"/>
  <c r="I2" i="1"/>
  <c r="I17" i="1"/>
  <c r="I16" i="1"/>
  <c r="I13" i="1"/>
  <c r="I6" i="1"/>
  <c r="I7" i="1" s="1"/>
  <c r="G47" i="19"/>
  <c r="H47" i="19" s="1"/>
  <c r="G46" i="19"/>
  <c r="H46" i="19" s="1"/>
  <c r="P45" i="19"/>
  <c r="G45" i="19"/>
  <c r="H45" i="19" s="1"/>
  <c r="P44" i="19"/>
  <c r="G44" i="19"/>
  <c r="H44" i="19" s="1"/>
  <c r="P43" i="19"/>
  <c r="G43" i="19"/>
  <c r="H43" i="19" s="1"/>
  <c r="P42" i="19"/>
  <c r="G42" i="19"/>
  <c r="H42" i="19" s="1"/>
  <c r="P41" i="19"/>
  <c r="G41" i="19"/>
  <c r="H41" i="19" s="1"/>
  <c r="P40" i="19"/>
  <c r="G40" i="19"/>
  <c r="H40" i="19" s="1"/>
  <c r="P39" i="19"/>
  <c r="H39" i="19"/>
  <c r="G39" i="19"/>
  <c r="P38" i="19"/>
  <c r="G38" i="19"/>
  <c r="H38" i="19" s="1"/>
  <c r="P37" i="19"/>
  <c r="G37" i="19"/>
  <c r="H37" i="19" s="1"/>
  <c r="P36" i="19"/>
  <c r="G36" i="19"/>
  <c r="H36" i="19" s="1"/>
  <c r="P35" i="19"/>
  <c r="G35" i="19"/>
  <c r="H35" i="19" s="1"/>
  <c r="P34" i="19"/>
  <c r="G34" i="19"/>
  <c r="H34" i="19" s="1"/>
  <c r="P33" i="19"/>
  <c r="G33" i="19"/>
  <c r="H33" i="19" s="1"/>
  <c r="P32" i="19"/>
  <c r="G32" i="19"/>
  <c r="H32" i="19" s="1"/>
  <c r="P31" i="19"/>
  <c r="H31" i="19"/>
  <c r="G31" i="19"/>
  <c r="P30" i="19"/>
  <c r="G30" i="19"/>
  <c r="H30" i="19" s="1"/>
  <c r="P29" i="19"/>
  <c r="G29" i="19"/>
  <c r="H29" i="19" s="1"/>
  <c r="P28" i="19"/>
  <c r="G28" i="19"/>
  <c r="H28" i="19" s="1"/>
  <c r="P27" i="19"/>
  <c r="G27" i="19"/>
  <c r="H27" i="19" s="1"/>
  <c r="P26" i="19"/>
  <c r="G26" i="19"/>
  <c r="H26" i="19" s="1"/>
  <c r="P25" i="19"/>
  <c r="G25" i="19"/>
  <c r="H25" i="19" s="1"/>
  <c r="P24" i="19"/>
  <c r="G24" i="19"/>
  <c r="H24" i="19" s="1"/>
  <c r="P23" i="19"/>
  <c r="H23" i="19"/>
  <c r="G23" i="19"/>
  <c r="P22" i="19"/>
  <c r="G22" i="19"/>
  <c r="H22" i="19" s="1"/>
  <c r="P21" i="19"/>
  <c r="G21" i="19"/>
  <c r="H21" i="19" s="1"/>
  <c r="P20" i="19"/>
  <c r="G20" i="19"/>
  <c r="H20" i="19" s="1"/>
  <c r="P19" i="19"/>
  <c r="G19" i="19"/>
  <c r="H19" i="19" s="1"/>
  <c r="P18" i="19"/>
  <c r="G18" i="19"/>
  <c r="H18" i="19" s="1"/>
  <c r="P17" i="19"/>
  <c r="G17" i="19"/>
  <c r="H17" i="19" s="1"/>
  <c r="P16" i="19"/>
  <c r="G16" i="19"/>
  <c r="H16" i="19" s="1"/>
  <c r="P15" i="19"/>
  <c r="H15" i="19"/>
  <c r="G15" i="19"/>
  <c r="P14" i="19"/>
  <c r="G14" i="19"/>
  <c r="H14" i="19" s="1"/>
  <c r="P13" i="19"/>
  <c r="H13" i="19"/>
  <c r="G13" i="19"/>
  <c r="P12" i="19"/>
  <c r="G12" i="19"/>
  <c r="H12" i="19" s="1"/>
  <c r="P11" i="19"/>
  <c r="G11" i="19"/>
  <c r="H11" i="19" s="1"/>
  <c r="P10" i="19"/>
  <c r="G10" i="19"/>
  <c r="H10" i="19" s="1"/>
  <c r="P9" i="19"/>
  <c r="G9" i="19"/>
  <c r="H9" i="19" s="1"/>
  <c r="P8" i="19"/>
  <c r="G8" i="19"/>
  <c r="H8" i="19" s="1"/>
  <c r="P7" i="19"/>
  <c r="H7" i="19"/>
  <c r="G7" i="19"/>
  <c r="P6" i="19"/>
  <c r="G6" i="19"/>
  <c r="H6" i="19" s="1"/>
  <c r="P5" i="19"/>
  <c r="H5" i="19"/>
  <c r="G5" i="19"/>
  <c r="G4" i="19"/>
  <c r="H4" i="19" s="1"/>
  <c r="G3" i="19"/>
  <c r="H3" i="19" s="1"/>
  <c r="I11" i="1" l="1"/>
  <c r="I9" i="1"/>
  <c r="G21" i="10"/>
  <c r="H21" i="10" s="1"/>
  <c r="G20" i="10"/>
  <c r="H20" i="10" s="1"/>
  <c r="G19" i="10"/>
  <c r="H19" i="10" s="1"/>
  <c r="G18" i="10"/>
  <c r="H18" i="10" s="1"/>
  <c r="G17" i="10"/>
  <c r="H17" i="10" s="1"/>
  <c r="G16" i="10"/>
  <c r="H16" i="10" s="1"/>
  <c r="G15" i="10"/>
  <c r="H15" i="10" s="1"/>
  <c r="G14" i="10"/>
  <c r="H14" i="10" s="1"/>
  <c r="G13" i="10"/>
  <c r="H13" i="10" s="1"/>
  <c r="G12" i="10"/>
  <c r="H12" i="10" s="1"/>
  <c r="G11" i="10"/>
  <c r="H11" i="10" s="1"/>
  <c r="G10" i="10"/>
  <c r="H10" i="10" s="1"/>
  <c r="G9" i="10"/>
  <c r="H9" i="10" s="1"/>
  <c r="G8" i="10"/>
  <c r="H8" i="10" s="1"/>
  <c r="G36" i="8"/>
  <c r="H36" i="8" s="1"/>
  <c r="G35" i="8"/>
  <c r="H35" i="8" s="1"/>
  <c r="G34" i="8"/>
  <c r="H34" i="8" s="1"/>
  <c r="G33" i="8"/>
  <c r="H33" i="8" s="1"/>
  <c r="G32" i="8"/>
  <c r="H32" i="8" s="1"/>
  <c r="G31" i="8"/>
  <c r="H31" i="8" s="1"/>
  <c r="G30" i="8"/>
  <c r="H30" i="8" s="1"/>
  <c r="G29" i="8"/>
  <c r="H29" i="8" s="1"/>
  <c r="G28" i="8"/>
  <c r="H28" i="8" s="1"/>
  <c r="G27" i="8"/>
  <c r="H27" i="8" s="1"/>
  <c r="G26" i="8"/>
  <c r="H26" i="8" s="1"/>
  <c r="G25" i="8"/>
  <c r="H25" i="8" s="1"/>
  <c r="G24" i="8"/>
  <c r="H24" i="8" s="1"/>
  <c r="G23" i="8"/>
  <c r="H23" i="8" s="1"/>
  <c r="G22" i="8"/>
  <c r="H22" i="8" s="1"/>
  <c r="G21" i="8"/>
  <c r="H21" i="8" s="1"/>
  <c r="G20" i="8"/>
  <c r="H20" i="8" s="1"/>
  <c r="G19" i="8"/>
  <c r="H19" i="8" s="1"/>
  <c r="G18" i="8"/>
  <c r="H18" i="8" s="1"/>
  <c r="G17" i="8"/>
  <c r="H17" i="8" s="1"/>
  <c r="G32" i="9"/>
  <c r="H32" i="9" s="1"/>
  <c r="G31" i="9"/>
  <c r="H31" i="9" s="1"/>
  <c r="G30" i="9"/>
  <c r="H30" i="9" s="1"/>
  <c r="G29" i="9"/>
  <c r="H29" i="9" s="1"/>
  <c r="G28" i="9"/>
  <c r="H28" i="9" s="1"/>
  <c r="G27" i="9"/>
  <c r="H27" i="9" s="1"/>
  <c r="G26" i="9"/>
  <c r="H26" i="9" s="1"/>
  <c r="G25" i="9"/>
  <c r="H25" i="9" s="1"/>
  <c r="G24" i="9"/>
  <c r="H24" i="9" s="1"/>
  <c r="G23" i="9"/>
  <c r="H23" i="9" s="1"/>
  <c r="G22" i="9"/>
  <c r="H22" i="9" s="1"/>
  <c r="G21" i="9"/>
  <c r="H21" i="9" s="1"/>
  <c r="G20" i="9"/>
  <c r="H20" i="9" s="1"/>
  <c r="G19" i="9"/>
  <c r="H19" i="9" s="1"/>
  <c r="G18" i="9"/>
  <c r="H18" i="9" s="1"/>
  <c r="G17" i="9"/>
  <c r="H17" i="9" s="1"/>
  <c r="G36" i="15"/>
  <c r="H36" i="15" s="1"/>
  <c r="G35" i="15"/>
  <c r="H35" i="15" s="1"/>
  <c r="G34" i="15"/>
  <c r="H34" i="15" s="1"/>
  <c r="G33" i="15"/>
  <c r="H33" i="15" s="1"/>
  <c r="G32" i="15"/>
  <c r="H32" i="15" s="1"/>
  <c r="G31" i="15"/>
  <c r="H31" i="15" s="1"/>
  <c r="G30" i="15"/>
  <c r="H30" i="15" s="1"/>
  <c r="G29" i="15"/>
  <c r="H29" i="15" s="1"/>
  <c r="G28" i="15"/>
  <c r="H28" i="15" s="1"/>
  <c r="G27" i="15"/>
  <c r="H27" i="15" s="1"/>
  <c r="G26" i="15"/>
  <c r="H26" i="15" s="1"/>
  <c r="G25" i="15"/>
  <c r="H25" i="15" s="1"/>
  <c r="G24" i="15"/>
  <c r="H24" i="15" s="1"/>
  <c r="G23" i="15"/>
  <c r="H23" i="15" s="1"/>
  <c r="G22" i="15"/>
  <c r="H22" i="15" s="1"/>
  <c r="G21" i="15"/>
  <c r="H21" i="15" s="1"/>
  <c r="G20" i="15"/>
  <c r="H20" i="15" s="1"/>
  <c r="G19" i="15"/>
  <c r="H19" i="15" s="1"/>
  <c r="G18" i="15"/>
  <c r="H18" i="15" s="1"/>
  <c r="G17" i="15"/>
  <c r="H17" i="15" s="1"/>
  <c r="G16" i="15"/>
  <c r="H16" i="15" s="1"/>
  <c r="G15" i="15"/>
  <c r="H15" i="15" s="1"/>
  <c r="G14" i="15"/>
  <c r="H14" i="15" s="1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G17" i="13"/>
  <c r="H17" i="13" s="1"/>
  <c r="G16" i="13"/>
  <c r="H16" i="13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62" i="7"/>
  <c r="H62" i="7" s="1"/>
  <c r="G61" i="7"/>
  <c r="H61" i="7" s="1"/>
  <c r="G60" i="7"/>
  <c r="H60" i="7" s="1"/>
  <c r="G59" i="7"/>
  <c r="H59" i="7" s="1"/>
  <c r="G58" i="7"/>
  <c r="H58" i="7" s="1"/>
  <c r="G57" i="7"/>
  <c r="H57" i="7" s="1"/>
  <c r="G56" i="7"/>
  <c r="H56" i="7" s="1"/>
  <c r="G55" i="7"/>
  <c r="H55" i="7" s="1"/>
  <c r="G54" i="7"/>
  <c r="H54" i="7" s="1"/>
  <c r="G57" i="16"/>
  <c r="H57" i="16" s="1"/>
  <c r="G56" i="16"/>
  <c r="H56" i="16" s="1"/>
  <c r="G55" i="16"/>
  <c r="H55" i="16" s="1"/>
  <c r="G54" i="16"/>
  <c r="H54" i="16" s="1"/>
  <c r="G53" i="16"/>
  <c r="H53" i="16" s="1"/>
  <c r="G52" i="16"/>
  <c r="H52" i="16" s="1"/>
  <c r="G51" i="16"/>
  <c r="H51" i="16" s="1"/>
  <c r="G50" i="16"/>
  <c r="H50" i="16" s="1"/>
  <c r="G49" i="16"/>
  <c r="H49" i="16" s="1"/>
  <c r="G48" i="16"/>
  <c r="H48" i="16" s="1"/>
  <c r="G47" i="16"/>
  <c r="H47" i="16" s="1"/>
  <c r="G46" i="16"/>
  <c r="H46" i="16" s="1"/>
  <c r="G45" i="16"/>
  <c r="H45" i="16" s="1"/>
  <c r="G44" i="16"/>
  <c r="H44" i="16" s="1"/>
  <c r="G43" i="16"/>
  <c r="H43" i="16" s="1"/>
  <c r="G42" i="16"/>
  <c r="H42" i="16" s="1"/>
  <c r="G41" i="16"/>
  <c r="H41" i="16" s="1"/>
  <c r="G40" i="16"/>
  <c r="H40" i="16" s="1"/>
  <c r="G39" i="16"/>
  <c r="H39" i="16" s="1"/>
  <c r="G38" i="16"/>
  <c r="H38" i="16" s="1"/>
  <c r="G37" i="16"/>
  <c r="H37" i="16" s="1"/>
  <c r="G36" i="16"/>
  <c r="H36" i="16" s="1"/>
  <c r="G35" i="16"/>
  <c r="H35" i="16" s="1"/>
  <c r="G34" i="16"/>
  <c r="H34" i="16" s="1"/>
  <c r="G33" i="16"/>
  <c r="H33" i="16" s="1"/>
  <c r="G32" i="16"/>
  <c r="H32" i="16" s="1"/>
  <c r="G31" i="16"/>
  <c r="H31" i="16" s="1"/>
  <c r="G30" i="16"/>
  <c r="H30" i="16" s="1"/>
  <c r="G29" i="16"/>
  <c r="H29" i="16" s="1"/>
  <c r="G28" i="16"/>
  <c r="H28" i="16" s="1"/>
  <c r="G27" i="16"/>
  <c r="H27" i="16" s="1"/>
  <c r="G26" i="16"/>
  <c r="H26" i="16" s="1"/>
  <c r="G25" i="16"/>
  <c r="H25" i="16" s="1"/>
  <c r="G24" i="16"/>
  <c r="H24" i="16" s="1"/>
  <c r="G23" i="16"/>
  <c r="H23" i="16" s="1"/>
  <c r="G22" i="16"/>
  <c r="H22" i="16" s="1"/>
  <c r="G21" i="16"/>
  <c r="H21" i="16" s="1"/>
  <c r="G20" i="16"/>
  <c r="H20" i="16" s="1"/>
  <c r="G19" i="16"/>
  <c r="H19" i="16" s="1"/>
  <c r="G18" i="16"/>
  <c r="H18" i="16" s="1"/>
  <c r="G17" i="16"/>
  <c r="H17" i="16" s="1"/>
  <c r="G16" i="16"/>
  <c r="H16" i="16" s="1"/>
  <c r="G15" i="16"/>
  <c r="H15" i="16" s="1"/>
  <c r="G14" i="16"/>
  <c r="H14" i="16" s="1"/>
  <c r="G13" i="16"/>
  <c r="H13" i="16" s="1"/>
  <c r="G12" i="16"/>
  <c r="H12" i="16" s="1"/>
  <c r="G11" i="16"/>
  <c r="H11" i="16" s="1"/>
  <c r="G10" i="16"/>
  <c r="H10" i="16" s="1"/>
  <c r="G9" i="16"/>
  <c r="H9" i="16" s="1"/>
  <c r="G8" i="16"/>
  <c r="H8" i="16" s="1"/>
  <c r="G7" i="16"/>
  <c r="H7" i="16" s="1"/>
  <c r="G6" i="16"/>
  <c r="H6" i="16" s="1"/>
  <c r="G47" i="12"/>
  <c r="H47" i="12" s="1"/>
  <c r="G46" i="12"/>
  <c r="H46" i="12" s="1"/>
  <c r="G45" i="12"/>
  <c r="H45" i="12" s="1"/>
  <c r="G44" i="12"/>
  <c r="H44" i="12" s="1"/>
  <c r="G43" i="12"/>
  <c r="H43" i="12" s="1"/>
  <c r="G42" i="12"/>
  <c r="H42" i="12" s="1"/>
  <c r="G41" i="12"/>
  <c r="H41" i="12" s="1"/>
  <c r="G40" i="12"/>
  <c r="H40" i="12" s="1"/>
  <c r="G39" i="12"/>
  <c r="H39" i="12" s="1"/>
  <c r="G38" i="12"/>
  <c r="H38" i="12" s="1"/>
  <c r="G37" i="12"/>
  <c r="H37" i="12" s="1"/>
  <c r="G36" i="12"/>
  <c r="H36" i="12" s="1"/>
  <c r="G35" i="12"/>
  <c r="H35" i="12" s="1"/>
  <c r="G34" i="12"/>
  <c r="H34" i="12" s="1"/>
  <c r="G33" i="12"/>
  <c r="H33" i="12" s="1"/>
  <c r="G32" i="12"/>
  <c r="H32" i="12" s="1"/>
  <c r="G31" i="12"/>
  <c r="H31" i="12" s="1"/>
  <c r="G30" i="12"/>
  <c r="H30" i="12" s="1"/>
  <c r="G29" i="12"/>
  <c r="H29" i="12" s="1"/>
  <c r="G28" i="12"/>
  <c r="H28" i="12" s="1"/>
  <c r="G57" i="11"/>
  <c r="H57" i="11" s="1"/>
  <c r="G56" i="11"/>
  <c r="H56" i="11" s="1"/>
  <c r="G55" i="11"/>
  <c r="H55" i="11" s="1"/>
  <c r="G54" i="11"/>
  <c r="H54" i="11" s="1"/>
  <c r="G53" i="11"/>
  <c r="H53" i="11" s="1"/>
  <c r="G52" i="11"/>
  <c r="H52" i="11" s="1"/>
  <c r="G51" i="11"/>
  <c r="H51" i="11" s="1"/>
  <c r="G50" i="11"/>
  <c r="H50" i="11" s="1"/>
  <c r="G49" i="11"/>
  <c r="H49" i="11" s="1"/>
  <c r="G48" i="11"/>
  <c r="H48" i="11" s="1"/>
  <c r="G47" i="11"/>
  <c r="H47" i="11" s="1"/>
  <c r="G46" i="11"/>
  <c r="H46" i="11" s="1"/>
  <c r="G45" i="11"/>
  <c r="H45" i="11" s="1"/>
  <c r="G44" i="11"/>
  <c r="H44" i="11" s="1"/>
  <c r="G43" i="11"/>
  <c r="H43" i="11" s="1"/>
  <c r="G42" i="11"/>
  <c r="H42" i="11" s="1"/>
  <c r="G41" i="11"/>
  <c r="H41" i="11" s="1"/>
  <c r="G39" i="6"/>
  <c r="H39" i="6" s="1"/>
  <c r="G38" i="6"/>
  <c r="H38" i="6" s="1"/>
  <c r="G37" i="6"/>
  <c r="H37" i="6" s="1"/>
  <c r="G36" i="6"/>
  <c r="H36" i="6" s="1"/>
  <c r="G35" i="6"/>
  <c r="H35" i="6" s="1"/>
  <c r="G34" i="6"/>
  <c r="H34" i="6" s="1"/>
  <c r="G33" i="6"/>
  <c r="H33" i="6" s="1"/>
  <c r="G32" i="6"/>
  <c r="H32" i="6" s="1"/>
  <c r="G31" i="6"/>
  <c r="H31" i="6" s="1"/>
  <c r="G30" i="6"/>
  <c r="H30" i="6" s="1"/>
  <c r="G29" i="6"/>
  <c r="H29" i="6" s="1"/>
  <c r="G28" i="6"/>
  <c r="H28" i="6" s="1"/>
  <c r="G27" i="6"/>
  <c r="H27" i="6" s="1"/>
  <c r="G28" i="5"/>
  <c r="H28" i="5" s="1"/>
  <c r="G27" i="5"/>
  <c r="H27" i="5" s="1"/>
  <c r="G26" i="5"/>
  <c r="H26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H16" i="5"/>
  <c r="H15" i="5"/>
  <c r="H14" i="5"/>
  <c r="H13" i="5"/>
  <c r="H12" i="5"/>
  <c r="G53" i="7"/>
  <c r="H53" i="7" s="1"/>
  <c r="G27" i="12" l="1"/>
  <c r="H27" i="12" s="1"/>
  <c r="G40" i="11" l="1"/>
  <c r="H40" i="11" s="1"/>
  <c r="G26" i="12" l="1"/>
  <c r="H26" i="12" s="1"/>
  <c r="G25" i="12" l="1"/>
  <c r="H25" i="12" s="1"/>
  <c r="G24" i="12" l="1"/>
  <c r="H24" i="12" s="1"/>
  <c r="G23" i="12" l="1"/>
  <c r="H23" i="12" s="1"/>
  <c r="G26" i="6"/>
  <c r="H26" i="6" s="1"/>
  <c r="G52" i="7" l="1"/>
  <c r="H52" i="7" s="1"/>
  <c r="G22" i="12"/>
  <c r="H22" i="12" s="1"/>
  <c r="G25" i="6"/>
  <c r="H25" i="6" s="1"/>
  <c r="G51" i="7" l="1"/>
  <c r="H51" i="7" s="1"/>
  <c r="G24" i="6"/>
  <c r="H24" i="6" s="1"/>
  <c r="G50" i="7" l="1"/>
  <c r="H50" i="7" s="1"/>
  <c r="G23" i="6"/>
  <c r="H23" i="6" s="1"/>
  <c r="G49" i="7" l="1"/>
  <c r="H49" i="7" s="1"/>
  <c r="G22" i="6"/>
  <c r="H22" i="6" s="1"/>
  <c r="G59" i="16" l="1"/>
  <c r="G30" i="5"/>
  <c r="P5" i="5"/>
  <c r="P6" i="5"/>
  <c r="P7" i="5"/>
  <c r="P8" i="5"/>
  <c r="P9" i="5"/>
  <c r="P10" i="5"/>
  <c r="P11" i="5"/>
  <c r="P12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G49" i="12"/>
  <c r="G21" i="6" l="1"/>
  <c r="H21" i="6" s="1"/>
  <c r="G20" i="6" l="1"/>
  <c r="H20" i="6" s="1"/>
  <c r="G48" i="7"/>
  <c r="H48" i="7" s="1"/>
  <c r="H4" i="1" l="1"/>
  <c r="H17" i="1"/>
  <c r="H2" i="1"/>
  <c r="J59" i="18"/>
  <c r="I59" i="18"/>
  <c r="H12" i="1" s="1"/>
  <c r="F59" i="18"/>
  <c r="E59" i="18"/>
  <c r="D59" i="18"/>
  <c r="C59" i="18"/>
  <c r="H3" i="1" s="1"/>
  <c r="B59" i="18"/>
  <c r="G57" i="18"/>
  <c r="H57" i="18" s="1"/>
  <c r="G56" i="18"/>
  <c r="H56" i="18" s="1"/>
  <c r="G55" i="18"/>
  <c r="H55" i="18" s="1"/>
  <c r="G47" i="18"/>
  <c r="H47" i="18" s="1"/>
  <c r="G46" i="18"/>
  <c r="H46" i="18" s="1"/>
  <c r="P45" i="18"/>
  <c r="G45" i="18"/>
  <c r="H45" i="18" s="1"/>
  <c r="P44" i="18"/>
  <c r="G44" i="18"/>
  <c r="H44" i="18" s="1"/>
  <c r="P43" i="18"/>
  <c r="G43" i="18"/>
  <c r="H43" i="18" s="1"/>
  <c r="P42" i="18"/>
  <c r="G42" i="18"/>
  <c r="H42" i="18" s="1"/>
  <c r="P41" i="18"/>
  <c r="H41" i="18"/>
  <c r="G41" i="18"/>
  <c r="P40" i="18"/>
  <c r="G40" i="18"/>
  <c r="H40" i="18" s="1"/>
  <c r="P39" i="18"/>
  <c r="G39" i="18"/>
  <c r="H39" i="18" s="1"/>
  <c r="P38" i="18"/>
  <c r="G38" i="18"/>
  <c r="H38" i="18" s="1"/>
  <c r="P37" i="18"/>
  <c r="G37" i="18"/>
  <c r="H37" i="18" s="1"/>
  <c r="P36" i="18"/>
  <c r="G36" i="18"/>
  <c r="H36" i="18" s="1"/>
  <c r="P35" i="18"/>
  <c r="G35" i="18"/>
  <c r="H35" i="18" s="1"/>
  <c r="P34" i="18"/>
  <c r="G34" i="18"/>
  <c r="H34" i="18" s="1"/>
  <c r="P33" i="18"/>
  <c r="H33" i="18"/>
  <c r="G33" i="18"/>
  <c r="P32" i="18"/>
  <c r="G32" i="18"/>
  <c r="H32" i="18" s="1"/>
  <c r="P31" i="18"/>
  <c r="H31" i="18"/>
  <c r="G31" i="18"/>
  <c r="P30" i="18"/>
  <c r="G30" i="18"/>
  <c r="H30" i="18" s="1"/>
  <c r="P29" i="18"/>
  <c r="G29" i="18"/>
  <c r="H29" i="18" s="1"/>
  <c r="P28" i="18"/>
  <c r="G28" i="18"/>
  <c r="H28" i="18" s="1"/>
  <c r="P27" i="18"/>
  <c r="G27" i="18"/>
  <c r="H27" i="18" s="1"/>
  <c r="P26" i="18"/>
  <c r="G26" i="18"/>
  <c r="H26" i="18" s="1"/>
  <c r="P25" i="18"/>
  <c r="H25" i="18"/>
  <c r="G25" i="18"/>
  <c r="P24" i="18"/>
  <c r="G24" i="18"/>
  <c r="H24" i="18" s="1"/>
  <c r="P23" i="18"/>
  <c r="H23" i="18"/>
  <c r="G23" i="18"/>
  <c r="P22" i="18"/>
  <c r="G22" i="18"/>
  <c r="H22" i="18" s="1"/>
  <c r="P21" i="18"/>
  <c r="G21" i="18"/>
  <c r="H21" i="18" s="1"/>
  <c r="P20" i="18"/>
  <c r="G20" i="18"/>
  <c r="H20" i="18" s="1"/>
  <c r="P19" i="18"/>
  <c r="G19" i="18"/>
  <c r="H19" i="18" s="1"/>
  <c r="P18" i="18"/>
  <c r="G18" i="18"/>
  <c r="H18" i="18" s="1"/>
  <c r="P17" i="18"/>
  <c r="H17" i="18"/>
  <c r="G17" i="18"/>
  <c r="P16" i="18"/>
  <c r="G16" i="18"/>
  <c r="H16" i="18" s="1"/>
  <c r="P15" i="18"/>
  <c r="H15" i="18"/>
  <c r="G15" i="18"/>
  <c r="P14" i="18"/>
  <c r="G14" i="18"/>
  <c r="H14" i="18" s="1"/>
  <c r="P13" i="18"/>
  <c r="G13" i="18"/>
  <c r="H13" i="18" s="1"/>
  <c r="P12" i="18"/>
  <c r="G12" i="18"/>
  <c r="H12" i="18" s="1"/>
  <c r="P11" i="18"/>
  <c r="G11" i="18"/>
  <c r="H11" i="18" s="1"/>
  <c r="P10" i="18"/>
  <c r="G10" i="18"/>
  <c r="H10" i="18" s="1"/>
  <c r="P9" i="18"/>
  <c r="H9" i="18"/>
  <c r="G9" i="18"/>
  <c r="P8" i="18"/>
  <c r="G8" i="18"/>
  <c r="H8" i="18" s="1"/>
  <c r="P7" i="18"/>
  <c r="H7" i="18"/>
  <c r="G7" i="18"/>
  <c r="P6" i="18"/>
  <c r="G6" i="18"/>
  <c r="H6" i="18" s="1"/>
  <c r="P5" i="18"/>
  <c r="G5" i="18"/>
  <c r="H5" i="18" s="1"/>
  <c r="G4" i="18"/>
  <c r="H4" i="18" s="1"/>
  <c r="G3" i="18"/>
  <c r="J59" i="16"/>
  <c r="G13" i="1" s="1"/>
  <c r="I59" i="16"/>
  <c r="G16" i="1" s="1"/>
  <c r="F59" i="16"/>
  <c r="G4" i="1"/>
  <c r="E59" i="16"/>
  <c r="D59" i="16"/>
  <c r="C59" i="16"/>
  <c r="G3" i="1" s="1"/>
  <c r="B59" i="16"/>
  <c r="G2" i="1" s="1"/>
  <c r="P45" i="16"/>
  <c r="P44" i="16"/>
  <c r="P43" i="16"/>
  <c r="P42" i="16"/>
  <c r="P41" i="16"/>
  <c r="P40" i="16"/>
  <c r="P39" i="16"/>
  <c r="P38" i="16"/>
  <c r="P37" i="16"/>
  <c r="P36" i="16"/>
  <c r="P35" i="16"/>
  <c r="P34" i="16"/>
  <c r="P33" i="16"/>
  <c r="P32" i="16"/>
  <c r="P31" i="16"/>
  <c r="P30" i="16"/>
  <c r="P29" i="16"/>
  <c r="P28" i="16"/>
  <c r="P27" i="16"/>
  <c r="P26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G5" i="16"/>
  <c r="H5" i="16" s="1"/>
  <c r="G4" i="16"/>
  <c r="H4" i="16" s="1"/>
  <c r="G3" i="16"/>
  <c r="H3" i="16" s="1"/>
  <c r="G21" i="12"/>
  <c r="H21" i="12" s="1"/>
  <c r="G47" i="7"/>
  <c r="H47" i="7" s="1"/>
  <c r="G59" i="18" l="1"/>
  <c r="H5" i="1" s="1"/>
  <c r="H6" i="1" s="1"/>
  <c r="H13" i="1"/>
  <c r="I12" i="1"/>
  <c r="G5" i="1"/>
  <c r="G6" i="1" s="1"/>
  <c r="H16" i="1"/>
  <c r="G17" i="1"/>
  <c r="G12" i="1"/>
  <c r="H3" i="18"/>
  <c r="G20" i="12"/>
  <c r="H20" i="12" s="1"/>
  <c r="G7" i="1" l="1"/>
  <c r="G11" i="1"/>
  <c r="G9" i="1"/>
  <c r="H7" i="1"/>
  <c r="H11" i="1"/>
  <c r="H9" i="1"/>
  <c r="G39" i="11"/>
  <c r="H39" i="11" s="1"/>
  <c r="Q45" i="10" l="1"/>
  <c r="Q44" i="10"/>
  <c r="Q43" i="10"/>
  <c r="Q42" i="10"/>
  <c r="Q41" i="10"/>
  <c r="Q40" i="10"/>
  <c r="Q39" i="10"/>
  <c r="Q38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9" i="10"/>
  <c r="Q8" i="10"/>
  <c r="Q7" i="10"/>
  <c r="Q6" i="10"/>
  <c r="Q5" i="10"/>
  <c r="P60" i="8"/>
  <c r="P59" i="8"/>
  <c r="P58" i="8"/>
  <c r="P57" i="8"/>
  <c r="P56" i="8"/>
  <c r="P55" i="8"/>
  <c r="P54" i="8"/>
  <c r="P53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16" i="8"/>
  <c r="P15" i="8"/>
  <c r="P14" i="8"/>
  <c r="P13" i="8"/>
  <c r="P12" i="8"/>
  <c r="P11" i="8"/>
  <c r="P10" i="8"/>
  <c r="P9" i="8"/>
  <c r="P8" i="8"/>
  <c r="P7" i="8"/>
  <c r="P6" i="8"/>
  <c r="P5" i="8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16" i="9"/>
  <c r="P15" i="9"/>
  <c r="P14" i="9"/>
  <c r="P13" i="9"/>
  <c r="P12" i="9"/>
  <c r="P11" i="9"/>
  <c r="P10" i="9"/>
  <c r="P9" i="9"/>
  <c r="P8" i="9"/>
  <c r="P7" i="9"/>
  <c r="P6" i="9"/>
  <c r="P5" i="9"/>
  <c r="P74" i="14"/>
  <c r="P73" i="14"/>
  <c r="P72" i="14"/>
  <c r="P71" i="14"/>
  <c r="P70" i="14"/>
  <c r="P69" i="14"/>
  <c r="P68" i="14"/>
  <c r="P67" i="14"/>
  <c r="P66" i="14"/>
  <c r="P65" i="14"/>
  <c r="P64" i="14"/>
  <c r="P63" i="14"/>
  <c r="P62" i="14"/>
  <c r="P61" i="14"/>
  <c r="P60" i="14"/>
  <c r="P59" i="14"/>
  <c r="P58" i="14"/>
  <c r="P57" i="14"/>
  <c r="P56" i="14"/>
  <c r="P55" i="14"/>
  <c r="P54" i="14"/>
  <c r="P53" i="14"/>
  <c r="P52" i="14"/>
  <c r="P51" i="14"/>
  <c r="P50" i="14"/>
  <c r="P49" i="14"/>
  <c r="P48" i="14"/>
  <c r="P47" i="14"/>
  <c r="P17" i="14"/>
  <c r="P16" i="14"/>
  <c r="P15" i="14"/>
  <c r="P14" i="14"/>
  <c r="P13" i="14"/>
  <c r="P12" i="14"/>
  <c r="P11" i="14"/>
  <c r="P10" i="14"/>
  <c r="P9" i="14"/>
  <c r="P8" i="14"/>
  <c r="P7" i="14"/>
  <c r="P6" i="14"/>
  <c r="P5" i="14"/>
  <c r="P61" i="15"/>
  <c r="P60" i="15"/>
  <c r="P59" i="15"/>
  <c r="P58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P13" i="15"/>
  <c r="P12" i="15"/>
  <c r="P11" i="15"/>
  <c r="P10" i="15"/>
  <c r="P9" i="15"/>
  <c r="P8" i="15"/>
  <c r="P7" i="15"/>
  <c r="P6" i="15"/>
  <c r="P5" i="15"/>
  <c r="P65" i="13"/>
  <c r="P64" i="13"/>
  <c r="P63" i="13"/>
  <c r="P62" i="13"/>
  <c r="P61" i="13"/>
  <c r="P60" i="13"/>
  <c r="P59" i="13"/>
  <c r="P58" i="13"/>
  <c r="P57" i="13"/>
  <c r="P56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16" i="13"/>
  <c r="P15" i="13"/>
  <c r="P14" i="13"/>
  <c r="P13" i="13"/>
  <c r="P12" i="13"/>
  <c r="P11" i="13"/>
  <c r="P10" i="13"/>
  <c r="P9" i="13"/>
  <c r="P8" i="13"/>
  <c r="P7" i="13"/>
  <c r="P6" i="13"/>
  <c r="P5" i="13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55" i="12"/>
  <c r="P54" i="12"/>
  <c r="P5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37" i="11"/>
  <c r="P52" i="11"/>
  <c r="P51" i="11"/>
  <c r="P50" i="11"/>
  <c r="P49" i="11"/>
  <c r="P48" i="11"/>
  <c r="P40" i="11"/>
  <c r="P39" i="11"/>
  <c r="P38" i="11"/>
  <c r="P36" i="11"/>
  <c r="P35" i="11"/>
  <c r="P34" i="11"/>
  <c r="P33" i="11"/>
  <c r="P32" i="11"/>
  <c r="P31" i="11"/>
  <c r="P30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9" i="11"/>
  <c r="P8" i="11"/>
  <c r="P7" i="11"/>
  <c r="P6" i="11"/>
  <c r="P5" i="11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Q37" i="10" s="1"/>
  <c r="P38" i="10"/>
  <c r="P39" i="10"/>
  <c r="P40" i="10"/>
  <c r="P41" i="10"/>
  <c r="P42" i="10"/>
  <c r="P43" i="10"/>
  <c r="P44" i="10"/>
  <c r="P45" i="10"/>
  <c r="P6" i="10"/>
  <c r="J42" i="13" l="1"/>
  <c r="I42" i="13"/>
  <c r="J51" i="14"/>
  <c r="I51" i="14"/>
  <c r="G46" i="7"/>
  <c r="H46" i="7" s="1"/>
  <c r="G38" i="11"/>
  <c r="H38" i="11" s="1"/>
  <c r="G37" i="11" l="1"/>
  <c r="H37" i="11" s="1"/>
  <c r="G45" i="7" l="1"/>
  <c r="H45" i="7" s="1"/>
  <c r="G36" i="11"/>
  <c r="H36" i="11"/>
  <c r="G44" i="7" l="1"/>
  <c r="H44" i="7" s="1"/>
  <c r="J37" i="8"/>
  <c r="I37" i="8"/>
  <c r="J49" i="12"/>
  <c r="F15" i="1" s="1"/>
  <c r="I49" i="12"/>
  <c r="F14" i="1" s="1"/>
  <c r="F13" i="1"/>
  <c r="F12" i="1"/>
  <c r="G19" i="12"/>
  <c r="H19" i="12" s="1"/>
  <c r="G35" i="11"/>
  <c r="H35" i="11" s="1"/>
  <c r="G43" i="7" l="1"/>
  <c r="H43" i="7" s="1"/>
  <c r="G34" i="11"/>
  <c r="H34" i="11" s="1"/>
  <c r="G18" i="12"/>
  <c r="H18" i="12" s="1"/>
  <c r="G42" i="7" l="1"/>
  <c r="H42" i="7" s="1"/>
  <c r="G33" i="11"/>
  <c r="H33" i="11" s="1"/>
  <c r="G32" i="11" l="1"/>
  <c r="H32" i="11" s="1"/>
  <c r="G41" i="7"/>
  <c r="H41" i="7" s="1"/>
  <c r="G31" i="11" l="1"/>
  <c r="H31" i="11" s="1"/>
  <c r="G40" i="7"/>
  <c r="H40" i="7" s="1"/>
  <c r="G30" i="11" l="1"/>
  <c r="H30" i="11" s="1"/>
  <c r="G39" i="7"/>
  <c r="H39" i="7" s="1"/>
  <c r="J58" i="11" l="1"/>
  <c r="I58" i="11"/>
  <c r="E13" i="1"/>
  <c r="E12" i="1"/>
  <c r="P17" i="1" l="1"/>
  <c r="O17" i="1"/>
  <c r="N17" i="1"/>
  <c r="L17" i="1"/>
  <c r="K17" i="1"/>
  <c r="J17" i="1"/>
  <c r="F17" i="1"/>
  <c r="C17" i="1"/>
  <c r="B17" i="1"/>
  <c r="P16" i="1"/>
  <c r="O16" i="1"/>
  <c r="N16" i="1"/>
  <c r="L16" i="1"/>
  <c r="K16" i="1"/>
  <c r="J16" i="1"/>
  <c r="F16" i="1"/>
  <c r="C16" i="1"/>
  <c r="B16" i="1"/>
  <c r="M13" i="1"/>
  <c r="M12" i="1"/>
  <c r="J34" i="9"/>
  <c r="M15" i="1" s="1"/>
  <c r="I34" i="9"/>
  <c r="M14" i="1" s="1"/>
  <c r="G27" i="11"/>
  <c r="H27" i="11" s="1"/>
  <c r="G28" i="11"/>
  <c r="H28" i="11" s="1"/>
  <c r="G29" i="11"/>
  <c r="H29" i="11" s="1"/>
  <c r="G36" i="7"/>
  <c r="H36" i="7" s="1"/>
  <c r="G37" i="7"/>
  <c r="H37" i="7" s="1"/>
  <c r="G38" i="7"/>
  <c r="H38" i="7" s="1"/>
  <c r="M16" i="1" l="1"/>
  <c r="M17" i="1"/>
  <c r="G35" i="7"/>
  <c r="H35" i="7" s="1"/>
  <c r="J39" i="4" l="1"/>
  <c r="I39" i="4"/>
  <c r="J39" i="10"/>
  <c r="I39" i="10"/>
  <c r="J54" i="8"/>
  <c r="I54" i="8"/>
  <c r="J51" i="9"/>
  <c r="I51" i="9"/>
  <c r="J68" i="14"/>
  <c r="I68" i="14"/>
  <c r="J55" i="15"/>
  <c r="I55" i="15"/>
  <c r="J59" i="13"/>
  <c r="I59" i="13"/>
  <c r="J66" i="12"/>
  <c r="I66" i="12"/>
  <c r="J47" i="5"/>
  <c r="I47" i="5"/>
  <c r="D13" i="1"/>
  <c r="Q13" i="1" s="1"/>
  <c r="Q17" i="1" s="1"/>
  <c r="D12" i="1"/>
  <c r="Q12" i="1" s="1"/>
  <c r="Q16" i="1" s="1"/>
  <c r="J82" i="7"/>
  <c r="D15" i="1" s="1"/>
  <c r="I82" i="7"/>
  <c r="D14" i="1" s="1"/>
  <c r="D17" i="1" l="1"/>
  <c r="D16" i="1"/>
  <c r="N4" i="1"/>
  <c r="M4" i="1"/>
  <c r="L4" i="1"/>
  <c r="K4" i="1"/>
  <c r="J4" i="1"/>
  <c r="F4" i="1"/>
  <c r="O4" i="1"/>
  <c r="P4" i="1"/>
  <c r="E4" i="1"/>
  <c r="D4" i="1"/>
  <c r="C4" i="1"/>
  <c r="Q8" i="1"/>
  <c r="Q10" i="1"/>
  <c r="B4" i="1"/>
  <c r="F38" i="15"/>
  <c r="E38" i="15"/>
  <c r="D38" i="15"/>
  <c r="C38" i="15"/>
  <c r="K3" i="1" s="1"/>
  <c r="B38" i="15"/>
  <c r="K2" i="1" s="1"/>
  <c r="F51" i="14"/>
  <c r="E51" i="14"/>
  <c r="D51" i="14"/>
  <c r="C51" i="14"/>
  <c r="L3" i="1" s="1"/>
  <c r="B51" i="14"/>
  <c r="L2" i="1" s="1"/>
  <c r="F42" i="13"/>
  <c r="E42" i="13"/>
  <c r="D42" i="13"/>
  <c r="C42" i="13"/>
  <c r="J3" i="1" s="1"/>
  <c r="B42" i="13"/>
  <c r="J2" i="1" s="1"/>
  <c r="F49" i="12"/>
  <c r="E49" i="12"/>
  <c r="D49" i="12"/>
  <c r="C49" i="12"/>
  <c r="F3" i="1" s="1"/>
  <c r="B49" i="12"/>
  <c r="F2" i="1" s="1"/>
  <c r="F58" i="11"/>
  <c r="E58" i="11"/>
  <c r="D58" i="11"/>
  <c r="C58" i="11"/>
  <c r="E3" i="1" s="1"/>
  <c r="B58" i="11"/>
  <c r="E2" i="1" s="1"/>
  <c r="F22" i="10"/>
  <c r="E22" i="10"/>
  <c r="D22" i="10"/>
  <c r="C22" i="10"/>
  <c r="O3" i="1" s="1"/>
  <c r="B22" i="10"/>
  <c r="O2" i="1" s="1"/>
  <c r="F34" i="9"/>
  <c r="E34" i="9"/>
  <c r="D34" i="9"/>
  <c r="C34" i="9"/>
  <c r="M3" i="1" s="1"/>
  <c r="B34" i="9"/>
  <c r="M2" i="1" s="1"/>
  <c r="F37" i="8"/>
  <c r="E37" i="8"/>
  <c r="D37" i="8"/>
  <c r="C37" i="8"/>
  <c r="N3" i="1" s="1"/>
  <c r="B37" i="8"/>
  <c r="N2" i="1" s="1"/>
  <c r="F82" i="7"/>
  <c r="E82" i="7"/>
  <c r="D82" i="7"/>
  <c r="C82" i="7"/>
  <c r="D3" i="1" s="1"/>
  <c r="B82" i="7"/>
  <c r="D2" i="1" s="1"/>
  <c r="F41" i="6"/>
  <c r="E41" i="6"/>
  <c r="D41" i="6"/>
  <c r="C41" i="6"/>
  <c r="C3" i="1" s="1"/>
  <c r="B41" i="6"/>
  <c r="C2" i="1" s="1"/>
  <c r="F30" i="5"/>
  <c r="E30" i="5"/>
  <c r="D30" i="5"/>
  <c r="C30" i="5"/>
  <c r="B3" i="1" s="1"/>
  <c r="B30" i="5"/>
  <c r="B2" i="1" s="1"/>
  <c r="F22" i="4"/>
  <c r="E22" i="4"/>
  <c r="D22" i="4"/>
  <c r="C22" i="4"/>
  <c r="P3" i="1" s="1"/>
  <c r="B22" i="4"/>
  <c r="P2" i="1" s="1"/>
  <c r="G13" i="15"/>
  <c r="H13" i="15" s="1"/>
  <c r="G12" i="15"/>
  <c r="H12" i="15" s="1"/>
  <c r="G11" i="15"/>
  <c r="H11" i="15" s="1"/>
  <c r="G10" i="15"/>
  <c r="H10" i="15" s="1"/>
  <c r="G9" i="15"/>
  <c r="H9" i="15" s="1"/>
  <c r="G8" i="15"/>
  <c r="H8" i="15" s="1"/>
  <c r="G7" i="15"/>
  <c r="H7" i="15" s="1"/>
  <c r="G6" i="15"/>
  <c r="H6" i="15" s="1"/>
  <c r="G5" i="15"/>
  <c r="H5" i="15" s="1"/>
  <c r="G4" i="15"/>
  <c r="H4" i="15" s="1"/>
  <c r="G3" i="15"/>
  <c r="H3" i="15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15" i="13"/>
  <c r="H15" i="13" s="1"/>
  <c r="G14" i="13"/>
  <c r="H14" i="13" s="1"/>
  <c r="G13" i="13"/>
  <c r="H13" i="13" s="1"/>
  <c r="G12" i="13"/>
  <c r="H12" i="13" s="1"/>
  <c r="G11" i="13"/>
  <c r="H11" i="13" s="1"/>
  <c r="G10" i="13"/>
  <c r="H10" i="13" s="1"/>
  <c r="G9" i="13"/>
  <c r="H9" i="13" s="1"/>
  <c r="G8" i="13"/>
  <c r="H8" i="13" s="1"/>
  <c r="G7" i="13"/>
  <c r="H7" i="13" s="1"/>
  <c r="G6" i="13"/>
  <c r="H6" i="13" s="1"/>
  <c r="G5" i="13"/>
  <c r="H5" i="13" s="1"/>
  <c r="G4" i="13"/>
  <c r="H4" i="13" s="1"/>
  <c r="G3" i="13"/>
  <c r="H3" i="13" s="1"/>
  <c r="G17" i="12"/>
  <c r="H17" i="12" s="1"/>
  <c r="G16" i="12"/>
  <c r="H16" i="12" s="1"/>
  <c r="G15" i="12"/>
  <c r="H15" i="12" s="1"/>
  <c r="G14" i="12"/>
  <c r="H14" i="12" s="1"/>
  <c r="G13" i="12"/>
  <c r="H13" i="12" s="1"/>
  <c r="G12" i="12"/>
  <c r="H12" i="12" s="1"/>
  <c r="G11" i="12"/>
  <c r="H11" i="12" s="1"/>
  <c r="G10" i="12"/>
  <c r="H10" i="12" s="1"/>
  <c r="G9" i="12"/>
  <c r="H9" i="12" s="1"/>
  <c r="G8" i="12"/>
  <c r="H8" i="12" s="1"/>
  <c r="G7" i="12"/>
  <c r="H7" i="12" s="1"/>
  <c r="G6" i="12"/>
  <c r="H6" i="12" s="1"/>
  <c r="G5" i="12"/>
  <c r="H5" i="12" s="1"/>
  <c r="G4" i="12"/>
  <c r="H4" i="12" s="1"/>
  <c r="G3" i="12"/>
  <c r="H3" i="12" s="1"/>
  <c r="G26" i="11"/>
  <c r="H26" i="11" s="1"/>
  <c r="G25" i="11"/>
  <c r="H25" i="11" s="1"/>
  <c r="G24" i="11"/>
  <c r="H24" i="11" s="1"/>
  <c r="G23" i="11"/>
  <c r="H23" i="11" s="1"/>
  <c r="G22" i="11"/>
  <c r="H22" i="11" s="1"/>
  <c r="G21" i="11"/>
  <c r="H21" i="11" s="1"/>
  <c r="G20" i="11"/>
  <c r="H20" i="11" s="1"/>
  <c r="G19" i="11"/>
  <c r="H19" i="11" s="1"/>
  <c r="G18" i="11"/>
  <c r="H18" i="11" s="1"/>
  <c r="G17" i="11"/>
  <c r="H17" i="11" s="1"/>
  <c r="G16" i="11"/>
  <c r="H16" i="11" s="1"/>
  <c r="G15" i="11"/>
  <c r="H15" i="11" s="1"/>
  <c r="G14" i="11"/>
  <c r="H14" i="11" s="1"/>
  <c r="G13" i="11"/>
  <c r="H13" i="11" s="1"/>
  <c r="G12" i="11"/>
  <c r="H12" i="11" s="1"/>
  <c r="G11" i="11"/>
  <c r="H11" i="11" s="1"/>
  <c r="G10" i="11"/>
  <c r="H10" i="11" s="1"/>
  <c r="G9" i="11"/>
  <c r="H9" i="11" s="1"/>
  <c r="G8" i="11"/>
  <c r="H8" i="11" s="1"/>
  <c r="G7" i="11"/>
  <c r="H7" i="11" s="1"/>
  <c r="G6" i="11"/>
  <c r="H6" i="11" s="1"/>
  <c r="G5" i="11"/>
  <c r="H5" i="11" s="1"/>
  <c r="G4" i="11"/>
  <c r="H4" i="11" s="1"/>
  <c r="G3" i="11"/>
  <c r="H3" i="11" s="1"/>
  <c r="G7" i="10"/>
  <c r="H7" i="10" s="1"/>
  <c r="G6" i="10"/>
  <c r="H6" i="10" s="1"/>
  <c r="G5" i="10"/>
  <c r="H5" i="10" s="1"/>
  <c r="G4" i="10"/>
  <c r="H4" i="10" s="1"/>
  <c r="G3" i="10"/>
  <c r="H3" i="10" s="1"/>
  <c r="G16" i="9"/>
  <c r="H16" i="9" s="1"/>
  <c r="G15" i="9"/>
  <c r="H15" i="9" s="1"/>
  <c r="G14" i="9"/>
  <c r="H14" i="9" s="1"/>
  <c r="G13" i="9"/>
  <c r="H13" i="9" s="1"/>
  <c r="G12" i="9"/>
  <c r="H12" i="9" s="1"/>
  <c r="G11" i="9"/>
  <c r="H11" i="9" s="1"/>
  <c r="G10" i="9"/>
  <c r="H10" i="9" s="1"/>
  <c r="G9" i="9"/>
  <c r="H9" i="9" s="1"/>
  <c r="G8" i="9"/>
  <c r="H8" i="9" s="1"/>
  <c r="G7" i="9"/>
  <c r="H7" i="9" s="1"/>
  <c r="G6" i="9"/>
  <c r="H6" i="9" s="1"/>
  <c r="G5" i="9"/>
  <c r="H5" i="9" s="1"/>
  <c r="G4" i="9"/>
  <c r="H4" i="9" s="1"/>
  <c r="G3" i="9"/>
  <c r="H3" i="9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4" i="6"/>
  <c r="H4" i="6" s="1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G3" i="6"/>
  <c r="H3" i="6" s="1"/>
  <c r="G4" i="7"/>
  <c r="H4" i="7" s="1"/>
  <c r="G5" i="7"/>
  <c r="H5" i="7" s="1"/>
  <c r="G6" i="7"/>
  <c r="H6" i="7" s="1"/>
  <c r="G7" i="7"/>
  <c r="H7" i="7" s="1"/>
  <c r="G8" i="7"/>
  <c r="H8" i="7" s="1"/>
  <c r="G9" i="7"/>
  <c r="H9" i="7" s="1"/>
  <c r="G10" i="7"/>
  <c r="H10" i="7" s="1"/>
  <c r="G11" i="7"/>
  <c r="H11" i="7" s="1"/>
  <c r="G12" i="7"/>
  <c r="H12" i="7" s="1"/>
  <c r="G13" i="7"/>
  <c r="H13" i="7" s="1"/>
  <c r="G14" i="7"/>
  <c r="H14" i="7" s="1"/>
  <c r="G15" i="7"/>
  <c r="H15" i="7" s="1"/>
  <c r="G16" i="7"/>
  <c r="H16" i="7" s="1"/>
  <c r="G17" i="7"/>
  <c r="H17" i="7" s="1"/>
  <c r="G18" i="7"/>
  <c r="H18" i="7" s="1"/>
  <c r="G19" i="7"/>
  <c r="H19" i="7" s="1"/>
  <c r="G20" i="7"/>
  <c r="H20" i="7" s="1"/>
  <c r="G21" i="7"/>
  <c r="H21" i="7" s="1"/>
  <c r="G22" i="7"/>
  <c r="H22" i="7" s="1"/>
  <c r="G23" i="7"/>
  <c r="H23" i="7" s="1"/>
  <c r="G24" i="7"/>
  <c r="H24" i="7" s="1"/>
  <c r="G25" i="7"/>
  <c r="H25" i="7" s="1"/>
  <c r="G26" i="7"/>
  <c r="H26" i="7" s="1"/>
  <c r="G27" i="7"/>
  <c r="H27" i="7" s="1"/>
  <c r="G28" i="7"/>
  <c r="H28" i="7" s="1"/>
  <c r="G29" i="7"/>
  <c r="H29" i="7" s="1"/>
  <c r="G30" i="7"/>
  <c r="H30" i="7" s="1"/>
  <c r="G31" i="7"/>
  <c r="H31" i="7" s="1"/>
  <c r="G32" i="7"/>
  <c r="H32" i="7" s="1"/>
  <c r="G33" i="7"/>
  <c r="H33" i="7" s="1"/>
  <c r="G34" i="7"/>
  <c r="H34" i="7" s="1"/>
  <c r="G3" i="7"/>
  <c r="H3" i="7" s="1"/>
  <c r="C5" i="1" l="1"/>
  <c r="C6" i="1" s="1"/>
  <c r="C9" i="1" s="1"/>
  <c r="K5" i="1"/>
  <c r="K6" i="1" s="1"/>
  <c r="K9" i="1" s="1"/>
  <c r="G22" i="4"/>
  <c r="P5" i="1"/>
  <c r="P6" i="1" s="1"/>
  <c r="P7" i="1" s="1"/>
  <c r="G22" i="10"/>
  <c r="N5" i="1"/>
  <c r="N6" i="1" s="1"/>
  <c r="N11" i="1" s="1"/>
  <c r="G37" i="8"/>
  <c r="L5" i="1"/>
  <c r="L6" i="1" s="1"/>
  <c r="G51" i="14"/>
  <c r="G38" i="15"/>
  <c r="G42" i="13"/>
  <c r="J5" i="1"/>
  <c r="J6" i="1" s="1"/>
  <c r="F5" i="1"/>
  <c r="F6" i="1" s="1"/>
  <c r="F7" i="1" s="1"/>
  <c r="G41" i="6"/>
  <c r="B5" i="1"/>
  <c r="B6" i="1" s="1"/>
  <c r="B9" i="1" s="1"/>
  <c r="G34" i="9"/>
  <c r="M5" i="1"/>
  <c r="M6" i="1" s="1"/>
  <c r="E5" i="1"/>
  <c r="E6" i="1" s="1"/>
  <c r="G58" i="11"/>
  <c r="G82" i="7"/>
  <c r="D5" i="1"/>
  <c r="D6" i="1" s="1"/>
  <c r="O5" i="1"/>
  <c r="O6" i="1" s="1"/>
  <c r="O9" i="1" s="1"/>
  <c r="Q4" i="1"/>
  <c r="B19" i="1" s="1"/>
  <c r="Q3" i="1"/>
  <c r="Q2" i="1"/>
  <c r="K7" i="1" l="1"/>
  <c r="K11" i="1"/>
  <c r="C11" i="1"/>
  <c r="C7" i="1"/>
  <c r="F9" i="1"/>
  <c r="N9" i="1"/>
  <c r="P9" i="1"/>
  <c r="J7" i="1"/>
  <c r="J9" i="1"/>
  <c r="L7" i="1"/>
  <c r="L9" i="1"/>
  <c r="E7" i="1"/>
  <c r="E9" i="1"/>
  <c r="D7" i="1"/>
  <c r="D9" i="1"/>
  <c r="M7" i="1"/>
  <c r="M9" i="1"/>
  <c r="M11" i="1"/>
  <c r="E11" i="1"/>
  <c r="Q5" i="1"/>
  <c r="D11" i="1"/>
  <c r="F11" i="1"/>
  <c r="O7" i="1"/>
  <c r="O11" i="1"/>
  <c r="P11" i="1"/>
  <c r="B7" i="1"/>
  <c r="B11" i="1"/>
  <c r="Q6" i="1"/>
  <c r="L11" i="1"/>
  <c r="N7" i="1"/>
  <c r="J11" i="1"/>
  <c r="B20" i="1" l="1"/>
  <c r="B21" i="1" s="1"/>
  <c r="Q9" i="1"/>
  <c r="Q7" i="1"/>
  <c r="Q11" i="1"/>
  <c r="E14" i="1"/>
  <c r="E16" i="1" s="1"/>
  <c r="E15" i="1"/>
  <c r="E17" i="1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Author</author>
  </authors>
  <commentList>
    <comment ref="C8" authorId="0" shapeId="2049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Why this increases?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752475</xdr:colOff>
                <xdr:row>6</xdr:row>
                <xdr:rowOff>95250</xdr:rowOff>
              </from>
              <to>
                <xdr:col>3</xdr:col>
                <xdr:colOff>600075</xdr:colOff>
                <xdr:row>10</xdr:row>
                <xdr:rowOff>85725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<sst xmlns="http://purl.oclc.org/ooxml/spreadsheetml/main" count="372" uniqueCount="87">
  <si>
    <t>Task</t>
  </si>
  <si>
    <t>Comsys Structure</t>
  </si>
  <si>
    <t>GNR</t>
  </si>
  <si>
    <t>Stock</t>
  </si>
  <si>
    <t>GL</t>
  </si>
  <si>
    <t>Cash</t>
  </si>
  <si>
    <t>Retail</t>
  </si>
  <si>
    <t>Plaza Codes</t>
  </si>
  <si>
    <t>POS</t>
  </si>
  <si>
    <t>AP</t>
  </si>
  <si>
    <t>AR</t>
  </si>
  <si>
    <t>Tax</t>
  </si>
  <si>
    <t>Sec</t>
  </si>
  <si>
    <t>Total</t>
  </si>
  <si>
    <t>Maintainability Index Reduction</t>
  </si>
  <si>
    <t>Cyclomatic Index Reduction</t>
  </si>
  <si>
    <t>Startup LOC</t>
  </si>
  <si>
    <t>Current LOC</t>
  </si>
  <si>
    <t>LOC Reduction per module</t>
  </si>
  <si>
    <t>% of Decrease</t>
  </si>
  <si>
    <t>Target Reduction%</t>
  </si>
  <si>
    <t>Reduction Per Day</t>
  </si>
  <si>
    <t>Required Days</t>
  </si>
  <si>
    <t>Performance Management</t>
  </si>
  <si>
    <t>Total Lines</t>
  </si>
  <si>
    <t>LOC Reduction</t>
  </si>
  <si>
    <t>Reduction%</t>
  </si>
  <si>
    <t>RCA</t>
  </si>
  <si>
    <t>Date</t>
  </si>
  <si>
    <t>Maintainability Index</t>
  </si>
  <si>
    <t>Cyclomatic Index</t>
  </si>
  <si>
    <t>Depth Of Inheritnce</t>
  </si>
  <si>
    <t>Class coupling</t>
  </si>
  <si>
    <t>Lines of codes</t>
  </si>
  <si>
    <t>Lines Variance</t>
  </si>
  <si>
    <t>Variance%</t>
  </si>
  <si>
    <t>Working Period Per Days</t>
  </si>
  <si>
    <t>Adding the logging module and check BVR</t>
  </si>
  <si>
    <t>Code Analysis Clones</t>
  </si>
  <si>
    <t>Arabic and english Resources is in the same imolementation classes</t>
  </si>
  <si>
    <t>Separating the resources in different resource module.</t>
  </si>
  <si>
    <t>Removing Un-used namespaces</t>
  </si>
  <si>
    <t>Code Cleaning Using Re-Sharper</t>
  </si>
  <si>
    <t>Cleaning Language Syntax</t>
  </si>
  <si>
    <t>Tree List View</t>
  </si>
  <si>
    <t>Using CheckBvr</t>
  </si>
  <si>
    <t>Resolving Issues and Code Cleaning</t>
  </si>
  <si>
    <t>Adding Logging information And code slicing</t>
  </si>
  <si>
    <t>Slicing and Logging</t>
  </si>
  <si>
    <t>Using Code analysis</t>
  </si>
  <si>
    <t>Startup</t>
  </si>
  <si>
    <t>Resources and Cleaning</t>
  </si>
  <si>
    <t>Remove un-used resources.</t>
  </si>
  <si>
    <t>Clean using resharper</t>
  </si>
  <si>
    <t>Function Slicing</t>
  </si>
  <si>
    <t>the increase resulted from the adding for logging, try, catch sections.</t>
  </si>
  <si>
    <t>Statistics</t>
  </si>
  <si>
    <t>Release build</t>
  </si>
  <si>
    <t>Resources</t>
  </si>
  <si>
    <t>refactoring using code analysis</t>
  </si>
  <si>
    <t>Exact Matches</t>
  </si>
  <si>
    <t>Strong Matches</t>
  </si>
  <si>
    <t>Current Exact Matches</t>
  </si>
  <si>
    <t>Startup Exact Matches</t>
  </si>
  <si>
    <t>Startup Strong Matches</t>
  </si>
  <si>
    <t>Current Strong matches</t>
  </si>
  <si>
    <t>Exact Match Reduction</t>
  </si>
  <si>
    <t>Strong match reduction</t>
  </si>
  <si>
    <t>Refactoring for logging</t>
  </si>
  <si>
    <t>Refactor for logging</t>
  </si>
  <si>
    <t>Cleanning from Yousra Team</t>
  </si>
  <si>
    <t>End Of Ahmed Mabruk Work</t>
  </si>
  <si>
    <t>Expected Lines for reduction</t>
  </si>
  <si>
    <t>Refactoring and removing unused screens</t>
  </si>
  <si>
    <t>NMI</t>
  </si>
  <si>
    <t>Total Remaining</t>
  </si>
  <si>
    <t>Approved Issues</t>
  </si>
  <si>
    <t>Suspended Issues</t>
  </si>
  <si>
    <t>Draft Issues</t>
  </si>
  <si>
    <t>The code increased because we added a new objects to the GNR like:
 Brands, Classification groups, Additional Expenses, and terms and conditions, Credit terms</t>
  </si>
  <si>
    <t>Solving Bugs</t>
  </si>
  <si>
    <t>Refactoring</t>
  </si>
  <si>
    <t>POM</t>
  </si>
  <si>
    <t>e-Commerce</t>
  </si>
  <si>
    <t>Rokaia first progress in refactoring</t>
  </si>
  <si>
    <t>OWS</t>
  </si>
  <si>
    <t>Mostafa Refactoring baseline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</si>
</sst>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rgb="FF000000"/>
      </patternFill>
    </fill>
    <fill>
      <patternFill patternType="solid">
        <fgColor rgb="FFC000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rgb="FF95B3D7"/>
      </start>
      <end/>
      <top/>
      <bottom/>
      <diagonal/>
    </border>
    <border>
      <start style="thin">
        <color rgb="FF95B3D7"/>
      </start>
      <end/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0" fillId="0" borderId="0" xfId="0" applyFont="1"/>
    <xf numFmtId="3" fontId="0" fillId="0" borderId="0" xfId="0" applyNumberFormat="1" applyFont="1"/>
    <xf numFmtId="9" fontId="0" fillId="0" borderId="0" xfId="0" applyNumberFormat="1" applyFont="1"/>
    <xf numFmtId="1" fontId="0" fillId="0" borderId="0" xfId="0" applyNumberFormat="1" applyFont="1"/>
    <xf numFmtId="164" fontId="20" fillId="0" borderId="0" xfId="0" applyNumberFormat="1" applyFont="1"/>
    <xf numFmtId="15" fontId="0" fillId="0" borderId="0" xfId="0" applyNumberFormat="1" applyFont="1"/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10" fontId="0" fillId="0" borderId="0" xfId="0" applyNumberFormat="1" applyFont="1"/>
    <xf numFmtId="0" fontId="22" fillId="0" borderId="0" xfId="0" applyFont="1"/>
    <xf numFmtId="1" fontId="20" fillId="0" borderId="0" xfId="0" applyNumberFormat="1" applyFont="1"/>
    <xf numFmtId="1" fontId="21" fillId="0" borderId="0" xfId="0" applyNumberFormat="1" applyFont="1"/>
    <xf numFmtId="0" fontId="20" fillId="0" borderId="0" xfId="0" applyFont="1"/>
    <xf numFmtId="15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3" fontId="19" fillId="33" borderId="13" xfId="0" applyNumberFormat="1" applyFont="1" applyFill="1" applyBorder="1" applyAlignment="1">
      <alignment horizontal="center"/>
    </xf>
    <xf numFmtId="1" fontId="0" fillId="0" borderId="0" xfId="0" quotePrefix="1" applyNumberFormat="1" applyFont="1"/>
    <xf numFmtId="0" fontId="0" fillId="0" borderId="0" xfId="0" applyFont="1" applyFill="1" applyBorder="1"/>
    <xf numFmtId="0" fontId="25" fillId="34" borderId="0" xfId="0" applyFont="1" applyFill="1"/>
    <xf numFmtId="15" fontId="18" fillId="0" borderId="0" xfId="0" applyNumberFormat="1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</a:t>
            </a:r>
            <a:r>
              <a:rPr lang="en-US" baseline="0%"/>
              <a:t> Metrics Statistics</a:t>
            </a:r>
            <a:endParaRPr lang="en-US"/>
          </a:p>
        </c:rich>
      </c:tx>
      <c:layout>
        <c:manualLayout>
          <c:xMode val="edge"/>
          <c:yMode val="edge"/>
          <c:x val="0.711870148841697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55289398177987E-2"/>
          <c:y val="0.28626422201188556"/>
          <c:w val="0.89896279860470474"/>
          <c:h val="0.44807733943247963"/>
        </c:manualLayout>
      </c:layout>
      <c:barChart>
        <c:barDir val="col"/>
        <c:grouping val="clustered"/>
        <c:varyColors val="0"/>
        <c:ser>
          <c:idx val="2"/>
          <c:order val="2"/>
          <c:spPr>
            <a:noFill/>
            <a:ln w="9525" cap="flat" cmpd="sng" algn="ctr">
              <a:solidFill>
                <a:schemeClr val="accent3"/>
              </a:solidFill>
              <a:miter lim="800%"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  <c:invertIfNegative val="0"/>
          <c:cat>
            <c:strRef>
              <c:f>'00-Statistics'!$B$1:$P$1</c:f>
              <c:strCache>
                <c:ptCount val="15"/>
                <c:pt idx="0">
                  <c:v>Comsys Structure</c:v>
                </c:pt>
                <c:pt idx="1">
                  <c:v>GNR</c:v>
                </c:pt>
                <c:pt idx="2">
                  <c:v>Stock</c:v>
                </c:pt>
                <c:pt idx="3">
                  <c:v>GL</c:v>
                </c:pt>
                <c:pt idx="4">
                  <c:v>Cash</c:v>
                </c:pt>
                <c:pt idx="5">
                  <c:v>POM</c:v>
                </c:pt>
                <c:pt idx="6">
                  <c:v>e-Commerce</c:v>
                </c:pt>
                <c:pt idx="7">
                  <c:v>OWS</c:v>
                </c:pt>
                <c:pt idx="8">
                  <c:v>Retail</c:v>
                </c:pt>
                <c:pt idx="9">
                  <c:v>Plaza Codes</c:v>
                </c:pt>
                <c:pt idx="10">
                  <c:v>POS</c:v>
                </c:pt>
                <c:pt idx="11">
                  <c:v>AP</c:v>
                </c:pt>
                <c:pt idx="12">
                  <c:v>AR</c:v>
                </c:pt>
                <c:pt idx="13">
                  <c:v>Tax</c:v>
                </c:pt>
                <c:pt idx="14">
                  <c:v>Sec</c:v>
                </c:pt>
              </c:strCache>
            </c:strRef>
          </c:cat>
          <c:val>
            <c:numRef>
              <c:f>'00-Statistics'!$B$4:$P$4</c:f>
              <c:numCache>
                <c:formatCode>#,##0</c:formatCode>
                <c:ptCount val="15"/>
                <c:pt idx="0" formatCode="General">
                  <c:v>42943</c:v>
                </c:pt>
                <c:pt idx="1">
                  <c:v>168870</c:v>
                </c:pt>
                <c:pt idx="2">
                  <c:v>102484</c:v>
                </c:pt>
                <c:pt idx="3">
                  <c:v>53960</c:v>
                </c:pt>
                <c:pt idx="4">
                  <c:v>69632</c:v>
                </c:pt>
                <c:pt idx="5">
                  <c:v>30000</c:v>
                </c:pt>
                <c:pt idx="6">
                  <c:v>599</c:v>
                </c:pt>
                <c:pt idx="7">
                  <c:v>142</c:v>
                </c:pt>
                <c:pt idx="8" formatCode="General">
                  <c:v>24445</c:v>
                </c:pt>
                <c:pt idx="9" formatCode="General">
                  <c:v>34000</c:v>
                </c:pt>
                <c:pt idx="10" formatCode="General">
                  <c:v>10903</c:v>
                </c:pt>
                <c:pt idx="11" formatCode="General">
                  <c:v>42163</c:v>
                </c:pt>
                <c:pt idx="12" formatCode="General">
                  <c:v>58678</c:v>
                </c:pt>
                <c:pt idx="13" formatCode="General">
                  <c:v>17039</c:v>
                </c:pt>
                <c:pt idx="14" formatCode="General">
                  <c:v>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9-4D97-9547-FCCF32E52BE7}"/>
            </c:ext>
          </c:extLst>
        </c:ser>
        <c:ser>
          <c:idx val="3"/>
          <c:order val="3"/>
          <c:spPr>
            <a:noFill/>
            <a:ln w="9525" cap="flat" cmpd="sng" algn="ctr">
              <a:solidFill>
                <a:schemeClr val="accent4"/>
              </a:solidFill>
              <a:miter lim="800%"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  <c:invertIfNegative val="0"/>
          <c:cat>
            <c:strRef>
              <c:f>'00-Statistics'!$B$1:$P$1</c:f>
              <c:strCache>
                <c:ptCount val="15"/>
                <c:pt idx="0">
                  <c:v>Comsys Structure</c:v>
                </c:pt>
                <c:pt idx="1">
                  <c:v>GNR</c:v>
                </c:pt>
                <c:pt idx="2">
                  <c:v>Stock</c:v>
                </c:pt>
                <c:pt idx="3">
                  <c:v>GL</c:v>
                </c:pt>
                <c:pt idx="4">
                  <c:v>Cash</c:v>
                </c:pt>
                <c:pt idx="5">
                  <c:v>POM</c:v>
                </c:pt>
                <c:pt idx="6">
                  <c:v>e-Commerce</c:v>
                </c:pt>
                <c:pt idx="7">
                  <c:v>OWS</c:v>
                </c:pt>
                <c:pt idx="8">
                  <c:v>Retail</c:v>
                </c:pt>
                <c:pt idx="9">
                  <c:v>Plaza Codes</c:v>
                </c:pt>
                <c:pt idx="10">
                  <c:v>POS</c:v>
                </c:pt>
                <c:pt idx="11">
                  <c:v>AP</c:v>
                </c:pt>
                <c:pt idx="12">
                  <c:v>AR</c:v>
                </c:pt>
                <c:pt idx="13">
                  <c:v>Tax</c:v>
                </c:pt>
                <c:pt idx="14">
                  <c:v>Sec</c:v>
                </c:pt>
              </c:strCache>
            </c:strRef>
          </c:cat>
          <c:val>
            <c:numRef>
              <c:f>'00-Statistics'!$B$5:$P$5</c:f>
              <c:numCache>
                <c:formatCode>#,##0</c:formatCode>
                <c:ptCount val="15"/>
                <c:pt idx="0" formatCode="General">
                  <c:v>39091</c:v>
                </c:pt>
                <c:pt idx="1">
                  <c:v>141087</c:v>
                </c:pt>
                <c:pt idx="2">
                  <c:v>72856</c:v>
                </c:pt>
                <c:pt idx="3">
                  <c:v>41677</c:v>
                </c:pt>
                <c:pt idx="4">
                  <c:v>51635</c:v>
                </c:pt>
                <c:pt idx="5">
                  <c:v>6819</c:v>
                </c:pt>
                <c:pt idx="6">
                  <c:v>1639</c:v>
                </c:pt>
                <c:pt idx="7">
                  <c:v>0</c:v>
                </c:pt>
                <c:pt idx="8">
                  <c:v>18613</c:v>
                </c:pt>
                <c:pt idx="9">
                  <c:v>25986</c:v>
                </c:pt>
                <c:pt idx="10">
                  <c:v>8477</c:v>
                </c:pt>
                <c:pt idx="11" formatCode="General">
                  <c:v>31557</c:v>
                </c:pt>
                <c:pt idx="12" formatCode="General">
                  <c:v>45933</c:v>
                </c:pt>
                <c:pt idx="13" formatCode="General">
                  <c:v>16236</c:v>
                </c:pt>
                <c:pt idx="14" formatCode="General">
                  <c:v>6247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19-4D97-9547-FCCF32E52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-925465184"/>
        <c:axId val="-9254559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%"/>
                  </a:ln>
                  <a:effectLst>
                    <a:glow rad="63500">
                      <a:schemeClr val="accent1">
                        <a:satMod val="175%"/>
                        <a:alpha val="25%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'00-Statistics'!$B$1:$P$1</c15:sqref>
                        </c15:formulaRef>
                      </c:ext>
                    </c:extLst>
                    <c:strCache>
                      <c:ptCount val="15"/>
                      <c:pt idx="0">
                        <c:v>Comsys Structure</c:v>
                      </c:pt>
                      <c:pt idx="1">
                        <c:v>GNR</c:v>
                      </c:pt>
                      <c:pt idx="2">
                        <c:v>Stock</c:v>
                      </c:pt>
                      <c:pt idx="3">
                        <c:v>GL</c:v>
                      </c:pt>
                      <c:pt idx="4">
                        <c:v>Cash</c:v>
                      </c:pt>
                      <c:pt idx="5">
                        <c:v>POM</c:v>
                      </c:pt>
                      <c:pt idx="6">
                        <c:v>e-Commerce</c:v>
                      </c:pt>
                      <c:pt idx="7">
                        <c:v>OWS</c:v>
                      </c:pt>
                      <c:pt idx="8">
                        <c:v>Retail</c:v>
                      </c:pt>
                      <c:pt idx="9">
                        <c:v>Plaza Codes</c:v>
                      </c:pt>
                      <c:pt idx="10">
                        <c:v>POS</c:v>
                      </c:pt>
                      <c:pt idx="11">
                        <c:v>AP</c:v>
                      </c:pt>
                      <c:pt idx="12">
                        <c:v>AR</c:v>
                      </c:pt>
                      <c:pt idx="13">
                        <c:v>Tax</c:v>
                      </c:pt>
                      <c:pt idx="14">
                        <c:v>Sec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'00-Statistics'!$B$2:$P$2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5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8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D19-4D97-9547-FCCF32E52BE7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noFill/>
                  <a:ln w="9525" cap="flat" cmpd="sng" algn="ctr">
                    <a:solidFill>
                      <a:schemeClr val="accent2"/>
                    </a:solidFill>
                    <a:miter lim="800%"/>
                  </a:ln>
                  <a:effectLst>
                    <a:glow rad="63500">
                      <a:schemeClr val="accent2">
                        <a:satMod val="175%"/>
                        <a:alpha val="25%"/>
                      </a:schemeClr>
                    </a:glo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'00-Statistics'!$B$1:$P$1</c15:sqref>
                        </c15:formulaRef>
                      </c:ext>
                    </c:extLst>
                    <c:strCache>
                      <c:ptCount val="15"/>
                      <c:pt idx="0">
                        <c:v>Comsys Structure</c:v>
                      </c:pt>
                      <c:pt idx="1">
                        <c:v>GNR</c:v>
                      </c:pt>
                      <c:pt idx="2">
                        <c:v>Stock</c:v>
                      </c:pt>
                      <c:pt idx="3">
                        <c:v>GL</c:v>
                      </c:pt>
                      <c:pt idx="4">
                        <c:v>Cash</c:v>
                      </c:pt>
                      <c:pt idx="5">
                        <c:v>POM</c:v>
                      </c:pt>
                      <c:pt idx="6">
                        <c:v>e-Commerce</c:v>
                      </c:pt>
                      <c:pt idx="7">
                        <c:v>OWS</c:v>
                      </c:pt>
                      <c:pt idx="8">
                        <c:v>Retail</c:v>
                      </c:pt>
                      <c:pt idx="9">
                        <c:v>Plaza Codes</c:v>
                      </c:pt>
                      <c:pt idx="10">
                        <c:v>POS</c:v>
                      </c:pt>
                      <c:pt idx="11">
                        <c:v>AP</c:v>
                      </c:pt>
                      <c:pt idx="12">
                        <c:v>AR</c:v>
                      </c:pt>
                      <c:pt idx="13">
                        <c:v>Tax</c:v>
                      </c:pt>
                      <c:pt idx="14">
                        <c:v>Sec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'00-Statistics'!$B$3:$P$3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1182</c:v>
                      </c:pt>
                      <c:pt idx="1">
                        <c:v>12076</c:v>
                      </c:pt>
                      <c:pt idx="2">
                        <c:v>6513</c:v>
                      </c:pt>
                      <c:pt idx="3">
                        <c:v>2760</c:v>
                      </c:pt>
                      <c:pt idx="4">
                        <c:v>6852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1370</c:v>
                      </c:pt>
                      <c:pt idx="9">
                        <c:v>2352</c:v>
                      </c:pt>
                      <c:pt idx="10">
                        <c:v>362</c:v>
                      </c:pt>
                      <c:pt idx="11">
                        <c:v>3285</c:v>
                      </c:pt>
                      <c:pt idx="12">
                        <c:v>4751</c:v>
                      </c:pt>
                      <c:pt idx="13">
                        <c:v>413</c:v>
                      </c:pt>
                      <c:pt idx="14">
                        <c:v>792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D19-4D97-9547-FCCF32E52BE7}"/>
                  </c:ext>
                </c:extLst>
              </c15:ser>
            </c15:filteredBarSeries>
          </c:ext>
        </c:extLst>
      </c:barChart>
      <c:catAx>
        <c:axId val="-925465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5455936"/>
        <c:crosses val="autoZero"/>
        <c:auto val="1"/>
        <c:lblAlgn val="ctr"/>
        <c:lblOffset val="100"/>
        <c:noMultiLvlLbl val="0"/>
      </c:catAx>
      <c:valAx>
        <c:axId val="-925455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54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3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94640</xdr:colOff>
      <xdr:row>21</xdr:row>
      <xdr:rowOff>54800</xdr:rowOff>
    </xdr:from>
    <xdr:to>
      <xdr:col>8</xdr:col>
      <xdr:colOff>297892</xdr:colOff>
      <xdr:row>36</xdr:row>
      <xdr:rowOff>79452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752475</xdr:colOff>
          <xdr:row>6</xdr:row>
          <xdr:rowOff>95250</xdr:rowOff>
        </xdr:from>
        <xdr:to>
          <xdr:col>3</xdr:col>
          <xdr:colOff>600075</xdr:colOff>
          <xdr:row>10</xdr:row>
          <xdr:rowOff>85725</xdr:rowOff>
        </xdr:to>
        <xdr:sp macro="" textlink="">
          <xdr:nvSpPr>
            <xdr:cNvPr id="2049" name="Comment 1025" hidden="1"/>
            <xdr:cNvSpPr txBox="1">
              <a:spLocks noChangeArrowheads="1"/>
            </xdr:cNvSpPr>
          </xdr:nvSpPr>
          <xdr:spPr bwMode="auto">
            <a:xfrm>
              <a:off x="3648075" y="1238250"/>
              <a:ext cx="923925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Author:</a:t>
              </a:r>
              <a:endParaRPr lang="en-US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Why this increases?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6"/>
  <sheetViews>
    <sheetView showGridLines="0" topLeftCell="A4" zoomScale="120" zoomScaleNormal="120" workbookViewId="0">
      <selection activeCell="B10" sqref="B10:I10"/>
    </sheetView>
  </sheetViews>
  <sheetFormatPr defaultRowHeight="15" x14ac:dyDescent="0.25"/>
  <cols>
    <col min="1" max="1" width="40.42578125" customWidth="1"/>
    <col min="2" max="2" width="16.42578125" customWidth="1"/>
    <col min="3" max="3" width="13.7109375" customWidth="1"/>
    <col min="4" max="4" width="19.28515625" customWidth="1"/>
    <col min="5" max="5" width="13.7109375" customWidth="1"/>
    <col min="6" max="7" width="10.7109375" customWidth="1"/>
    <col min="8" max="8" width="12.7109375" bestFit="1" customWidth="1"/>
    <col min="9" max="9" width="12.7109375" customWidth="1"/>
    <col min="10" max="10" width="10.7109375" customWidth="1"/>
    <col min="11" max="11" width="12" customWidth="1"/>
    <col min="12" max="17" width="10.710937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</v>
      </c>
      <c r="H1" s="2" t="s">
        <v>83</v>
      </c>
      <c r="I1" s="2" t="s">
        <v>85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3" t="s">
        <v>14</v>
      </c>
      <c r="B2" s="4">
        <f>'Comsys Structure'!B30</f>
        <v>1</v>
      </c>
      <c r="C2" s="4">
        <f>GNR!B41</f>
        <v>2</v>
      </c>
      <c r="D2" s="4">
        <f>STOCK!B82</f>
        <v>4</v>
      </c>
      <c r="E2" s="4">
        <f>GL!B58</f>
        <v>3</v>
      </c>
      <c r="F2" s="4">
        <f>Cash!B49</f>
        <v>3</v>
      </c>
      <c r="G2" s="4">
        <f>POM!B59</f>
        <v>0</v>
      </c>
      <c r="H2" s="4">
        <f>'e-Commerce'!B59</f>
        <v>0</v>
      </c>
      <c r="I2" s="4">
        <f>OWS!B59</f>
        <v>0</v>
      </c>
      <c r="J2" s="4">
        <f>PlazaCode!B42</f>
        <v>5</v>
      </c>
      <c r="K2" s="4">
        <f>Plaza!B38</f>
        <v>2</v>
      </c>
      <c r="L2" s="4">
        <f>POS!B51</f>
        <v>1</v>
      </c>
      <c r="M2" s="4">
        <f>AP!B34</f>
        <v>8</v>
      </c>
      <c r="N2" s="4">
        <f>AR!B37</f>
        <v>9</v>
      </c>
      <c r="O2" s="4">
        <f>Tax!B22</f>
        <v>5</v>
      </c>
      <c r="P2" s="4">
        <f>SecurityModule!B22</f>
        <v>20</v>
      </c>
      <c r="Q2" s="7">
        <f>SUM(B2:P2)</f>
        <v>63</v>
      </c>
    </row>
    <row r="3" spans="1:17" x14ac:dyDescent="0.25">
      <c r="A3" s="3" t="s">
        <v>15</v>
      </c>
      <c r="B3" s="4">
        <f>'Comsys Structure'!C30</f>
        <v>1182</v>
      </c>
      <c r="C3" s="4">
        <f>GNR!C41</f>
        <v>12076</v>
      </c>
      <c r="D3" s="4">
        <f>STOCK!C82</f>
        <v>6513</v>
      </c>
      <c r="E3" s="4">
        <f>GL!C58</f>
        <v>2760</v>
      </c>
      <c r="F3" s="4">
        <f>Cash!C49</f>
        <v>6852</v>
      </c>
      <c r="G3" s="4">
        <f>POM!C59</f>
        <v>0</v>
      </c>
      <c r="H3" s="4">
        <f>'e-Commerce'!C59</f>
        <v>0</v>
      </c>
      <c r="I3" s="4">
        <f>OWS!C59</f>
        <v>0</v>
      </c>
      <c r="J3" s="4">
        <f>PlazaCode!C42</f>
        <v>1370</v>
      </c>
      <c r="K3" s="4">
        <f>Plaza!C38</f>
        <v>2352</v>
      </c>
      <c r="L3" s="4">
        <f>POS!C51</f>
        <v>362</v>
      </c>
      <c r="M3" s="4">
        <f>AP!C34</f>
        <v>3285</v>
      </c>
      <c r="N3" s="4">
        <f>AR!C37</f>
        <v>4751</v>
      </c>
      <c r="O3" s="4">
        <f>Tax!C22</f>
        <v>413</v>
      </c>
      <c r="P3" s="4">
        <f>SecurityModule!C22</f>
        <v>792</v>
      </c>
      <c r="Q3" s="7">
        <f>SUM(B3:P3)</f>
        <v>42708</v>
      </c>
    </row>
    <row r="4" spans="1:17" x14ac:dyDescent="0.25">
      <c r="A4" s="3" t="s">
        <v>16</v>
      </c>
      <c r="B4" s="4">
        <f>'Comsys Structure'!F2</f>
        <v>42943</v>
      </c>
      <c r="C4" s="5">
        <f>GNR!F2</f>
        <v>168870</v>
      </c>
      <c r="D4" s="5">
        <f>STOCK!F2</f>
        <v>102484</v>
      </c>
      <c r="E4" s="5">
        <f>GL!F2</f>
        <v>53960</v>
      </c>
      <c r="F4" s="5">
        <f>Cash!F2</f>
        <v>69632</v>
      </c>
      <c r="G4" s="5">
        <f>POM!F2</f>
        <v>30000</v>
      </c>
      <c r="H4" s="5">
        <f>'e-Commerce'!F2</f>
        <v>599</v>
      </c>
      <c r="I4" s="5">
        <f>OWS!F2</f>
        <v>142</v>
      </c>
      <c r="J4" s="4">
        <f>PlazaCode!F2</f>
        <v>24445</v>
      </c>
      <c r="K4" s="4">
        <f>Plaza!F2</f>
        <v>34000</v>
      </c>
      <c r="L4" s="4">
        <f>POS!F2</f>
        <v>10903</v>
      </c>
      <c r="M4" s="4">
        <f>AP!F2</f>
        <v>42163</v>
      </c>
      <c r="N4" s="4">
        <f>AR!F2</f>
        <v>58678</v>
      </c>
      <c r="O4" s="4">
        <f>Tax!F2</f>
        <v>17039</v>
      </c>
      <c r="P4" s="4">
        <f>SecurityModule!F2</f>
        <v>8966</v>
      </c>
      <c r="Q4" s="7">
        <f>SUM(B4:P4)</f>
        <v>664824</v>
      </c>
    </row>
    <row r="5" spans="1:17" x14ac:dyDescent="0.25">
      <c r="A5" s="3" t="s">
        <v>17</v>
      </c>
      <c r="B5" s="4">
        <f>B4-'Comsys Structure'!F30</f>
        <v>39091</v>
      </c>
      <c r="C5" s="5">
        <f>C4-GNR!F41</f>
        <v>141087</v>
      </c>
      <c r="D5" s="5">
        <f>D4-STOCK!F82</f>
        <v>72856</v>
      </c>
      <c r="E5" s="5">
        <f>E4-GL!F58</f>
        <v>41677</v>
      </c>
      <c r="F5" s="5">
        <f>F4-Cash!F49</f>
        <v>51635</v>
      </c>
      <c r="G5" s="5">
        <f>G4-POM!F59</f>
        <v>6819</v>
      </c>
      <c r="H5" s="5">
        <f>'e-Commerce'!G59</f>
        <v>1639</v>
      </c>
      <c r="I5" s="5">
        <f>OWS!G59</f>
        <v>0</v>
      </c>
      <c r="J5" s="5">
        <f>J4-PlazaCode!F42</f>
        <v>18613</v>
      </c>
      <c r="K5" s="5">
        <f>K4-Plaza!F38</f>
        <v>25986</v>
      </c>
      <c r="L5" s="5">
        <f>L4-POS!F51</f>
        <v>8477</v>
      </c>
      <c r="M5" s="4">
        <f>M4-AP!F34</f>
        <v>31557</v>
      </c>
      <c r="N5" s="4">
        <f>N4-AR!F37</f>
        <v>45933</v>
      </c>
      <c r="O5" s="4">
        <f>O4-Tax!F22</f>
        <v>16236</v>
      </c>
      <c r="P5" s="4">
        <f>P4-SecurityModule!F22</f>
        <v>6247</v>
      </c>
      <c r="Q5" s="7">
        <f>SUM(B5:P5)</f>
        <v>507853</v>
      </c>
    </row>
    <row r="6" spans="1:17" x14ac:dyDescent="0.25">
      <c r="A6" s="3" t="s">
        <v>18</v>
      </c>
      <c r="B6" s="16">
        <f>B4-B5</f>
        <v>3852</v>
      </c>
      <c r="C6" s="16">
        <f t="shared" ref="C6:P6" si="0">C4-C5</f>
        <v>27783</v>
      </c>
      <c r="D6" s="16">
        <f t="shared" si="0"/>
        <v>29628</v>
      </c>
      <c r="E6" s="16">
        <f t="shared" si="0"/>
        <v>12283</v>
      </c>
      <c r="F6" s="16">
        <f t="shared" si="0"/>
        <v>17997</v>
      </c>
      <c r="G6" s="16">
        <f t="shared" ref="G6:H6" si="1">G4-G5</f>
        <v>23181</v>
      </c>
      <c r="H6" s="16">
        <f t="shared" si="1"/>
        <v>-1040</v>
      </c>
      <c r="I6" s="16">
        <f t="shared" ref="I6" si="2">I4-I5</f>
        <v>142</v>
      </c>
      <c r="J6" s="16">
        <f t="shared" si="0"/>
        <v>5832</v>
      </c>
      <c r="K6" s="16">
        <f t="shared" si="0"/>
        <v>8014</v>
      </c>
      <c r="L6" s="16">
        <f t="shared" si="0"/>
        <v>2426</v>
      </c>
      <c r="M6" s="16">
        <f t="shared" si="0"/>
        <v>10606</v>
      </c>
      <c r="N6" s="16">
        <f t="shared" si="0"/>
        <v>12745</v>
      </c>
      <c r="O6" s="16">
        <f t="shared" si="0"/>
        <v>803</v>
      </c>
      <c r="P6" s="16">
        <f t="shared" si="0"/>
        <v>2719</v>
      </c>
      <c r="Q6" s="14">
        <f>SUM(B6:P6)</f>
        <v>156971</v>
      </c>
    </row>
    <row r="7" spans="1:17" x14ac:dyDescent="0.25">
      <c r="A7" s="3" t="s">
        <v>19</v>
      </c>
      <c r="B7" s="6">
        <f>B6/B4</f>
        <v>8.9700300398202273E-2</v>
      </c>
      <c r="C7" s="6">
        <f t="shared" ref="C7:P7" si="3">C6/C4</f>
        <v>0.16452300586249777</v>
      </c>
      <c r="D7" s="6">
        <f t="shared" si="3"/>
        <v>0.2890987861519847</v>
      </c>
      <c r="E7" s="6">
        <f t="shared" si="3"/>
        <v>0.22763157894736843</v>
      </c>
      <c r="F7" s="6">
        <f t="shared" si="3"/>
        <v>0.25845875459558826</v>
      </c>
      <c r="G7" s="6">
        <f t="shared" ref="G7:H7" si="4">G6/G4</f>
        <v>0.77270000000000005</v>
      </c>
      <c r="H7" s="6">
        <f t="shared" si="4"/>
        <v>-1.7362270450751252</v>
      </c>
      <c r="I7" s="6">
        <f t="shared" ref="I7" si="5">I6/I4</f>
        <v>1</v>
      </c>
      <c r="J7" s="6">
        <f t="shared" si="3"/>
        <v>0.2385763959910002</v>
      </c>
      <c r="K7" s="6">
        <f t="shared" si="3"/>
        <v>0.23570588235294118</v>
      </c>
      <c r="L7" s="6">
        <f t="shared" si="3"/>
        <v>0.22250756672475466</v>
      </c>
      <c r="M7" s="6">
        <f t="shared" si="3"/>
        <v>0.25154756540094397</v>
      </c>
      <c r="N7" s="6">
        <f t="shared" si="3"/>
        <v>0.21720235863526363</v>
      </c>
      <c r="O7" s="6">
        <f t="shared" si="3"/>
        <v>4.7127178825048417E-2</v>
      </c>
      <c r="P7" s="6">
        <f t="shared" si="3"/>
        <v>0.30325674771358463</v>
      </c>
      <c r="Q7" s="6">
        <f>AVERAGE(B7:P7)</f>
        <v>0.17212060510160351</v>
      </c>
    </row>
    <row r="8" spans="1:17" x14ac:dyDescent="0.25">
      <c r="A8" s="3" t="s">
        <v>20</v>
      </c>
      <c r="B8" s="6">
        <v>0.3</v>
      </c>
      <c r="C8" s="6">
        <v>0.3</v>
      </c>
      <c r="D8" s="6">
        <v>0.3</v>
      </c>
      <c r="E8" s="6">
        <v>0.3</v>
      </c>
      <c r="F8" s="6">
        <v>0.3</v>
      </c>
      <c r="G8" s="6">
        <v>0.3</v>
      </c>
      <c r="H8" s="6">
        <v>0.3</v>
      </c>
      <c r="I8" s="6">
        <v>0.3</v>
      </c>
      <c r="J8" s="6">
        <v>0.3</v>
      </c>
      <c r="K8" s="6">
        <v>0.3</v>
      </c>
      <c r="L8" s="6">
        <v>0.3</v>
      </c>
      <c r="M8" s="6">
        <v>0.3</v>
      </c>
      <c r="N8" s="6">
        <v>0.3</v>
      </c>
      <c r="O8" s="6">
        <v>0.3</v>
      </c>
      <c r="P8" s="6">
        <v>0.3</v>
      </c>
      <c r="Q8" s="6">
        <f>AVERAGE(B8:P8)</f>
        <v>0.29999999999999993</v>
      </c>
    </row>
    <row r="9" spans="1:17" x14ac:dyDescent="0.25">
      <c r="A9" s="3" t="s">
        <v>72</v>
      </c>
      <c r="B9" s="7">
        <f>B4*B8-B6</f>
        <v>9030.9</v>
      </c>
      <c r="C9" s="7">
        <f t="shared" ref="C9:Q9" si="6">C4*C8-C6</f>
        <v>22878</v>
      </c>
      <c r="D9" s="7">
        <f t="shared" si="6"/>
        <v>1117.1999999999971</v>
      </c>
      <c r="E9" s="7">
        <f t="shared" si="6"/>
        <v>3905</v>
      </c>
      <c r="F9" s="7">
        <f t="shared" si="6"/>
        <v>2892.5999999999985</v>
      </c>
      <c r="G9" s="7">
        <f t="shared" ref="G9:H9" si="7">G4*G8-G6</f>
        <v>-14181</v>
      </c>
      <c r="H9" s="7">
        <f t="shared" si="7"/>
        <v>1219.7</v>
      </c>
      <c r="I9" s="7">
        <f t="shared" ref="I9" si="8">I4*I8-I6</f>
        <v>-99.4</v>
      </c>
      <c r="J9" s="7">
        <f t="shared" si="6"/>
        <v>1501.5</v>
      </c>
      <c r="K9" s="7">
        <f t="shared" si="6"/>
        <v>2186</v>
      </c>
      <c r="L9" s="7">
        <f t="shared" si="6"/>
        <v>844.90000000000009</v>
      </c>
      <c r="M9" s="7">
        <f t="shared" si="6"/>
        <v>2042.8999999999996</v>
      </c>
      <c r="N9" s="7">
        <f t="shared" si="6"/>
        <v>4858.3999999999978</v>
      </c>
      <c r="O9" s="7">
        <f t="shared" si="6"/>
        <v>4308.7</v>
      </c>
      <c r="P9" s="7">
        <f t="shared" si="6"/>
        <v>-29.200000000000273</v>
      </c>
      <c r="Q9" s="7">
        <f t="shared" si="6"/>
        <v>42476.199999999953</v>
      </c>
    </row>
    <row r="10" spans="1:17" x14ac:dyDescent="0.25">
      <c r="A10" s="3" t="s">
        <v>21</v>
      </c>
      <c r="B10" s="7">
        <v>1000</v>
      </c>
      <c r="C10" s="7">
        <v>1000</v>
      </c>
      <c r="D10" s="7">
        <v>2000</v>
      </c>
      <c r="E10" s="7">
        <v>1000</v>
      </c>
      <c r="F10" s="7">
        <v>1000</v>
      </c>
      <c r="G10" s="7">
        <v>1000</v>
      </c>
      <c r="H10" s="7">
        <v>1000</v>
      </c>
      <c r="I10" s="7">
        <v>1000</v>
      </c>
      <c r="J10" s="7">
        <v>1000</v>
      </c>
      <c r="K10" s="7">
        <v>1000</v>
      </c>
      <c r="L10" s="7">
        <v>1000</v>
      </c>
      <c r="M10" s="7">
        <v>1000</v>
      </c>
      <c r="N10" s="7">
        <v>1000</v>
      </c>
      <c r="O10" s="7">
        <v>1000</v>
      </c>
      <c r="P10" s="7">
        <v>1000</v>
      </c>
      <c r="Q10" s="7">
        <f>SUM(B10:P10)</f>
        <v>16000</v>
      </c>
    </row>
    <row r="11" spans="1:17" x14ac:dyDescent="0.25">
      <c r="A11" s="3" t="s">
        <v>22</v>
      </c>
      <c r="B11" s="14">
        <f>(B4*B8 -B6)/B10</f>
        <v>9.030899999999999</v>
      </c>
      <c r="C11" s="14">
        <f t="shared" ref="C11:P11" si="9">(C4*C8 -C6)/C10</f>
        <v>22.878</v>
      </c>
      <c r="D11" s="14">
        <f t="shared" si="9"/>
        <v>0.55859999999999854</v>
      </c>
      <c r="E11" s="14">
        <f t="shared" si="9"/>
        <v>3.9049999999999998</v>
      </c>
      <c r="F11" s="14">
        <f t="shared" si="9"/>
        <v>2.8925999999999985</v>
      </c>
      <c r="G11" s="14">
        <f t="shared" ref="G11:H11" si="10">(G4*G8 -G6)/G10</f>
        <v>-14.180999999999999</v>
      </c>
      <c r="H11" s="14">
        <f t="shared" si="10"/>
        <v>1.2197</v>
      </c>
      <c r="I11" s="14">
        <f t="shared" ref="I11" si="11">(I4*I8 -I6)/I10</f>
        <v>-9.9400000000000002E-2</v>
      </c>
      <c r="J11" s="14">
        <f t="shared" si="9"/>
        <v>1.5015000000000001</v>
      </c>
      <c r="K11" s="14">
        <f t="shared" si="9"/>
        <v>2.1859999999999999</v>
      </c>
      <c r="L11" s="14">
        <f t="shared" si="9"/>
        <v>0.8449000000000001</v>
      </c>
      <c r="M11" s="14">
        <f t="shared" si="9"/>
        <v>2.0428999999999995</v>
      </c>
      <c r="N11" s="14">
        <f t="shared" si="9"/>
        <v>4.8583999999999978</v>
      </c>
      <c r="O11" s="14">
        <f t="shared" si="9"/>
        <v>4.3087</v>
      </c>
      <c r="P11" s="14">
        <f t="shared" si="9"/>
        <v>-2.9200000000000274E-2</v>
      </c>
      <c r="Q11" s="14">
        <f>SUM(B11:P11)</f>
        <v>41.9176</v>
      </c>
    </row>
    <row r="12" spans="1:17" x14ac:dyDescent="0.25">
      <c r="A12" s="3" t="s">
        <v>63</v>
      </c>
      <c r="B12" s="7"/>
      <c r="C12" s="7"/>
      <c r="D12" s="7">
        <f>STOCK!I34</f>
        <v>297</v>
      </c>
      <c r="E12">
        <f>GL!I27</f>
        <v>165</v>
      </c>
      <c r="F12" s="7">
        <f>Cash!I18</f>
        <v>260</v>
      </c>
      <c r="G12" s="7">
        <f>POM!I59</f>
        <v>9</v>
      </c>
      <c r="H12" s="7">
        <f>'e-Commerce'!I59</f>
        <v>0</v>
      </c>
      <c r="I12" s="7">
        <f>'e-Commerce'!J59</f>
        <v>0</v>
      </c>
      <c r="J12" s="7"/>
      <c r="K12" s="7"/>
      <c r="L12" s="7"/>
      <c r="M12" s="7">
        <f>AP!I7</f>
        <v>135</v>
      </c>
      <c r="N12" s="7"/>
      <c r="O12" s="7"/>
      <c r="P12" s="7"/>
      <c r="Q12" s="14">
        <f>SUM(B12:P12)</f>
        <v>866</v>
      </c>
    </row>
    <row r="13" spans="1:17" x14ac:dyDescent="0.25">
      <c r="A13" s="3" t="s">
        <v>64</v>
      </c>
      <c r="B13" s="7"/>
      <c r="C13" s="7"/>
      <c r="D13" s="7">
        <f>STOCK!J34</f>
        <v>233</v>
      </c>
      <c r="E13">
        <f>GL!J27</f>
        <v>96</v>
      </c>
      <c r="F13" s="7">
        <f>Cash!J18</f>
        <v>169</v>
      </c>
      <c r="G13" s="7">
        <f>POM!J59</f>
        <v>4</v>
      </c>
      <c r="H13" s="22">
        <f>'e-Commerce'!J59</f>
        <v>0</v>
      </c>
      <c r="I13" s="22">
        <f>'e-Commerce'!K59</f>
        <v>0</v>
      </c>
      <c r="J13" s="7"/>
      <c r="K13" s="7"/>
      <c r="L13" s="7"/>
      <c r="M13" s="7">
        <f>AP!J7</f>
        <v>122</v>
      </c>
      <c r="N13" s="7"/>
      <c r="O13" s="7"/>
      <c r="P13" s="7"/>
      <c r="Q13" s="14">
        <f>SUM(B13:P13)</f>
        <v>624</v>
      </c>
    </row>
    <row r="14" spans="1:17" x14ac:dyDescent="0.25">
      <c r="A14" s="3" t="s">
        <v>66</v>
      </c>
      <c r="B14" s="7"/>
      <c r="C14" s="7"/>
      <c r="D14" s="7">
        <f>STOCK!I82</f>
        <v>213</v>
      </c>
      <c r="E14">
        <f>GL!I58</f>
        <v>22</v>
      </c>
      <c r="F14" s="7">
        <f>Cash!I49</f>
        <v>57</v>
      </c>
      <c r="G14" s="7"/>
      <c r="H14" s="7"/>
      <c r="I14" s="7"/>
      <c r="J14" s="7"/>
      <c r="K14" s="7"/>
      <c r="L14" s="7"/>
      <c r="M14" s="7">
        <f>AP!I34</f>
        <v>120</v>
      </c>
      <c r="N14" s="7"/>
      <c r="O14" s="7"/>
      <c r="P14" s="7"/>
      <c r="Q14" s="7"/>
    </row>
    <row r="15" spans="1:17" x14ac:dyDescent="0.25">
      <c r="A15" s="3" t="s">
        <v>67</v>
      </c>
      <c r="B15" s="7"/>
      <c r="C15" s="7"/>
      <c r="D15" s="7">
        <f>STOCK!J82</f>
        <v>57</v>
      </c>
      <c r="E15">
        <f>GL!J58</f>
        <v>26</v>
      </c>
      <c r="F15" s="7">
        <f>Cash!J49</f>
        <v>27</v>
      </c>
      <c r="G15" s="7"/>
      <c r="H15" s="7"/>
      <c r="I15" s="7"/>
      <c r="J15" s="7"/>
      <c r="K15" s="7"/>
      <c r="L15" s="7"/>
      <c r="M15" s="7">
        <f>AP!J34</f>
        <v>59</v>
      </c>
      <c r="N15" s="7"/>
      <c r="O15" s="7"/>
      <c r="P15" s="7"/>
      <c r="Q15" s="7"/>
    </row>
    <row r="16" spans="1:17" x14ac:dyDescent="0.25">
      <c r="A16" s="3" t="s">
        <v>62</v>
      </c>
      <c r="B16" s="15">
        <f t="shared" ref="B16:C16" si="12">B12-B14</f>
        <v>0</v>
      </c>
      <c r="C16" s="15">
        <f t="shared" si="12"/>
        <v>0</v>
      </c>
      <c r="D16" s="15">
        <f>D12-D14</f>
        <v>84</v>
      </c>
      <c r="E16" s="15">
        <f>E12-E14</f>
        <v>143</v>
      </c>
      <c r="F16" s="15">
        <f t="shared" ref="F16:Q16" si="13">F12-F14</f>
        <v>203</v>
      </c>
      <c r="G16" s="7">
        <f>POM!I59</f>
        <v>9</v>
      </c>
      <c r="H16" s="7">
        <f>POM!J59</f>
        <v>4</v>
      </c>
      <c r="I16" s="7">
        <f>POM!K59</f>
        <v>0</v>
      </c>
      <c r="J16" s="15">
        <f t="shared" si="13"/>
        <v>0</v>
      </c>
      <c r="K16" s="15">
        <f t="shared" si="13"/>
        <v>0</v>
      </c>
      <c r="L16" s="15">
        <f t="shared" si="13"/>
        <v>0</v>
      </c>
      <c r="M16" s="15">
        <f t="shared" si="13"/>
        <v>15</v>
      </c>
      <c r="N16" s="15">
        <f t="shared" si="13"/>
        <v>0</v>
      </c>
      <c r="O16" s="15">
        <f t="shared" si="13"/>
        <v>0</v>
      </c>
      <c r="P16" s="15">
        <f t="shared" si="13"/>
        <v>0</v>
      </c>
      <c r="Q16" s="15">
        <f t="shared" si="13"/>
        <v>866</v>
      </c>
    </row>
    <row r="17" spans="1:17" x14ac:dyDescent="0.25">
      <c r="A17" s="3" t="s">
        <v>65</v>
      </c>
      <c r="B17" s="15">
        <f t="shared" ref="B17:C17" si="14">B13-B15</f>
        <v>0</v>
      </c>
      <c r="C17" s="15">
        <f t="shared" si="14"/>
        <v>0</v>
      </c>
      <c r="D17" s="15">
        <f>D13-D15</f>
        <v>176</v>
      </c>
      <c r="E17" s="15">
        <f>E13-E15</f>
        <v>70</v>
      </c>
      <c r="F17" s="15">
        <f t="shared" ref="F17:Q17" si="15">F13-F15</f>
        <v>142</v>
      </c>
      <c r="G17" s="7">
        <f>POM!J59</f>
        <v>4</v>
      </c>
      <c r="H17" s="7">
        <f>POM!K59</f>
        <v>0</v>
      </c>
      <c r="I17" s="7">
        <f>POM!L59</f>
        <v>0</v>
      </c>
      <c r="J17" s="15">
        <f t="shared" si="15"/>
        <v>0</v>
      </c>
      <c r="K17" s="15">
        <f t="shared" si="15"/>
        <v>0</v>
      </c>
      <c r="L17" s="15">
        <f t="shared" si="15"/>
        <v>0</v>
      </c>
      <c r="M17" s="15">
        <f t="shared" si="15"/>
        <v>63</v>
      </c>
      <c r="N17" s="15">
        <f t="shared" si="15"/>
        <v>0</v>
      </c>
      <c r="O17" s="15">
        <f t="shared" si="15"/>
        <v>0</v>
      </c>
      <c r="P17" s="15">
        <f t="shared" si="15"/>
        <v>0</v>
      </c>
      <c r="Q17" s="15">
        <f t="shared" si="15"/>
        <v>624</v>
      </c>
    </row>
    <row r="18" spans="1:17" x14ac:dyDescent="0.25">
      <c r="A18" s="3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3" t="s">
        <v>24</v>
      </c>
      <c r="B19" s="14">
        <f>Q4</f>
        <v>664824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3" t="s">
        <v>25</v>
      </c>
      <c r="B20" s="14">
        <f>Q6</f>
        <v>156971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3" t="s">
        <v>26</v>
      </c>
      <c r="B21" s="8">
        <f>B20/B19</f>
        <v>0.23610910556778936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conditionalFormatting sqref="B7:F7 J7:P7">
    <cfRule type="cellIs" dxfId="96" priority="18" operator="equal">
      <formula>MAX($B$7:$P$7)</formula>
    </cfRule>
    <cfRule type="cellIs" dxfId="95" priority="19" operator="equal">
      <formula>"Max($B$7:$M$7)"</formula>
    </cfRule>
  </conditionalFormatting>
  <conditionalFormatting sqref="B6:F6 J6:P6">
    <cfRule type="cellIs" dxfId="94" priority="17" operator="equal">
      <formula>MAX($B$6:$P$6)</formula>
    </cfRule>
  </conditionalFormatting>
  <conditionalFormatting sqref="B5:G5 J5:P5">
    <cfRule type="cellIs" dxfId="93" priority="16" operator="equal">
      <formula>MAX($B$5:$P$5)</formula>
    </cfRule>
  </conditionalFormatting>
  <conditionalFormatting sqref="B9:F9 J9:P9">
    <cfRule type="cellIs" dxfId="92" priority="15" operator="equal">
      <formula>MAX($B$9:$P$9)</formula>
    </cfRule>
  </conditionalFormatting>
  <conditionalFormatting sqref="G7">
    <cfRule type="cellIs" dxfId="91" priority="13" operator="equal">
      <formula>MAX($B$7:$P$7)</formula>
    </cfRule>
    <cfRule type="cellIs" dxfId="90" priority="14" operator="equal">
      <formula>"Max($B$7:$M$7)"</formula>
    </cfRule>
  </conditionalFormatting>
  <conditionalFormatting sqref="G6">
    <cfRule type="cellIs" dxfId="89" priority="12" operator="equal">
      <formula>MAX($B$6:$P$6)</formula>
    </cfRule>
  </conditionalFormatting>
  <conditionalFormatting sqref="G9">
    <cfRule type="cellIs" dxfId="88" priority="11" operator="equal">
      <formula>MAX($B$9:$P$9)</formula>
    </cfRule>
  </conditionalFormatting>
  <conditionalFormatting sqref="H5">
    <cfRule type="cellIs" dxfId="87" priority="10" operator="equal">
      <formula>MAX($B$5:$P$5)</formula>
    </cfRule>
  </conditionalFormatting>
  <conditionalFormatting sqref="H7">
    <cfRule type="cellIs" dxfId="86" priority="8" operator="equal">
      <formula>MAX($B$7:$P$7)</formula>
    </cfRule>
    <cfRule type="cellIs" dxfId="85" priority="9" operator="equal">
      <formula>"Max($B$7:$M$7)"</formula>
    </cfRule>
  </conditionalFormatting>
  <conditionalFormatting sqref="H6">
    <cfRule type="cellIs" dxfId="84" priority="7" operator="equal">
      <formula>MAX($B$6:$P$6)</formula>
    </cfRule>
  </conditionalFormatting>
  <conditionalFormatting sqref="H9">
    <cfRule type="cellIs" dxfId="83" priority="6" operator="equal">
      <formula>MAX($B$9:$P$9)</formula>
    </cfRule>
  </conditionalFormatting>
  <conditionalFormatting sqref="I5">
    <cfRule type="cellIs" dxfId="82" priority="5" operator="equal">
      <formula>MAX($B$5:$P$5)</formula>
    </cfRule>
  </conditionalFormatting>
  <conditionalFormatting sqref="I7">
    <cfRule type="cellIs" dxfId="81" priority="3" operator="equal">
      <formula>MAX($B$7:$P$7)</formula>
    </cfRule>
    <cfRule type="cellIs" dxfId="80" priority="4" operator="equal">
      <formula>"Max($B$7:$M$7)"</formula>
    </cfRule>
  </conditionalFormatting>
  <conditionalFormatting sqref="I6">
    <cfRule type="cellIs" dxfId="79" priority="2" operator="equal">
      <formula>MAX($B$6:$P$6)</formula>
    </cfRule>
  </conditionalFormatting>
  <conditionalFormatting sqref="I9">
    <cfRule type="cellIs" dxfId="78" priority="1" operator="equal">
      <formula>MAX($B$9:$P$9)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6"/>
  <sheetViews>
    <sheetView showGridLines="0" workbookViewId="0">
      <selection activeCell="A22" sqref="A22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8" width="13.85546875" customWidth="1"/>
    <col min="9" max="9" width="13.7109375" bestFit="1" customWidth="1"/>
    <col min="10" max="10" width="14.85546875" bestFit="1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2015-06-24</v>
      </c>
      <c r="B2" s="4">
        <v>57</v>
      </c>
      <c r="C2" s="4">
        <v>2501</v>
      </c>
      <c r="D2" s="4">
        <v>8</v>
      </c>
      <c r="E2" s="4">
        <v>189</v>
      </c>
      <c r="F2" s="4">
        <v>8966</v>
      </c>
      <c r="G2" s="5">
        <v>0</v>
      </c>
      <c r="H2" s="5">
        <v>0</v>
      </c>
      <c r="I2" s="4"/>
      <c r="J2" s="4"/>
      <c r="K2" s="5"/>
    </row>
    <row r="3" spans="1:16" x14ac:dyDescent="0.25">
      <c r="A3" s="9" t="d">
        <v>2015-06-28</v>
      </c>
      <c r="B3" s="4">
        <v>57</v>
      </c>
      <c r="C3" s="4">
        <v>2498</v>
      </c>
      <c r="D3" s="4">
        <v>8</v>
      </c>
      <c r="E3" s="4">
        <v>190</v>
      </c>
      <c r="F3" s="4">
        <v>8939</v>
      </c>
      <c r="G3" s="5">
        <f t="shared" ref="G3:G20" si="0">F2-F3</f>
        <v>27</v>
      </c>
      <c r="H3" s="12">
        <f t="shared" ref="H3:H20" si="1">G3/F3</f>
        <v>3.0204720886005147E-3</v>
      </c>
      <c r="I3" s="4"/>
      <c r="J3" s="4"/>
      <c r="K3" s="4"/>
    </row>
    <row r="4" spans="1:16" x14ac:dyDescent="0.25">
      <c r="A4" s="9" t="d">
        <v>2015-07-02</v>
      </c>
      <c r="B4" s="4">
        <v>57</v>
      </c>
      <c r="C4" s="4">
        <v>2486</v>
      </c>
      <c r="D4" s="4">
        <v>8</v>
      </c>
      <c r="E4" s="4">
        <v>190</v>
      </c>
      <c r="F4" s="4">
        <v>8899</v>
      </c>
      <c r="G4" s="5">
        <f t="shared" si="0"/>
        <v>40</v>
      </c>
      <c r="H4" s="12">
        <f t="shared" si="1"/>
        <v>4.4948870659624676E-3</v>
      </c>
      <c r="I4" s="4"/>
      <c r="J4" s="4"/>
      <c r="K4" s="4"/>
    </row>
    <row r="5" spans="1:16" x14ac:dyDescent="0.25">
      <c r="A5" s="9" t="d">
        <v>2015-08-23</v>
      </c>
      <c r="B5" s="4">
        <v>58</v>
      </c>
      <c r="C5" s="4">
        <v>2345</v>
      </c>
      <c r="D5" s="4">
        <v>8</v>
      </c>
      <c r="E5" s="4">
        <v>192</v>
      </c>
      <c r="F5" s="4">
        <v>8555</v>
      </c>
      <c r="G5" s="5">
        <f t="shared" si="0"/>
        <v>344</v>
      </c>
      <c r="H5" s="12">
        <f t="shared" si="1"/>
        <v>4.0210403272939801E-2</v>
      </c>
      <c r="I5" s="4"/>
      <c r="J5" s="4"/>
      <c r="K5" s="4"/>
      <c r="M5">
        <v>7</v>
      </c>
      <c r="P5">
        <f>SUM(L5:N5)</f>
        <v>7</v>
      </c>
    </row>
    <row r="6" spans="1:16" x14ac:dyDescent="0.25">
      <c r="A6" s="9" t="d">
        <v>2015-08-24</v>
      </c>
      <c r="B6" s="4">
        <v>59</v>
      </c>
      <c r="C6" s="4">
        <v>2177</v>
      </c>
      <c r="D6" s="4">
        <v>8</v>
      </c>
      <c r="E6" s="4">
        <v>192</v>
      </c>
      <c r="F6" s="4">
        <v>8061</v>
      </c>
      <c r="G6" s="5">
        <f t="shared" si="0"/>
        <v>494</v>
      </c>
      <c r="H6" s="12">
        <f t="shared" si="1"/>
        <v>6.1282719265599798E-2</v>
      </c>
      <c r="I6" s="4"/>
      <c r="J6" s="4"/>
      <c r="K6" s="4"/>
      <c r="P6">
        <f>SUM(L6:N6)</f>
        <v>0</v>
      </c>
    </row>
    <row r="7" spans="1:16" x14ac:dyDescent="0.25">
      <c r="A7" s="9" t="d">
        <v>2016-01-27</v>
      </c>
      <c r="B7" s="4">
        <v>59</v>
      </c>
      <c r="C7" s="4">
        <v>2251</v>
      </c>
      <c r="D7" s="4">
        <v>8</v>
      </c>
      <c r="E7" s="4">
        <v>197</v>
      </c>
      <c r="F7" s="4">
        <v>8404</v>
      </c>
      <c r="G7" s="5">
        <f>F6-F7</f>
        <v>-343</v>
      </c>
      <c r="H7" s="12">
        <f>G7/F7</f>
        <v>-4.0813898143741076E-2</v>
      </c>
      <c r="I7" s="4"/>
      <c r="J7" s="4"/>
      <c r="K7" s="4"/>
      <c r="P7">
        <f t="shared" ref="P7:P45" si="2">SUM(L7:N7)</f>
        <v>0</v>
      </c>
    </row>
    <row r="8" spans="1:16" x14ac:dyDescent="0.25">
      <c r="A8" s="9" t="d">
        <v>2016-01-31</v>
      </c>
      <c r="B8" s="4">
        <v>59</v>
      </c>
      <c r="C8" s="4">
        <v>2197</v>
      </c>
      <c r="D8" s="4">
        <v>8</v>
      </c>
      <c r="E8" s="4">
        <v>197</v>
      </c>
      <c r="F8" s="4">
        <v>8282</v>
      </c>
      <c r="G8" s="5">
        <f>F7-F8</f>
        <v>122</v>
      </c>
      <c r="H8" s="12">
        <f>G8/F8</f>
        <v>1.4730741366819608E-2</v>
      </c>
      <c r="I8" s="4"/>
      <c r="J8" s="4"/>
      <c r="K8" s="4"/>
      <c r="P8">
        <f t="shared" si="2"/>
        <v>0</v>
      </c>
    </row>
    <row r="9" spans="1:16" x14ac:dyDescent="0.25">
      <c r="A9" s="9" t="d">
        <v>2016-02-01</v>
      </c>
      <c r="B9" s="4">
        <v>59</v>
      </c>
      <c r="C9" s="4">
        <v>2198</v>
      </c>
      <c r="D9" s="4">
        <v>8</v>
      </c>
      <c r="E9" s="4">
        <v>198</v>
      </c>
      <c r="F9" s="4">
        <v>8258</v>
      </c>
      <c r="G9" s="5">
        <f>F8-F9</f>
        <v>24</v>
      </c>
      <c r="H9" s="12">
        <f t="shared" si="1"/>
        <v>2.9062727052555099E-3</v>
      </c>
      <c r="I9" s="4">
        <v>4</v>
      </c>
      <c r="J9" s="4">
        <v>15</v>
      </c>
      <c r="K9" s="4"/>
      <c r="P9">
        <f t="shared" si="2"/>
        <v>0</v>
      </c>
    </row>
    <row r="10" spans="1:16" x14ac:dyDescent="0.25">
      <c r="A10" s="9" t="d">
        <v>2016-03-08</v>
      </c>
      <c r="B10" s="4">
        <v>73</v>
      </c>
      <c r="C10" s="4">
        <v>2203</v>
      </c>
      <c r="D10" s="4">
        <v>8</v>
      </c>
      <c r="E10" s="4">
        <v>198</v>
      </c>
      <c r="F10" s="4">
        <v>7814</v>
      </c>
      <c r="G10" s="5">
        <f t="shared" si="0"/>
        <v>444</v>
      </c>
      <c r="H10" s="12">
        <f t="shared" si="1"/>
        <v>5.6821090350652671E-2</v>
      </c>
      <c r="I10" s="4">
        <v>2</v>
      </c>
      <c r="J10" s="4">
        <v>9</v>
      </c>
      <c r="K10" s="4"/>
      <c r="P10">
        <f t="shared" si="2"/>
        <v>0</v>
      </c>
    </row>
    <row r="11" spans="1:16" x14ac:dyDescent="0.25">
      <c r="A11" s="25" t="d">
        <v>2016-04-03</v>
      </c>
      <c r="B11" s="4">
        <v>74</v>
      </c>
      <c r="C11" s="4">
        <v>2208</v>
      </c>
      <c r="D11" s="4">
        <v>8</v>
      </c>
      <c r="E11" s="4">
        <v>212</v>
      </c>
      <c r="F11" s="4">
        <v>7801</v>
      </c>
      <c r="G11" s="5">
        <f t="shared" si="0"/>
        <v>13</v>
      </c>
      <c r="H11" s="12">
        <f t="shared" si="1"/>
        <v>1.666453018843738E-3</v>
      </c>
      <c r="I11" s="4">
        <v>1</v>
      </c>
      <c r="J11" s="4">
        <v>10</v>
      </c>
      <c r="K11" s="4"/>
      <c r="P11">
        <f t="shared" si="2"/>
        <v>0</v>
      </c>
    </row>
    <row r="12" spans="1:16" x14ac:dyDescent="0.25">
      <c r="A12" s="9" t="d">
        <v>2016-04-04</v>
      </c>
      <c r="B12" s="4">
        <v>76</v>
      </c>
      <c r="C12" s="4">
        <v>2202</v>
      </c>
      <c r="D12" s="4">
        <v>8</v>
      </c>
      <c r="E12" s="4">
        <v>215</v>
      </c>
      <c r="F12" s="4">
        <v>7703</v>
      </c>
      <c r="G12" s="5">
        <f t="shared" si="0"/>
        <v>98</v>
      </c>
      <c r="H12" s="12">
        <f t="shared" si="1"/>
        <v>1.2722315980786707E-2</v>
      </c>
      <c r="I12" s="4">
        <v>1</v>
      </c>
      <c r="J12" s="4">
        <v>10</v>
      </c>
      <c r="K12" s="4"/>
      <c r="P12">
        <f t="shared" si="2"/>
        <v>0</v>
      </c>
    </row>
    <row r="13" spans="1:16" x14ac:dyDescent="0.25">
      <c r="A13" s="9" t="d">
        <v>2016-04-05</v>
      </c>
      <c r="B13" s="4">
        <v>77</v>
      </c>
      <c r="C13" s="4">
        <v>2166</v>
      </c>
      <c r="D13" s="4">
        <v>8</v>
      </c>
      <c r="E13" s="4">
        <v>219</v>
      </c>
      <c r="F13" s="4">
        <v>7617</v>
      </c>
      <c r="G13" s="5">
        <f t="shared" si="0"/>
        <v>86</v>
      </c>
      <c r="H13" s="12">
        <f t="shared" si="1"/>
        <v>1.1290534331101483E-2</v>
      </c>
      <c r="I13" s="4"/>
      <c r="J13" s="4"/>
      <c r="K13" s="4"/>
      <c r="P13">
        <f t="shared" si="2"/>
        <v>0</v>
      </c>
    </row>
    <row r="14" spans="1:16" x14ac:dyDescent="0.25">
      <c r="A14" s="9" t="d">
        <v>2016-04-07</v>
      </c>
      <c r="B14" s="4">
        <v>77</v>
      </c>
      <c r="C14" s="4">
        <v>2140</v>
      </c>
      <c r="D14" s="4">
        <v>8</v>
      </c>
      <c r="E14" s="4">
        <v>219</v>
      </c>
      <c r="F14" s="4">
        <v>7548</v>
      </c>
      <c r="G14" s="5">
        <f t="shared" si="0"/>
        <v>69</v>
      </c>
      <c r="H14" s="12">
        <f t="shared" si="1"/>
        <v>9.1414944356120829E-3</v>
      </c>
      <c r="I14" s="4"/>
      <c r="J14" s="4"/>
      <c r="K14" s="4"/>
      <c r="P14">
        <f t="shared" si="2"/>
        <v>0</v>
      </c>
    </row>
    <row r="15" spans="1:16" x14ac:dyDescent="0.25">
      <c r="A15" s="9" t="d">
        <v>2016-04-11</v>
      </c>
      <c r="B15" s="4">
        <v>77</v>
      </c>
      <c r="C15" s="4">
        <v>1953</v>
      </c>
      <c r="D15" s="4">
        <v>8</v>
      </c>
      <c r="E15" s="4">
        <v>212</v>
      </c>
      <c r="F15" s="4">
        <v>6913</v>
      </c>
      <c r="G15" s="5">
        <f t="shared" si="0"/>
        <v>635</v>
      </c>
      <c r="H15" s="12">
        <f t="shared" si="1"/>
        <v>9.1855923622161148E-2</v>
      </c>
      <c r="I15" s="4"/>
      <c r="J15" s="4"/>
      <c r="K15" s="4"/>
      <c r="P15">
        <f t="shared" si="2"/>
        <v>0</v>
      </c>
    </row>
    <row r="16" spans="1:16" x14ac:dyDescent="0.25">
      <c r="A16" s="9" t="d">
        <v>2016-04-13</v>
      </c>
      <c r="B16" s="4">
        <v>72</v>
      </c>
      <c r="C16" s="4">
        <v>1709</v>
      </c>
      <c r="D16" s="4">
        <v>8</v>
      </c>
      <c r="E16" s="4">
        <v>210</v>
      </c>
      <c r="F16" s="4">
        <v>6247</v>
      </c>
      <c r="G16" s="5">
        <f t="shared" si="0"/>
        <v>666</v>
      </c>
      <c r="H16" s="12">
        <f t="shared" si="1"/>
        <v>0.10661117336321434</v>
      </c>
      <c r="I16" s="4"/>
      <c r="J16" s="4"/>
      <c r="K16" s="4"/>
      <c r="P16">
        <f t="shared" si="2"/>
        <v>0</v>
      </c>
    </row>
    <row r="17" spans="1:16" x14ac:dyDescent="0.25">
      <c r="A17" s="4"/>
      <c r="B17" s="4"/>
      <c r="C17" s="4"/>
      <c r="D17" s="4"/>
      <c r="E17" s="4"/>
      <c r="F17" s="4"/>
      <c r="G17" s="5">
        <f t="shared" si="0"/>
        <v>6247</v>
      </c>
      <c r="H17" s="12" t="e">
        <f t="shared" si="1"/>
        <v>#DIV/0!</v>
      </c>
      <c r="I17" s="4"/>
      <c r="J17" s="4"/>
      <c r="K17" s="4"/>
      <c r="P17">
        <f t="shared" si="2"/>
        <v>0</v>
      </c>
    </row>
    <row r="18" spans="1:16" x14ac:dyDescent="0.25">
      <c r="A18" s="4"/>
      <c r="B18" s="4"/>
      <c r="C18" s="4"/>
      <c r="D18" s="4"/>
      <c r="E18" s="4"/>
      <c r="F18" s="4"/>
      <c r="G18" s="5">
        <f t="shared" si="0"/>
        <v>0</v>
      </c>
      <c r="H18" s="12" t="e">
        <f t="shared" si="1"/>
        <v>#DIV/0!</v>
      </c>
      <c r="I18" s="4"/>
      <c r="J18" s="4"/>
      <c r="K18" s="4"/>
      <c r="P18">
        <f t="shared" si="2"/>
        <v>0</v>
      </c>
    </row>
    <row r="19" spans="1:16" x14ac:dyDescent="0.25">
      <c r="A19" s="4"/>
      <c r="B19" s="4"/>
      <c r="C19" s="4"/>
      <c r="D19" s="4"/>
      <c r="E19" s="4"/>
      <c r="F19" s="4"/>
      <c r="G19" s="5">
        <f t="shared" si="0"/>
        <v>0</v>
      </c>
      <c r="H19" s="12" t="e">
        <f t="shared" si="1"/>
        <v>#DIV/0!</v>
      </c>
      <c r="I19" s="4"/>
      <c r="J19" s="4"/>
      <c r="K19" s="4"/>
      <c r="P19">
        <f t="shared" si="2"/>
        <v>0</v>
      </c>
    </row>
    <row r="20" spans="1:16" x14ac:dyDescent="0.25">
      <c r="A20" s="4"/>
      <c r="B20" s="4"/>
      <c r="C20" s="4"/>
      <c r="D20" s="4"/>
      <c r="E20" s="4"/>
      <c r="F20" s="4"/>
      <c r="G20" s="5">
        <f t="shared" si="0"/>
        <v>0</v>
      </c>
      <c r="H20" s="12" t="e">
        <f t="shared" si="1"/>
        <v>#DIV/0!</v>
      </c>
      <c r="I20" s="4"/>
      <c r="J20" s="4"/>
      <c r="K20" s="4"/>
      <c r="P20">
        <f t="shared" si="2"/>
        <v>0</v>
      </c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P21">
        <f t="shared" si="2"/>
        <v>0</v>
      </c>
    </row>
    <row r="22" spans="1:16" x14ac:dyDescent="0.25">
      <c r="A22" s="10" t="s">
        <v>36</v>
      </c>
      <c r="B22" s="10">
        <f>MAX(B2:B21)-MIN(B2:B21)</f>
        <v>20</v>
      </c>
      <c r="C22" s="10">
        <f t="shared" ref="C22:G22" si="3">MAX(C2:C21)-MIN(C2:C21)</f>
        <v>792</v>
      </c>
      <c r="D22" s="10">
        <f t="shared" si="3"/>
        <v>0</v>
      </c>
      <c r="E22" s="10">
        <f t="shared" si="3"/>
        <v>30</v>
      </c>
      <c r="F22" s="10">
        <f t="shared" si="3"/>
        <v>2719</v>
      </c>
      <c r="G22" s="10">
        <f t="shared" si="3"/>
        <v>6590</v>
      </c>
      <c r="H22" s="4"/>
      <c r="I22" s="4"/>
      <c r="J22" s="4"/>
      <c r="K22" s="4"/>
      <c r="P22">
        <f t="shared" si="2"/>
        <v>0</v>
      </c>
    </row>
    <row r="23" spans="1:16" x14ac:dyDescent="0.25">
      <c r="P23">
        <f t="shared" si="2"/>
        <v>0</v>
      </c>
    </row>
    <row r="24" spans="1:16" x14ac:dyDescent="0.25">
      <c r="P24">
        <f t="shared" si="2"/>
        <v>0</v>
      </c>
    </row>
    <row r="25" spans="1:16" x14ac:dyDescent="0.25">
      <c r="P25">
        <f t="shared" si="2"/>
        <v>0</v>
      </c>
    </row>
    <row r="26" spans="1:16" x14ac:dyDescent="0.25">
      <c r="P26">
        <f t="shared" si="2"/>
        <v>0</v>
      </c>
    </row>
    <row r="27" spans="1:16" x14ac:dyDescent="0.25">
      <c r="P27">
        <f t="shared" si="2"/>
        <v>0</v>
      </c>
    </row>
    <row r="28" spans="1:16" x14ac:dyDescent="0.25">
      <c r="P28">
        <f t="shared" si="2"/>
        <v>0</v>
      </c>
    </row>
    <row r="29" spans="1:16" x14ac:dyDescent="0.25">
      <c r="P29">
        <f t="shared" si="2"/>
        <v>0</v>
      </c>
    </row>
    <row r="30" spans="1:16" x14ac:dyDescent="0.25">
      <c r="P30">
        <f t="shared" si="2"/>
        <v>0</v>
      </c>
    </row>
    <row r="31" spans="1:16" x14ac:dyDescent="0.25">
      <c r="P31">
        <f t="shared" si="2"/>
        <v>0</v>
      </c>
    </row>
    <row r="32" spans="1:16" x14ac:dyDescent="0.25">
      <c r="P32">
        <f t="shared" si="2"/>
        <v>0</v>
      </c>
    </row>
    <row r="33" spans="9:16" x14ac:dyDescent="0.25">
      <c r="P33">
        <f t="shared" si="2"/>
        <v>0</v>
      </c>
    </row>
    <row r="34" spans="9:16" x14ac:dyDescent="0.25">
      <c r="I34">
        <v>297</v>
      </c>
      <c r="J34">
        <v>233</v>
      </c>
      <c r="P34">
        <f t="shared" si="2"/>
        <v>0</v>
      </c>
    </row>
    <row r="35" spans="9:16" x14ac:dyDescent="0.25">
      <c r="P35">
        <f t="shared" si="2"/>
        <v>0</v>
      </c>
    </row>
    <row r="36" spans="9:16" x14ac:dyDescent="0.25">
      <c r="P36">
        <f t="shared" si="2"/>
        <v>0</v>
      </c>
    </row>
    <row r="37" spans="9:16" x14ac:dyDescent="0.25">
      <c r="P37">
        <f>SUM(L37:O37)</f>
        <v>0</v>
      </c>
    </row>
    <row r="38" spans="9:16" x14ac:dyDescent="0.25">
      <c r="P38">
        <f t="shared" si="2"/>
        <v>0</v>
      </c>
    </row>
    <row r="39" spans="9:16" x14ac:dyDescent="0.25">
      <c r="I39" s="4">
        <f t="shared" ref="I39:J39" si="4">MAX(I19:I38)-MIN(I19:I38)</f>
        <v>0</v>
      </c>
      <c r="J39" s="4">
        <f t="shared" si="4"/>
        <v>0</v>
      </c>
      <c r="P39">
        <f t="shared" si="2"/>
        <v>0</v>
      </c>
    </row>
    <row r="40" spans="9:16" x14ac:dyDescent="0.25">
      <c r="P40">
        <f t="shared" si="2"/>
        <v>0</v>
      </c>
    </row>
    <row r="41" spans="9:16" x14ac:dyDescent="0.25">
      <c r="P41">
        <f t="shared" si="2"/>
        <v>0</v>
      </c>
    </row>
    <row r="42" spans="9:16" x14ac:dyDescent="0.25">
      <c r="P42">
        <f t="shared" si="2"/>
        <v>0</v>
      </c>
    </row>
    <row r="43" spans="9:16" x14ac:dyDescent="0.25">
      <c r="P43">
        <f t="shared" si="2"/>
        <v>0</v>
      </c>
    </row>
    <row r="44" spans="9:16" x14ac:dyDescent="0.25">
      <c r="P44">
        <f t="shared" si="2"/>
        <v>0</v>
      </c>
    </row>
    <row r="45" spans="9:16" x14ac:dyDescent="0.25">
      <c r="P45">
        <f t="shared" si="2"/>
        <v>0</v>
      </c>
    </row>
    <row r="46" spans="9:16" x14ac:dyDescent="0.25">
      <c r="L46">
        <v>2</v>
      </c>
    </row>
  </sheetData>
  <conditionalFormatting sqref="G1:G1048576">
    <cfRule type="cellIs" dxfId="77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P54"/>
  <sheetViews>
    <sheetView showGridLines="0" workbookViewId="0">
      <selection activeCell="F12" sqref="F12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42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17" t="d">
        <v>2015-06-15</v>
      </c>
      <c r="B2" s="4">
        <v>50</v>
      </c>
      <c r="C2" s="4">
        <v>7181</v>
      </c>
      <c r="D2" s="4">
        <v>8</v>
      </c>
      <c r="E2" s="4">
        <v>306</v>
      </c>
      <c r="F2" s="4">
        <v>42943</v>
      </c>
      <c r="G2" s="5">
        <v>0</v>
      </c>
      <c r="H2" s="5">
        <v>0</v>
      </c>
      <c r="I2" s="5"/>
      <c r="J2" s="5"/>
      <c r="K2" s="5"/>
    </row>
    <row r="3" spans="1:16" x14ac:dyDescent="0.25">
      <c r="A3" s="17" t="d">
        <v>2015-06-16</v>
      </c>
      <c r="B3" s="4">
        <v>50</v>
      </c>
      <c r="C3" s="4">
        <v>7181</v>
      </c>
      <c r="D3" s="4">
        <v>8</v>
      </c>
      <c r="E3" s="4">
        <v>306</v>
      </c>
      <c r="F3" s="4">
        <v>42770</v>
      </c>
      <c r="G3" s="5">
        <f t="shared" ref="G3:G11" si="0">F2-F3</f>
        <v>173</v>
      </c>
      <c r="H3" s="12">
        <f t="shared" ref="H3:H11" si="1">G3/F3</f>
        <v>4.0448912789338319E-3</v>
      </c>
      <c r="I3" s="12"/>
      <c r="J3" s="12"/>
      <c r="K3" s="4"/>
    </row>
    <row r="4" spans="1:16" x14ac:dyDescent="0.25">
      <c r="A4" s="17" t="d">
        <v>2015-06-17</v>
      </c>
      <c r="B4" s="4">
        <v>50</v>
      </c>
      <c r="C4" s="4">
        <v>6926</v>
      </c>
      <c r="D4" s="4">
        <v>8</v>
      </c>
      <c r="E4" s="4">
        <v>306</v>
      </c>
      <c r="F4" s="4">
        <v>42042</v>
      </c>
      <c r="G4" s="5">
        <f t="shared" si="0"/>
        <v>728</v>
      </c>
      <c r="H4" s="12">
        <f t="shared" si="1"/>
        <v>1.7316017316017316E-2</v>
      </c>
      <c r="I4" s="12"/>
      <c r="J4" s="12"/>
      <c r="K4" s="4"/>
    </row>
    <row r="5" spans="1:16" x14ac:dyDescent="0.25">
      <c r="A5" s="17" t="d">
        <v>2015-06-18</v>
      </c>
      <c r="B5" s="4">
        <v>50</v>
      </c>
      <c r="C5" s="4">
        <v>6620</v>
      </c>
      <c r="D5" s="4">
        <v>8</v>
      </c>
      <c r="E5" s="4">
        <v>306</v>
      </c>
      <c r="F5" s="4">
        <v>41178</v>
      </c>
      <c r="G5" s="5">
        <f t="shared" si="0"/>
        <v>864</v>
      </c>
      <c r="H5" s="12">
        <f t="shared" si="1"/>
        <v>2.098207780853854E-2</v>
      </c>
      <c r="I5" s="12"/>
      <c r="J5" s="12"/>
      <c r="K5" s="4"/>
      <c r="P5">
        <f>SUM(L5:N5)</f>
        <v>0</v>
      </c>
    </row>
    <row r="6" spans="1:16" x14ac:dyDescent="0.25">
      <c r="A6" s="17" t="d">
        <v>2015-06-21</v>
      </c>
      <c r="B6" s="4">
        <v>50</v>
      </c>
      <c r="C6" s="4">
        <v>6450</v>
      </c>
      <c r="D6" s="4">
        <v>8</v>
      </c>
      <c r="E6" s="4">
        <v>306</v>
      </c>
      <c r="F6" s="4">
        <v>40443</v>
      </c>
      <c r="G6" s="5">
        <f t="shared" si="0"/>
        <v>735</v>
      </c>
      <c r="H6" s="12">
        <f t="shared" si="1"/>
        <v>1.8173725984719235E-2</v>
      </c>
      <c r="I6" s="12"/>
      <c r="J6" s="12"/>
      <c r="K6" s="4"/>
      <c r="P6">
        <f>SUM(L6:N6)</f>
        <v>0</v>
      </c>
    </row>
    <row r="7" spans="1:16" x14ac:dyDescent="0.25">
      <c r="A7" s="17" t="d">
        <v>2015-06-25</v>
      </c>
      <c r="B7" s="4">
        <v>50</v>
      </c>
      <c r="C7" s="4">
        <v>6439</v>
      </c>
      <c r="D7" s="4">
        <v>8</v>
      </c>
      <c r="E7" s="4">
        <v>310</v>
      </c>
      <c r="F7" s="4">
        <v>40650</v>
      </c>
      <c r="G7" s="5">
        <f t="shared" si="0"/>
        <v>-207</v>
      </c>
      <c r="H7" s="12">
        <f t="shared" si="1"/>
        <v>-5.0922509225092248E-3</v>
      </c>
      <c r="I7" s="12"/>
      <c r="J7" s="12"/>
      <c r="K7" s="4" t="s">
        <v>37</v>
      </c>
      <c r="P7">
        <f t="shared" ref="P7:P53" si="2">SUM(L7:N7)</f>
        <v>0</v>
      </c>
    </row>
    <row r="8" spans="1:16" x14ac:dyDescent="0.25">
      <c r="A8" s="17" t="d">
        <v>2015-06-30</v>
      </c>
      <c r="B8" s="4">
        <v>50</v>
      </c>
      <c r="C8" s="4">
        <v>6475</v>
      </c>
      <c r="D8" s="4">
        <v>8</v>
      </c>
      <c r="E8" s="4">
        <v>310</v>
      </c>
      <c r="F8" s="4">
        <v>40663</v>
      </c>
      <c r="G8" s="5">
        <f t="shared" si="0"/>
        <v>-13</v>
      </c>
      <c r="H8" s="12">
        <f t="shared" si="1"/>
        <v>-3.1970095664363179E-4</v>
      </c>
      <c r="I8" s="12"/>
      <c r="J8" s="12"/>
      <c r="K8" s="4"/>
      <c r="P8">
        <f t="shared" si="2"/>
        <v>0</v>
      </c>
    </row>
    <row r="9" spans="1:16" x14ac:dyDescent="0.25">
      <c r="A9" s="17" t="d">
        <v>2015-08-05</v>
      </c>
      <c r="B9" s="4">
        <v>50</v>
      </c>
      <c r="C9" s="4">
        <v>6420</v>
      </c>
      <c r="D9" s="4">
        <v>8</v>
      </c>
      <c r="E9" s="4">
        <v>310</v>
      </c>
      <c r="F9" s="4">
        <v>40611</v>
      </c>
      <c r="G9" s="5">
        <f t="shared" si="0"/>
        <v>52</v>
      </c>
      <c r="H9" s="12">
        <f t="shared" si="1"/>
        <v>1.2804412597572086E-3</v>
      </c>
      <c r="I9" s="12"/>
      <c r="J9" s="12"/>
      <c r="K9" s="4" t="s">
        <v>38</v>
      </c>
      <c r="P9">
        <f t="shared" si="2"/>
        <v>0</v>
      </c>
    </row>
    <row r="10" spans="1:16" x14ac:dyDescent="0.25">
      <c r="A10" s="17" t="d">
        <v>2015-08-18</v>
      </c>
      <c r="B10" s="4">
        <v>51</v>
      </c>
      <c r="C10" s="4">
        <v>6377</v>
      </c>
      <c r="D10" s="4">
        <v>8</v>
      </c>
      <c r="E10" s="4">
        <v>313</v>
      </c>
      <c r="F10" s="4">
        <v>39634</v>
      </c>
      <c r="G10" s="5">
        <f t="shared" si="0"/>
        <v>977</v>
      </c>
      <c r="H10" s="12">
        <f t="shared" si="1"/>
        <v>2.465055255588636E-2</v>
      </c>
      <c r="I10" s="12"/>
      <c r="J10" s="12"/>
      <c r="K10" s="4" t="s">
        <v>38</v>
      </c>
      <c r="P10">
        <f t="shared" si="2"/>
        <v>0</v>
      </c>
    </row>
    <row r="11" spans="1:16" x14ac:dyDescent="0.25">
      <c r="A11" s="17" t="d">
        <v>2015-08-20</v>
      </c>
      <c r="B11" s="4">
        <v>51</v>
      </c>
      <c r="C11" s="4">
        <v>6234</v>
      </c>
      <c r="D11" s="4">
        <v>8</v>
      </c>
      <c r="E11" s="4">
        <v>312</v>
      </c>
      <c r="F11" s="4">
        <v>39091</v>
      </c>
      <c r="G11" s="5">
        <f t="shared" si="0"/>
        <v>543</v>
      </c>
      <c r="H11" s="12">
        <f t="shared" si="1"/>
        <v>1.389066537054565E-2</v>
      </c>
      <c r="I11" s="12"/>
      <c r="J11" s="12"/>
      <c r="K11" s="4" t="s">
        <v>38</v>
      </c>
      <c r="P11">
        <f t="shared" si="2"/>
        <v>0</v>
      </c>
    </row>
    <row r="12" spans="1:16" x14ac:dyDescent="0.25">
      <c r="A12" s="17" t="d">
        <v>2016-04-13</v>
      </c>
      <c r="B12" s="4">
        <v>51</v>
      </c>
      <c r="C12" s="4">
        <v>5999</v>
      </c>
      <c r="D12" s="4">
        <v>8</v>
      </c>
      <c r="E12" s="4">
        <v>326</v>
      </c>
      <c r="F12" s="4">
        <v>39601</v>
      </c>
      <c r="G12" s="5" t="e">
        <f>F11-#REF!</f>
        <v>#REF!</v>
      </c>
      <c r="H12" s="12" t="e">
        <f>G12/#REF!</f>
        <v>#REF!</v>
      </c>
      <c r="I12" s="12"/>
      <c r="J12" s="12"/>
      <c r="K12" s="4" t="s">
        <v>38</v>
      </c>
      <c r="M12">
        <v>5</v>
      </c>
      <c r="P12">
        <f t="shared" si="2"/>
        <v>5</v>
      </c>
    </row>
    <row r="13" spans="1:16" x14ac:dyDescent="0.25">
      <c r="A13" s="17"/>
      <c r="G13" s="5" t="e">
        <f>#REF!-F12</f>
        <v>#REF!</v>
      </c>
      <c r="H13" s="12" t="e">
        <f>G13/F12</f>
        <v>#REF!</v>
      </c>
      <c r="I13" s="12"/>
      <c r="J13" s="12"/>
      <c r="K13" s="4"/>
    </row>
    <row r="14" spans="1:16" x14ac:dyDescent="0.25">
      <c r="A14" s="17"/>
      <c r="B14" s="4"/>
      <c r="C14" s="4"/>
      <c r="D14" s="4"/>
      <c r="E14" s="4"/>
      <c r="F14" s="4"/>
      <c r="G14" s="5">
        <f>F12-F14</f>
        <v>39601</v>
      </c>
      <c r="H14" s="12" t="e">
        <f t="shared" ref="H14:H28" si="3">G14/F14</f>
        <v>#DIV/0!</v>
      </c>
      <c r="I14" s="12"/>
      <c r="J14" s="12"/>
      <c r="K14" s="4"/>
    </row>
    <row r="15" spans="1:16" x14ac:dyDescent="0.25">
      <c r="A15" s="17"/>
      <c r="B15" s="4"/>
      <c r="C15" s="4"/>
      <c r="D15" s="4"/>
      <c r="E15" s="4"/>
      <c r="F15" s="4"/>
      <c r="G15" s="5">
        <f t="shared" ref="G15:G28" si="4">F14-F15</f>
        <v>0</v>
      </c>
      <c r="H15" s="12" t="e">
        <f t="shared" si="3"/>
        <v>#DIV/0!</v>
      </c>
      <c r="I15" s="12"/>
      <c r="J15" s="12"/>
      <c r="K15" s="4"/>
    </row>
    <row r="16" spans="1:16" x14ac:dyDescent="0.25">
      <c r="A16" s="17"/>
      <c r="B16" s="4"/>
      <c r="C16" s="4"/>
      <c r="D16" s="4"/>
      <c r="E16" s="4"/>
      <c r="F16" s="4"/>
      <c r="G16" s="5">
        <f t="shared" si="4"/>
        <v>0</v>
      </c>
      <c r="H16" s="12" t="e">
        <f t="shared" si="3"/>
        <v>#DIV/0!</v>
      </c>
      <c r="I16" s="12"/>
      <c r="J16" s="12"/>
      <c r="K16" s="4"/>
    </row>
    <row r="17" spans="1:16" x14ac:dyDescent="0.25">
      <c r="A17" s="17"/>
      <c r="B17" s="4"/>
      <c r="C17" s="4"/>
      <c r="D17" s="4"/>
      <c r="E17" s="4"/>
      <c r="F17" s="4"/>
      <c r="G17" s="5">
        <f t="shared" si="4"/>
        <v>0</v>
      </c>
      <c r="H17" s="12" t="e">
        <f t="shared" si="3"/>
        <v>#DIV/0!</v>
      </c>
      <c r="I17" s="12"/>
      <c r="J17" s="12"/>
      <c r="K17" s="4"/>
    </row>
    <row r="18" spans="1:16" x14ac:dyDescent="0.25">
      <c r="A18" s="17"/>
      <c r="B18" s="4"/>
      <c r="C18" s="4"/>
      <c r="D18" s="4"/>
      <c r="E18" s="4"/>
      <c r="F18" s="4"/>
      <c r="G18" s="5">
        <f t="shared" si="4"/>
        <v>0</v>
      </c>
      <c r="H18" s="12" t="e">
        <f t="shared" si="3"/>
        <v>#DIV/0!</v>
      </c>
      <c r="I18" s="12"/>
      <c r="J18" s="12"/>
      <c r="K18" s="4"/>
    </row>
    <row r="19" spans="1:16" x14ac:dyDescent="0.25">
      <c r="A19" s="17"/>
      <c r="B19" s="4"/>
      <c r="C19" s="4"/>
      <c r="D19" s="4"/>
      <c r="E19" s="4"/>
      <c r="F19" s="4"/>
      <c r="G19" s="5">
        <f t="shared" si="4"/>
        <v>0</v>
      </c>
      <c r="H19" s="12" t="e">
        <f t="shared" si="3"/>
        <v>#DIV/0!</v>
      </c>
      <c r="I19" s="12"/>
      <c r="J19" s="12"/>
      <c r="K19" s="4"/>
    </row>
    <row r="20" spans="1:16" x14ac:dyDescent="0.25">
      <c r="A20" s="17"/>
      <c r="B20" s="4"/>
      <c r="C20" s="4"/>
      <c r="D20" s="4"/>
      <c r="E20" s="4"/>
      <c r="F20" s="4"/>
      <c r="G20" s="5">
        <f t="shared" si="4"/>
        <v>0</v>
      </c>
      <c r="H20" s="12" t="e">
        <f t="shared" si="3"/>
        <v>#DIV/0!</v>
      </c>
      <c r="I20" s="12"/>
      <c r="J20" s="12"/>
      <c r="K20" s="4"/>
    </row>
    <row r="21" spans="1:16" x14ac:dyDescent="0.25">
      <c r="A21" s="17"/>
      <c r="B21" s="4"/>
      <c r="C21" s="4"/>
      <c r="D21" s="4"/>
      <c r="E21" s="4"/>
      <c r="F21" s="4"/>
      <c r="G21" s="5">
        <f t="shared" si="4"/>
        <v>0</v>
      </c>
      <c r="H21" s="12" t="e">
        <f t="shared" si="3"/>
        <v>#DIV/0!</v>
      </c>
      <c r="I21" s="12"/>
      <c r="J21" s="12"/>
      <c r="K21" s="4"/>
      <c r="P21">
        <f t="shared" si="2"/>
        <v>0</v>
      </c>
    </row>
    <row r="22" spans="1:16" x14ac:dyDescent="0.25">
      <c r="A22" s="17"/>
      <c r="B22" s="4"/>
      <c r="C22" s="4"/>
      <c r="D22" s="4"/>
      <c r="E22" s="4"/>
      <c r="F22" s="4"/>
      <c r="G22" s="5">
        <f t="shared" si="4"/>
        <v>0</v>
      </c>
      <c r="H22" s="12" t="e">
        <f t="shared" si="3"/>
        <v>#DIV/0!</v>
      </c>
      <c r="I22" s="12"/>
      <c r="J22" s="12"/>
      <c r="K22" s="4"/>
      <c r="P22">
        <f t="shared" si="2"/>
        <v>0</v>
      </c>
    </row>
    <row r="23" spans="1:16" x14ac:dyDescent="0.25">
      <c r="A23" s="17"/>
      <c r="B23" s="4"/>
      <c r="C23" s="4"/>
      <c r="D23" s="4"/>
      <c r="E23" s="4"/>
      <c r="F23" s="4"/>
      <c r="G23" s="5">
        <f t="shared" si="4"/>
        <v>0</v>
      </c>
      <c r="H23" s="12" t="e">
        <f t="shared" si="3"/>
        <v>#DIV/0!</v>
      </c>
      <c r="I23" s="12"/>
      <c r="J23" s="12"/>
      <c r="K23" s="4"/>
      <c r="P23">
        <f t="shared" si="2"/>
        <v>0</v>
      </c>
    </row>
    <row r="24" spans="1:16" x14ac:dyDescent="0.25">
      <c r="A24" s="18"/>
      <c r="B24" s="4"/>
      <c r="C24" s="4"/>
      <c r="D24" s="4"/>
      <c r="E24" s="4"/>
      <c r="F24" s="4"/>
      <c r="G24" s="5">
        <f t="shared" si="4"/>
        <v>0</v>
      </c>
      <c r="H24" s="12" t="e">
        <f t="shared" si="3"/>
        <v>#DIV/0!</v>
      </c>
      <c r="I24" s="12"/>
      <c r="J24" s="12"/>
      <c r="K24" s="4"/>
      <c r="P24">
        <f t="shared" si="2"/>
        <v>0</v>
      </c>
    </row>
    <row r="25" spans="1:16" x14ac:dyDescent="0.25">
      <c r="A25" s="18"/>
      <c r="B25" s="4"/>
      <c r="C25" s="4"/>
      <c r="D25" s="4"/>
      <c r="E25" s="4"/>
      <c r="F25" s="4"/>
      <c r="G25" s="5">
        <f t="shared" si="4"/>
        <v>0</v>
      </c>
      <c r="H25" s="12" t="e">
        <f t="shared" si="3"/>
        <v>#DIV/0!</v>
      </c>
      <c r="I25" s="12"/>
      <c r="J25" s="12"/>
      <c r="K25" s="4"/>
      <c r="P25">
        <f t="shared" si="2"/>
        <v>0</v>
      </c>
    </row>
    <row r="26" spans="1:16" x14ac:dyDescent="0.25">
      <c r="A26" s="18"/>
      <c r="B26" s="4"/>
      <c r="C26" s="4"/>
      <c r="D26" s="4"/>
      <c r="E26" s="4"/>
      <c r="F26" s="4"/>
      <c r="G26" s="5">
        <f t="shared" si="4"/>
        <v>0</v>
      </c>
      <c r="H26" s="12" t="e">
        <f t="shared" si="3"/>
        <v>#DIV/0!</v>
      </c>
      <c r="I26" s="12"/>
      <c r="J26" s="12"/>
      <c r="K26" s="4"/>
      <c r="P26">
        <f t="shared" si="2"/>
        <v>0</v>
      </c>
    </row>
    <row r="27" spans="1:16" x14ac:dyDescent="0.25">
      <c r="A27" s="18"/>
      <c r="B27" s="4"/>
      <c r="C27" s="4"/>
      <c r="D27" s="4"/>
      <c r="E27" s="4"/>
      <c r="F27" s="4"/>
      <c r="G27" s="5">
        <f t="shared" si="4"/>
        <v>0</v>
      </c>
      <c r="H27" s="12" t="e">
        <f t="shared" si="3"/>
        <v>#DIV/0!</v>
      </c>
      <c r="I27" s="12"/>
      <c r="J27" s="12"/>
      <c r="K27" s="4"/>
      <c r="P27">
        <f t="shared" si="2"/>
        <v>0</v>
      </c>
    </row>
    <row r="28" spans="1:16" x14ac:dyDescent="0.25">
      <c r="A28" s="18"/>
      <c r="B28" s="4"/>
      <c r="C28" s="4"/>
      <c r="D28" s="4"/>
      <c r="E28" s="4"/>
      <c r="F28" s="4"/>
      <c r="G28" s="5">
        <f t="shared" si="4"/>
        <v>0</v>
      </c>
      <c r="H28" s="12" t="e">
        <f t="shared" si="3"/>
        <v>#DIV/0!</v>
      </c>
      <c r="I28" s="12"/>
      <c r="J28" s="12"/>
      <c r="K28" s="4"/>
      <c r="P28">
        <f t="shared" si="2"/>
        <v>0</v>
      </c>
    </row>
    <row r="29" spans="1:16" x14ac:dyDescent="0.25">
      <c r="A29" s="18"/>
      <c r="B29" s="4"/>
      <c r="C29" s="4"/>
      <c r="D29" s="4"/>
      <c r="E29" s="4"/>
      <c r="F29" s="4"/>
      <c r="G29" s="4"/>
      <c r="H29" s="4"/>
      <c r="I29" s="4"/>
      <c r="J29" s="4"/>
      <c r="K29" s="4"/>
      <c r="P29">
        <f t="shared" si="2"/>
        <v>0</v>
      </c>
    </row>
    <row r="30" spans="1:16" x14ac:dyDescent="0.25">
      <c r="A30" s="10" t="s">
        <v>36</v>
      </c>
      <c r="B30" s="10">
        <f>MAX(B2:B29)-MIN(B2:B29)</f>
        <v>1</v>
      </c>
      <c r="C30" s="10">
        <f t="shared" ref="C30:F30" si="5">MAX(C2:C29)-MIN(C2:C29)</f>
        <v>1182</v>
      </c>
      <c r="D30" s="10">
        <f t="shared" si="5"/>
        <v>0</v>
      </c>
      <c r="E30" s="10">
        <f t="shared" si="5"/>
        <v>20</v>
      </c>
      <c r="F30" s="10">
        <f t="shared" si="5"/>
        <v>3852</v>
      </c>
      <c r="G30" s="10">
        <f>MAX(F2:F29)-MIN(F2:F29)</f>
        <v>3852</v>
      </c>
      <c r="H30" s="4"/>
      <c r="I30" s="4"/>
      <c r="J30" s="4"/>
      <c r="K30" s="4"/>
      <c r="P30">
        <f t="shared" si="2"/>
        <v>0</v>
      </c>
    </row>
    <row r="31" spans="1:16" x14ac:dyDescent="0.25">
      <c r="P31">
        <f t="shared" si="2"/>
        <v>0</v>
      </c>
    </row>
    <row r="32" spans="1:16" x14ac:dyDescent="0.25">
      <c r="P32">
        <f t="shared" si="2"/>
        <v>0</v>
      </c>
    </row>
    <row r="33" spans="9:16" x14ac:dyDescent="0.25">
      <c r="P33">
        <f t="shared" si="2"/>
        <v>0</v>
      </c>
    </row>
    <row r="34" spans="9:16" x14ac:dyDescent="0.25">
      <c r="P34">
        <f t="shared" si="2"/>
        <v>0</v>
      </c>
    </row>
    <row r="35" spans="9:16" x14ac:dyDescent="0.25">
      <c r="P35">
        <f t="shared" si="2"/>
        <v>0</v>
      </c>
    </row>
    <row r="36" spans="9:16" x14ac:dyDescent="0.25">
      <c r="P36">
        <f t="shared" si="2"/>
        <v>0</v>
      </c>
    </row>
    <row r="37" spans="9:16" x14ac:dyDescent="0.25">
      <c r="P37">
        <f t="shared" si="2"/>
        <v>0</v>
      </c>
    </row>
    <row r="38" spans="9:16" x14ac:dyDescent="0.25">
      <c r="P38">
        <f t="shared" si="2"/>
        <v>0</v>
      </c>
    </row>
    <row r="39" spans="9:16" x14ac:dyDescent="0.25">
      <c r="P39">
        <f t="shared" si="2"/>
        <v>0</v>
      </c>
    </row>
    <row r="40" spans="9:16" x14ac:dyDescent="0.25">
      <c r="P40">
        <f t="shared" si="2"/>
        <v>0</v>
      </c>
    </row>
    <row r="41" spans="9:16" x14ac:dyDescent="0.25">
      <c r="P41">
        <f t="shared" si="2"/>
        <v>0</v>
      </c>
    </row>
    <row r="42" spans="9:16" x14ac:dyDescent="0.25">
      <c r="I42">
        <v>297</v>
      </c>
      <c r="J42">
        <v>233</v>
      </c>
      <c r="P42">
        <f t="shared" si="2"/>
        <v>0</v>
      </c>
    </row>
    <row r="43" spans="9:16" x14ac:dyDescent="0.25">
      <c r="P43">
        <f t="shared" si="2"/>
        <v>0</v>
      </c>
    </row>
    <row r="44" spans="9:16" x14ac:dyDescent="0.25">
      <c r="P44">
        <f t="shared" si="2"/>
        <v>0</v>
      </c>
    </row>
    <row r="45" spans="9:16" x14ac:dyDescent="0.25">
      <c r="P45">
        <f>SUM(L45:O45)</f>
        <v>0</v>
      </c>
    </row>
    <row r="46" spans="9:16" x14ac:dyDescent="0.25">
      <c r="P46">
        <f t="shared" si="2"/>
        <v>0</v>
      </c>
    </row>
    <row r="47" spans="9:16" x14ac:dyDescent="0.25">
      <c r="I47" s="4">
        <f t="shared" ref="I47:J47" si="6">MAX(I27:I46)-MIN(I27:I46)</f>
        <v>0</v>
      </c>
      <c r="J47" s="4">
        <f t="shared" si="6"/>
        <v>0</v>
      </c>
      <c r="P47">
        <f t="shared" si="2"/>
        <v>0</v>
      </c>
    </row>
    <row r="48" spans="9:16" x14ac:dyDescent="0.25">
      <c r="P48">
        <f t="shared" si="2"/>
        <v>0</v>
      </c>
    </row>
    <row r="49" spans="12:16" x14ac:dyDescent="0.25">
      <c r="P49">
        <f t="shared" si="2"/>
        <v>0</v>
      </c>
    </row>
    <row r="50" spans="12:16" x14ac:dyDescent="0.25">
      <c r="P50">
        <f t="shared" si="2"/>
        <v>0</v>
      </c>
    </row>
    <row r="51" spans="12:16" x14ac:dyDescent="0.25">
      <c r="P51">
        <f t="shared" si="2"/>
        <v>0</v>
      </c>
    </row>
    <row r="52" spans="12:16" x14ac:dyDescent="0.25">
      <c r="P52">
        <f t="shared" si="2"/>
        <v>0</v>
      </c>
    </row>
    <row r="53" spans="12:16" x14ac:dyDescent="0.25">
      <c r="P53">
        <f t="shared" si="2"/>
        <v>0</v>
      </c>
    </row>
    <row r="54" spans="12:16" x14ac:dyDescent="0.25">
      <c r="L54">
        <v>2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5"/>
  <sheetViews>
    <sheetView showGridLines="0" tabSelected="1" topLeftCell="A3" workbookViewId="0">
      <selection activeCell="A2" sqref="A2:A25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17" t="d">
        <v>2014-12-28</v>
      </c>
      <c r="B2" s="4">
        <v>50</v>
      </c>
      <c r="C2" s="4">
        <v>47069</v>
      </c>
      <c r="D2" s="4">
        <v>9</v>
      </c>
      <c r="E2" s="4">
        <v>727</v>
      </c>
      <c r="F2" s="4">
        <v>168870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17" t="d">
        <v>2015-01-15</v>
      </c>
      <c r="B3" s="4">
        <v>50</v>
      </c>
      <c r="C3" s="4">
        <v>43828</v>
      </c>
      <c r="D3" s="4">
        <v>9</v>
      </c>
      <c r="E3" s="4">
        <v>727</v>
      </c>
      <c r="F3" s="4">
        <v>166702</v>
      </c>
      <c r="G3" s="5">
        <f>F2-F3</f>
        <v>2168</v>
      </c>
      <c r="H3" s="12">
        <f>G3/F3</f>
        <v>1.3005242888507636E-2</v>
      </c>
      <c r="I3" s="12"/>
      <c r="J3" s="12"/>
      <c r="K3" s="4" t="s">
        <v>40</v>
      </c>
    </row>
    <row r="4" spans="1:16" x14ac:dyDescent="0.25">
      <c r="A4" s="17" t="d">
        <v>2015-01-21</v>
      </c>
      <c r="B4" s="4">
        <v>50</v>
      </c>
      <c r="C4" s="4">
        <v>43823</v>
      </c>
      <c r="D4" s="4">
        <v>9</v>
      </c>
      <c r="E4" s="4">
        <v>726</v>
      </c>
      <c r="F4" s="4">
        <v>166133</v>
      </c>
      <c r="G4" s="5">
        <f t="shared" ref="G4:G19" si="0">F3-F4</f>
        <v>569</v>
      </c>
      <c r="H4" s="12">
        <f t="shared" ref="H4:H19" si="1">G4/F4</f>
        <v>3.4249667435127277E-3</v>
      </c>
      <c r="I4" s="12"/>
      <c r="J4" s="12"/>
      <c r="K4" s="4" t="s">
        <v>41</v>
      </c>
    </row>
    <row r="5" spans="1:16" x14ac:dyDescent="0.25">
      <c r="A5" s="17" t="d">
        <v>2015-01-22</v>
      </c>
      <c r="B5" s="4">
        <v>50</v>
      </c>
      <c r="C5" s="4">
        <v>43776</v>
      </c>
      <c r="D5" s="4">
        <v>9</v>
      </c>
      <c r="E5" s="4">
        <v>726</v>
      </c>
      <c r="F5" s="4">
        <v>165777</v>
      </c>
      <c r="G5" s="5">
        <f t="shared" si="0"/>
        <v>356</v>
      </c>
      <c r="H5" s="12">
        <f t="shared" si="1"/>
        <v>2.1474631583392146E-3</v>
      </c>
      <c r="I5" s="12"/>
      <c r="J5" s="12"/>
      <c r="K5" s="4" t="s">
        <v>42</v>
      </c>
      <c r="P5">
        <f>SUM(L5:N5)</f>
        <v>0</v>
      </c>
    </row>
    <row r="6" spans="1:16" x14ac:dyDescent="0.25">
      <c r="A6" s="19" t="d">
        <v>2015-01-26</v>
      </c>
      <c r="B6" s="4">
        <v>50</v>
      </c>
      <c r="C6" s="4">
        <v>43675</v>
      </c>
      <c r="D6" s="4">
        <v>9</v>
      </c>
      <c r="E6" s="4">
        <v>727</v>
      </c>
      <c r="F6" s="4">
        <v>165187</v>
      </c>
      <c r="G6" s="5">
        <f t="shared" si="0"/>
        <v>590</v>
      </c>
      <c r="H6" s="12">
        <f t="shared" si="1"/>
        <v>3.5717096381676526E-3</v>
      </c>
      <c r="I6" s="12"/>
      <c r="J6" s="12"/>
      <c r="K6" s="4" t="s">
        <v>43</v>
      </c>
      <c r="P6">
        <f>SUM(L6:N6)</f>
        <v>0</v>
      </c>
    </row>
    <row r="7" spans="1:16" x14ac:dyDescent="0.25">
      <c r="A7" s="17" t="d">
        <v>2015-01-27</v>
      </c>
      <c r="B7" s="4">
        <v>50</v>
      </c>
      <c r="C7" s="4">
        <v>43438</v>
      </c>
      <c r="D7" s="4">
        <v>9</v>
      </c>
      <c r="E7" s="4">
        <v>727</v>
      </c>
      <c r="F7" s="4">
        <v>164167</v>
      </c>
      <c r="G7" s="5">
        <f t="shared" si="0"/>
        <v>1020</v>
      </c>
      <c r="H7" s="12">
        <f t="shared" si="1"/>
        <v>6.2131853539383677E-3</v>
      </c>
      <c r="I7" s="12"/>
      <c r="J7" s="12"/>
      <c r="K7" s="4" t="s">
        <v>44</v>
      </c>
      <c r="P7">
        <f t="shared" ref="P7:P64" si="2">SUM(L7:N7)</f>
        <v>0</v>
      </c>
    </row>
    <row r="8" spans="1:16" x14ac:dyDescent="0.25">
      <c r="A8" s="17" t="d">
        <v>2015-01-27</v>
      </c>
      <c r="B8" s="4">
        <v>50</v>
      </c>
      <c r="C8" s="4">
        <v>42775</v>
      </c>
      <c r="D8" s="4">
        <v>9</v>
      </c>
      <c r="E8" s="4">
        <v>719</v>
      </c>
      <c r="F8" s="4">
        <v>161623</v>
      </c>
      <c r="G8" s="5">
        <f t="shared" si="0"/>
        <v>2544</v>
      </c>
      <c r="H8" s="12">
        <f t="shared" si="1"/>
        <v>1.5740333987118171E-2</v>
      </c>
      <c r="I8" s="12"/>
      <c r="J8" s="12"/>
      <c r="K8" s="4"/>
      <c r="P8">
        <f t="shared" si="2"/>
        <v>0</v>
      </c>
    </row>
    <row r="9" spans="1:16" x14ac:dyDescent="0.25">
      <c r="A9" s="17" t="d">
        <v>2015-02-02</v>
      </c>
      <c r="B9" s="4">
        <v>50</v>
      </c>
      <c r="C9" s="4">
        <v>42698</v>
      </c>
      <c r="D9" s="4">
        <v>9</v>
      </c>
      <c r="E9" s="4">
        <v>720</v>
      </c>
      <c r="F9" s="4">
        <v>160021</v>
      </c>
      <c r="G9" s="5">
        <f t="shared" si="0"/>
        <v>1602</v>
      </c>
      <c r="H9" s="12">
        <f t="shared" si="1"/>
        <v>1.0011186031833322E-2</v>
      </c>
      <c r="I9" s="12"/>
      <c r="J9" s="12"/>
      <c r="K9" s="4" t="s">
        <v>45</v>
      </c>
      <c r="P9">
        <f t="shared" si="2"/>
        <v>0</v>
      </c>
    </row>
    <row r="10" spans="1:16" x14ac:dyDescent="0.25">
      <c r="A10" s="17" t="d">
        <v>2015-06-07</v>
      </c>
      <c r="B10" s="4">
        <v>49</v>
      </c>
      <c r="C10" s="4">
        <v>42629</v>
      </c>
      <c r="D10" s="4">
        <v>9</v>
      </c>
      <c r="E10" s="4">
        <v>720</v>
      </c>
      <c r="F10" s="4">
        <v>158487</v>
      </c>
      <c r="G10" s="5">
        <f t="shared" si="0"/>
        <v>1534</v>
      </c>
      <c r="H10" s="12">
        <f t="shared" si="1"/>
        <v>9.6790273019238173E-3</v>
      </c>
      <c r="I10" s="12"/>
      <c r="J10" s="12"/>
      <c r="K10" s="4"/>
      <c r="P10">
        <f t="shared" si="2"/>
        <v>0</v>
      </c>
    </row>
    <row r="11" spans="1:16" x14ac:dyDescent="0.25">
      <c r="A11" s="19" t="d">
        <v>2015-06-08</v>
      </c>
      <c r="B11" s="4">
        <v>49</v>
      </c>
      <c r="C11" s="4">
        <v>42617</v>
      </c>
      <c r="D11" s="4">
        <v>9</v>
      </c>
      <c r="E11" s="4">
        <v>720</v>
      </c>
      <c r="F11" s="4">
        <v>158493</v>
      </c>
      <c r="G11" s="5">
        <f t="shared" si="0"/>
        <v>-6</v>
      </c>
      <c r="H11" s="12">
        <f t="shared" si="1"/>
        <v>-3.7856561488519997E-5</v>
      </c>
      <c r="I11" s="12"/>
      <c r="J11" s="12"/>
      <c r="K11" s="4"/>
      <c r="P11">
        <f t="shared" si="2"/>
        <v>0</v>
      </c>
    </row>
    <row r="12" spans="1:16" x14ac:dyDescent="0.25">
      <c r="A12" s="19" t="d">
        <v>2015-06-11</v>
      </c>
      <c r="B12" s="4">
        <v>49</v>
      </c>
      <c r="C12" s="4">
        <v>42537</v>
      </c>
      <c r="D12" s="4">
        <v>9</v>
      </c>
      <c r="E12" s="4">
        <v>720</v>
      </c>
      <c r="F12" s="4">
        <v>157882</v>
      </c>
      <c r="G12" s="5">
        <f t="shared" si="0"/>
        <v>611</v>
      </c>
      <c r="H12" s="12">
        <f t="shared" si="1"/>
        <v>3.86997884496016E-3</v>
      </c>
      <c r="I12" s="12"/>
      <c r="J12" s="12"/>
      <c r="K12" s="4"/>
      <c r="M12">
        <v>17</v>
      </c>
      <c r="P12">
        <f t="shared" si="2"/>
        <v>17</v>
      </c>
    </row>
    <row r="13" spans="1:16" ht="15.75" customHeight="1" x14ac:dyDescent="0.25">
      <c r="A13" s="17" t="d">
        <v>2015-12-14</v>
      </c>
      <c r="B13" s="4">
        <v>50</v>
      </c>
      <c r="C13" s="4">
        <v>43337</v>
      </c>
      <c r="D13" s="4">
        <v>9</v>
      </c>
      <c r="E13" s="4">
        <v>748</v>
      </c>
      <c r="F13" s="4">
        <v>161759</v>
      </c>
      <c r="G13" s="5">
        <f t="shared" si="0"/>
        <v>-3877</v>
      </c>
      <c r="H13" s="12">
        <f t="shared" si="1"/>
        <v>-2.3967754498976875E-2</v>
      </c>
      <c r="I13" s="4">
        <v>636</v>
      </c>
      <c r="J13" s="4">
        <v>378</v>
      </c>
      <c r="K13" s="20" t="s">
        <v>79</v>
      </c>
      <c r="P13">
        <f t="shared" si="2"/>
        <v>0</v>
      </c>
    </row>
    <row r="14" spans="1:16" x14ac:dyDescent="0.25">
      <c r="A14" s="17" t="d">
        <v>2015-12-15</v>
      </c>
      <c r="B14" s="4">
        <v>50</v>
      </c>
      <c r="C14" s="4">
        <v>42500</v>
      </c>
      <c r="D14" s="4">
        <v>9</v>
      </c>
      <c r="E14" s="4">
        <v>748</v>
      </c>
      <c r="F14" s="4">
        <v>157761</v>
      </c>
      <c r="G14" s="5">
        <f t="shared" si="0"/>
        <v>3998</v>
      </c>
      <c r="H14" s="12">
        <f t="shared" si="1"/>
        <v>2.5342131452006516E-2</v>
      </c>
      <c r="I14" s="4">
        <v>586</v>
      </c>
      <c r="J14" s="4">
        <v>305</v>
      </c>
      <c r="K14" s="4" t="s">
        <v>81</v>
      </c>
      <c r="P14">
        <f t="shared" si="2"/>
        <v>0</v>
      </c>
    </row>
    <row r="15" spans="1:16" x14ac:dyDescent="0.25">
      <c r="A15" s="17" t="d">
        <v>2015-12-16</v>
      </c>
      <c r="B15" s="4">
        <v>50</v>
      </c>
      <c r="C15" s="4">
        <v>41418</v>
      </c>
      <c r="D15" s="4">
        <v>9</v>
      </c>
      <c r="E15" s="4">
        <v>747</v>
      </c>
      <c r="F15" s="4">
        <v>154331</v>
      </c>
      <c r="G15" s="5">
        <f t="shared" si="0"/>
        <v>3430</v>
      </c>
      <c r="H15" s="12">
        <f t="shared" si="1"/>
        <v>2.2224958044722059E-2</v>
      </c>
      <c r="I15" s="4"/>
      <c r="J15" s="4"/>
      <c r="K15" s="4"/>
      <c r="P15">
        <f t="shared" si="2"/>
        <v>0</v>
      </c>
    </row>
    <row r="16" spans="1:16" x14ac:dyDescent="0.25">
      <c r="A16" s="17" t="d">
        <v>2015-12-20</v>
      </c>
      <c r="B16" s="4">
        <v>50</v>
      </c>
      <c r="C16" s="4">
        <v>40487</v>
      </c>
      <c r="D16" s="4">
        <v>9</v>
      </c>
      <c r="E16" s="4">
        <v>748</v>
      </c>
      <c r="F16" s="4">
        <v>152496</v>
      </c>
      <c r="G16" s="5">
        <f t="shared" si="0"/>
        <v>1835</v>
      </c>
      <c r="H16" s="12">
        <f t="shared" si="1"/>
        <v>1.2033102507606757E-2</v>
      </c>
      <c r="I16" s="4"/>
      <c r="J16" s="4"/>
      <c r="K16" s="4"/>
      <c r="P16">
        <f t="shared" si="2"/>
        <v>0</v>
      </c>
    </row>
    <row r="17" spans="1:16" x14ac:dyDescent="0.25">
      <c r="A17" s="17" t="d">
        <v>2015-12-21</v>
      </c>
      <c r="B17" s="4">
        <v>50</v>
      </c>
      <c r="C17" s="4">
        <v>38475</v>
      </c>
      <c r="D17" s="4">
        <v>9</v>
      </c>
      <c r="E17" s="4">
        <v>748</v>
      </c>
      <c r="F17" s="4">
        <v>146808</v>
      </c>
      <c r="G17" s="5">
        <f t="shared" si="0"/>
        <v>5688</v>
      </c>
      <c r="H17" s="12">
        <f t="shared" si="1"/>
        <v>3.8744482589504657E-2</v>
      </c>
      <c r="I17" s="4">
        <v>514</v>
      </c>
      <c r="J17" s="4">
        <v>312</v>
      </c>
      <c r="K17" s="4"/>
      <c r="P17">
        <f t="shared" si="2"/>
        <v>0</v>
      </c>
    </row>
    <row r="18" spans="1:16" x14ac:dyDescent="0.25">
      <c r="A18" s="17" t="d">
        <v>2015-12-22</v>
      </c>
      <c r="B18" s="4">
        <v>50</v>
      </c>
      <c r="C18" s="4">
        <v>38289</v>
      </c>
      <c r="D18" s="4">
        <v>9</v>
      </c>
      <c r="E18" s="4">
        <v>731</v>
      </c>
      <c r="F18" s="4">
        <v>146263</v>
      </c>
      <c r="G18" s="5">
        <f t="shared" si="0"/>
        <v>545</v>
      </c>
      <c r="H18" s="12">
        <f t="shared" si="1"/>
        <v>3.7261645118724491E-3</v>
      </c>
      <c r="I18" s="4">
        <v>519</v>
      </c>
      <c r="J18" s="4">
        <v>320</v>
      </c>
      <c r="K18" s="4"/>
      <c r="P18">
        <f t="shared" si="2"/>
        <v>0</v>
      </c>
    </row>
    <row r="19" spans="1:16" x14ac:dyDescent="0.25">
      <c r="A19" s="17" t="d">
        <v>2015-12-24</v>
      </c>
      <c r="B19" s="4">
        <v>50</v>
      </c>
      <c r="C19" s="4">
        <v>37398</v>
      </c>
      <c r="D19" s="4">
        <v>9</v>
      </c>
      <c r="E19" s="4">
        <v>730</v>
      </c>
      <c r="F19" s="4">
        <v>144473</v>
      </c>
      <c r="G19" s="5">
        <f t="shared" si="0"/>
        <v>1790</v>
      </c>
      <c r="H19" s="12">
        <f t="shared" si="1"/>
        <v>1.2389858312625889E-2</v>
      </c>
      <c r="I19" s="4">
        <v>495</v>
      </c>
      <c r="J19" s="4">
        <v>308</v>
      </c>
      <c r="K19" s="4"/>
      <c r="P19">
        <f t="shared" si="2"/>
        <v>0</v>
      </c>
    </row>
    <row r="20" spans="1:16" x14ac:dyDescent="0.25">
      <c r="A20" s="17" t="d">
        <v>2015-01-04</v>
      </c>
      <c r="B20" s="4">
        <v>51</v>
      </c>
      <c r="C20" s="4">
        <v>38306</v>
      </c>
      <c r="D20" s="4">
        <v>9</v>
      </c>
      <c r="E20" s="4">
        <v>741</v>
      </c>
      <c r="F20" s="4">
        <v>149522</v>
      </c>
      <c r="G20" s="5">
        <f t="shared" ref="G20" si="3">F19-F20</f>
        <v>-5049</v>
      </c>
      <c r="H20" s="12">
        <f t="shared" ref="H20" si="4">G20/F20</f>
        <v>-3.3767606104787254E-2</v>
      </c>
      <c r="I20" s="4">
        <v>507</v>
      </c>
      <c r="J20" s="4">
        <v>310</v>
      </c>
      <c r="K20" s="4"/>
    </row>
    <row r="21" spans="1:16" x14ac:dyDescent="0.25">
      <c r="A21" s="17" t="d">
        <v>2016-01-05</v>
      </c>
      <c r="B21" s="4">
        <v>51</v>
      </c>
      <c r="C21" s="4">
        <v>38031</v>
      </c>
      <c r="D21" s="4">
        <v>9</v>
      </c>
      <c r="E21" s="4">
        <v>741</v>
      </c>
      <c r="F21" s="4">
        <v>149151</v>
      </c>
      <c r="G21" s="5">
        <f t="shared" ref="G21" si="5">F20-F21</f>
        <v>371</v>
      </c>
      <c r="H21" s="12">
        <f t="shared" ref="H21" si="6">G21/F21</f>
        <v>2.4874120857386137E-3</v>
      </c>
      <c r="I21" s="4"/>
      <c r="J21" s="4"/>
      <c r="K21" s="4"/>
    </row>
    <row r="22" spans="1:16" x14ac:dyDescent="0.25">
      <c r="A22" s="17" t="d">
        <v>2016-01-10</v>
      </c>
      <c r="B22" s="4">
        <v>51</v>
      </c>
      <c r="C22" s="4">
        <v>37851</v>
      </c>
      <c r="D22" s="4">
        <v>9</v>
      </c>
      <c r="E22" s="4">
        <v>741</v>
      </c>
      <c r="F22" s="4">
        <v>147550</v>
      </c>
      <c r="G22" s="5">
        <f t="shared" ref="G22" si="7">F21-F22</f>
        <v>1601</v>
      </c>
      <c r="H22" s="12">
        <f t="shared" ref="H22" si="8">G22/F22</f>
        <v>1.0850559132497458E-2</v>
      </c>
      <c r="I22" s="4"/>
      <c r="J22" s="4"/>
      <c r="K22" s="4"/>
    </row>
    <row r="23" spans="1:16" x14ac:dyDescent="0.25">
      <c r="A23" s="17" t="d">
        <v>2016-01-11</v>
      </c>
      <c r="B23" s="4">
        <v>51</v>
      </c>
      <c r="C23" s="4">
        <v>36918</v>
      </c>
      <c r="D23" s="4">
        <v>9</v>
      </c>
      <c r="E23" s="4">
        <v>741</v>
      </c>
      <c r="F23" s="4">
        <v>145392</v>
      </c>
      <c r="G23" s="5">
        <f t="shared" ref="G23" si="9">F22-F23</f>
        <v>2158</v>
      </c>
      <c r="H23" s="12">
        <f t="shared" ref="H23" si="10">G23/F23</f>
        <v>1.4842632331902719E-2</v>
      </c>
      <c r="I23" s="4">
        <v>483</v>
      </c>
      <c r="J23" s="4">
        <v>322</v>
      </c>
      <c r="K23" s="4"/>
    </row>
    <row r="24" spans="1:16" x14ac:dyDescent="0.25">
      <c r="A24" s="17" t="d">
        <v>2016-01-12</v>
      </c>
      <c r="B24" s="4">
        <v>51</v>
      </c>
      <c r="C24" s="4">
        <v>35980</v>
      </c>
      <c r="D24" s="4">
        <v>9</v>
      </c>
      <c r="E24" s="4">
        <v>741</v>
      </c>
      <c r="F24" s="4">
        <v>143743</v>
      </c>
      <c r="G24" s="5">
        <f t="shared" ref="G24" si="11">F23-F24</f>
        <v>1649</v>
      </c>
      <c r="H24" s="12">
        <f t="shared" ref="H24" si="12">G24/F24</f>
        <v>1.1471862977675435E-2</v>
      </c>
      <c r="I24" s="4"/>
      <c r="J24" s="4"/>
      <c r="K24" s="4"/>
    </row>
    <row r="25" spans="1:16" x14ac:dyDescent="0.25">
      <c r="A25" s="17" t="d">
        <v>2016-01-14</v>
      </c>
      <c r="B25" s="4">
        <v>51</v>
      </c>
      <c r="C25" s="4">
        <v>34993</v>
      </c>
      <c r="D25" s="4">
        <v>9</v>
      </c>
      <c r="E25" s="4">
        <v>743</v>
      </c>
      <c r="F25" s="4">
        <v>141087</v>
      </c>
      <c r="G25" s="5">
        <f t="shared" ref="G25" si="13">F24-F25</f>
        <v>2656</v>
      </c>
      <c r="H25" s="12">
        <f t="shared" ref="H25" si="14">G25/F25</f>
        <v>1.8825263844294653E-2</v>
      </c>
      <c r="I25" s="4"/>
      <c r="J25" s="4"/>
      <c r="K25" s="4"/>
    </row>
    <row r="26" spans="1:16" x14ac:dyDescent="0.25">
      <c r="A26" s="17"/>
      <c r="B26" s="4">
        <v>51</v>
      </c>
      <c r="C26" s="4">
        <v>35024</v>
      </c>
      <c r="D26" s="4">
        <v>9</v>
      </c>
      <c r="E26" s="4">
        <v>743</v>
      </c>
      <c r="F26" s="4">
        <v>141146</v>
      </c>
      <c r="G26" s="5">
        <f t="shared" ref="G26" si="15">F25-F26</f>
        <v>-59</v>
      </c>
      <c r="H26" s="12">
        <f t="shared" ref="H26" si="16">G26/F26</f>
        <v>-4.180068864863333E-4</v>
      </c>
      <c r="I26" s="4"/>
      <c r="J26" s="4"/>
      <c r="K26" s="4"/>
    </row>
    <row r="27" spans="1:16" x14ac:dyDescent="0.25">
      <c r="A27" s="17"/>
      <c r="B27" s="4"/>
      <c r="C27" s="4"/>
      <c r="D27" s="4"/>
      <c r="E27" s="4"/>
      <c r="F27" s="4"/>
      <c r="G27" s="5">
        <f t="shared" ref="G27:G39" si="17">F26-F27</f>
        <v>141146</v>
      </c>
      <c r="H27" s="12" t="e">
        <f t="shared" ref="H27:H39" si="18">G27/F27</f>
        <v>#DIV/0!</v>
      </c>
      <c r="I27" s="4"/>
      <c r="J27" s="4"/>
      <c r="K27" s="4"/>
    </row>
    <row r="28" spans="1:16" x14ac:dyDescent="0.25">
      <c r="A28" s="17"/>
      <c r="B28" s="4"/>
      <c r="C28" s="4"/>
      <c r="D28" s="4"/>
      <c r="E28" s="4"/>
      <c r="F28" s="4"/>
      <c r="G28" s="5">
        <f t="shared" si="17"/>
        <v>0</v>
      </c>
      <c r="H28" s="12" t="e">
        <f t="shared" si="18"/>
        <v>#DIV/0!</v>
      </c>
      <c r="I28" s="4"/>
      <c r="J28" s="4"/>
      <c r="K28" s="4"/>
    </row>
    <row r="29" spans="1:16" x14ac:dyDescent="0.25">
      <c r="A29" s="17"/>
      <c r="B29" s="4"/>
      <c r="C29" s="4"/>
      <c r="D29" s="4"/>
      <c r="E29" s="4"/>
      <c r="F29" s="4"/>
      <c r="G29" s="5">
        <f t="shared" si="17"/>
        <v>0</v>
      </c>
      <c r="H29" s="12" t="e">
        <f t="shared" si="18"/>
        <v>#DIV/0!</v>
      </c>
      <c r="I29" s="4"/>
      <c r="J29" s="4"/>
      <c r="K29" s="4"/>
    </row>
    <row r="30" spans="1:16" x14ac:dyDescent="0.25">
      <c r="A30" s="17"/>
      <c r="B30" s="4"/>
      <c r="C30" s="4"/>
      <c r="D30" s="4"/>
      <c r="E30" s="4"/>
      <c r="F30" s="4"/>
      <c r="G30" s="5">
        <f t="shared" si="17"/>
        <v>0</v>
      </c>
      <c r="H30" s="12" t="e">
        <f t="shared" si="18"/>
        <v>#DIV/0!</v>
      </c>
      <c r="I30" s="4"/>
      <c r="J30" s="4"/>
      <c r="K30" s="4"/>
    </row>
    <row r="31" spans="1:16" x14ac:dyDescent="0.25">
      <c r="A31" s="17"/>
      <c r="B31" s="4"/>
      <c r="C31" s="4"/>
      <c r="D31" s="4"/>
      <c r="E31" s="4"/>
      <c r="F31" s="4"/>
      <c r="G31" s="5">
        <f t="shared" si="17"/>
        <v>0</v>
      </c>
      <c r="H31" s="12" t="e">
        <f t="shared" si="18"/>
        <v>#DIV/0!</v>
      </c>
      <c r="I31" s="4"/>
      <c r="J31" s="4"/>
      <c r="K31" s="4"/>
    </row>
    <row r="32" spans="1:16" x14ac:dyDescent="0.25">
      <c r="A32" s="17"/>
      <c r="B32" s="4"/>
      <c r="C32" s="4"/>
      <c r="D32" s="4"/>
      <c r="E32" s="4"/>
      <c r="F32" s="4"/>
      <c r="G32" s="5">
        <f t="shared" si="17"/>
        <v>0</v>
      </c>
      <c r="H32" s="12" t="e">
        <f t="shared" si="18"/>
        <v>#DIV/0!</v>
      </c>
      <c r="I32" s="4"/>
      <c r="J32" s="4"/>
      <c r="K32" s="4"/>
    </row>
    <row r="33" spans="1:16" x14ac:dyDescent="0.25">
      <c r="A33" s="17"/>
      <c r="B33" s="4"/>
      <c r="C33" s="4"/>
      <c r="D33" s="4"/>
      <c r="E33" s="4"/>
      <c r="F33" s="4"/>
      <c r="G33" s="5">
        <f t="shared" si="17"/>
        <v>0</v>
      </c>
      <c r="H33" s="12" t="e">
        <f t="shared" si="18"/>
        <v>#DIV/0!</v>
      </c>
      <c r="I33" s="4"/>
      <c r="J33" s="4"/>
      <c r="K33" s="4"/>
    </row>
    <row r="34" spans="1:16" x14ac:dyDescent="0.25">
      <c r="A34" s="17"/>
      <c r="B34" s="4"/>
      <c r="C34" s="4"/>
      <c r="D34" s="4"/>
      <c r="E34" s="4"/>
      <c r="F34" s="4"/>
      <c r="G34" s="5">
        <f t="shared" si="17"/>
        <v>0</v>
      </c>
      <c r="H34" s="12" t="e">
        <f t="shared" si="18"/>
        <v>#DIV/0!</v>
      </c>
      <c r="I34" s="4"/>
      <c r="J34" s="4"/>
      <c r="K34" s="4"/>
    </row>
    <row r="35" spans="1:16" x14ac:dyDescent="0.25">
      <c r="A35" s="17"/>
      <c r="B35" s="4"/>
      <c r="C35" s="4"/>
      <c r="D35" s="4"/>
      <c r="E35" s="4"/>
      <c r="F35" s="4"/>
      <c r="G35" s="5">
        <f t="shared" si="17"/>
        <v>0</v>
      </c>
      <c r="H35" s="12" t="e">
        <f t="shared" si="18"/>
        <v>#DIV/0!</v>
      </c>
      <c r="I35" s="4"/>
      <c r="J35" s="4"/>
      <c r="K35" s="4"/>
    </row>
    <row r="36" spans="1:16" x14ac:dyDescent="0.25">
      <c r="A36" s="17"/>
      <c r="B36" s="4"/>
      <c r="C36" s="4"/>
      <c r="D36" s="4"/>
      <c r="E36" s="4"/>
      <c r="F36" s="4"/>
      <c r="G36" s="5">
        <f t="shared" si="17"/>
        <v>0</v>
      </c>
      <c r="H36" s="12" t="e">
        <f t="shared" si="18"/>
        <v>#DIV/0!</v>
      </c>
      <c r="I36" s="4"/>
      <c r="J36" s="4"/>
      <c r="K36" s="4"/>
    </row>
    <row r="37" spans="1:16" x14ac:dyDescent="0.25">
      <c r="A37" s="17"/>
      <c r="B37" s="4"/>
      <c r="C37" s="4"/>
      <c r="D37" s="4"/>
      <c r="E37" s="4"/>
      <c r="F37" s="4"/>
      <c r="G37" s="5">
        <f t="shared" si="17"/>
        <v>0</v>
      </c>
      <c r="H37" s="12" t="e">
        <f t="shared" si="18"/>
        <v>#DIV/0!</v>
      </c>
      <c r="I37" s="4"/>
      <c r="J37" s="4"/>
      <c r="K37" s="4"/>
    </row>
    <row r="38" spans="1:16" x14ac:dyDescent="0.25">
      <c r="A38" s="17"/>
      <c r="B38" s="4"/>
      <c r="C38" s="4"/>
      <c r="D38" s="4"/>
      <c r="E38" s="4"/>
      <c r="F38" s="4"/>
      <c r="G38" s="5">
        <f t="shared" si="17"/>
        <v>0</v>
      </c>
      <c r="H38" s="12" t="e">
        <f t="shared" si="18"/>
        <v>#DIV/0!</v>
      </c>
      <c r="I38" s="4"/>
      <c r="J38" s="4"/>
      <c r="K38" s="4"/>
    </row>
    <row r="39" spans="1:16" x14ac:dyDescent="0.25">
      <c r="A39" s="18"/>
      <c r="B39" s="4"/>
      <c r="C39" s="4"/>
      <c r="D39" s="4"/>
      <c r="E39" s="4"/>
      <c r="F39" s="4"/>
      <c r="G39" s="5">
        <f t="shared" si="17"/>
        <v>0</v>
      </c>
      <c r="H39" s="12" t="e">
        <f t="shared" si="18"/>
        <v>#DIV/0!</v>
      </c>
      <c r="I39" s="4"/>
      <c r="J39" s="4"/>
      <c r="K39" s="4"/>
      <c r="P39">
        <f t="shared" si="2"/>
        <v>0</v>
      </c>
    </row>
    <row r="40" spans="1:16" x14ac:dyDescent="0.25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  <c r="P40">
        <f t="shared" si="2"/>
        <v>0</v>
      </c>
    </row>
    <row r="41" spans="1:16" x14ac:dyDescent="0.25">
      <c r="A41" s="10" t="s">
        <v>36</v>
      </c>
      <c r="B41" s="10">
        <f>MAX(B2:B40)-MIN(B2:B40)</f>
        <v>2</v>
      </c>
      <c r="C41" s="10">
        <f t="shared" ref="C41:G41" si="19">MAX(C2:C40)-MIN(C2:C40)</f>
        <v>12076</v>
      </c>
      <c r="D41" s="10">
        <f t="shared" si="19"/>
        <v>0</v>
      </c>
      <c r="E41" s="10">
        <f t="shared" si="19"/>
        <v>29</v>
      </c>
      <c r="F41" s="10">
        <f t="shared" si="19"/>
        <v>27783</v>
      </c>
      <c r="G41" s="10">
        <f t="shared" si="19"/>
        <v>146195</v>
      </c>
      <c r="H41" s="4"/>
      <c r="I41" s="4"/>
      <c r="J41" s="4"/>
      <c r="K41" s="4"/>
      <c r="P41">
        <f t="shared" si="2"/>
        <v>0</v>
      </c>
    </row>
    <row r="42" spans="1:16" x14ac:dyDescent="0.25">
      <c r="P42">
        <f t="shared" si="2"/>
        <v>0</v>
      </c>
    </row>
    <row r="43" spans="1:16" x14ac:dyDescent="0.25">
      <c r="P43">
        <f t="shared" si="2"/>
        <v>0</v>
      </c>
    </row>
    <row r="44" spans="1:16" x14ac:dyDescent="0.25">
      <c r="P44">
        <f t="shared" si="2"/>
        <v>0</v>
      </c>
    </row>
    <row r="45" spans="1:16" x14ac:dyDescent="0.25">
      <c r="P45">
        <f t="shared" si="2"/>
        <v>0</v>
      </c>
    </row>
    <row r="46" spans="1:16" x14ac:dyDescent="0.25">
      <c r="P46">
        <f t="shared" si="2"/>
        <v>0</v>
      </c>
    </row>
    <row r="47" spans="1:16" x14ac:dyDescent="0.25">
      <c r="P47">
        <f t="shared" si="2"/>
        <v>0</v>
      </c>
    </row>
    <row r="48" spans="1:16" x14ac:dyDescent="0.25">
      <c r="P48">
        <f t="shared" si="2"/>
        <v>0</v>
      </c>
    </row>
    <row r="49" spans="16:16" x14ac:dyDescent="0.25">
      <c r="P49">
        <f t="shared" si="2"/>
        <v>0</v>
      </c>
    </row>
    <row r="50" spans="16:16" x14ac:dyDescent="0.25">
      <c r="P50">
        <f t="shared" si="2"/>
        <v>0</v>
      </c>
    </row>
    <row r="51" spans="16:16" x14ac:dyDescent="0.25">
      <c r="P51">
        <f t="shared" si="2"/>
        <v>0</v>
      </c>
    </row>
    <row r="52" spans="16:16" x14ac:dyDescent="0.25">
      <c r="P52">
        <f t="shared" si="2"/>
        <v>0</v>
      </c>
    </row>
    <row r="53" spans="16:16" x14ac:dyDescent="0.25">
      <c r="P53">
        <f t="shared" si="2"/>
        <v>0</v>
      </c>
    </row>
    <row r="54" spans="16:16" x14ac:dyDescent="0.25">
      <c r="P54">
        <f t="shared" si="2"/>
        <v>0</v>
      </c>
    </row>
    <row r="55" spans="16:16" x14ac:dyDescent="0.25">
      <c r="P55">
        <f t="shared" si="2"/>
        <v>0</v>
      </c>
    </row>
    <row r="56" spans="16:16" x14ac:dyDescent="0.25">
      <c r="P56">
        <f>SUM(L56:O56)</f>
        <v>0</v>
      </c>
    </row>
    <row r="57" spans="16:16" x14ac:dyDescent="0.25">
      <c r="P57">
        <f t="shared" si="2"/>
        <v>0</v>
      </c>
    </row>
    <row r="58" spans="16:16" x14ac:dyDescent="0.25">
      <c r="P58">
        <f t="shared" si="2"/>
        <v>0</v>
      </c>
    </row>
    <row r="59" spans="16:16" x14ac:dyDescent="0.25">
      <c r="P59">
        <f t="shared" si="2"/>
        <v>0</v>
      </c>
    </row>
    <row r="60" spans="16:16" x14ac:dyDescent="0.25">
      <c r="P60">
        <f t="shared" si="2"/>
        <v>0</v>
      </c>
    </row>
    <row r="61" spans="16:16" x14ac:dyDescent="0.25">
      <c r="P61">
        <f t="shared" si="2"/>
        <v>0</v>
      </c>
    </row>
    <row r="62" spans="16:16" x14ac:dyDescent="0.25">
      <c r="P62">
        <f t="shared" si="2"/>
        <v>0</v>
      </c>
    </row>
    <row r="63" spans="16:16" x14ac:dyDescent="0.25">
      <c r="P63">
        <f t="shared" si="2"/>
        <v>0</v>
      </c>
    </row>
    <row r="64" spans="16:16" x14ac:dyDescent="0.25">
      <c r="P64">
        <f t="shared" si="2"/>
        <v>0</v>
      </c>
    </row>
    <row r="65" spans="12:12" x14ac:dyDescent="0.25">
      <c r="L65">
        <v>2</v>
      </c>
    </row>
  </sheetData>
  <conditionalFormatting sqref="G2:H39">
    <cfRule type="cellIs" dxfId="76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6"/>
  <sheetViews>
    <sheetView showGridLines="0" topLeftCell="A31" workbookViewId="0">
      <selection activeCell="A41" sqref="A41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2014-12-28</v>
      </c>
      <c r="B2" s="4">
        <v>55</v>
      </c>
      <c r="C2" s="4">
        <v>14093</v>
      </c>
      <c r="D2" s="4">
        <v>8</v>
      </c>
      <c r="E2" s="4">
        <v>371</v>
      </c>
      <c r="F2" s="4">
        <v>53960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 t="d">
        <v>2015-01-19</v>
      </c>
      <c r="B3" s="4">
        <v>55</v>
      </c>
      <c r="C3" s="4">
        <v>13069</v>
      </c>
      <c r="D3" s="4">
        <v>8</v>
      </c>
      <c r="E3" s="4">
        <v>371</v>
      </c>
      <c r="F3" s="4">
        <v>52985</v>
      </c>
      <c r="G3" s="5">
        <f t="shared" ref="G3:G26" si="0">F2-F3</f>
        <v>975</v>
      </c>
      <c r="H3" s="12">
        <f t="shared" ref="H3:H26" si="1">G3/F3</f>
        <v>1.840143436821742E-2</v>
      </c>
      <c r="I3" s="12"/>
      <c r="J3" s="12"/>
      <c r="K3" s="4" t="s">
        <v>40</v>
      </c>
    </row>
    <row r="4" spans="1:16" x14ac:dyDescent="0.25">
      <c r="A4" s="9" t="d">
        <v>2015-01-22</v>
      </c>
      <c r="B4" s="4">
        <v>55</v>
      </c>
      <c r="C4" s="4">
        <v>12987</v>
      </c>
      <c r="D4" s="4">
        <v>8</v>
      </c>
      <c r="E4" s="4">
        <v>395</v>
      </c>
      <c r="F4" s="4">
        <v>52940</v>
      </c>
      <c r="G4" s="5">
        <f t="shared" si="0"/>
        <v>45</v>
      </c>
      <c r="H4" s="12">
        <f t="shared" si="1"/>
        <v>8.5001888930865126E-4</v>
      </c>
      <c r="I4" s="12"/>
      <c r="J4" s="12"/>
      <c r="K4" s="4" t="s">
        <v>52</v>
      </c>
    </row>
    <row r="5" spans="1:16" x14ac:dyDescent="0.25">
      <c r="A5" s="9" t="d">
        <v>2015-01-23</v>
      </c>
      <c r="B5" s="4">
        <v>55</v>
      </c>
      <c r="C5" s="4">
        <v>12980</v>
      </c>
      <c r="D5" s="4">
        <v>8</v>
      </c>
      <c r="E5" s="4">
        <v>395</v>
      </c>
      <c r="F5" s="4">
        <v>52905</v>
      </c>
      <c r="G5" s="5">
        <f t="shared" si="0"/>
        <v>35</v>
      </c>
      <c r="H5" s="12">
        <f t="shared" si="1"/>
        <v>6.6156317928362158E-4</v>
      </c>
      <c r="I5" s="12"/>
      <c r="J5" s="12"/>
      <c r="K5" s="4" t="s">
        <v>53</v>
      </c>
      <c r="P5">
        <f>SUM(L5:N5)</f>
        <v>0</v>
      </c>
    </row>
    <row r="6" spans="1:16" x14ac:dyDescent="0.25">
      <c r="A6" s="9" t="d">
        <v>2015-01-24</v>
      </c>
      <c r="B6" s="4">
        <v>55</v>
      </c>
      <c r="C6" s="4">
        <v>12869</v>
      </c>
      <c r="D6" s="4">
        <v>8</v>
      </c>
      <c r="E6" s="4">
        <v>396</v>
      </c>
      <c r="F6" s="4">
        <v>52527</v>
      </c>
      <c r="G6" s="5">
        <f t="shared" si="0"/>
        <v>378</v>
      </c>
      <c r="H6" s="12">
        <f t="shared" si="1"/>
        <v>7.1962990462048088E-3</v>
      </c>
      <c r="I6" s="12"/>
      <c r="J6" s="12"/>
      <c r="K6" s="4" t="s">
        <v>53</v>
      </c>
      <c r="P6">
        <f>SUM(L6:N6)</f>
        <v>0</v>
      </c>
    </row>
    <row r="7" spans="1:16" x14ac:dyDescent="0.25">
      <c r="A7" s="9" t="d">
        <v>2015-01-25</v>
      </c>
      <c r="B7" s="4">
        <v>56</v>
      </c>
      <c r="C7" s="4">
        <v>12862</v>
      </c>
      <c r="D7" s="4">
        <v>8</v>
      </c>
      <c r="E7" s="4">
        <v>405</v>
      </c>
      <c r="F7" s="4">
        <v>52429</v>
      </c>
      <c r="G7" s="5">
        <f t="shared" si="0"/>
        <v>98</v>
      </c>
      <c r="H7" s="12">
        <f t="shared" si="1"/>
        <v>1.8691945297449886E-3</v>
      </c>
      <c r="I7" s="12"/>
      <c r="J7" s="12"/>
      <c r="K7" s="4" t="s">
        <v>54</v>
      </c>
      <c r="P7">
        <f t="shared" ref="P7:P52" si="2">SUM(L7:N7)</f>
        <v>0</v>
      </c>
    </row>
    <row r="8" spans="1:16" x14ac:dyDescent="0.25">
      <c r="A8" s="9" t="d">
        <v>2015-02-08</v>
      </c>
      <c r="B8" s="4">
        <v>56</v>
      </c>
      <c r="C8" s="4">
        <v>12862</v>
      </c>
      <c r="D8" s="4">
        <v>8</v>
      </c>
      <c r="E8" s="4">
        <v>405</v>
      </c>
      <c r="F8" s="4">
        <v>52102</v>
      </c>
      <c r="G8" s="5">
        <f t="shared" si="0"/>
        <v>327</v>
      </c>
      <c r="H8" s="12">
        <f t="shared" si="1"/>
        <v>6.2761506276150627E-3</v>
      </c>
      <c r="I8" s="12"/>
      <c r="J8" s="12"/>
      <c r="K8" s="4"/>
      <c r="P8">
        <f t="shared" si="2"/>
        <v>0</v>
      </c>
    </row>
    <row r="9" spans="1:16" x14ac:dyDescent="0.25">
      <c r="A9" s="9" t="d">
        <v>2015-02-19</v>
      </c>
      <c r="B9" s="4">
        <v>56</v>
      </c>
      <c r="C9" s="4">
        <v>12854</v>
      </c>
      <c r="D9" s="4">
        <v>8</v>
      </c>
      <c r="E9" s="4">
        <v>404</v>
      </c>
      <c r="F9" s="4">
        <v>53606</v>
      </c>
      <c r="G9" s="5">
        <f t="shared" si="0"/>
        <v>-1504</v>
      </c>
      <c r="H9" s="12">
        <f t="shared" si="1"/>
        <v>-2.8056560832742602E-2</v>
      </c>
      <c r="I9" s="12"/>
      <c r="J9" s="12"/>
      <c r="K9" s="4"/>
      <c r="P9">
        <f t="shared" si="2"/>
        <v>0</v>
      </c>
    </row>
    <row r="10" spans="1:16" x14ac:dyDescent="0.25">
      <c r="A10" s="9" t="d">
        <v>2015-04-01</v>
      </c>
      <c r="B10" s="4">
        <v>55</v>
      </c>
      <c r="C10" s="4">
        <v>13275</v>
      </c>
      <c r="D10" s="4">
        <v>8</v>
      </c>
      <c r="E10" s="4">
        <v>398</v>
      </c>
      <c r="F10" s="4">
        <v>55508</v>
      </c>
      <c r="G10" s="5">
        <f t="shared" si="0"/>
        <v>-1902</v>
      </c>
      <c r="H10" s="12">
        <f t="shared" si="1"/>
        <v>-3.4265331123441663E-2</v>
      </c>
      <c r="I10" s="12"/>
      <c r="J10" s="12"/>
      <c r="K10" s="4" t="s">
        <v>55</v>
      </c>
      <c r="P10">
        <f t="shared" si="2"/>
        <v>0</v>
      </c>
    </row>
    <row r="11" spans="1:16" x14ac:dyDescent="0.25">
      <c r="A11" s="9" t="d">
        <v>2015-04-02</v>
      </c>
      <c r="B11" s="4">
        <v>55</v>
      </c>
      <c r="C11" s="4">
        <v>13311</v>
      </c>
      <c r="D11" s="4">
        <v>8</v>
      </c>
      <c r="E11" s="4">
        <v>407</v>
      </c>
      <c r="F11" s="4">
        <v>55577</v>
      </c>
      <c r="G11" s="5">
        <f t="shared" si="0"/>
        <v>-69</v>
      </c>
      <c r="H11" s="12">
        <f t="shared" si="1"/>
        <v>-1.2415207729816291E-3</v>
      </c>
      <c r="I11" s="12"/>
      <c r="J11" s="12"/>
      <c r="K11" s="4" t="s">
        <v>55</v>
      </c>
      <c r="P11">
        <f t="shared" si="2"/>
        <v>0</v>
      </c>
    </row>
    <row r="12" spans="1:16" x14ac:dyDescent="0.25">
      <c r="A12" s="9" t="d">
        <v>2015-04-06</v>
      </c>
      <c r="B12" s="4">
        <v>55</v>
      </c>
      <c r="C12" s="4">
        <v>13341</v>
      </c>
      <c r="D12" s="4">
        <v>8</v>
      </c>
      <c r="E12" s="4">
        <v>407</v>
      </c>
      <c r="F12" s="4">
        <v>55611</v>
      </c>
      <c r="G12" s="5">
        <f t="shared" si="0"/>
        <v>-34</v>
      </c>
      <c r="H12" s="12">
        <f t="shared" si="1"/>
        <v>-6.1138983294671914E-4</v>
      </c>
      <c r="I12" s="12"/>
      <c r="J12" s="12"/>
      <c r="K12" s="4"/>
      <c r="P12">
        <f t="shared" si="2"/>
        <v>0</v>
      </c>
    </row>
    <row r="13" spans="1:16" x14ac:dyDescent="0.25">
      <c r="A13" s="9" t="d">
        <v>2015-04-07</v>
      </c>
      <c r="B13" s="4">
        <v>55</v>
      </c>
      <c r="C13" s="4">
        <v>13323</v>
      </c>
      <c r="D13" s="4">
        <v>8</v>
      </c>
      <c r="E13" s="4">
        <v>400</v>
      </c>
      <c r="F13" s="4">
        <v>55469</v>
      </c>
      <c r="G13" s="5">
        <f t="shared" si="0"/>
        <v>142</v>
      </c>
      <c r="H13" s="12">
        <f t="shared" si="1"/>
        <v>2.5599884620238333E-3</v>
      </c>
      <c r="I13" s="12"/>
      <c r="J13" s="12"/>
      <c r="K13" s="4"/>
      <c r="P13">
        <f t="shared" si="2"/>
        <v>0</v>
      </c>
    </row>
    <row r="14" spans="1:16" x14ac:dyDescent="0.25">
      <c r="A14" s="9" t="d">
        <v>2015-04-08</v>
      </c>
      <c r="B14" s="4">
        <v>55</v>
      </c>
      <c r="C14" s="4">
        <v>13377</v>
      </c>
      <c r="D14" s="4">
        <v>8</v>
      </c>
      <c r="E14" s="4">
        <v>409</v>
      </c>
      <c r="F14" s="4">
        <v>55330</v>
      </c>
      <c r="G14" s="5">
        <f t="shared" si="0"/>
        <v>139</v>
      </c>
      <c r="H14" s="12">
        <f t="shared" si="1"/>
        <v>2.5121995300921743E-3</v>
      </c>
      <c r="I14" s="12"/>
      <c r="J14" s="12"/>
      <c r="K14" s="4"/>
      <c r="P14">
        <f t="shared" si="2"/>
        <v>0</v>
      </c>
    </row>
    <row r="15" spans="1:16" x14ac:dyDescent="0.25">
      <c r="A15" s="9" t="d">
        <v>2015-04-15</v>
      </c>
      <c r="B15" s="4">
        <v>55</v>
      </c>
      <c r="C15" s="4">
        <v>13411</v>
      </c>
      <c r="D15" s="4">
        <v>8</v>
      </c>
      <c r="E15" s="4">
        <v>409</v>
      </c>
      <c r="F15" s="4">
        <v>55416</v>
      </c>
      <c r="G15" s="5">
        <f t="shared" si="0"/>
        <v>-86</v>
      </c>
      <c r="H15" s="12">
        <f t="shared" si="1"/>
        <v>-1.5518983687021798E-3</v>
      </c>
      <c r="I15" s="12"/>
      <c r="J15" s="12"/>
      <c r="K15" s="4"/>
      <c r="P15">
        <f t="shared" si="2"/>
        <v>0</v>
      </c>
    </row>
    <row r="16" spans="1:16" x14ac:dyDescent="0.25">
      <c r="A16" s="9" t="d">
        <v>2015-04-15</v>
      </c>
      <c r="B16" s="4">
        <v>55</v>
      </c>
      <c r="C16" s="4">
        <v>13421</v>
      </c>
      <c r="D16" s="4">
        <v>8</v>
      </c>
      <c r="E16" s="4">
        <v>409</v>
      </c>
      <c r="F16" s="4">
        <v>55441</v>
      </c>
      <c r="G16" s="5">
        <f t="shared" si="0"/>
        <v>-25</v>
      </c>
      <c r="H16" s="12">
        <f t="shared" si="1"/>
        <v>-4.5092981728323803E-4</v>
      </c>
      <c r="I16" s="12"/>
      <c r="J16" s="12"/>
      <c r="K16" s="4"/>
      <c r="P16">
        <f t="shared" si="2"/>
        <v>0</v>
      </c>
    </row>
    <row r="17" spans="1:16" x14ac:dyDescent="0.25">
      <c r="A17" s="9" t="d">
        <v>2015-04-21</v>
      </c>
      <c r="B17" s="4">
        <v>55</v>
      </c>
      <c r="C17" s="4">
        <v>13423</v>
      </c>
      <c r="D17" s="4">
        <v>8</v>
      </c>
      <c r="E17" s="4">
        <v>408</v>
      </c>
      <c r="F17" s="4">
        <v>55453</v>
      </c>
      <c r="G17" s="5">
        <f t="shared" si="0"/>
        <v>-12</v>
      </c>
      <c r="H17" s="12">
        <f t="shared" si="1"/>
        <v>-2.1639947342794798E-4</v>
      </c>
      <c r="I17" s="12"/>
      <c r="J17" s="12"/>
      <c r="K17" s="4"/>
      <c r="P17">
        <f t="shared" si="2"/>
        <v>0</v>
      </c>
    </row>
    <row r="18" spans="1:16" x14ac:dyDescent="0.25">
      <c r="A18" s="9" t="d">
        <v>2015-07-05</v>
      </c>
      <c r="B18" s="4">
        <v>55</v>
      </c>
      <c r="C18" s="4">
        <v>13296</v>
      </c>
      <c r="D18" s="4">
        <v>8</v>
      </c>
      <c r="E18" s="4">
        <v>399</v>
      </c>
      <c r="F18" s="4">
        <v>53406</v>
      </c>
      <c r="G18" s="5">
        <f t="shared" si="0"/>
        <v>2047</v>
      </c>
      <c r="H18" s="12">
        <f t="shared" si="1"/>
        <v>3.8329026701119727E-2</v>
      </c>
      <c r="I18" s="12"/>
      <c r="J18" s="12"/>
      <c r="K18" s="4"/>
      <c r="P18">
        <f t="shared" si="2"/>
        <v>0</v>
      </c>
    </row>
    <row r="19" spans="1:16" x14ac:dyDescent="0.25">
      <c r="A19" s="9" t="d">
        <v>2015-07-13</v>
      </c>
      <c r="B19" s="4">
        <v>55</v>
      </c>
      <c r="C19" s="4">
        <v>13309</v>
      </c>
      <c r="D19" s="4">
        <v>8</v>
      </c>
      <c r="E19" s="4">
        <v>407</v>
      </c>
      <c r="F19" s="4">
        <v>53347</v>
      </c>
      <c r="G19" s="5">
        <f t="shared" si="0"/>
        <v>59</v>
      </c>
      <c r="H19" s="12">
        <f t="shared" si="1"/>
        <v>1.1059665960597596E-3</v>
      </c>
      <c r="I19" s="12"/>
      <c r="J19" s="12"/>
      <c r="K19" s="4"/>
      <c r="P19">
        <f t="shared" si="2"/>
        <v>0</v>
      </c>
    </row>
    <row r="20" spans="1:16" x14ac:dyDescent="0.25">
      <c r="A20" s="9" t="d">
        <v>2015-08-20</v>
      </c>
      <c r="B20" s="4">
        <v>55</v>
      </c>
      <c r="C20" s="4">
        <v>13311</v>
      </c>
      <c r="D20" s="4">
        <v>8</v>
      </c>
      <c r="E20" s="4">
        <v>407</v>
      </c>
      <c r="F20" s="4">
        <v>53646</v>
      </c>
      <c r="G20" s="5">
        <f t="shared" si="0"/>
        <v>-299</v>
      </c>
      <c r="H20" s="12">
        <f t="shared" si="1"/>
        <v>-5.573574917048801E-3</v>
      </c>
      <c r="I20" s="12"/>
      <c r="J20" s="12"/>
      <c r="K20" s="4"/>
      <c r="P20">
        <f t="shared" si="2"/>
        <v>0</v>
      </c>
    </row>
    <row r="21" spans="1:16" x14ac:dyDescent="0.25">
      <c r="A21" s="9" t="d">
        <v>2015-08-03</v>
      </c>
      <c r="B21" s="4">
        <v>55</v>
      </c>
      <c r="C21" s="4">
        <v>13333</v>
      </c>
      <c r="D21" s="4">
        <v>8</v>
      </c>
      <c r="E21" s="4">
        <v>407</v>
      </c>
      <c r="F21" s="4">
        <v>53681</v>
      </c>
      <c r="G21" s="5">
        <f t="shared" si="0"/>
        <v>-35</v>
      </c>
      <c r="H21" s="12">
        <f t="shared" si="1"/>
        <v>-6.5199977645721949E-4</v>
      </c>
      <c r="I21" s="4"/>
      <c r="J21" s="4"/>
      <c r="K21" s="4"/>
      <c r="P21">
        <f t="shared" si="2"/>
        <v>0</v>
      </c>
    </row>
    <row r="22" spans="1:16" x14ac:dyDescent="0.25">
      <c r="A22" s="9" t="d">
        <v>2015-08-11</v>
      </c>
      <c r="B22" s="4">
        <v>55</v>
      </c>
      <c r="C22" s="4">
        <v>13175</v>
      </c>
      <c r="D22" s="4">
        <v>8</v>
      </c>
      <c r="E22" s="4">
        <v>409</v>
      </c>
      <c r="F22" s="4">
        <v>53370</v>
      </c>
      <c r="G22" s="5">
        <f t="shared" si="0"/>
        <v>311</v>
      </c>
      <c r="H22" s="12">
        <f t="shared" si="1"/>
        <v>5.8272437699081877E-3</v>
      </c>
      <c r="I22" s="4"/>
      <c r="J22" s="4"/>
      <c r="K22" s="4" t="s">
        <v>49</v>
      </c>
      <c r="P22">
        <f t="shared" si="2"/>
        <v>0</v>
      </c>
    </row>
    <row r="23" spans="1:16" x14ac:dyDescent="0.25">
      <c r="A23" s="9" t="d">
        <v>2015-08-12</v>
      </c>
      <c r="B23" s="4">
        <v>55</v>
      </c>
      <c r="C23" s="4">
        <v>12769</v>
      </c>
      <c r="D23" s="4">
        <v>8</v>
      </c>
      <c r="E23" s="4">
        <v>409</v>
      </c>
      <c r="F23" s="4">
        <v>51826</v>
      </c>
      <c r="G23" s="5">
        <f t="shared" si="0"/>
        <v>1544</v>
      </c>
      <c r="H23" s="12">
        <f t="shared" si="1"/>
        <v>2.9791996295295796E-2</v>
      </c>
      <c r="K23" s="4" t="s">
        <v>49</v>
      </c>
      <c r="P23">
        <f t="shared" si="2"/>
        <v>0</v>
      </c>
    </row>
    <row r="24" spans="1:16" x14ac:dyDescent="0.25">
      <c r="A24" s="9" t="d">
        <v>2015-08-13</v>
      </c>
      <c r="B24" s="4">
        <v>56</v>
      </c>
      <c r="C24" s="4">
        <v>12256</v>
      </c>
      <c r="D24" s="4">
        <v>8</v>
      </c>
      <c r="E24" s="4">
        <v>409</v>
      </c>
      <c r="F24" s="4">
        <v>50897</v>
      </c>
      <c r="G24" s="5">
        <f t="shared" si="0"/>
        <v>929</v>
      </c>
      <c r="H24" s="12">
        <f t="shared" si="1"/>
        <v>1.8252549266165E-2</v>
      </c>
      <c r="K24" s="4" t="s">
        <v>49</v>
      </c>
      <c r="P24">
        <f t="shared" si="2"/>
        <v>0</v>
      </c>
    </row>
    <row r="25" spans="1:16" x14ac:dyDescent="0.25">
      <c r="A25" s="9" t="d">
        <v>2015-08-26</v>
      </c>
      <c r="B25" s="4">
        <v>55</v>
      </c>
      <c r="C25" s="4">
        <v>12052</v>
      </c>
      <c r="D25" s="4">
        <v>8</v>
      </c>
      <c r="E25" s="4">
        <v>401</v>
      </c>
      <c r="F25" s="4">
        <v>50214</v>
      </c>
      <c r="G25" s="5">
        <f t="shared" si="0"/>
        <v>683</v>
      </c>
      <c r="H25" s="12">
        <f t="shared" si="1"/>
        <v>1.3601784362926674E-2</v>
      </c>
      <c r="K25" s="4" t="s">
        <v>49</v>
      </c>
      <c r="P25">
        <f t="shared" si="2"/>
        <v>0</v>
      </c>
    </row>
    <row r="26" spans="1:16" x14ac:dyDescent="0.25">
      <c r="A26" s="9" t="d">
        <v>2015-09-01</v>
      </c>
      <c r="B26" s="4">
        <v>55</v>
      </c>
      <c r="C26" s="4">
        <v>12161</v>
      </c>
      <c r="D26" s="4">
        <v>8</v>
      </c>
      <c r="E26" s="4">
        <v>403</v>
      </c>
      <c r="F26" s="4">
        <v>49792</v>
      </c>
      <c r="G26" s="5">
        <f t="shared" si="0"/>
        <v>422</v>
      </c>
      <c r="H26" s="12">
        <f t="shared" si="1"/>
        <v>8.4752570694087408E-3</v>
      </c>
      <c r="K26" s="4" t="s">
        <v>49</v>
      </c>
      <c r="P26">
        <f t="shared" si="2"/>
        <v>0</v>
      </c>
    </row>
    <row r="27" spans="1:16" x14ac:dyDescent="0.25">
      <c r="A27" s="9" t="d">
        <v>2015-09-10</v>
      </c>
      <c r="B27" s="4">
        <v>56</v>
      </c>
      <c r="C27" s="4">
        <v>11966</v>
      </c>
      <c r="D27" s="4">
        <v>8</v>
      </c>
      <c r="E27" s="4">
        <v>404</v>
      </c>
      <c r="F27" s="4">
        <v>49008</v>
      </c>
      <c r="G27" s="5">
        <f t="shared" ref="G27:G28" si="3">F26-F27</f>
        <v>784</v>
      </c>
      <c r="H27" s="12">
        <f t="shared" ref="H27:H29" si="4">G27/F27</f>
        <v>1.5997388181521383E-2</v>
      </c>
      <c r="I27">
        <v>165</v>
      </c>
      <c r="J27">
        <v>96</v>
      </c>
      <c r="K27" s="4"/>
      <c r="P27">
        <f t="shared" si="2"/>
        <v>0</v>
      </c>
    </row>
    <row r="28" spans="1:16" x14ac:dyDescent="0.25">
      <c r="A28" s="9" t="d">
        <v>2015-09-16</v>
      </c>
      <c r="B28" s="4">
        <v>56</v>
      </c>
      <c r="C28" s="4">
        <v>11991</v>
      </c>
      <c r="D28" s="4">
        <v>8</v>
      </c>
      <c r="E28" s="4">
        <v>404</v>
      </c>
      <c r="F28" s="4">
        <v>48961</v>
      </c>
      <c r="G28" s="5">
        <f t="shared" si="3"/>
        <v>47</v>
      </c>
      <c r="H28" s="12">
        <f t="shared" si="4"/>
        <v>9.599477134862441E-4</v>
      </c>
      <c r="I28">
        <v>162</v>
      </c>
      <c r="J28">
        <v>94</v>
      </c>
      <c r="K28" s="4"/>
      <c r="P28">
        <f t="shared" si="2"/>
        <v>0</v>
      </c>
    </row>
    <row r="29" spans="1:16" x14ac:dyDescent="0.25">
      <c r="A29" s="9" t="d">
        <v>2015-09-21</v>
      </c>
      <c r="B29" s="4">
        <v>56</v>
      </c>
      <c r="C29" s="4">
        <v>11993</v>
      </c>
      <c r="D29" s="4">
        <v>8</v>
      </c>
      <c r="E29" s="4">
        <v>404</v>
      </c>
      <c r="F29" s="4">
        <v>48960</v>
      </c>
      <c r="G29" s="5">
        <f t="shared" ref="G29:G34" si="5">F28-F29</f>
        <v>1</v>
      </c>
      <c r="H29" s="12">
        <f t="shared" si="4"/>
        <v>2.0424836601307188E-5</v>
      </c>
      <c r="I29">
        <v>161</v>
      </c>
      <c r="J29">
        <v>94</v>
      </c>
      <c r="K29" s="4"/>
      <c r="P29">
        <f t="shared" si="2"/>
        <v>0</v>
      </c>
    </row>
    <row r="30" spans="1:16" x14ac:dyDescent="0.25">
      <c r="A30" s="9" t="d">
        <v>2015-09-22</v>
      </c>
      <c r="B30" s="4">
        <v>56</v>
      </c>
      <c r="C30" s="4">
        <v>11722</v>
      </c>
      <c r="D30" s="4">
        <v>8</v>
      </c>
      <c r="E30" s="4">
        <v>405</v>
      </c>
      <c r="F30" s="4">
        <v>47086</v>
      </c>
      <c r="G30" s="5">
        <f t="shared" si="5"/>
        <v>1874</v>
      </c>
      <c r="H30" s="12">
        <f t="shared" ref="H30" si="6">G30/F30</f>
        <v>3.9799515779637258E-2</v>
      </c>
      <c r="I30">
        <v>176</v>
      </c>
      <c r="J30">
        <v>103</v>
      </c>
      <c r="K30" s="4"/>
      <c r="P30">
        <f t="shared" si="2"/>
        <v>0</v>
      </c>
    </row>
    <row r="31" spans="1:16" x14ac:dyDescent="0.25">
      <c r="A31" s="9" t="d">
        <v>2015-09-30</v>
      </c>
      <c r="B31" s="4">
        <v>56</v>
      </c>
      <c r="C31" s="4">
        <v>11710</v>
      </c>
      <c r="D31" s="4">
        <v>8</v>
      </c>
      <c r="E31" s="4">
        <v>406</v>
      </c>
      <c r="F31" s="4">
        <v>47106</v>
      </c>
      <c r="G31" s="5">
        <f t="shared" si="5"/>
        <v>-20</v>
      </c>
      <c r="H31" s="12">
        <f t="shared" ref="H31" si="7">G31/F31</f>
        <v>-4.2457436419988958E-4</v>
      </c>
      <c r="I31">
        <v>178</v>
      </c>
      <c r="J31">
        <v>101</v>
      </c>
      <c r="K31" s="4"/>
      <c r="P31">
        <f t="shared" si="2"/>
        <v>0</v>
      </c>
    </row>
    <row r="32" spans="1:16" x14ac:dyDescent="0.25">
      <c r="A32" s="9" t="d">
        <v>2015-10-01</v>
      </c>
      <c r="B32" s="4">
        <v>56</v>
      </c>
      <c r="C32" s="4">
        <v>11714</v>
      </c>
      <c r="D32" s="4">
        <v>8</v>
      </c>
      <c r="E32" s="4">
        <v>408</v>
      </c>
      <c r="F32" s="4">
        <v>47112</v>
      </c>
      <c r="G32" s="5">
        <f t="shared" si="5"/>
        <v>-6</v>
      </c>
      <c r="H32" s="12">
        <f t="shared" ref="H32" si="8">G32/F32</f>
        <v>-1.2735608762098828E-4</v>
      </c>
      <c r="I32">
        <v>180</v>
      </c>
      <c r="J32">
        <v>100</v>
      </c>
      <c r="K32" s="4"/>
      <c r="P32">
        <f t="shared" si="2"/>
        <v>0</v>
      </c>
    </row>
    <row r="33" spans="1:16" x14ac:dyDescent="0.25">
      <c r="A33" s="9" t="d">
        <v>2015-10-05</v>
      </c>
      <c r="B33" s="4">
        <v>56</v>
      </c>
      <c r="C33" s="4">
        <v>11665</v>
      </c>
      <c r="D33" s="4">
        <v>8</v>
      </c>
      <c r="E33" s="4">
        <v>408</v>
      </c>
      <c r="F33" s="4">
        <v>47060</v>
      </c>
      <c r="G33" s="5">
        <f t="shared" si="5"/>
        <v>52</v>
      </c>
      <c r="H33" s="12">
        <f t="shared" ref="H33" si="9">G33/F33</f>
        <v>1.1049723756906078E-3</v>
      </c>
      <c r="I33">
        <v>178</v>
      </c>
      <c r="J33">
        <v>100</v>
      </c>
      <c r="K33" s="4"/>
      <c r="P33">
        <f t="shared" si="2"/>
        <v>0</v>
      </c>
    </row>
    <row r="34" spans="1:16" x14ac:dyDescent="0.25">
      <c r="A34" s="9" t="d">
        <v>2015-10-11</v>
      </c>
      <c r="B34" s="4">
        <v>57</v>
      </c>
      <c r="C34" s="4">
        <v>11590</v>
      </c>
      <c r="D34" s="4">
        <v>8</v>
      </c>
      <c r="E34" s="4">
        <v>408</v>
      </c>
      <c r="F34" s="4">
        <v>46703</v>
      </c>
      <c r="G34" s="5">
        <f t="shared" si="5"/>
        <v>357</v>
      </c>
      <c r="H34" s="12">
        <f t="shared" ref="H34" si="10">G34/F34</f>
        <v>7.6440485621908656E-3</v>
      </c>
      <c r="I34">
        <v>183</v>
      </c>
      <c r="J34">
        <v>99</v>
      </c>
      <c r="K34" s="4" t="s">
        <v>69</v>
      </c>
      <c r="P34">
        <f t="shared" si="2"/>
        <v>0</v>
      </c>
    </row>
    <row r="35" spans="1:16" x14ac:dyDescent="0.25">
      <c r="A35" s="9" t="d">
        <v>2015-10-25</v>
      </c>
      <c r="B35" s="4">
        <v>57</v>
      </c>
      <c r="C35" s="4">
        <v>11536</v>
      </c>
      <c r="D35" s="4">
        <v>8</v>
      </c>
      <c r="E35" s="4">
        <v>409</v>
      </c>
      <c r="F35" s="4">
        <v>46285</v>
      </c>
      <c r="G35" s="5">
        <f t="shared" ref="G35" si="11">F34-F35</f>
        <v>418</v>
      </c>
      <c r="H35" s="12">
        <f t="shared" ref="H35" si="12">G35/F35</f>
        <v>9.031003564869829E-3</v>
      </c>
      <c r="I35">
        <v>176</v>
      </c>
      <c r="J35">
        <v>91</v>
      </c>
      <c r="K35" s="4"/>
      <c r="P35">
        <f t="shared" si="2"/>
        <v>0</v>
      </c>
    </row>
    <row r="36" spans="1:16" x14ac:dyDescent="0.25">
      <c r="A36" s="9" t="d">
        <v>2015-10-27</v>
      </c>
      <c r="B36" s="4">
        <v>57</v>
      </c>
      <c r="C36" s="4">
        <v>11537</v>
      </c>
      <c r="D36" s="4">
        <v>8</v>
      </c>
      <c r="E36" s="4">
        <v>409</v>
      </c>
      <c r="F36" s="4">
        <v>46271</v>
      </c>
      <c r="G36" s="5">
        <f t="shared" ref="G36" si="13">F35-F36</f>
        <v>14</v>
      </c>
      <c r="H36" s="12">
        <f t="shared" ref="H36" si="14">G36/F36</f>
        <v>3.0256532169177237E-4</v>
      </c>
      <c r="I36">
        <v>176</v>
      </c>
      <c r="J36">
        <v>90</v>
      </c>
      <c r="K36" s="4"/>
      <c r="P36">
        <f t="shared" si="2"/>
        <v>0</v>
      </c>
    </row>
    <row r="37" spans="1:16" x14ac:dyDescent="0.25">
      <c r="A37" s="9" t="d">
        <v>2015-10-29</v>
      </c>
      <c r="B37" s="4">
        <v>57</v>
      </c>
      <c r="C37" s="4">
        <v>11269</v>
      </c>
      <c r="D37" s="4">
        <v>8</v>
      </c>
      <c r="E37" s="4">
        <v>396</v>
      </c>
      <c r="F37" s="4">
        <v>44951</v>
      </c>
      <c r="G37" s="5">
        <f t="shared" ref="G37" si="15">F36-F37</f>
        <v>1320</v>
      </c>
      <c r="H37" s="12">
        <f t="shared" ref="H37" si="16">G37/F37</f>
        <v>2.9365308891904519E-2</v>
      </c>
      <c r="I37">
        <v>176</v>
      </c>
      <c r="J37">
        <v>90</v>
      </c>
      <c r="K37" s="4" t="s">
        <v>73</v>
      </c>
      <c r="L37">
        <v>1</v>
      </c>
      <c r="M37">
        <v>24</v>
      </c>
      <c r="N37">
        <v>5</v>
      </c>
      <c r="O37">
        <v>6</v>
      </c>
      <c r="P37">
        <f>SUM(L37:O37)</f>
        <v>36</v>
      </c>
    </row>
    <row r="38" spans="1:16" x14ac:dyDescent="0.25">
      <c r="A38" s="9" t="d">
        <v>2015-11-03</v>
      </c>
      <c r="B38" s="4">
        <v>57</v>
      </c>
      <c r="C38" s="4">
        <v>11225</v>
      </c>
      <c r="D38" s="4">
        <v>8</v>
      </c>
      <c r="E38" s="4">
        <v>396</v>
      </c>
      <c r="F38" s="4">
        <v>44948</v>
      </c>
      <c r="G38" s="5">
        <f t="shared" ref="G38" si="17">F37-F38</f>
        <v>3</v>
      </c>
      <c r="H38" s="12">
        <f t="shared" ref="H38" si="18">G38/F38</f>
        <v>6.6743792827267062E-5</v>
      </c>
      <c r="I38">
        <v>182</v>
      </c>
      <c r="J38">
        <v>91</v>
      </c>
      <c r="K38" s="4"/>
      <c r="P38">
        <f t="shared" si="2"/>
        <v>0</v>
      </c>
    </row>
    <row r="39" spans="1:16" x14ac:dyDescent="0.25">
      <c r="A39" s="9" t="d">
        <v>2015-11-26</v>
      </c>
      <c r="B39" s="4">
        <v>57</v>
      </c>
      <c r="C39" s="4">
        <v>11156</v>
      </c>
      <c r="D39" s="4">
        <v>8</v>
      </c>
      <c r="E39" s="4">
        <v>396</v>
      </c>
      <c r="F39" s="4">
        <v>44558</v>
      </c>
      <c r="G39" s="5">
        <f t="shared" ref="G39" si="19">F38-F39</f>
        <v>390</v>
      </c>
      <c r="H39" s="12">
        <f t="shared" ref="H39" si="20">G39/F39</f>
        <v>8.7526370124332339E-3</v>
      </c>
      <c r="I39">
        <v>180</v>
      </c>
      <c r="J39">
        <v>85</v>
      </c>
      <c r="K39" s="4"/>
      <c r="P39">
        <f t="shared" si="2"/>
        <v>0</v>
      </c>
    </row>
    <row r="40" spans="1:16" x14ac:dyDescent="0.25">
      <c r="A40" s="9" t="d">
        <v>2016-01-26</v>
      </c>
      <c r="B40" s="4">
        <v>58</v>
      </c>
      <c r="C40" s="4">
        <v>10996</v>
      </c>
      <c r="D40" s="4">
        <v>8</v>
      </c>
      <c r="E40" s="4">
        <v>400</v>
      </c>
      <c r="F40" s="4">
        <v>43968</v>
      </c>
      <c r="G40" s="5">
        <f t="shared" ref="G40" si="21">F39-F40</f>
        <v>590</v>
      </c>
      <c r="H40" s="12">
        <f t="shared" ref="H40" si="22">G40/F40</f>
        <v>1.3418850072780203E-2</v>
      </c>
      <c r="I40">
        <v>166</v>
      </c>
      <c r="J40">
        <v>77</v>
      </c>
      <c r="K40" s="4"/>
      <c r="P40">
        <f t="shared" si="2"/>
        <v>0</v>
      </c>
    </row>
    <row r="41" spans="1:16" x14ac:dyDescent="0.25">
      <c r="A41" s="9" t="d">
        <v>2017-01-25</v>
      </c>
      <c r="B41" s="4">
        <v>58</v>
      </c>
      <c r="C41" s="4">
        <v>10663</v>
      </c>
      <c r="D41" s="4">
        <v>8</v>
      </c>
      <c r="E41" s="4">
        <v>403</v>
      </c>
      <c r="F41" s="4">
        <v>43328</v>
      </c>
      <c r="G41" s="5">
        <f t="shared" ref="G41:G57" si="23">F40-F41</f>
        <v>640</v>
      </c>
      <c r="H41" s="12">
        <f t="shared" ref="H41:H57" si="24">G41/F41</f>
        <v>1.4771048744460856E-2</v>
      </c>
      <c r="K41" s="4"/>
    </row>
    <row r="42" spans="1:16" x14ac:dyDescent="0.25">
      <c r="A42" s="9"/>
      <c r="B42" s="4"/>
      <c r="C42" s="4"/>
      <c r="D42" s="4"/>
      <c r="E42" s="4"/>
      <c r="F42" s="4"/>
      <c r="G42" s="5">
        <f t="shared" si="23"/>
        <v>43328</v>
      </c>
      <c r="H42" s="12" t="e">
        <f t="shared" si="24"/>
        <v>#DIV/0!</v>
      </c>
      <c r="K42" s="4"/>
    </row>
    <row r="43" spans="1:16" x14ac:dyDescent="0.25">
      <c r="A43" s="9"/>
      <c r="B43" s="4"/>
      <c r="C43" s="4"/>
      <c r="D43" s="4"/>
      <c r="E43" s="4"/>
      <c r="F43" s="4"/>
      <c r="G43" s="5">
        <f t="shared" si="23"/>
        <v>0</v>
      </c>
      <c r="H43" s="12" t="e">
        <f t="shared" si="24"/>
        <v>#DIV/0!</v>
      </c>
      <c r="K43" s="4"/>
    </row>
    <row r="44" spans="1:16" x14ac:dyDescent="0.25">
      <c r="A44" s="9"/>
      <c r="B44" s="4"/>
      <c r="C44" s="4"/>
      <c r="D44" s="4"/>
      <c r="E44" s="4"/>
      <c r="F44" s="4"/>
      <c r="G44" s="5">
        <f t="shared" si="23"/>
        <v>0</v>
      </c>
      <c r="H44" s="12" t="e">
        <f t="shared" si="24"/>
        <v>#DIV/0!</v>
      </c>
      <c r="K44" s="4"/>
    </row>
    <row r="45" spans="1:16" x14ac:dyDescent="0.25">
      <c r="A45" s="9"/>
      <c r="B45" s="4"/>
      <c r="C45" s="4"/>
      <c r="D45" s="4"/>
      <c r="E45" s="4"/>
      <c r="F45" s="4"/>
      <c r="G45" s="5">
        <f t="shared" si="23"/>
        <v>0</v>
      </c>
      <c r="H45" s="12" t="e">
        <f t="shared" si="24"/>
        <v>#DIV/0!</v>
      </c>
      <c r="K45" s="4"/>
    </row>
    <row r="46" spans="1:16" x14ac:dyDescent="0.25">
      <c r="A46" s="9"/>
      <c r="B46" s="4"/>
      <c r="C46" s="4"/>
      <c r="D46" s="4"/>
      <c r="E46" s="4"/>
      <c r="F46" s="4"/>
      <c r="G46" s="5">
        <f t="shared" si="23"/>
        <v>0</v>
      </c>
      <c r="H46" s="12" t="e">
        <f t="shared" si="24"/>
        <v>#DIV/0!</v>
      </c>
      <c r="K46" s="4"/>
    </row>
    <row r="47" spans="1:16" x14ac:dyDescent="0.25">
      <c r="A47" s="9"/>
      <c r="B47" s="4"/>
      <c r="C47" s="4"/>
      <c r="D47" s="4"/>
      <c r="E47" s="4"/>
      <c r="F47" s="4"/>
      <c r="G47" s="5">
        <f t="shared" si="23"/>
        <v>0</v>
      </c>
      <c r="H47" s="12" t="e">
        <f t="shared" si="24"/>
        <v>#DIV/0!</v>
      </c>
      <c r="K47" s="4"/>
    </row>
    <row r="48" spans="1:16" x14ac:dyDescent="0.25">
      <c r="A48" s="9"/>
      <c r="B48" s="4"/>
      <c r="C48" s="4"/>
      <c r="D48" s="4"/>
      <c r="E48" s="4"/>
      <c r="F48" s="4"/>
      <c r="G48" s="5">
        <f t="shared" si="23"/>
        <v>0</v>
      </c>
      <c r="H48" s="12" t="e">
        <f t="shared" si="24"/>
        <v>#DIV/0!</v>
      </c>
      <c r="K48" s="4"/>
      <c r="P48">
        <f t="shared" si="2"/>
        <v>0</v>
      </c>
    </row>
    <row r="49" spans="1:16" x14ac:dyDescent="0.25">
      <c r="A49" s="9"/>
      <c r="B49" s="4"/>
      <c r="C49" s="4"/>
      <c r="D49" s="4"/>
      <c r="E49" s="4"/>
      <c r="F49" s="4"/>
      <c r="G49" s="5">
        <f t="shared" si="23"/>
        <v>0</v>
      </c>
      <c r="H49" s="12" t="e">
        <f t="shared" si="24"/>
        <v>#DIV/0!</v>
      </c>
      <c r="K49" s="4"/>
      <c r="P49">
        <f t="shared" si="2"/>
        <v>0</v>
      </c>
    </row>
    <row r="50" spans="1:16" x14ac:dyDescent="0.25">
      <c r="A50" s="9"/>
      <c r="B50" s="4"/>
      <c r="C50" s="4"/>
      <c r="D50" s="4"/>
      <c r="E50" s="4"/>
      <c r="F50" s="4"/>
      <c r="G50" s="5">
        <f t="shared" si="23"/>
        <v>0</v>
      </c>
      <c r="H50" s="12" t="e">
        <f t="shared" si="24"/>
        <v>#DIV/0!</v>
      </c>
      <c r="K50" s="4"/>
      <c r="P50">
        <f t="shared" si="2"/>
        <v>0</v>
      </c>
    </row>
    <row r="51" spans="1:16" x14ac:dyDescent="0.25">
      <c r="A51" s="9"/>
      <c r="B51" s="4"/>
      <c r="C51" s="4"/>
      <c r="D51" s="4"/>
      <c r="E51" s="4"/>
      <c r="F51" s="4"/>
      <c r="G51" s="5">
        <f t="shared" si="23"/>
        <v>0</v>
      </c>
      <c r="H51" s="12" t="e">
        <f t="shared" si="24"/>
        <v>#DIV/0!</v>
      </c>
      <c r="K51" s="4"/>
      <c r="P51">
        <f t="shared" si="2"/>
        <v>0</v>
      </c>
    </row>
    <row r="52" spans="1:16" x14ac:dyDescent="0.25">
      <c r="A52" s="9"/>
      <c r="B52" s="4"/>
      <c r="C52" s="4"/>
      <c r="D52" s="4"/>
      <c r="E52" s="4"/>
      <c r="F52" s="4"/>
      <c r="G52" s="5">
        <f t="shared" si="23"/>
        <v>0</v>
      </c>
      <c r="H52" s="12" t="e">
        <f t="shared" si="24"/>
        <v>#DIV/0!</v>
      </c>
      <c r="K52" s="4"/>
      <c r="P52">
        <f t="shared" si="2"/>
        <v>0</v>
      </c>
    </row>
    <row r="53" spans="1:16" x14ac:dyDescent="0.25">
      <c r="A53" s="9"/>
      <c r="B53" s="4"/>
      <c r="C53" s="4"/>
      <c r="D53" s="4"/>
      <c r="E53" s="4"/>
      <c r="F53" s="4"/>
      <c r="G53" s="5">
        <f t="shared" si="23"/>
        <v>0</v>
      </c>
      <c r="H53" s="12" t="e">
        <f t="shared" si="24"/>
        <v>#DIV/0!</v>
      </c>
      <c r="K53" s="4"/>
      <c r="L53">
        <v>2</v>
      </c>
    </row>
    <row r="54" spans="1:16" x14ac:dyDescent="0.25">
      <c r="A54" s="4"/>
      <c r="B54" s="4"/>
      <c r="C54" s="4"/>
      <c r="D54" s="4"/>
      <c r="E54" s="4"/>
      <c r="F54" s="4"/>
      <c r="G54" s="5">
        <f t="shared" si="23"/>
        <v>0</v>
      </c>
      <c r="H54" s="12" t="e">
        <f t="shared" si="24"/>
        <v>#DIV/0!</v>
      </c>
      <c r="K54" s="4"/>
    </row>
    <row r="55" spans="1:16" x14ac:dyDescent="0.25">
      <c r="A55" s="4"/>
      <c r="B55" s="4"/>
      <c r="C55" s="4"/>
      <c r="D55" s="4"/>
      <c r="E55" s="4"/>
      <c r="F55" s="4"/>
      <c r="G55" s="5">
        <f t="shared" si="23"/>
        <v>0</v>
      </c>
      <c r="H55" s="12" t="e">
        <f t="shared" si="24"/>
        <v>#DIV/0!</v>
      </c>
      <c r="K55" s="4"/>
    </row>
    <row r="56" spans="1:16" x14ac:dyDescent="0.25">
      <c r="A56" s="13" t="s">
        <v>56</v>
      </c>
      <c r="B56" s="4"/>
      <c r="C56" s="4"/>
      <c r="D56" s="4"/>
      <c r="E56" s="4"/>
      <c r="F56" s="4"/>
      <c r="G56" s="5">
        <f t="shared" si="23"/>
        <v>0</v>
      </c>
      <c r="H56" s="12" t="e">
        <f t="shared" si="24"/>
        <v>#DIV/0!</v>
      </c>
      <c r="K56" s="4"/>
    </row>
    <row r="57" spans="1:16" x14ac:dyDescent="0.25">
      <c r="A57" s="4"/>
      <c r="B57" s="4"/>
      <c r="C57" s="4"/>
      <c r="D57" s="4"/>
      <c r="E57" s="4"/>
      <c r="F57" s="4"/>
      <c r="G57" s="5">
        <f t="shared" si="23"/>
        <v>0</v>
      </c>
      <c r="H57" s="12" t="e">
        <f t="shared" si="24"/>
        <v>#DIV/0!</v>
      </c>
      <c r="K57" s="4"/>
    </row>
    <row r="58" spans="1:16" x14ac:dyDescent="0.25">
      <c r="A58" s="10" t="s">
        <v>36</v>
      </c>
      <c r="B58" s="10">
        <f t="shared" ref="B58:G58" si="25">MAX(B11:B57)-MIN(B11:B57)</f>
        <v>3</v>
      </c>
      <c r="C58" s="10">
        <f t="shared" si="25"/>
        <v>2760</v>
      </c>
      <c r="D58" s="10">
        <f t="shared" si="25"/>
        <v>0</v>
      </c>
      <c r="E58" s="10">
        <f t="shared" si="25"/>
        <v>13</v>
      </c>
      <c r="F58" s="10">
        <f t="shared" si="25"/>
        <v>12283</v>
      </c>
      <c r="G58" s="10">
        <f t="shared" si="25"/>
        <v>43627</v>
      </c>
      <c r="H58" s="10"/>
      <c r="I58" s="10">
        <f>MAX(I19:I57)-MIN(I19:I57)</f>
        <v>22</v>
      </c>
      <c r="J58" s="10">
        <f>MAX(J19:J57)-MIN(J19:J57)</f>
        <v>26</v>
      </c>
      <c r="K58" s="4"/>
    </row>
    <row r="66" spans="10:10" x14ac:dyDescent="0.25">
      <c r="J66" s="4"/>
    </row>
  </sheetData>
  <conditionalFormatting sqref="G2:H58">
    <cfRule type="cellIs" dxfId="75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6"/>
  <sheetViews>
    <sheetView showGridLines="0" topLeftCell="A19" workbookViewId="0">
      <selection activeCell="F32" sqref="F32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2014-12-28</v>
      </c>
      <c r="B2" s="4">
        <v>52</v>
      </c>
      <c r="C2" s="4">
        <v>19892</v>
      </c>
      <c r="D2" s="4">
        <v>8</v>
      </c>
      <c r="E2" s="4">
        <v>379</v>
      </c>
      <c r="F2" s="4">
        <v>69632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 t="d">
        <v>2015-01-15</v>
      </c>
      <c r="B3" s="4">
        <v>52</v>
      </c>
      <c r="C3" s="4">
        <v>19749</v>
      </c>
      <c r="D3" s="4">
        <v>8</v>
      </c>
      <c r="E3" s="4">
        <v>379</v>
      </c>
      <c r="F3" s="4">
        <v>69445</v>
      </c>
      <c r="G3" s="5">
        <f t="shared" ref="G3:G17" si="0">F2-F3</f>
        <v>187</v>
      </c>
      <c r="H3" s="12">
        <f t="shared" ref="H3:H17" si="1">G3/F3</f>
        <v>2.6927784577723377E-3</v>
      </c>
      <c r="I3" s="12"/>
      <c r="J3" s="12"/>
      <c r="K3" s="4" t="s">
        <v>40</v>
      </c>
    </row>
    <row r="4" spans="1:16" x14ac:dyDescent="0.25">
      <c r="A4" s="9" t="d">
        <v>2015-06-28</v>
      </c>
      <c r="B4" s="4">
        <v>52</v>
      </c>
      <c r="C4" s="4">
        <v>19730</v>
      </c>
      <c r="D4" s="4">
        <v>8</v>
      </c>
      <c r="E4" s="4">
        <v>379</v>
      </c>
      <c r="F4" s="4">
        <v>69137</v>
      </c>
      <c r="G4" s="5">
        <f t="shared" si="0"/>
        <v>308</v>
      </c>
      <c r="H4" s="12">
        <f t="shared" si="1"/>
        <v>4.4549228343723334E-3</v>
      </c>
      <c r="I4" s="12"/>
      <c r="J4" s="12"/>
      <c r="K4" s="4"/>
    </row>
    <row r="5" spans="1:16" x14ac:dyDescent="0.25">
      <c r="A5" s="9" t="d">
        <v>2015-06-28</v>
      </c>
      <c r="B5" s="4">
        <v>52</v>
      </c>
      <c r="C5" s="4">
        <v>19746</v>
      </c>
      <c r="D5" s="4">
        <v>8</v>
      </c>
      <c r="E5" s="4">
        <v>378</v>
      </c>
      <c r="F5" s="4">
        <v>65819</v>
      </c>
      <c r="G5" s="5">
        <f t="shared" si="0"/>
        <v>3318</v>
      </c>
      <c r="H5" s="12">
        <f t="shared" si="1"/>
        <v>5.0410975554171289E-2</v>
      </c>
      <c r="I5" s="12"/>
      <c r="J5" s="12"/>
      <c r="K5" s="4" t="s">
        <v>57</v>
      </c>
      <c r="P5">
        <f>SUM(L5:N5)</f>
        <v>0</v>
      </c>
    </row>
    <row r="6" spans="1:16" x14ac:dyDescent="0.25">
      <c r="A6" s="9" t="d">
        <v>2015-07-10</v>
      </c>
      <c r="B6" s="4">
        <v>52</v>
      </c>
      <c r="C6" s="4">
        <v>19560</v>
      </c>
      <c r="D6" s="4">
        <v>8</v>
      </c>
      <c r="E6" s="4">
        <v>375</v>
      </c>
      <c r="F6" s="4">
        <v>65457</v>
      </c>
      <c r="G6" s="5">
        <f t="shared" si="0"/>
        <v>362</v>
      </c>
      <c r="H6" s="12">
        <f t="shared" si="1"/>
        <v>5.530348167499274E-3</v>
      </c>
      <c r="I6" s="12"/>
      <c r="J6" s="12"/>
      <c r="K6" s="4"/>
      <c r="P6">
        <f>SUM(L6:N6)</f>
        <v>0</v>
      </c>
    </row>
    <row r="7" spans="1:16" x14ac:dyDescent="0.25">
      <c r="A7" s="9" t="d">
        <v>2015-07-20</v>
      </c>
      <c r="B7" s="4">
        <v>52</v>
      </c>
      <c r="C7" s="4">
        <v>18944</v>
      </c>
      <c r="D7" s="4">
        <v>8</v>
      </c>
      <c r="E7" s="4">
        <v>379</v>
      </c>
      <c r="F7" s="4">
        <v>64629</v>
      </c>
      <c r="G7" s="5">
        <f t="shared" si="0"/>
        <v>828</v>
      </c>
      <c r="H7" s="12">
        <f t="shared" si="1"/>
        <v>1.2811586130065451E-2</v>
      </c>
      <c r="I7" s="12"/>
      <c r="J7" s="12"/>
      <c r="K7" s="4" t="s">
        <v>58</v>
      </c>
      <c r="P7">
        <f t="shared" ref="P7:P55" si="2">SUM(L7:N7)</f>
        <v>0</v>
      </c>
    </row>
    <row r="8" spans="1:16" x14ac:dyDescent="0.25">
      <c r="A8" s="9" t="d">
        <v>2015-07-22</v>
      </c>
      <c r="B8" s="4">
        <v>52</v>
      </c>
      <c r="C8" s="4">
        <v>17728</v>
      </c>
      <c r="D8" s="4">
        <v>8</v>
      </c>
      <c r="E8" s="4">
        <v>379</v>
      </c>
      <c r="F8" s="4">
        <v>63688</v>
      </c>
      <c r="G8" s="5">
        <f t="shared" si="0"/>
        <v>941</v>
      </c>
      <c r="H8" s="12">
        <f t="shared" si="1"/>
        <v>1.4775153875141315E-2</v>
      </c>
      <c r="I8" s="12"/>
      <c r="J8" s="12"/>
      <c r="K8" s="4" t="s">
        <v>58</v>
      </c>
      <c r="P8">
        <f t="shared" si="2"/>
        <v>0</v>
      </c>
    </row>
    <row r="9" spans="1:16" x14ac:dyDescent="0.25">
      <c r="A9" s="9" t="d">
        <v>2015-07-30</v>
      </c>
      <c r="B9" s="4">
        <v>52</v>
      </c>
      <c r="C9" s="4">
        <v>17726</v>
      </c>
      <c r="D9" s="4">
        <v>8</v>
      </c>
      <c r="E9" s="4">
        <v>379</v>
      </c>
      <c r="F9" s="4">
        <v>63691</v>
      </c>
      <c r="G9" s="5">
        <f t="shared" si="0"/>
        <v>-3</v>
      </c>
      <c r="H9" s="12">
        <f t="shared" si="1"/>
        <v>-4.7102416353958957E-5</v>
      </c>
      <c r="I9" s="12"/>
      <c r="J9" s="12"/>
      <c r="K9" s="4"/>
      <c r="P9">
        <f t="shared" si="2"/>
        <v>0</v>
      </c>
    </row>
    <row r="10" spans="1:16" x14ac:dyDescent="0.25">
      <c r="A10" s="9" t="d">
        <v>2015-08-03</v>
      </c>
      <c r="B10" s="4">
        <v>52</v>
      </c>
      <c r="C10" s="4">
        <v>17686</v>
      </c>
      <c r="D10" s="4">
        <v>8</v>
      </c>
      <c r="E10" s="4">
        <v>379</v>
      </c>
      <c r="F10" s="4">
        <v>63579</v>
      </c>
      <c r="G10" s="5">
        <f t="shared" si="0"/>
        <v>112</v>
      </c>
      <c r="H10" s="12">
        <f t="shared" si="1"/>
        <v>1.761587945705343E-3</v>
      </c>
      <c r="I10" s="12"/>
      <c r="J10" s="12"/>
      <c r="K10" s="4"/>
      <c r="P10">
        <f t="shared" si="2"/>
        <v>0</v>
      </c>
    </row>
    <row r="11" spans="1:16" x14ac:dyDescent="0.25">
      <c r="A11" s="9" t="d">
        <v>2015-08-05</v>
      </c>
      <c r="B11" s="4">
        <v>53</v>
      </c>
      <c r="C11" s="4">
        <v>16361</v>
      </c>
      <c r="D11" s="4">
        <v>8</v>
      </c>
      <c r="E11" s="4">
        <v>381</v>
      </c>
      <c r="F11" s="4">
        <v>62326</v>
      </c>
      <c r="G11" s="5">
        <f t="shared" si="0"/>
        <v>1253</v>
      </c>
      <c r="H11" s="12">
        <f t="shared" si="1"/>
        <v>2.0103969450951449E-2</v>
      </c>
      <c r="I11" s="12"/>
      <c r="J11" s="12"/>
      <c r="K11" s="4" t="s">
        <v>59</v>
      </c>
      <c r="P11">
        <f t="shared" si="2"/>
        <v>0</v>
      </c>
    </row>
    <row r="12" spans="1:16" x14ac:dyDescent="0.25">
      <c r="A12" s="9" t="d">
        <v>2015-08-11</v>
      </c>
      <c r="B12" s="4">
        <v>54</v>
      </c>
      <c r="C12" s="4">
        <v>16455</v>
      </c>
      <c r="D12" s="4">
        <v>8</v>
      </c>
      <c r="E12" s="4">
        <v>381</v>
      </c>
      <c r="F12" s="4">
        <v>61970</v>
      </c>
      <c r="G12" s="5">
        <f t="shared" si="0"/>
        <v>356</v>
      </c>
      <c r="H12" s="12">
        <f t="shared" si="1"/>
        <v>5.7447151847668226E-3</v>
      </c>
      <c r="I12" s="12"/>
      <c r="J12" s="12"/>
      <c r="K12" s="4"/>
      <c r="P12">
        <f t="shared" si="2"/>
        <v>0</v>
      </c>
    </row>
    <row r="13" spans="1:16" x14ac:dyDescent="0.25">
      <c r="A13" s="9" t="d">
        <v>2015-08-11</v>
      </c>
      <c r="B13" s="4">
        <v>55</v>
      </c>
      <c r="C13" s="4">
        <v>15885</v>
      </c>
      <c r="D13" s="4">
        <v>8</v>
      </c>
      <c r="E13" s="4">
        <v>384</v>
      </c>
      <c r="F13" s="4">
        <v>60578</v>
      </c>
      <c r="G13" s="5">
        <f t="shared" si="0"/>
        <v>1392</v>
      </c>
      <c r="H13" s="12">
        <f t="shared" si="1"/>
        <v>2.2978639109907887E-2</v>
      </c>
      <c r="I13" s="12"/>
      <c r="J13" s="12"/>
      <c r="K13" s="4" t="s">
        <v>49</v>
      </c>
      <c r="P13">
        <f t="shared" si="2"/>
        <v>0</v>
      </c>
    </row>
    <row r="14" spans="1:16" x14ac:dyDescent="0.25">
      <c r="A14" s="9" t="d">
        <v>2015-08-13</v>
      </c>
      <c r="B14" s="4">
        <v>55</v>
      </c>
      <c r="C14" s="4">
        <v>15965</v>
      </c>
      <c r="D14" s="4">
        <v>8</v>
      </c>
      <c r="E14" s="4">
        <v>394</v>
      </c>
      <c r="F14" s="4">
        <v>61011</v>
      </c>
      <c r="G14" s="5">
        <f t="shared" si="0"/>
        <v>-433</v>
      </c>
      <c r="H14" s="12">
        <f t="shared" si="1"/>
        <v>-7.0970808542721803E-3</v>
      </c>
      <c r="I14" s="12"/>
      <c r="J14" s="12"/>
      <c r="K14" s="4" t="s">
        <v>49</v>
      </c>
      <c r="P14">
        <f t="shared" si="2"/>
        <v>0</v>
      </c>
    </row>
    <row r="15" spans="1:16" x14ac:dyDescent="0.25">
      <c r="A15" s="9" t="d">
        <v>2015-08-20</v>
      </c>
      <c r="B15" s="4">
        <v>55</v>
      </c>
      <c r="C15" s="4">
        <v>15960</v>
      </c>
      <c r="D15" s="4">
        <v>8</v>
      </c>
      <c r="E15" s="4">
        <v>394</v>
      </c>
      <c r="F15" s="4">
        <v>60921</v>
      </c>
      <c r="G15" s="5">
        <f t="shared" si="0"/>
        <v>90</v>
      </c>
      <c r="H15" s="12">
        <f t="shared" si="1"/>
        <v>1.4773230905599055E-3</v>
      </c>
      <c r="I15" s="12"/>
      <c r="J15" s="12"/>
      <c r="K15" s="4" t="s">
        <v>49</v>
      </c>
      <c r="P15">
        <f t="shared" si="2"/>
        <v>0</v>
      </c>
    </row>
    <row r="16" spans="1:16" x14ac:dyDescent="0.25">
      <c r="A16" s="9" t="d">
        <v>2015-08-25</v>
      </c>
      <c r="B16" s="4">
        <v>55</v>
      </c>
      <c r="C16" s="4">
        <v>15958</v>
      </c>
      <c r="D16" s="4">
        <v>8</v>
      </c>
      <c r="E16" s="4">
        <v>393</v>
      </c>
      <c r="F16" s="4">
        <v>60779</v>
      </c>
      <c r="G16" s="5">
        <f t="shared" si="0"/>
        <v>142</v>
      </c>
      <c r="H16" s="12">
        <f t="shared" si="1"/>
        <v>2.3363332730054788E-3</v>
      </c>
      <c r="I16" s="12"/>
      <c r="J16" s="12"/>
      <c r="K16" s="4" t="s">
        <v>49</v>
      </c>
      <c r="P16">
        <f t="shared" si="2"/>
        <v>0</v>
      </c>
    </row>
    <row r="17" spans="1:16" x14ac:dyDescent="0.25">
      <c r="A17" s="9" t="d">
        <v>2015-08-27</v>
      </c>
      <c r="B17" s="4">
        <v>55</v>
      </c>
      <c r="C17" s="4">
        <v>15078</v>
      </c>
      <c r="D17" s="4">
        <v>8</v>
      </c>
      <c r="E17" s="4">
        <v>357</v>
      </c>
      <c r="F17" s="4">
        <v>58817</v>
      </c>
      <c r="G17" s="5">
        <f t="shared" si="0"/>
        <v>1962</v>
      </c>
      <c r="H17" s="12">
        <f t="shared" si="1"/>
        <v>3.3357702705000256E-2</v>
      </c>
      <c r="I17" s="12"/>
      <c r="J17" s="12"/>
      <c r="K17" s="4" t="s">
        <v>49</v>
      </c>
      <c r="P17">
        <f t="shared" si="2"/>
        <v>0</v>
      </c>
    </row>
    <row r="18" spans="1:16" x14ac:dyDescent="0.25">
      <c r="A18" s="9" t="d">
        <v>2015-10-12</v>
      </c>
      <c r="B18" s="4">
        <v>55</v>
      </c>
      <c r="C18" s="4">
        <v>15059</v>
      </c>
      <c r="D18" s="4">
        <v>8</v>
      </c>
      <c r="E18" s="4">
        <v>356</v>
      </c>
      <c r="F18" s="4">
        <v>58740</v>
      </c>
      <c r="G18" s="5">
        <f t="shared" ref="G18" si="3">F17-F18</f>
        <v>77</v>
      </c>
      <c r="H18" s="12">
        <f t="shared" ref="H18" si="4">G18/F18</f>
        <v>1.3108614232209739E-3</v>
      </c>
      <c r="I18" s="4">
        <v>260</v>
      </c>
      <c r="J18" s="4">
        <v>169</v>
      </c>
      <c r="K18" s="4" t="s">
        <v>68</v>
      </c>
      <c r="P18">
        <f t="shared" si="2"/>
        <v>0</v>
      </c>
    </row>
    <row r="19" spans="1:16" x14ac:dyDescent="0.25">
      <c r="A19" s="9" t="d">
        <v>2015-10-25</v>
      </c>
      <c r="B19" s="4">
        <v>55</v>
      </c>
      <c r="C19" s="4">
        <v>15015</v>
      </c>
      <c r="D19" s="4">
        <v>8</v>
      </c>
      <c r="E19" s="4">
        <v>358</v>
      </c>
      <c r="F19" s="4">
        <v>58562</v>
      </c>
      <c r="G19" s="5">
        <f t="shared" ref="G19" si="5">F18-F19</f>
        <v>178</v>
      </c>
      <c r="H19" s="12">
        <f t="shared" ref="H19" si="6">G19/F19</f>
        <v>3.0395136778115501E-3</v>
      </c>
      <c r="I19" s="4">
        <v>259</v>
      </c>
      <c r="J19" s="4">
        <v>170</v>
      </c>
      <c r="K19" s="4" t="s">
        <v>80</v>
      </c>
      <c r="M19">
        <v>36</v>
      </c>
      <c r="N19">
        <v>9</v>
      </c>
      <c r="O19">
        <v>4</v>
      </c>
      <c r="P19">
        <f t="shared" si="2"/>
        <v>45</v>
      </c>
    </row>
    <row r="20" spans="1:16" x14ac:dyDescent="0.25">
      <c r="A20" s="9" t="d">
        <v>2015-12-14</v>
      </c>
      <c r="B20" s="4">
        <v>55</v>
      </c>
      <c r="C20" s="4">
        <v>14916</v>
      </c>
      <c r="D20" s="4">
        <v>8</v>
      </c>
      <c r="E20" s="4">
        <v>358</v>
      </c>
      <c r="F20" s="4">
        <v>58424</v>
      </c>
      <c r="G20" s="5">
        <f t="shared" ref="G20" si="7">F19-F20</f>
        <v>138</v>
      </c>
      <c r="H20" s="12">
        <f t="shared" ref="H20" si="8">G20/F20</f>
        <v>2.3620429960290292E-3</v>
      </c>
      <c r="I20" s="4">
        <v>257</v>
      </c>
      <c r="J20" s="4">
        <v>169</v>
      </c>
      <c r="K20" s="4"/>
      <c r="P20">
        <f t="shared" si="2"/>
        <v>0</v>
      </c>
    </row>
    <row r="21" spans="1:16" x14ac:dyDescent="0.25">
      <c r="A21" s="9" t="d">
        <v>2015-12-21</v>
      </c>
      <c r="B21" s="4">
        <v>55</v>
      </c>
      <c r="C21" s="4">
        <v>14870</v>
      </c>
      <c r="D21" s="4">
        <v>8</v>
      </c>
      <c r="E21" s="4">
        <v>349</v>
      </c>
      <c r="F21" s="4">
        <v>58248</v>
      </c>
      <c r="G21" s="5">
        <f t="shared" ref="G21" si="9">F20-F21</f>
        <v>176</v>
      </c>
      <c r="H21" s="12">
        <f t="shared" ref="H21" si="10">G21/F21</f>
        <v>3.0215629721192143E-3</v>
      </c>
      <c r="I21" s="4">
        <v>256</v>
      </c>
      <c r="J21" s="4">
        <v>165</v>
      </c>
      <c r="K21" s="4"/>
      <c r="P21">
        <f t="shared" si="2"/>
        <v>0</v>
      </c>
    </row>
    <row r="22" spans="1:16" x14ac:dyDescent="0.25">
      <c r="A22" s="9" t="d">
        <v>2016-01-14</v>
      </c>
      <c r="B22" s="4">
        <v>54</v>
      </c>
      <c r="C22" s="4">
        <v>13947</v>
      </c>
      <c r="D22" s="4">
        <v>8</v>
      </c>
      <c r="E22" s="4">
        <v>342</v>
      </c>
      <c r="F22" s="4">
        <v>54392</v>
      </c>
      <c r="G22" s="5">
        <f t="shared" ref="G22" si="11">F21-F22</f>
        <v>3856</v>
      </c>
      <c r="H22" s="12">
        <f t="shared" ref="H22" si="12">G22/F22</f>
        <v>7.0892778349757324E-2</v>
      </c>
      <c r="I22" s="12"/>
      <c r="J22" s="12"/>
      <c r="K22" s="4"/>
      <c r="P22">
        <f t="shared" si="2"/>
        <v>0</v>
      </c>
    </row>
    <row r="23" spans="1:16" x14ac:dyDescent="0.25">
      <c r="A23" s="9" t="d">
        <v>2016-01-17</v>
      </c>
      <c r="B23" s="4">
        <v>54</v>
      </c>
      <c r="C23" s="4">
        <v>14175</v>
      </c>
      <c r="D23" s="4">
        <v>8</v>
      </c>
      <c r="E23" s="4">
        <v>345</v>
      </c>
      <c r="F23" s="4">
        <v>54998</v>
      </c>
      <c r="G23" s="5">
        <f t="shared" ref="G23" si="13">F22-F23</f>
        <v>-606</v>
      </c>
      <c r="H23" s="12">
        <f t="shared" ref="H23" si="14">G23/F23</f>
        <v>-1.1018582493908869E-2</v>
      </c>
      <c r="I23" s="12"/>
      <c r="J23" s="12"/>
      <c r="K23" s="4"/>
      <c r="P23">
        <f t="shared" si="2"/>
        <v>0</v>
      </c>
    </row>
    <row r="24" spans="1:16" x14ac:dyDescent="0.25">
      <c r="A24" s="9" t="d">
        <v>2016-01-18</v>
      </c>
      <c r="B24" s="4">
        <v>54</v>
      </c>
      <c r="C24" s="4">
        <v>14111</v>
      </c>
      <c r="D24" s="4">
        <v>8</v>
      </c>
      <c r="E24" s="4">
        <v>345</v>
      </c>
      <c r="F24" s="4">
        <v>54860</v>
      </c>
      <c r="G24" s="5">
        <f t="shared" ref="G24" si="15">F23-F24</f>
        <v>138</v>
      </c>
      <c r="H24" s="12">
        <f t="shared" ref="H24" si="16">G24/F24</f>
        <v>2.5154939846882976E-3</v>
      </c>
      <c r="I24" s="4">
        <v>228</v>
      </c>
      <c r="J24" s="4">
        <v>159</v>
      </c>
      <c r="K24" s="4"/>
      <c r="P24">
        <f t="shared" si="2"/>
        <v>0</v>
      </c>
    </row>
    <row r="25" spans="1:16" x14ac:dyDescent="0.25">
      <c r="A25" s="9" t="d">
        <v>2016-01-19</v>
      </c>
      <c r="B25" s="4">
        <v>54</v>
      </c>
      <c r="C25" s="4">
        <v>14023</v>
      </c>
      <c r="D25" s="4">
        <v>8</v>
      </c>
      <c r="E25" s="4">
        <v>345</v>
      </c>
      <c r="F25" s="4">
        <v>54640</v>
      </c>
      <c r="G25" s="5">
        <f t="shared" ref="G25" si="17">F24-F25</f>
        <v>220</v>
      </c>
      <c r="H25" s="12">
        <f t="shared" ref="H25" si="18">G25/F25</f>
        <v>4.026354319180088E-3</v>
      </c>
      <c r="I25" s="4">
        <v>229</v>
      </c>
      <c r="J25" s="4">
        <v>157</v>
      </c>
      <c r="K25" s="4"/>
      <c r="P25">
        <f t="shared" si="2"/>
        <v>0</v>
      </c>
    </row>
    <row r="26" spans="1:16" x14ac:dyDescent="0.25">
      <c r="A26" s="9" t="d">
        <v>2016-01-24</v>
      </c>
      <c r="B26" s="4">
        <v>54</v>
      </c>
      <c r="C26" s="4">
        <v>13831</v>
      </c>
      <c r="D26" s="4">
        <v>8</v>
      </c>
      <c r="E26" s="4">
        <v>345</v>
      </c>
      <c r="F26" s="4">
        <v>53869</v>
      </c>
      <c r="G26" s="5">
        <f t="shared" ref="G26" si="19">F25-F26</f>
        <v>771</v>
      </c>
      <c r="H26" s="12">
        <f t="shared" ref="H26" si="20">G26/F26</f>
        <v>1.431249883977798E-2</v>
      </c>
      <c r="I26" s="4">
        <v>224</v>
      </c>
      <c r="J26" s="4">
        <v>151</v>
      </c>
      <c r="K26" s="4"/>
      <c r="P26">
        <f t="shared" si="2"/>
        <v>0</v>
      </c>
    </row>
    <row r="27" spans="1:16" x14ac:dyDescent="0.25">
      <c r="A27" s="9" t="d">
        <v>2016-01-28</v>
      </c>
      <c r="B27" s="4">
        <v>54</v>
      </c>
      <c r="C27" s="4">
        <v>13831</v>
      </c>
      <c r="D27" s="4">
        <v>8</v>
      </c>
      <c r="E27" s="4">
        <v>345</v>
      </c>
      <c r="F27" s="4">
        <v>53876</v>
      </c>
      <c r="G27" s="5">
        <f t="shared" ref="G27" si="21">F26-F27</f>
        <v>-7</v>
      </c>
      <c r="H27" s="12">
        <f t="shared" ref="H27" si="22">G27/F27</f>
        <v>-1.299279827752617E-4</v>
      </c>
      <c r="I27" s="4"/>
      <c r="J27" s="4"/>
      <c r="K27" s="4"/>
      <c r="P27">
        <f t="shared" si="2"/>
        <v>0</v>
      </c>
    </row>
    <row r="28" spans="1:16" x14ac:dyDescent="0.25">
      <c r="A28" s="9" t="d">
        <v>2016-02-08</v>
      </c>
      <c r="B28" s="4">
        <v>54</v>
      </c>
      <c r="C28" s="4">
        <v>13679</v>
      </c>
      <c r="D28" s="4">
        <v>8</v>
      </c>
      <c r="E28" s="4">
        <v>345</v>
      </c>
      <c r="F28" s="4">
        <v>53449</v>
      </c>
      <c r="G28" s="5">
        <f t="shared" ref="G28:G47" si="23">F27-F28</f>
        <v>427</v>
      </c>
      <c r="H28" s="12">
        <f t="shared" ref="H28:H47" si="24">G28/F28</f>
        <v>7.9889240210293932E-3</v>
      </c>
      <c r="I28" s="4">
        <v>219</v>
      </c>
      <c r="J28" s="4">
        <v>150</v>
      </c>
      <c r="K28" s="4"/>
    </row>
    <row r="29" spans="1:16" x14ac:dyDescent="0.25">
      <c r="A29" s="9" t="d">
        <v>2016-02-09</v>
      </c>
      <c r="B29" s="4">
        <v>55</v>
      </c>
      <c r="C29" s="4">
        <v>13040</v>
      </c>
      <c r="D29" s="4">
        <v>8</v>
      </c>
      <c r="E29" s="4">
        <v>344</v>
      </c>
      <c r="F29" s="4">
        <v>51722</v>
      </c>
      <c r="G29" s="5">
        <f t="shared" si="23"/>
        <v>1727</v>
      </c>
      <c r="H29" s="12">
        <f t="shared" si="24"/>
        <v>3.3390046788600594E-2</v>
      </c>
      <c r="I29" s="4">
        <v>203</v>
      </c>
      <c r="J29" s="4">
        <v>143</v>
      </c>
      <c r="K29" s="4"/>
    </row>
    <row r="30" spans="1:16" x14ac:dyDescent="0.25">
      <c r="A30" s="9" t="d">
        <v>2016-02-21</v>
      </c>
      <c r="B30" s="4">
        <v>55</v>
      </c>
      <c r="C30" s="4">
        <v>13046</v>
      </c>
      <c r="D30" s="4">
        <v>8</v>
      </c>
      <c r="E30" s="4">
        <v>344</v>
      </c>
      <c r="F30" s="4">
        <v>51635</v>
      </c>
      <c r="G30" s="5">
        <f t="shared" si="23"/>
        <v>87</v>
      </c>
      <c r="H30" s="12">
        <f t="shared" si="24"/>
        <v>1.6849036506245763E-3</v>
      </c>
      <c r="I30" s="4">
        <v>203</v>
      </c>
      <c r="J30" s="4">
        <v>143</v>
      </c>
      <c r="K30" s="4"/>
    </row>
    <row r="31" spans="1:16" x14ac:dyDescent="0.25">
      <c r="A31" s="9" t="d">
        <v>2017-01-17</v>
      </c>
      <c r="B31" s="4">
        <v>55</v>
      </c>
      <c r="C31" s="4">
        <v>13848</v>
      </c>
      <c r="D31" s="4">
        <v>8</v>
      </c>
      <c r="E31" s="4">
        <v>356</v>
      </c>
      <c r="F31" s="4">
        <v>53039</v>
      </c>
      <c r="G31" s="5">
        <f t="shared" si="23"/>
        <v>-1404</v>
      </c>
      <c r="H31" s="12">
        <f t="shared" si="24"/>
        <v>-2.647108731310922E-2</v>
      </c>
      <c r="I31" s="4"/>
      <c r="J31" s="4"/>
      <c r="K31" s="4"/>
    </row>
    <row r="32" spans="1:16" x14ac:dyDescent="0.25">
      <c r="A32" s="9" t="d">
        <v>2017-01-25</v>
      </c>
      <c r="B32" s="4">
        <v>55</v>
      </c>
      <c r="C32" s="4">
        <v>13849</v>
      </c>
      <c r="D32" s="4">
        <v>8</v>
      </c>
      <c r="E32" s="4">
        <v>365</v>
      </c>
      <c r="F32" s="4">
        <v>53031</v>
      </c>
      <c r="G32" s="5">
        <f t="shared" si="23"/>
        <v>8</v>
      </c>
      <c r="H32" s="12">
        <f t="shared" si="24"/>
        <v>1.5085516018932324E-4</v>
      </c>
      <c r="I32" s="4"/>
      <c r="J32" s="4"/>
      <c r="K32" s="4"/>
    </row>
    <row r="33" spans="1:16" x14ac:dyDescent="0.25">
      <c r="A33" s="9"/>
      <c r="B33" s="4"/>
      <c r="C33" s="4"/>
      <c r="D33" s="4"/>
      <c r="E33" s="4"/>
      <c r="F33" s="4"/>
      <c r="G33" s="5">
        <f t="shared" si="23"/>
        <v>53031</v>
      </c>
      <c r="H33" s="12" t="e">
        <f t="shared" si="24"/>
        <v>#DIV/0!</v>
      </c>
      <c r="I33" s="4"/>
      <c r="J33" s="4"/>
      <c r="K33" s="4"/>
    </row>
    <row r="34" spans="1:16" x14ac:dyDescent="0.25">
      <c r="A34" s="9"/>
      <c r="B34" s="4"/>
      <c r="C34" s="4"/>
      <c r="D34" s="4"/>
      <c r="E34" s="4"/>
      <c r="F34" s="4"/>
      <c r="G34" s="5">
        <f t="shared" si="23"/>
        <v>0</v>
      </c>
      <c r="H34" s="12" t="e">
        <f t="shared" si="24"/>
        <v>#DIV/0!</v>
      </c>
      <c r="I34" s="4"/>
      <c r="J34" s="4"/>
      <c r="K34" s="4"/>
    </row>
    <row r="35" spans="1:16" x14ac:dyDescent="0.25">
      <c r="A35" s="9"/>
      <c r="B35" s="4"/>
      <c r="C35" s="4"/>
      <c r="D35" s="4"/>
      <c r="E35" s="4"/>
      <c r="F35" s="4"/>
      <c r="G35" s="5">
        <f t="shared" si="23"/>
        <v>0</v>
      </c>
      <c r="H35" s="12" t="e">
        <f t="shared" si="24"/>
        <v>#DIV/0!</v>
      </c>
      <c r="I35" s="4"/>
      <c r="J35" s="4"/>
      <c r="K35" s="4"/>
    </row>
    <row r="36" spans="1:16" x14ac:dyDescent="0.25">
      <c r="A36" s="9"/>
      <c r="B36" s="4"/>
      <c r="C36" s="4"/>
      <c r="D36" s="4"/>
      <c r="E36" s="4"/>
      <c r="F36" s="4"/>
      <c r="G36" s="5">
        <f t="shared" si="23"/>
        <v>0</v>
      </c>
      <c r="H36" s="12" t="e">
        <f t="shared" si="24"/>
        <v>#DIV/0!</v>
      </c>
      <c r="I36" s="4"/>
      <c r="J36" s="4"/>
      <c r="K36" s="4"/>
    </row>
    <row r="37" spans="1:16" x14ac:dyDescent="0.25">
      <c r="A37" s="9"/>
      <c r="B37" s="4"/>
      <c r="C37" s="4"/>
      <c r="D37" s="4"/>
      <c r="E37" s="4"/>
      <c r="F37" s="4"/>
      <c r="G37" s="5">
        <f t="shared" si="23"/>
        <v>0</v>
      </c>
      <c r="H37" s="12" t="e">
        <f t="shared" si="24"/>
        <v>#DIV/0!</v>
      </c>
      <c r="I37" s="4"/>
      <c r="J37" s="4"/>
      <c r="K37" s="4"/>
    </row>
    <row r="38" spans="1:16" x14ac:dyDescent="0.25">
      <c r="A38" s="9"/>
      <c r="B38" s="4"/>
      <c r="C38" s="4"/>
      <c r="D38" s="4"/>
      <c r="E38" s="4"/>
      <c r="F38" s="4"/>
      <c r="G38" s="5">
        <f t="shared" si="23"/>
        <v>0</v>
      </c>
      <c r="H38" s="12" t="e">
        <f t="shared" si="24"/>
        <v>#DIV/0!</v>
      </c>
      <c r="I38" s="4"/>
      <c r="J38" s="4"/>
      <c r="K38" s="4"/>
      <c r="P38">
        <f t="shared" si="2"/>
        <v>0</v>
      </c>
    </row>
    <row r="39" spans="1:16" x14ac:dyDescent="0.25">
      <c r="A39" s="9"/>
      <c r="B39" s="4"/>
      <c r="C39" s="4"/>
      <c r="D39" s="4"/>
      <c r="E39" s="4"/>
      <c r="F39" s="4"/>
      <c r="G39" s="5">
        <f t="shared" si="23"/>
        <v>0</v>
      </c>
      <c r="H39" s="12" t="e">
        <f t="shared" si="24"/>
        <v>#DIV/0!</v>
      </c>
      <c r="I39" s="4"/>
      <c r="J39" s="4"/>
      <c r="K39" s="4"/>
      <c r="P39">
        <f t="shared" si="2"/>
        <v>0</v>
      </c>
    </row>
    <row r="40" spans="1:16" x14ac:dyDescent="0.25">
      <c r="A40" s="9"/>
      <c r="B40" s="4"/>
      <c r="C40" s="4"/>
      <c r="D40" s="4"/>
      <c r="E40" s="4"/>
      <c r="F40" s="4"/>
      <c r="G40" s="5">
        <f t="shared" si="23"/>
        <v>0</v>
      </c>
      <c r="H40" s="12" t="e">
        <f t="shared" si="24"/>
        <v>#DIV/0!</v>
      </c>
      <c r="I40" s="4"/>
      <c r="J40" s="4"/>
      <c r="K40" s="4"/>
      <c r="P40">
        <f t="shared" si="2"/>
        <v>0</v>
      </c>
    </row>
    <row r="41" spans="1:16" x14ac:dyDescent="0.25">
      <c r="A41" s="9"/>
      <c r="B41" s="4"/>
      <c r="C41" s="4"/>
      <c r="D41" s="4"/>
      <c r="E41" s="4"/>
      <c r="F41" s="4"/>
      <c r="G41" s="5">
        <f t="shared" si="23"/>
        <v>0</v>
      </c>
      <c r="H41" s="12" t="e">
        <f t="shared" si="24"/>
        <v>#DIV/0!</v>
      </c>
      <c r="I41" s="4"/>
      <c r="J41" s="4"/>
      <c r="K41" s="4"/>
      <c r="P41">
        <f t="shared" si="2"/>
        <v>0</v>
      </c>
    </row>
    <row r="42" spans="1:16" x14ac:dyDescent="0.25">
      <c r="A42" s="9"/>
      <c r="B42" s="4"/>
      <c r="C42" s="4"/>
      <c r="D42" s="4"/>
      <c r="E42" s="4"/>
      <c r="F42" s="4"/>
      <c r="G42" s="5">
        <f t="shared" si="23"/>
        <v>0</v>
      </c>
      <c r="H42" s="12" t="e">
        <f t="shared" si="24"/>
        <v>#DIV/0!</v>
      </c>
      <c r="I42" s="4"/>
      <c r="J42" s="4"/>
      <c r="K42" s="4"/>
      <c r="P42">
        <f t="shared" si="2"/>
        <v>0</v>
      </c>
    </row>
    <row r="43" spans="1:16" x14ac:dyDescent="0.25">
      <c r="A43" s="9"/>
      <c r="B43" s="4"/>
      <c r="C43" s="4"/>
      <c r="D43" s="4"/>
      <c r="E43" s="4"/>
      <c r="F43" s="4"/>
      <c r="G43" s="5">
        <f t="shared" si="23"/>
        <v>0</v>
      </c>
      <c r="H43" s="12" t="e">
        <f t="shared" si="24"/>
        <v>#DIV/0!</v>
      </c>
      <c r="I43" s="4"/>
      <c r="J43" s="4"/>
      <c r="K43" s="4"/>
      <c r="P43">
        <f t="shared" si="2"/>
        <v>0</v>
      </c>
    </row>
    <row r="44" spans="1:16" x14ac:dyDescent="0.25">
      <c r="A44" s="9"/>
      <c r="B44" s="4"/>
      <c r="C44" s="4"/>
      <c r="D44" s="4"/>
      <c r="E44" s="4"/>
      <c r="F44" s="4"/>
      <c r="G44" s="5">
        <f t="shared" si="23"/>
        <v>0</v>
      </c>
      <c r="H44" s="12" t="e">
        <f t="shared" si="24"/>
        <v>#DIV/0!</v>
      </c>
      <c r="I44" s="4"/>
      <c r="J44" s="4"/>
      <c r="K44" s="4"/>
      <c r="P44">
        <f t="shared" si="2"/>
        <v>0</v>
      </c>
    </row>
    <row r="45" spans="1:16" x14ac:dyDescent="0.25">
      <c r="A45" s="4"/>
      <c r="B45" s="4"/>
      <c r="C45" s="4"/>
      <c r="D45" s="4"/>
      <c r="E45" s="4"/>
      <c r="F45" s="4"/>
      <c r="G45" s="5">
        <f t="shared" si="23"/>
        <v>0</v>
      </c>
      <c r="H45" s="12" t="e">
        <f t="shared" si="24"/>
        <v>#DIV/0!</v>
      </c>
      <c r="I45" s="12"/>
      <c r="J45" s="12"/>
      <c r="K45" s="4"/>
      <c r="P45">
        <f t="shared" si="2"/>
        <v>0</v>
      </c>
    </row>
    <row r="46" spans="1:16" x14ac:dyDescent="0.25">
      <c r="A46" s="4"/>
      <c r="B46" s="4"/>
      <c r="C46" s="4"/>
      <c r="D46" s="4"/>
      <c r="E46" s="4"/>
      <c r="F46" s="4"/>
      <c r="G46" s="5">
        <f t="shared" si="23"/>
        <v>0</v>
      </c>
      <c r="H46" s="12" t="e">
        <f t="shared" si="24"/>
        <v>#DIV/0!</v>
      </c>
      <c r="I46" s="12"/>
      <c r="J46" s="12"/>
      <c r="K46" s="4"/>
      <c r="P46">
        <f t="shared" si="2"/>
        <v>0</v>
      </c>
    </row>
    <row r="47" spans="1:16" x14ac:dyDescent="0.25">
      <c r="A47" s="4"/>
      <c r="B47" s="4"/>
      <c r="C47" s="4"/>
      <c r="D47" s="4"/>
      <c r="E47" s="4"/>
      <c r="F47" s="4"/>
      <c r="G47" s="5">
        <f t="shared" si="23"/>
        <v>0</v>
      </c>
      <c r="H47" s="12" t="e">
        <f t="shared" si="24"/>
        <v>#DIV/0!</v>
      </c>
      <c r="I47" s="12"/>
      <c r="J47" s="12"/>
      <c r="K47" s="4"/>
      <c r="P47">
        <f>SUM(L47:O47)</f>
        <v>0</v>
      </c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P48">
        <f t="shared" si="2"/>
        <v>0</v>
      </c>
    </row>
    <row r="49" spans="1:16" x14ac:dyDescent="0.25">
      <c r="A49" s="10" t="s">
        <v>36</v>
      </c>
      <c r="B49" s="10">
        <f>MAX(B2:B48)-MIN(B2:B48)</f>
        <v>3</v>
      </c>
      <c r="C49" s="10">
        <f t="shared" ref="C49:F49" si="25">MAX(C2:C48)-MIN(C2:C48)</f>
        <v>6852</v>
      </c>
      <c r="D49" s="10">
        <f t="shared" si="25"/>
        <v>0</v>
      </c>
      <c r="E49" s="10">
        <f t="shared" si="25"/>
        <v>52</v>
      </c>
      <c r="F49" s="10">
        <f t="shared" si="25"/>
        <v>17997</v>
      </c>
      <c r="G49" s="21">
        <f>MAX(F2:F48)-MIN(F2:F48)</f>
        <v>17997</v>
      </c>
      <c r="H49" s="4"/>
      <c r="I49" s="5">
        <f>MAX(I2:I47)-MIN(I2:I47)</f>
        <v>57</v>
      </c>
      <c r="J49" s="5">
        <f>MAX(J2:J47)-MIN(J2:J47)</f>
        <v>27</v>
      </c>
      <c r="K49" s="4"/>
      <c r="P49">
        <f t="shared" si="2"/>
        <v>0</v>
      </c>
    </row>
    <row r="50" spans="1:16" x14ac:dyDescent="0.25">
      <c r="P50">
        <f t="shared" si="2"/>
        <v>0</v>
      </c>
    </row>
    <row r="51" spans="1:16" x14ac:dyDescent="0.25">
      <c r="P51">
        <f t="shared" si="2"/>
        <v>0</v>
      </c>
    </row>
    <row r="52" spans="1:16" x14ac:dyDescent="0.25">
      <c r="P52">
        <f t="shared" si="2"/>
        <v>0</v>
      </c>
    </row>
    <row r="53" spans="1:16" x14ac:dyDescent="0.25">
      <c r="P53">
        <f t="shared" si="2"/>
        <v>0</v>
      </c>
    </row>
    <row r="54" spans="1:16" x14ac:dyDescent="0.25">
      <c r="P54">
        <f t="shared" si="2"/>
        <v>0</v>
      </c>
    </row>
    <row r="55" spans="1:16" x14ac:dyDescent="0.25">
      <c r="P55">
        <f t="shared" si="2"/>
        <v>0</v>
      </c>
    </row>
    <row r="56" spans="1:16" x14ac:dyDescent="0.25">
      <c r="L56">
        <v>2</v>
      </c>
    </row>
    <row r="61" spans="1:16" x14ac:dyDescent="0.25">
      <c r="I61">
        <v>297</v>
      </c>
      <c r="J61">
        <v>233</v>
      </c>
    </row>
    <row r="66" spans="9:10" x14ac:dyDescent="0.25">
      <c r="I66" s="4">
        <f t="shared" ref="I66:J66" si="26">MAX(I46:I65)-MIN(I46:I65)</f>
        <v>240</v>
      </c>
      <c r="J66" s="4">
        <f t="shared" si="26"/>
        <v>206</v>
      </c>
    </row>
  </sheetData>
  <conditionalFormatting sqref="G2:G23 G38:G44">
    <cfRule type="cellIs" dxfId="74" priority="4" operator="lessThan">
      <formula>0</formula>
    </cfRule>
  </conditionalFormatting>
  <conditionalFormatting sqref="G24">
    <cfRule type="cellIs" dxfId="73" priority="3" operator="lessThan">
      <formula>0</formula>
    </cfRule>
  </conditionalFormatting>
  <conditionalFormatting sqref="G25">
    <cfRule type="cellIs" dxfId="72" priority="2" operator="lessThan">
      <formula>0</formula>
    </cfRule>
  </conditionalFormatting>
  <conditionalFormatting sqref="G26:G47">
    <cfRule type="cellIs" dxfId="71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9"/>
  <sheetViews>
    <sheetView showGridLines="0" workbookViewId="0">
      <selection activeCell="F7" sqref="F7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2015-12-21</v>
      </c>
      <c r="B2" s="4">
        <v>72</v>
      </c>
      <c r="C2" s="4">
        <v>2324</v>
      </c>
      <c r="D2" s="4">
        <v>8</v>
      </c>
      <c r="E2" s="4">
        <v>282</v>
      </c>
      <c r="F2" s="4">
        <v>30000</v>
      </c>
      <c r="G2" s="5">
        <v>0</v>
      </c>
      <c r="H2" s="5">
        <v>0</v>
      </c>
      <c r="I2" s="5">
        <v>11</v>
      </c>
      <c r="J2" s="5">
        <v>10</v>
      </c>
      <c r="K2" s="5"/>
    </row>
    <row r="3" spans="1:16" x14ac:dyDescent="0.25">
      <c r="A3" s="9" t="d">
        <v>2015-12-21</v>
      </c>
      <c r="B3" s="4">
        <v>72</v>
      </c>
      <c r="C3" s="4">
        <v>2068</v>
      </c>
      <c r="D3" s="4">
        <v>8</v>
      </c>
      <c r="E3" s="4">
        <v>265</v>
      </c>
      <c r="F3" s="4">
        <v>6905</v>
      </c>
      <c r="G3" s="5">
        <f>F2-F3</f>
        <v>23095</v>
      </c>
      <c r="H3" s="12">
        <f>G3/F3</f>
        <v>3.3446777697320784</v>
      </c>
      <c r="I3" s="5">
        <v>2</v>
      </c>
      <c r="J3" s="5">
        <v>8</v>
      </c>
      <c r="K3" s="4"/>
    </row>
    <row r="4" spans="1:16" x14ac:dyDescent="0.25">
      <c r="A4" s="9" t="d">
        <v>2016-01-10</v>
      </c>
      <c r="B4" s="23">
        <v>72</v>
      </c>
      <c r="C4" s="23">
        <v>1951</v>
      </c>
      <c r="D4" s="23">
        <v>8</v>
      </c>
      <c r="E4" s="23">
        <v>263</v>
      </c>
      <c r="F4" s="23">
        <v>6823</v>
      </c>
      <c r="G4" s="5">
        <f t="shared" ref="G4:G5" si="0">F3-F4</f>
        <v>82</v>
      </c>
      <c r="H4" s="12">
        <f t="shared" ref="H4:H5" si="1">G4/F4</f>
        <v>1.201817382383116E-2</v>
      </c>
      <c r="I4" s="5"/>
      <c r="J4" s="5"/>
      <c r="K4" s="4"/>
    </row>
    <row r="5" spans="1:16" x14ac:dyDescent="0.25">
      <c r="A5" s="9" t="d">
        <v>2016-01-11</v>
      </c>
      <c r="B5" s="23">
        <v>72</v>
      </c>
      <c r="C5" s="23">
        <v>1950</v>
      </c>
      <c r="D5" s="23">
        <v>8</v>
      </c>
      <c r="E5" s="23">
        <v>263</v>
      </c>
      <c r="F5" s="23">
        <v>6819</v>
      </c>
      <c r="G5" s="5">
        <f t="shared" si="0"/>
        <v>4</v>
      </c>
      <c r="H5" s="12">
        <f t="shared" si="1"/>
        <v>5.8659627511365299E-4</v>
      </c>
      <c r="I5" s="5">
        <v>2</v>
      </c>
      <c r="J5" s="5">
        <v>12</v>
      </c>
      <c r="K5" s="4"/>
      <c r="P5">
        <f>SUM(L5:N5)</f>
        <v>0</v>
      </c>
    </row>
    <row r="6" spans="1:16" x14ac:dyDescent="0.25">
      <c r="A6" s="9" t="d">
        <v>2016-10-17</v>
      </c>
      <c r="B6" s="23">
        <v>71</v>
      </c>
      <c r="C6" s="23">
        <v>2907</v>
      </c>
      <c r="D6" s="23">
        <v>8</v>
      </c>
      <c r="E6" s="23">
        <v>289</v>
      </c>
      <c r="F6" s="23">
        <v>9969</v>
      </c>
      <c r="G6" s="5">
        <f t="shared" ref="G6:G57" si="2">F5-F6</f>
        <v>-3150</v>
      </c>
      <c r="H6" s="12">
        <f t="shared" ref="H6:H57" si="3">G6/F6</f>
        <v>-0.31597953656334637</v>
      </c>
      <c r="I6" s="5"/>
      <c r="J6" s="5"/>
      <c r="K6" s="4"/>
      <c r="P6">
        <f>SUM(L6:N6)</f>
        <v>0</v>
      </c>
    </row>
    <row r="7" spans="1:16" x14ac:dyDescent="0.25">
      <c r="A7" s="9" t="d">
        <v>2017-02-14</v>
      </c>
      <c r="B7" s="23">
        <v>68</v>
      </c>
      <c r="C7" s="23">
        <v>3155</v>
      </c>
      <c r="D7" s="23">
        <v>8</v>
      </c>
      <c r="E7" s="23">
        <v>288</v>
      </c>
      <c r="F7" s="23">
        <v>12426</v>
      </c>
      <c r="G7" s="5">
        <f t="shared" si="2"/>
        <v>-2457</v>
      </c>
      <c r="H7" s="12">
        <f t="shared" si="3"/>
        <v>-0.19773056494447128</v>
      </c>
      <c r="I7" s="5"/>
      <c r="J7" s="5"/>
      <c r="K7" s="4"/>
      <c r="P7">
        <f t="shared" ref="P7:P45" si="4">SUM(L7:N7)</f>
        <v>0</v>
      </c>
    </row>
    <row r="8" spans="1:16" x14ac:dyDescent="0.25">
      <c r="A8" s="9"/>
      <c r="B8" s="23">
        <v>68</v>
      </c>
      <c r="C8" s="4"/>
      <c r="D8" s="4"/>
      <c r="E8" s="4"/>
      <c r="F8" s="4"/>
      <c r="G8" s="5">
        <f t="shared" si="2"/>
        <v>12426</v>
      </c>
      <c r="H8" s="12" t="e">
        <f t="shared" si="3"/>
        <v>#DIV/0!</v>
      </c>
      <c r="I8" s="5"/>
      <c r="J8" s="5"/>
      <c r="K8" s="4"/>
      <c r="P8">
        <f t="shared" si="4"/>
        <v>0</v>
      </c>
    </row>
    <row r="9" spans="1:16" x14ac:dyDescent="0.25">
      <c r="A9" s="9"/>
      <c r="B9" s="4"/>
      <c r="C9" s="4"/>
      <c r="D9" s="4"/>
      <c r="E9" s="4"/>
      <c r="F9" s="4"/>
      <c r="G9" s="5">
        <f t="shared" si="2"/>
        <v>0</v>
      </c>
      <c r="H9" s="12" t="e">
        <f t="shared" si="3"/>
        <v>#DIV/0!</v>
      </c>
      <c r="I9" s="5"/>
      <c r="J9" s="5"/>
      <c r="K9" s="4"/>
      <c r="P9">
        <f t="shared" si="4"/>
        <v>0</v>
      </c>
    </row>
    <row r="10" spans="1:16" x14ac:dyDescent="0.25">
      <c r="A10" s="9"/>
      <c r="B10" s="4"/>
      <c r="C10" s="4"/>
      <c r="D10" s="4"/>
      <c r="E10" s="4"/>
      <c r="F10" s="4"/>
      <c r="G10" s="5">
        <f t="shared" si="2"/>
        <v>0</v>
      </c>
      <c r="H10" s="12" t="e">
        <f t="shared" si="3"/>
        <v>#DIV/0!</v>
      </c>
      <c r="I10" s="5"/>
      <c r="J10" s="5"/>
      <c r="K10" s="4"/>
      <c r="P10">
        <f t="shared" si="4"/>
        <v>0</v>
      </c>
    </row>
    <row r="11" spans="1:16" x14ac:dyDescent="0.25">
      <c r="A11" s="9"/>
      <c r="B11" s="4"/>
      <c r="C11" s="4"/>
      <c r="D11" s="4"/>
      <c r="E11" s="4"/>
      <c r="F11" s="4"/>
      <c r="G11" s="5">
        <f t="shared" si="2"/>
        <v>0</v>
      </c>
      <c r="H11" s="12" t="e">
        <f t="shared" si="3"/>
        <v>#DIV/0!</v>
      </c>
      <c r="I11" s="5"/>
      <c r="J11" s="5"/>
      <c r="K11" s="4"/>
      <c r="L11">
        <v>2</v>
      </c>
      <c r="M11">
        <v>15</v>
      </c>
      <c r="N11">
        <v>12</v>
      </c>
      <c r="O11">
        <v>1</v>
      </c>
      <c r="P11">
        <f t="shared" si="4"/>
        <v>29</v>
      </c>
    </row>
    <row r="12" spans="1:16" x14ac:dyDescent="0.25">
      <c r="A12" s="9"/>
      <c r="B12" s="4"/>
      <c r="C12" s="4"/>
      <c r="D12" s="4"/>
      <c r="E12" s="4"/>
      <c r="F12" s="4"/>
      <c r="G12" s="5">
        <f t="shared" si="2"/>
        <v>0</v>
      </c>
      <c r="H12" s="12" t="e">
        <f t="shared" si="3"/>
        <v>#DIV/0!</v>
      </c>
      <c r="I12" s="5"/>
      <c r="J12" s="5"/>
      <c r="K12" s="4"/>
      <c r="P12">
        <f t="shared" si="4"/>
        <v>0</v>
      </c>
    </row>
    <row r="13" spans="1:16" x14ac:dyDescent="0.25">
      <c r="A13" s="9"/>
      <c r="B13" s="4"/>
      <c r="C13" s="4"/>
      <c r="D13" s="4"/>
      <c r="E13" s="4"/>
      <c r="F13" s="4"/>
      <c r="G13" s="5">
        <f t="shared" si="2"/>
        <v>0</v>
      </c>
      <c r="H13" s="12" t="e">
        <f t="shared" si="3"/>
        <v>#DIV/0!</v>
      </c>
      <c r="I13" s="5"/>
      <c r="J13" s="5"/>
      <c r="K13" s="4"/>
      <c r="P13">
        <f t="shared" si="4"/>
        <v>0</v>
      </c>
    </row>
    <row r="14" spans="1:16" x14ac:dyDescent="0.25">
      <c r="A14" s="9"/>
      <c r="B14" s="4"/>
      <c r="C14" s="4"/>
      <c r="D14" s="4"/>
      <c r="E14" s="4"/>
      <c r="F14" s="4"/>
      <c r="G14" s="5">
        <f t="shared" si="2"/>
        <v>0</v>
      </c>
      <c r="H14" s="12" t="e">
        <f t="shared" si="3"/>
        <v>#DIV/0!</v>
      </c>
      <c r="I14" s="5"/>
      <c r="J14" s="5"/>
      <c r="K14" s="4"/>
      <c r="P14">
        <f t="shared" si="4"/>
        <v>0</v>
      </c>
    </row>
    <row r="15" spans="1:16" x14ac:dyDescent="0.25">
      <c r="A15" s="9"/>
      <c r="B15" s="4"/>
      <c r="C15" s="4"/>
      <c r="D15" s="4"/>
      <c r="E15" s="4"/>
      <c r="F15" s="4"/>
      <c r="G15" s="5">
        <f t="shared" si="2"/>
        <v>0</v>
      </c>
      <c r="H15" s="12" t="e">
        <f t="shared" si="3"/>
        <v>#DIV/0!</v>
      </c>
      <c r="I15" s="5"/>
      <c r="J15" s="5"/>
      <c r="K15" s="4"/>
      <c r="P15">
        <f t="shared" si="4"/>
        <v>0</v>
      </c>
    </row>
    <row r="16" spans="1:16" x14ac:dyDescent="0.25">
      <c r="A16" s="9"/>
      <c r="B16" s="4"/>
      <c r="C16" s="4"/>
      <c r="D16" s="4"/>
      <c r="E16" s="4"/>
      <c r="F16" s="4"/>
      <c r="G16" s="5">
        <f t="shared" si="2"/>
        <v>0</v>
      </c>
      <c r="H16" s="12" t="e">
        <f t="shared" si="3"/>
        <v>#DIV/0!</v>
      </c>
      <c r="I16" s="5"/>
      <c r="J16" s="5"/>
      <c r="K16" s="4"/>
      <c r="P16">
        <f t="shared" si="4"/>
        <v>0</v>
      </c>
    </row>
    <row r="17" spans="1:16" x14ac:dyDescent="0.25">
      <c r="A17" s="9"/>
      <c r="B17" s="4"/>
      <c r="C17" s="4"/>
      <c r="D17" s="4"/>
      <c r="E17" s="4"/>
      <c r="F17" s="4"/>
      <c r="G17" s="5">
        <f t="shared" si="2"/>
        <v>0</v>
      </c>
      <c r="H17" s="12" t="e">
        <f t="shared" si="3"/>
        <v>#DIV/0!</v>
      </c>
      <c r="I17" s="5"/>
      <c r="J17" s="5"/>
      <c r="K17" s="4"/>
      <c r="P17">
        <f t="shared" si="4"/>
        <v>0</v>
      </c>
    </row>
    <row r="18" spans="1:16" x14ac:dyDescent="0.25">
      <c r="A18" s="9"/>
      <c r="B18" s="4"/>
      <c r="C18" s="4"/>
      <c r="D18" s="4"/>
      <c r="E18" s="4"/>
      <c r="F18" s="4"/>
      <c r="G18" s="5">
        <f t="shared" si="2"/>
        <v>0</v>
      </c>
      <c r="H18" s="12" t="e">
        <f t="shared" si="3"/>
        <v>#DIV/0!</v>
      </c>
      <c r="I18" s="5"/>
      <c r="J18" s="5"/>
      <c r="K18" s="4"/>
      <c r="P18">
        <f t="shared" si="4"/>
        <v>0</v>
      </c>
    </row>
    <row r="19" spans="1:16" x14ac:dyDescent="0.25">
      <c r="A19" s="9"/>
      <c r="B19" s="4"/>
      <c r="C19" s="4"/>
      <c r="D19" s="4"/>
      <c r="E19" s="4"/>
      <c r="F19" s="4"/>
      <c r="G19" s="5">
        <f t="shared" si="2"/>
        <v>0</v>
      </c>
      <c r="H19" s="12" t="e">
        <f t="shared" si="3"/>
        <v>#DIV/0!</v>
      </c>
      <c r="I19" s="5"/>
      <c r="J19" s="5"/>
      <c r="K19" s="4"/>
      <c r="P19">
        <f t="shared" si="4"/>
        <v>0</v>
      </c>
    </row>
    <row r="20" spans="1:16" x14ac:dyDescent="0.25">
      <c r="A20" s="9"/>
      <c r="B20" s="4"/>
      <c r="C20" s="4"/>
      <c r="D20" s="4"/>
      <c r="E20" s="4"/>
      <c r="F20" s="4"/>
      <c r="G20" s="5">
        <f t="shared" si="2"/>
        <v>0</v>
      </c>
      <c r="H20" s="12" t="e">
        <f t="shared" si="3"/>
        <v>#DIV/0!</v>
      </c>
      <c r="I20" s="5"/>
      <c r="J20" s="5"/>
      <c r="K20" s="4"/>
      <c r="P20">
        <f t="shared" si="4"/>
        <v>0</v>
      </c>
    </row>
    <row r="21" spans="1:16" x14ac:dyDescent="0.25">
      <c r="A21" s="9"/>
      <c r="B21" s="4"/>
      <c r="C21" s="4"/>
      <c r="D21" s="4"/>
      <c r="E21" s="4"/>
      <c r="F21" s="4"/>
      <c r="G21" s="5">
        <f t="shared" si="2"/>
        <v>0</v>
      </c>
      <c r="H21" s="12" t="e">
        <f t="shared" si="3"/>
        <v>#DIV/0!</v>
      </c>
      <c r="I21" s="5"/>
      <c r="J21" s="5"/>
      <c r="K21" s="4"/>
      <c r="P21">
        <f t="shared" si="4"/>
        <v>0</v>
      </c>
    </row>
    <row r="22" spans="1:16" x14ac:dyDescent="0.25">
      <c r="A22" s="9"/>
      <c r="B22" s="4"/>
      <c r="C22" s="4"/>
      <c r="D22" s="4"/>
      <c r="E22" s="4"/>
      <c r="F22" s="4"/>
      <c r="G22" s="5">
        <f t="shared" si="2"/>
        <v>0</v>
      </c>
      <c r="H22" s="12" t="e">
        <f t="shared" si="3"/>
        <v>#DIV/0!</v>
      </c>
      <c r="I22" s="5"/>
      <c r="J22" s="5"/>
      <c r="K22" s="4"/>
      <c r="P22">
        <f t="shared" si="4"/>
        <v>0</v>
      </c>
    </row>
    <row r="23" spans="1:16" x14ac:dyDescent="0.25">
      <c r="A23" s="9"/>
      <c r="B23" s="4"/>
      <c r="C23" s="4"/>
      <c r="D23" s="4"/>
      <c r="E23" s="4"/>
      <c r="F23" s="4"/>
      <c r="G23" s="5">
        <f t="shared" si="2"/>
        <v>0</v>
      </c>
      <c r="H23" s="12" t="e">
        <f t="shared" si="3"/>
        <v>#DIV/0!</v>
      </c>
      <c r="I23" s="5"/>
      <c r="J23" s="5"/>
      <c r="K23" s="4"/>
      <c r="P23">
        <f t="shared" si="4"/>
        <v>0</v>
      </c>
    </row>
    <row r="24" spans="1:16" x14ac:dyDescent="0.25">
      <c r="A24" s="9"/>
      <c r="B24" s="4"/>
      <c r="C24" s="4"/>
      <c r="D24" s="4"/>
      <c r="E24" s="4"/>
      <c r="F24" s="4"/>
      <c r="G24" s="5">
        <f t="shared" si="2"/>
        <v>0</v>
      </c>
      <c r="H24" s="12" t="e">
        <f t="shared" si="3"/>
        <v>#DIV/0!</v>
      </c>
      <c r="I24" s="5"/>
      <c r="J24" s="5"/>
      <c r="K24" s="4"/>
      <c r="P24">
        <f t="shared" si="4"/>
        <v>0</v>
      </c>
    </row>
    <row r="25" spans="1:16" x14ac:dyDescent="0.25">
      <c r="A25" s="9"/>
      <c r="B25" s="4"/>
      <c r="C25" s="4"/>
      <c r="D25" s="4"/>
      <c r="E25" s="4"/>
      <c r="F25" s="4"/>
      <c r="G25" s="5">
        <f t="shared" si="2"/>
        <v>0</v>
      </c>
      <c r="H25" s="12" t="e">
        <f t="shared" si="3"/>
        <v>#DIV/0!</v>
      </c>
      <c r="I25" s="5"/>
      <c r="J25" s="5"/>
      <c r="K25" s="4"/>
      <c r="P25">
        <f t="shared" si="4"/>
        <v>0</v>
      </c>
    </row>
    <row r="26" spans="1:16" x14ac:dyDescent="0.25">
      <c r="A26" s="9"/>
      <c r="B26" s="4"/>
      <c r="C26" s="4"/>
      <c r="D26" s="4"/>
      <c r="E26" s="4"/>
      <c r="F26" s="4"/>
      <c r="G26" s="5">
        <f t="shared" si="2"/>
        <v>0</v>
      </c>
      <c r="H26" s="12" t="e">
        <f t="shared" si="3"/>
        <v>#DIV/0!</v>
      </c>
      <c r="I26" s="5"/>
      <c r="J26" s="5"/>
      <c r="K26" s="4"/>
      <c r="P26">
        <f t="shared" si="4"/>
        <v>0</v>
      </c>
    </row>
    <row r="27" spans="1:16" x14ac:dyDescent="0.25">
      <c r="A27" s="9"/>
      <c r="B27" s="4"/>
      <c r="C27" s="4"/>
      <c r="D27" s="4"/>
      <c r="E27" s="4"/>
      <c r="F27" s="4"/>
      <c r="G27" s="5">
        <f t="shared" si="2"/>
        <v>0</v>
      </c>
      <c r="H27" s="12" t="e">
        <f t="shared" si="3"/>
        <v>#DIV/0!</v>
      </c>
      <c r="I27" s="5"/>
      <c r="J27" s="5"/>
      <c r="K27" s="4"/>
      <c r="P27">
        <f t="shared" si="4"/>
        <v>0</v>
      </c>
    </row>
    <row r="28" spans="1:16" x14ac:dyDescent="0.25">
      <c r="A28" s="9"/>
      <c r="B28" s="4"/>
      <c r="C28" s="4"/>
      <c r="D28" s="4"/>
      <c r="E28" s="4"/>
      <c r="F28" s="4"/>
      <c r="G28" s="5">
        <f t="shared" si="2"/>
        <v>0</v>
      </c>
      <c r="H28" s="12" t="e">
        <f t="shared" si="3"/>
        <v>#DIV/0!</v>
      </c>
      <c r="I28" s="5"/>
      <c r="J28" s="5"/>
      <c r="K28" s="4"/>
      <c r="P28">
        <f t="shared" si="4"/>
        <v>0</v>
      </c>
    </row>
    <row r="29" spans="1:16" x14ac:dyDescent="0.25">
      <c r="A29" s="9"/>
      <c r="B29" s="4"/>
      <c r="C29" s="4"/>
      <c r="D29" s="4"/>
      <c r="E29" s="4"/>
      <c r="F29" s="4"/>
      <c r="G29" s="5">
        <f t="shared" si="2"/>
        <v>0</v>
      </c>
      <c r="H29" s="12" t="e">
        <f t="shared" si="3"/>
        <v>#DIV/0!</v>
      </c>
      <c r="I29" s="5"/>
      <c r="J29" s="5"/>
      <c r="K29" s="4"/>
      <c r="P29">
        <f t="shared" si="4"/>
        <v>0</v>
      </c>
    </row>
    <row r="30" spans="1:16" x14ac:dyDescent="0.25">
      <c r="A30" s="9"/>
      <c r="B30" s="4"/>
      <c r="C30" s="4"/>
      <c r="D30" s="4"/>
      <c r="E30" s="4"/>
      <c r="F30" s="4"/>
      <c r="G30" s="5">
        <f t="shared" si="2"/>
        <v>0</v>
      </c>
      <c r="H30" s="12" t="e">
        <f t="shared" si="3"/>
        <v>#DIV/0!</v>
      </c>
      <c r="I30" s="5"/>
      <c r="J30" s="5"/>
      <c r="K30" s="4"/>
      <c r="P30">
        <f t="shared" si="4"/>
        <v>0</v>
      </c>
    </row>
    <row r="31" spans="1:16" x14ac:dyDescent="0.25">
      <c r="A31" s="9"/>
      <c r="B31" s="4"/>
      <c r="C31" s="4"/>
      <c r="D31" s="4"/>
      <c r="E31" s="4"/>
      <c r="F31" s="4"/>
      <c r="G31" s="5">
        <f t="shared" si="2"/>
        <v>0</v>
      </c>
      <c r="H31" s="12" t="e">
        <f t="shared" si="3"/>
        <v>#DIV/0!</v>
      </c>
      <c r="I31" s="5"/>
      <c r="J31" s="5"/>
      <c r="K31" s="4"/>
      <c r="P31">
        <f t="shared" si="4"/>
        <v>0</v>
      </c>
    </row>
    <row r="32" spans="1:16" x14ac:dyDescent="0.25">
      <c r="A32" s="9"/>
      <c r="B32" s="4"/>
      <c r="C32" s="4"/>
      <c r="D32" s="4"/>
      <c r="E32" s="4"/>
      <c r="F32" s="4"/>
      <c r="G32" s="5">
        <f t="shared" si="2"/>
        <v>0</v>
      </c>
      <c r="H32" s="12" t="e">
        <f t="shared" si="3"/>
        <v>#DIV/0!</v>
      </c>
      <c r="I32" s="5"/>
      <c r="J32" s="5"/>
      <c r="K32" s="4"/>
      <c r="P32">
        <f t="shared" si="4"/>
        <v>0</v>
      </c>
    </row>
    <row r="33" spans="1:16" x14ac:dyDescent="0.25">
      <c r="A33" s="9"/>
      <c r="B33" s="4"/>
      <c r="C33" s="4"/>
      <c r="D33" s="4"/>
      <c r="E33" s="4"/>
      <c r="F33" s="4"/>
      <c r="G33" s="5">
        <f t="shared" si="2"/>
        <v>0</v>
      </c>
      <c r="H33" s="12" t="e">
        <f t="shared" si="3"/>
        <v>#DIV/0!</v>
      </c>
      <c r="I33" s="5"/>
      <c r="J33" s="5"/>
      <c r="K33" s="4"/>
      <c r="P33">
        <f t="shared" si="4"/>
        <v>0</v>
      </c>
    </row>
    <row r="34" spans="1:16" x14ac:dyDescent="0.25">
      <c r="A34" s="9"/>
      <c r="B34" s="4"/>
      <c r="C34" s="4"/>
      <c r="D34" s="4"/>
      <c r="E34" s="4"/>
      <c r="F34" s="4"/>
      <c r="G34" s="5">
        <f t="shared" si="2"/>
        <v>0</v>
      </c>
      <c r="H34" s="12" t="e">
        <f t="shared" si="3"/>
        <v>#DIV/0!</v>
      </c>
      <c r="I34" s="5"/>
      <c r="J34" s="5"/>
      <c r="K34" s="4"/>
      <c r="P34">
        <f t="shared" si="4"/>
        <v>0</v>
      </c>
    </row>
    <row r="35" spans="1:16" x14ac:dyDescent="0.25">
      <c r="A35" s="9"/>
      <c r="B35" s="4"/>
      <c r="C35" s="4"/>
      <c r="D35" s="4"/>
      <c r="E35" s="4"/>
      <c r="F35" s="4"/>
      <c r="G35" s="5">
        <f t="shared" si="2"/>
        <v>0</v>
      </c>
      <c r="H35" s="12" t="e">
        <f t="shared" si="3"/>
        <v>#DIV/0!</v>
      </c>
      <c r="I35" s="5"/>
      <c r="J35" s="5"/>
      <c r="K35" s="4"/>
      <c r="P35">
        <f t="shared" si="4"/>
        <v>0</v>
      </c>
    </row>
    <row r="36" spans="1:16" x14ac:dyDescent="0.25">
      <c r="A36" s="9"/>
      <c r="B36" s="4"/>
      <c r="C36" s="4"/>
      <c r="D36" s="4"/>
      <c r="E36" s="4"/>
      <c r="F36" s="4"/>
      <c r="G36" s="5">
        <f t="shared" si="2"/>
        <v>0</v>
      </c>
      <c r="H36" s="12" t="e">
        <f t="shared" si="3"/>
        <v>#DIV/0!</v>
      </c>
      <c r="I36" s="5"/>
      <c r="J36" s="5"/>
      <c r="K36" s="4"/>
      <c r="P36">
        <f t="shared" si="4"/>
        <v>0</v>
      </c>
    </row>
    <row r="37" spans="1:16" x14ac:dyDescent="0.25">
      <c r="A37" s="9"/>
      <c r="B37" s="4"/>
      <c r="C37" s="4"/>
      <c r="D37" s="4"/>
      <c r="E37" s="4"/>
      <c r="F37" s="4"/>
      <c r="G37" s="5">
        <f t="shared" si="2"/>
        <v>0</v>
      </c>
      <c r="H37" s="12" t="e">
        <f t="shared" si="3"/>
        <v>#DIV/0!</v>
      </c>
      <c r="I37" s="5"/>
      <c r="J37" s="5"/>
      <c r="K37" s="4"/>
      <c r="P37">
        <f>SUM(L37:O37)</f>
        <v>0</v>
      </c>
    </row>
    <row r="38" spans="1:16" x14ac:dyDescent="0.25">
      <c r="A38" s="9"/>
      <c r="B38" s="4"/>
      <c r="C38" s="4"/>
      <c r="D38" s="4"/>
      <c r="E38" s="4"/>
      <c r="F38" s="4"/>
      <c r="G38" s="5">
        <f t="shared" si="2"/>
        <v>0</v>
      </c>
      <c r="H38" s="12" t="e">
        <f t="shared" si="3"/>
        <v>#DIV/0!</v>
      </c>
      <c r="I38" s="5"/>
      <c r="J38" s="5"/>
      <c r="K38" s="4"/>
      <c r="P38">
        <f t="shared" si="4"/>
        <v>0</v>
      </c>
    </row>
    <row r="39" spans="1:16" x14ac:dyDescent="0.25">
      <c r="A39" s="9"/>
      <c r="B39" s="4"/>
      <c r="C39" s="4"/>
      <c r="D39" s="4"/>
      <c r="E39" s="4"/>
      <c r="F39" s="4"/>
      <c r="G39" s="5">
        <f t="shared" si="2"/>
        <v>0</v>
      </c>
      <c r="H39" s="12" t="e">
        <f t="shared" si="3"/>
        <v>#DIV/0!</v>
      </c>
      <c r="I39" s="5"/>
      <c r="J39" s="5"/>
      <c r="K39" s="4"/>
      <c r="P39">
        <f t="shared" si="4"/>
        <v>0</v>
      </c>
    </row>
    <row r="40" spans="1:16" x14ac:dyDescent="0.25">
      <c r="A40" s="9"/>
      <c r="B40" s="4"/>
      <c r="C40" s="4"/>
      <c r="D40" s="4"/>
      <c r="E40" s="4"/>
      <c r="F40" s="4"/>
      <c r="G40" s="5">
        <f t="shared" si="2"/>
        <v>0</v>
      </c>
      <c r="H40" s="12" t="e">
        <f t="shared" si="3"/>
        <v>#DIV/0!</v>
      </c>
      <c r="I40" s="5"/>
      <c r="J40" s="5"/>
      <c r="K40" s="4"/>
      <c r="P40">
        <f t="shared" si="4"/>
        <v>0</v>
      </c>
    </row>
    <row r="41" spans="1:16" x14ac:dyDescent="0.25">
      <c r="A41" s="9"/>
      <c r="B41" s="4"/>
      <c r="C41" s="4"/>
      <c r="D41" s="4"/>
      <c r="E41" s="4"/>
      <c r="F41" s="4"/>
      <c r="G41" s="5">
        <f t="shared" si="2"/>
        <v>0</v>
      </c>
      <c r="H41" s="12" t="e">
        <f t="shared" si="3"/>
        <v>#DIV/0!</v>
      </c>
      <c r="I41" s="5"/>
      <c r="J41" s="5"/>
      <c r="K41" s="4"/>
      <c r="P41">
        <f t="shared" si="4"/>
        <v>0</v>
      </c>
    </row>
    <row r="42" spans="1:16" x14ac:dyDescent="0.25">
      <c r="A42" s="9"/>
      <c r="B42" s="4"/>
      <c r="C42" s="4"/>
      <c r="D42" s="4"/>
      <c r="E42" s="4"/>
      <c r="F42" s="4"/>
      <c r="G42" s="5">
        <f t="shared" si="2"/>
        <v>0</v>
      </c>
      <c r="H42" s="12" t="e">
        <f t="shared" si="3"/>
        <v>#DIV/0!</v>
      </c>
      <c r="I42" s="5"/>
      <c r="J42" s="5"/>
      <c r="K42" s="4"/>
      <c r="P42">
        <f t="shared" si="4"/>
        <v>0</v>
      </c>
    </row>
    <row r="43" spans="1:16" x14ac:dyDescent="0.25">
      <c r="A43" s="9"/>
      <c r="B43" s="4"/>
      <c r="C43" s="4"/>
      <c r="D43" s="4"/>
      <c r="E43" s="4"/>
      <c r="F43" s="4"/>
      <c r="G43" s="5">
        <f t="shared" si="2"/>
        <v>0</v>
      </c>
      <c r="H43" s="12" t="e">
        <f t="shared" si="3"/>
        <v>#DIV/0!</v>
      </c>
      <c r="I43" s="5"/>
      <c r="J43" s="5"/>
      <c r="K43" s="4"/>
      <c r="P43">
        <f t="shared" si="4"/>
        <v>0</v>
      </c>
    </row>
    <row r="44" spans="1:16" x14ac:dyDescent="0.25">
      <c r="A44" s="9"/>
      <c r="B44" s="4"/>
      <c r="C44" s="4"/>
      <c r="D44" s="4"/>
      <c r="E44" s="4"/>
      <c r="F44" s="4"/>
      <c r="G44" s="5">
        <f t="shared" si="2"/>
        <v>0</v>
      </c>
      <c r="H44" s="12" t="e">
        <f t="shared" si="3"/>
        <v>#DIV/0!</v>
      </c>
      <c r="I44" s="5"/>
      <c r="J44" s="5"/>
      <c r="K44" s="4"/>
      <c r="P44">
        <f t="shared" si="4"/>
        <v>0</v>
      </c>
    </row>
    <row r="45" spans="1:16" x14ac:dyDescent="0.25">
      <c r="A45" s="9"/>
      <c r="B45" s="4"/>
      <c r="C45" s="4"/>
      <c r="D45" s="4"/>
      <c r="E45" s="4"/>
      <c r="F45" s="4"/>
      <c r="G45" s="5">
        <f t="shared" si="2"/>
        <v>0</v>
      </c>
      <c r="H45" s="12" t="e">
        <f t="shared" si="3"/>
        <v>#DIV/0!</v>
      </c>
      <c r="I45" s="5"/>
      <c r="J45" s="5"/>
      <c r="K45" s="4"/>
      <c r="P45">
        <f t="shared" si="4"/>
        <v>0</v>
      </c>
    </row>
    <row r="46" spans="1:16" x14ac:dyDescent="0.25">
      <c r="A46" s="9"/>
      <c r="B46" s="4"/>
      <c r="C46" s="4"/>
      <c r="D46" s="4"/>
      <c r="E46" s="4"/>
      <c r="F46" s="4"/>
      <c r="G46" s="5">
        <f t="shared" si="2"/>
        <v>0</v>
      </c>
      <c r="H46" s="12" t="e">
        <f t="shared" si="3"/>
        <v>#DIV/0!</v>
      </c>
      <c r="I46" s="5"/>
      <c r="J46" s="5"/>
      <c r="K46" s="4"/>
      <c r="L46">
        <v>2</v>
      </c>
    </row>
    <row r="47" spans="1:16" x14ac:dyDescent="0.25">
      <c r="A47" s="9"/>
      <c r="B47" s="4"/>
      <c r="C47" s="4"/>
      <c r="D47" s="4"/>
      <c r="E47" s="4"/>
      <c r="F47" s="4"/>
      <c r="G47" s="5">
        <f t="shared" si="2"/>
        <v>0</v>
      </c>
      <c r="H47" s="12" t="e">
        <f t="shared" si="3"/>
        <v>#DIV/0!</v>
      </c>
      <c r="I47" s="5"/>
      <c r="J47" s="5"/>
      <c r="K47" s="4"/>
    </row>
    <row r="48" spans="1:16" x14ac:dyDescent="0.25">
      <c r="A48" s="9"/>
      <c r="B48" s="4"/>
      <c r="C48" s="4"/>
      <c r="D48" s="4"/>
      <c r="E48" s="4"/>
      <c r="F48" s="4"/>
      <c r="G48" s="5">
        <f t="shared" si="2"/>
        <v>0</v>
      </c>
      <c r="H48" s="12" t="e">
        <f t="shared" si="3"/>
        <v>#DIV/0!</v>
      </c>
      <c r="I48" s="5"/>
      <c r="J48" s="5"/>
      <c r="K48" s="4"/>
    </row>
    <row r="49" spans="1:11" x14ac:dyDescent="0.25">
      <c r="A49" s="9"/>
      <c r="B49" s="4"/>
      <c r="C49" s="4"/>
      <c r="D49" s="4"/>
      <c r="E49" s="4"/>
      <c r="F49" s="4"/>
      <c r="G49" s="5">
        <f t="shared" si="2"/>
        <v>0</v>
      </c>
      <c r="H49" s="12" t="e">
        <f t="shared" si="3"/>
        <v>#DIV/0!</v>
      </c>
      <c r="I49" s="5"/>
      <c r="J49" s="5"/>
      <c r="K49" s="4"/>
    </row>
    <row r="50" spans="1:11" x14ac:dyDescent="0.25">
      <c r="A50" s="9"/>
      <c r="B50" s="4"/>
      <c r="C50" s="4"/>
      <c r="D50" s="4"/>
      <c r="E50" s="4"/>
      <c r="F50" s="4"/>
      <c r="G50" s="5">
        <f t="shared" si="2"/>
        <v>0</v>
      </c>
      <c r="H50" s="12" t="e">
        <f t="shared" si="3"/>
        <v>#DIV/0!</v>
      </c>
      <c r="I50" s="5"/>
      <c r="J50" s="5"/>
      <c r="K50" s="4"/>
    </row>
    <row r="51" spans="1:11" x14ac:dyDescent="0.25">
      <c r="A51" s="9"/>
      <c r="B51" s="4"/>
      <c r="C51" s="4"/>
      <c r="D51" s="4"/>
      <c r="E51" s="4"/>
      <c r="F51" s="4"/>
      <c r="G51" s="5">
        <f t="shared" si="2"/>
        <v>0</v>
      </c>
      <c r="H51" s="12" t="e">
        <f t="shared" si="3"/>
        <v>#DIV/0!</v>
      </c>
      <c r="I51" s="5"/>
      <c r="J51" s="5"/>
      <c r="K51" s="4"/>
    </row>
    <row r="52" spans="1:11" x14ac:dyDescent="0.25">
      <c r="A52" s="9"/>
      <c r="B52" s="4"/>
      <c r="C52" s="4"/>
      <c r="D52" s="4"/>
      <c r="E52" s="4"/>
      <c r="F52" s="4"/>
      <c r="G52" s="5">
        <f t="shared" si="2"/>
        <v>0</v>
      </c>
      <c r="H52" s="12" t="e">
        <f t="shared" si="3"/>
        <v>#DIV/0!</v>
      </c>
      <c r="I52" s="5"/>
      <c r="J52" s="5"/>
      <c r="K52" s="4"/>
    </row>
    <row r="53" spans="1:11" x14ac:dyDescent="0.25">
      <c r="A53" s="9"/>
      <c r="B53" s="4"/>
      <c r="C53" s="4"/>
      <c r="D53" s="4"/>
      <c r="E53" s="4"/>
      <c r="F53" s="4"/>
      <c r="G53" s="5">
        <f t="shared" si="2"/>
        <v>0</v>
      </c>
      <c r="H53" s="12" t="e">
        <f t="shared" si="3"/>
        <v>#DIV/0!</v>
      </c>
      <c r="I53" s="5"/>
      <c r="J53" s="5"/>
      <c r="K53" s="4"/>
    </row>
    <row r="54" spans="1:11" x14ac:dyDescent="0.25">
      <c r="A54" s="9"/>
      <c r="B54" s="4"/>
      <c r="C54" s="4"/>
      <c r="D54" s="4"/>
      <c r="E54" s="4"/>
      <c r="F54" s="4"/>
      <c r="G54" s="5">
        <f t="shared" si="2"/>
        <v>0</v>
      </c>
      <c r="H54" s="12" t="e">
        <f t="shared" si="3"/>
        <v>#DIV/0!</v>
      </c>
      <c r="I54" s="5"/>
      <c r="J54" s="5"/>
      <c r="K54" s="4"/>
    </row>
    <row r="55" spans="1:11" x14ac:dyDescent="0.25">
      <c r="A55" s="9"/>
      <c r="B55" s="4"/>
      <c r="C55" s="4"/>
      <c r="D55" s="4"/>
      <c r="E55" s="4"/>
      <c r="F55" s="4"/>
      <c r="G55" s="5">
        <f t="shared" si="2"/>
        <v>0</v>
      </c>
      <c r="H55" s="12" t="e">
        <f t="shared" si="3"/>
        <v>#DIV/0!</v>
      </c>
      <c r="I55" s="5"/>
      <c r="J55" s="5"/>
      <c r="K55" s="4"/>
    </row>
    <row r="56" spans="1:11" x14ac:dyDescent="0.25">
      <c r="A56" s="9"/>
      <c r="B56" s="4"/>
      <c r="C56" s="4"/>
      <c r="D56" s="4"/>
      <c r="E56" s="4"/>
      <c r="F56" s="4"/>
      <c r="G56" s="5">
        <f t="shared" si="2"/>
        <v>0</v>
      </c>
      <c r="H56" s="12" t="e">
        <f t="shared" si="3"/>
        <v>#DIV/0!</v>
      </c>
      <c r="I56" s="5"/>
      <c r="J56" s="5"/>
      <c r="K56" s="4"/>
    </row>
    <row r="57" spans="1:11" x14ac:dyDescent="0.25">
      <c r="A57" s="4"/>
      <c r="B57" s="4"/>
      <c r="C57" s="4"/>
      <c r="D57" s="4"/>
      <c r="E57" s="4"/>
      <c r="F57" s="4"/>
      <c r="G57" s="5">
        <f t="shared" si="2"/>
        <v>0</v>
      </c>
      <c r="H57" s="12" t="e">
        <f t="shared" si="3"/>
        <v>#DIV/0!</v>
      </c>
      <c r="I57" s="5"/>
      <c r="J57" s="5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5"/>
      <c r="J58" s="5"/>
      <c r="K58" s="4"/>
    </row>
    <row r="59" spans="1:11" x14ac:dyDescent="0.25">
      <c r="A59" s="10" t="s">
        <v>36</v>
      </c>
      <c r="B59" s="10">
        <f>MAX(B19:B58)-MIN(B19:B58)</f>
        <v>0</v>
      </c>
      <c r="C59" s="10">
        <f t="shared" ref="C59:E59" si="5">MAX(C19:C58)-MIN(C19:C58)</f>
        <v>0</v>
      </c>
      <c r="D59" s="10">
        <f t="shared" si="5"/>
        <v>0</v>
      </c>
      <c r="E59" s="10">
        <f t="shared" si="5"/>
        <v>0</v>
      </c>
      <c r="F59" s="21">
        <f>MAX(F2:F58)-MIN(F2:F58)</f>
        <v>23181</v>
      </c>
      <c r="G59" s="21">
        <f>MAX(F2:F58)-MIN(F2:F58)</f>
        <v>23181</v>
      </c>
      <c r="H59" s="4"/>
      <c r="I59" s="5">
        <f>MAX(I2:I58)-MIN(I2:I58)</f>
        <v>9</v>
      </c>
      <c r="J59" s="5">
        <f>MAX(J2:J58)-MIN(J2:J58)</f>
        <v>4</v>
      </c>
      <c r="K59" s="4"/>
    </row>
  </sheetData>
  <conditionalFormatting sqref="H2:H59">
    <cfRule type="cellIs" dxfId="70" priority="14" operator="lessThan">
      <formula>0</formula>
    </cfRule>
  </conditionalFormatting>
  <conditionalFormatting sqref="G2:G59">
    <cfRule type="cellIs" dxfId="69" priority="13" operator="lessThan">
      <formula>0</formula>
    </cfRule>
  </conditionalFormatting>
  <conditionalFormatting sqref="H41 H48:H52">
    <cfRule type="cellIs" dxfId="68" priority="12" operator="lessThan">
      <formula>0</formula>
    </cfRule>
  </conditionalFormatting>
  <conditionalFormatting sqref="G41 G48:G52">
    <cfRule type="cellIs" dxfId="67" priority="11" operator="lessThan">
      <formula>0</formula>
    </cfRule>
  </conditionalFormatting>
  <conditionalFormatting sqref="H42">
    <cfRule type="cellIs" dxfId="66" priority="10" operator="lessThan">
      <formula>0</formula>
    </cfRule>
  </conditionalFormatting>
  <conditionalFormatting sqref="G42">
    <cfRule type="cellIs" dxfId="65" priority="9" operator="lessThan">
      <formula>0</formula>
    </cfRule>
  </conditionalFormatting>
  <conditionalFormatting sqref="H43">
    <cfRule type="cellIs" dxfId="64" priority="8" operator="lessThan">
      <formula>0</formula>
    </cfRule>
  </conditionalFormatting>
  <conditionalFormatting sqref="G43">
    <cfRule type="cellIs" dxfId="63" priority="7" operator="lessThan">
      <formula>0</formula>
    </cfRule>
  </conditionalFormatting>
  <conditionalFormatting sqref="H44:H45">
    <cfRule type="cellIs" dxfId="62" priority="6" operator="lessThan">
      <formula>0</formula>
    </cfRule>
  </conditionalFormatting>
  <conditionalFormatting sqref="G44:G45">
    <cfRule type="cellIs" dxfId="61" priority="5" operator="lessThan">
      <formula>0</formula>
    </cfRule>
  </conditionalFormatting>
  <conditionalFormatting sqref="H46">
    <cfRule type="cellIs" dxfId="60" priority="4" operator="lessThan">
      <formula>0</formula>
    </cfRule>
  </conditionalFormatting>
  <conditionalFormatting sqref="G46">
    <cfRule type="cellIs" dxfId="59" priority="3" operator="lessThan">
      <formula>0</formula>
    </cfRule>
  </conditionalFormatting>
  <conditionalFormatting sqref="H47">
    <cfRule type="cellIs" dxfId="58" priority="2" operator="lessThan">
      <formula>0</formula>
    </cfRule>
  </conditionalFormatting>
  <conditionalFormatting sqref="G47">
    <cfRule type="cellIs" dxfId="57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7"/>
  <sheetViews>
    <sheetView workbookViewId="0">
      <selection activeCell="F3" sqref="F3"/>
    </sheetView>
  </sheetViews>
  <sheetFormatPr defaultRowHeight="15" x14ac:dyDescent="0.25"/>
  <cols>
    <col min="1" max="1" width="9.7109375" bestFit="1" customWidth="1"/>
    <col min="2" max="2" width="20.28515625" bestFit="1" customWidth="1"/>
    <col min="3" max="3" width="16.140625" bestFit="1" customWidth="1"/>
    <col min="6" max="6" width="13.5703125" customWidth="1"/>
    <col min="11" max="11" width="27.140625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2016-02-17</v>
      </c>
      <c r="B2" s="4">
        <v>80</v>
      </c>
      <c r="C2" s="4">
        <v>78</v>
      </c>
      <c r="D2" s="4">
        <v>3</v>
      </c>
      <c r="E2" s="4">
        <v>101</v>
      </c>
      <c r="F2" s="5">
        <v>142</v>
      </c>
      <c r="G2" s="5">
        <v>0</v>
      </c>
      <c r="H2" s="5">
        <v>0</v>
      </c>
      <c r="I2" s="5">
        <v>0</v>
      </c>
      <c r="J2" s="5">
        <v>0</v>
      </c>
      <c r="K2" s="5"/>
    </row>
    <row r="3" spans="1:16" x14ac:dyDescent="0.25">
      <c r="A3" s="9" t="d">
        <v>2016-10-17</v>
      </c>
      <c r="B3" s="4">
        <v>90</v>
      </c>
      <c r="C3" s="4">
        <v>1301</v>
      </c>
      <c r="D3" s="4">
        <v>5</v>
      </c>
      <c r="E3" s="4">
        <v>425</v>
      </c>
      <c r="F3" s="4">
        <v>2555</v>
      </c>
      <c r="G3" s="5">
        <f>F2-F3</f>
        <v>-2413</v>
      </c>
      <c r="H3" s="12">
        <f>G3/F3</f>
        <v>-0.94442270058708411</v>
      </c>
      <c r="I3" s="5"/>
      <c r="J3" s="5"/>
      <c r="K3" s="4"/>
    </row>
    <row r="4" spans="1:16" x14ac:dyDescent="0.25">
      <c r="A4" s="9"/>
      <c r="B4" s="4"/>
      <c r="C4" s="4"/>
      <c r="D4" s="4"/>
      <c r="E4" s="4"/>
      <c r="F4" s="4"/>
      <c r="G4" s="5">
        <f t="shared" ref="G4:G47" si="0">F3-F4</f>
        <v>2555</v>
      </c>
      <c r="H4" s="12" t="e">
        <f t="shared" ref="H4:H47" si="1">G4/F4</f>
        <v>#DIV/0!</v>
      </c>
      <c r="I4" s="12"/>
      <c r="J4" s="12"/>
      <c r="K4" s="4"/>
    </row>
    <row r="5" spans="1:16" x14ac:dyDescent="0.25">
      <c r="A5" s="9"/>
      <c r="B5" s="4"/>
      <c r="C5" s="4"/>
      <c r="D5" s="4"/>
      <c r="E5" s="4"/>
      <c r="F5" s="4"/>
      <c r="G5" s="5">
        <f t="shared" si="0"/>
        <v>0</v>
      </c>
      <c r="H5" s="12" t="e">
        <f t="shared" si="1"/>
        <v>#DIV/0!</v>
      </c>
      <c r="I5" s="12"/>
      <c r="J5" s="12"/>
      <c r="K5" s="4"/>
      <c r="P5">
        <f>SUM(L5:N5)</f>
        <v>0</v>
      </c>
    </row>
    <row r="6" spans="1:16" x14ac:dyDescent="0.25">
      <c r="A6" s="9"/>
      <c r="B6" s="4"/>
      <c r="C6" s="4"/>
      <c r="D6" s="4"/>
      <c r="E6" s="4"/>
      <c r="F6" s="4"/>
      <c r="G6" s="5">
        <f t="shared" si="0"/>
        <v>0</v>
      </c>
      <c r="H6" s="12" t="e">
        <f t="shared" si="1"/>
        <v>#DIV/0!</v>
      </c>
      <c r="I6" s="12"/>
      <c r="J6" s="12"/>
      <c r="K6" s="4"/>
      <c r="P6">
        <f>SUM(L6:N6)</f>
        <v>0</v>
      </c>
    </row>
    <row r="7" spans="1:16" x14ac:dyDescent="0.25">
      <c r="A7" s="9"/>
      <c r="B7" s="4"/>
      <c r="C7" s="4"/>
      <c r="D7" s="4"/>
      <c r="E7" s="4"/>
      <c r="F7" s="4"/>
      <c r="G7" s="5">
        <f t="shared" si="0"/>
        <v>0</v>
      </c>
      <c r="H7" s="12" t="e">
        <f t="shared" si="1"/>
        <v>#DIV/0!</v>
      </c>
      <c r="I7" s="12"/>
      <c r="J7" s="12"/>
      <c r="K7" s="4"/>
      <c r="P7">
        <f t="shared" ref="P7:P45" si="2">SUM(L7:N7)</f>
        <v>0</v>
      </c>
    </row>
    <row r="8" spans="1:16" x14ac:dyDescent="0.25">
      <c r="A8" s="9"/>
      <c r="B8" s="4"/>
      <c r="C8" s="4"/>
      <c r="D8" s="4"/>
      <c r="E8" s="4"/>
      <c r="F8" s="4"/>
      <c r="G8" s="5">
        <f t="shared" si="0"/>
        <v>0</v>
      </c>
      <c r="H8" s="12" t="e">
        <f t="shared" si="1"/>
        <v>#DIV/0!</v>
      </c>
      <c r="I8" s="12"/>
      <c r="J8" s="12"/>
      <c r="K8" s="4"/>
      <c r="P8">
        <f t="shared" si="2"/>
        <v>0</v>
      </c>
    </row>
    <row r="9" spans="1:16" x14ac:dyDescent="0.25">
      <c r="A9" s="9"/>
      <c r="B9" s="4"/>
      <c r="C9" s="4"/>
      <c r="D9" s="4"/>
      <c r="E9" s="4"/>
      <c r="F9" s="4"/>
      <c r="G9" s="5">
        <f t="shared" si="0"/>
        <v>0</v>
      </c>
      <c r="H9" s="12" t="e">
        <f t="shared" si="1"/>
        <v>#DIV/0!</v>
      </c>
      <c r="I9" s="12"/>
      <c r="J9" s="12"/>
      <c r="K9" s="4"/>
      <c r="P9">
        <f t="shared" si="2"/>
        <v>0</v>
      </c>
    </row>
    <row r="10" spans="1:16" x14ac:dyDescent="0.25">
      <c r="A10" s="9"/>
      <c r="B10" s="4"/>
      <c r="C10" s="4"/>
      <c r="D10" s="4"/>
      <c r="E10" s="4"/>
      <c r="F10" s="4"/>
      <c r="G10" s="5">
        <f t="shared" si="0"/>
        <v>0</v>
      </c>
      <c r="H10" s="12" t="e">
        <f t="shared" si="1"/>
        <v>#DIV/0!</v>
      </c>
      <c r="I10" s="12"/>
      <c r="J10" s="12"/>
      <c r="K10" s="4"/>
      <c r="P10">
        <f t="shared" si="2"/>
        <v>0</v>
      </c>
    </row>
    <row r="11" spans="1:16" x14ac:dyDescent="0.25">
      <c r="A11" s="9"/>
      <c r="B11" s="4"/>
      <c r="C11" s="4"/>
      <c r="D11" s="4"/>
      <c r="E11" s="4"/>
      <c r="F11" s="4"/>
      <c r="G11" s="5">
        <f t="shared" si="0"/>
        <v>0</v>
      </c>
      <c r="H11" s="12" t="e">
        <f t="shared" si="1"/>
        <v>#DIV/0!</v>
      </c>
      <c r="I11" s="12"/>
      <c r="J11" s="12"/>
      <c r="K11" s="4"/>
      <c r="L11">
        <v>2</v>
      </c>
      <c r="M11">
        <v>15</v>
      </c>
      <c r="N11">
        <v>12</v>
      </c>
      <c r="O11">
        <v>1</v>
      </c>
      <c r="P11">
        <f t="shared" si="2"/>
        <v>29</v>
      </c>
    </row>
    <row r="12" spans="1:16" x14ac:dyDescent="0.25">
      <c r="A12" s="9"/>
      <c r="B12" s="4"/>
      <c r="C12" s="4"/>
      <c r="D12" s="4"/>
      <c r="E12" s="4"/>
      <c r="F12" s="4"/>
      <c r="G12" s="5">
        <f t="shared" si="0"/>
        <v>0</v>
      </c>
      <c r="H12" s="12" t="e">
        <f t="shared" si="1"/>
        <v>#DIV/0!</v>
      </c>
      <c r="I12" s="12"/>
      <c r="J12" s="12"/>
      <c r="K12" s="4"/>
      <c r="P12">
        <f t="shared" si="2"/>
        <v>0</v>
      </c>
    </row>
    <row r="13" spans="1:16" x14ac:dyDescent="0.25">
      <c r="A13" s="9"/>
      <c r="B13" s="4"/>
      <c r="C13" s="4"/>
      <c r="D13" s="4"/>
      <c r="E13" s="4"/>
      <c r="F13" s="4"/>
      <c r="G13" s="5">
        <f t="shared" si="0"/>
        <v>0</v>
      </c>
      <c r="H13" s="12" t="e">
        <f t="shared" si="1"/>
        <v>#DIV/0!</v>
      </c>
      <c r="I13" s="12"/>
      <c r="J13" s="12"/>
      <c r="K13" s="4"/>
      <c r="P13">
        <f t="shared" si="2"/>
        <v>0</v>
      </c>
    </row>
    <row r="14" spans="1:16" x14ac:dyDescent="0.25">
      <c r="A14" s="9"/>
      <c r="B14" s="4"/>
      <c r="C14" s="4"/>
      <c r="D14" s="4"/>
      <c r="E14" s="4"/>
      <c r="F14" s="4"/>
      <c r="G14" s="5">
        <f t="shared" si="0"/>
        <v>0</v>
      </c>
      <c r="H14" s="12" t="e">
        <f t="shared" si="1"/>
        <v>#DIV/0!</v>
      </c>
      <c r="I14" s="12"/>
      <c r="J14" s="12"/>
      <c r="K14" s="4"/>
      <c r="P14">
        <f t="shared" si="2"/>
        <v>0</v>
      </c>
    </row>
    <row r="15" spans="1:16" x14ac:dyDescent="0.25">
      <c r="A15" s="9"/>
      <c r="B15" s="4"/>
      <c r="C15" s="4"/>
      <c r="D15" s="4"/>
      <c r="E15" s="4"/>
      <c r="F15" s="4"/>
      <c r="G15" s="5">
        <f t="shared" si="0"/>
        <v>0</v>
      </c>
      <c r="H15" s="12" t="e">
        <f t="shared" si="1"/>
        <v>#DIV/0!</v>
      </c>
      <c r="I15" s="12"/>
      <c r="J15" s="12"/>
      <c r="K15" s="4"/>
      <c r="P15">
        <f t="shared" si="2"/>
        <v>0</v>
      </c>
    </row>
    <row r="16" spans="1:16" x14ac:dyDescent="0.25">
      <c r="A16" s="9"/>
      <c r="B16" s="4"/>
      <c r="C16" s="4"/>
      <c r="D16" s="4"/>
      <c r="E16" s="4"/>
      <c r="F16" s="4"/>
      <c r="G16" s="5">
        <f t="shared" si="0"/>
        <v>0</v>
      </c>
      <c r="H16" s="12" t="e">
        <f t="shared" si="1"/>
        <v>#DIV/0!</v>
      </c>
      <c r="I16" s="12"/>
      <c r="J16" s="12"/>
      <c r="K16" s="4"/>
      <c r="P16">
        <f t="shared" si="2"/>
        <v>0</v>
      </c>
    </row>
    <row r="17" spans="1:16" x14ac:dyDescent="0.25">
      <c r="A17" s="9"/>
      <c r="B17" s="4"/>
      <c r="C17" s="4"/>
      <c r="D17" s="4"/>
      <c r="E17" s="4"/>
      <c r="F17" s="4"/>
      <c r="G17" s="5">
        <f t="shared" si="0"/>
        <v>0</v>
      </c>
      <c r="H17" s="12" t="e">
        <f t="shared" si="1"/>
        <v>#DIV/0!</v>
      </c>
      <c r="I17" s="12"/>
      <c r="J17" s="12"/>
      <c r="K17" s="4"/>
      <c r="P17">
        <f t="shared" si="2"/>
        <v>0</v>
      </c>
    </row>
    <row r="18" spans="1:16" x14ac:dyDescent="0.25">
      <c r="A18" s="9"/>
      <c r="B18" s="4"/>
      <c r="C18" s="4"/>
      <c r="D18" s="4"/>
      <c r="E18" s="4"/>
      <c r="F18" s="4"/>
      <c r="G18" s="5">
        <f t="shared" si="0"/>
        <v>0</v>
      </c>
      <c r="H18" s="12" t="e">
        <f t="shared" si="1"/>
        <v>#DIV/0!</v>
      </c>
      <c r="I18" s="12"/>
      <c r="J18" s="12"/>
      <c r="K18" s="4"/>
      <c r="P18">
        <f t="shared" si="2"/>
        <v>0</v>
      </c>
    </row>
    <row r="19" spans="1:16" x14ac:dyDescent="0.25">
      <c r="A19" s="9"/>
      <c r="B19" s="4"/>
      <c r="C19" s="4"/>
      <c r="D19" s="4"/>
      <c r="E19" s="4"/>
      <c r="F19" s="4"/>
      <c r="G19" s="5">
        <f t="shared" si="0"/>
        <v>0</v>
      </c>
      <c r="H19" s="12" t="e">
        <f t="shared" si="1"/>
        <v>#DIV/0!</v>
      </c>
      <c r="I19" s="12"/>
      <c r="J19" s="12"/>
      <c r="K19" s="4"/>
      <c r="P19">
        <f t="shared" si="2"/>
        <v>0</v>
      </c>
    </row>
    <row r="20" spans="1:16" x14ac:dyDescent="0.25">
      <c r="A20" s="9"/>
      <c r="B20" s="4"/>
      <c r="C20" s="4"/>
      <c r="D20" s="4"/>
      <c r="E20" s="4"/>
      <c r="F20" s="4"/>
      <c r="G20" s="5">
        <f t="shared" si="0"/>
        <v>0</v>
      </c>
      <c r="H20" s="12" t="e">
        <f t="shared" si="1"/>
        <v>#DIV/0!</v>
      </c>
      <c r="I20" s="12"/>
      <c r="J20" s="12"/>
      <c r="K20" s="4"/>
      <c r="P20">
        <f t="shared" si="2"/>
        <v>0</v>
      </c>
    </row>
    <row r="21" spans="1:16" x14ac:dyDescent="0.25">
      <c r="A21" s="9"/>
      <c r="B21" s="4"/>
      <c r="C21" s="4"/>
      <c r="D21" s="4"/>
      <c r="E21" s="4"/>
      <c r="F21" s="4"/>
      <c r="G21" s="5">
        <f t="shared" si="0"/>
        <v>0</v>
      </c>
      <c r="H21" s="12" t="e">
        <f t="shared" si="1"/>
        <v>#DIV/0!</v>
      </c>
      <c r="I21" s="4"/>
      <c r="J21" s="4"/>
      <c r="K21" s="4"/>
      <c r="P21">
        <f t="shared" si="2"/>
        <v>0</v>
      </c>
    </row>
    <row r="22" spans="1:16" x14ac:dyDescent="0.25">
      <c r="A22" s="9"/>
      <c r="B22" s="4"/>
      <c r="C22" s="4"/>
      <c r="D22" s="4"/>
      <c r="E22" s="4"/>
      <c r="F22" s="4"/>
      <c r="G22" s="5">
        <f t="shared" si="0"/>
        <v>0</v>
      </c>
      <c r="H22" s="12" t="e">
        <f t="shared" si="1"/>
        <v>#DIV/0!</v>
      </c>
      <c r="I22" s="4"/>
      <c r="J22" s="4"/>
      <c r="K22" s="4"/>
      <c r="P22">
        <f t="shared" si="2"/>
        <v>0</v>
      </c>
    </row>
    <row r="23" spans="1:16" x14ac:dyDescent="0.25">
      <c r="A23" s="9"/>
      <c r="B23" s="4"/>
      <c r="C23" s="4"/>
      <c r="D23" s="4"/>
      <c r="E23" s="4"/>
      <c r="F23" s="4"/>
      <c r="G23" s="5">
        <f t="shared" si="0"/>
        <v>0</v>
      </c>
      <c r="H23" s="12" t="e">
        <f t="shared" si="1"/>
        <v>#DIV/0!</v>
      </c>
      <c r="K23" s="4"/>
      <c r="P23">
        <f t="shared" si="2"/>
        <v>0</v>
      </c>
    </row>
    <row r="24" spans="1:16" x14ac:dyDescent="0.25">
      <c r="A24" s="9"/>
      <c r="B24" s="4"/>
      <c r="C24" s="4"/>
      <c r="D24" s="4"/>
      <c r="E24" s="4"/>
      <c r="F24" s="4"/>
      <c r="G24" s="5">
        <f t="shared" si="0"/>
        <v>0</v>
      </c>
      <c r="H24" s="12" t="e">
        <f t="shared" si="1"/>
        <v>#DIV/0!</v>
      </c>
      <c r="K24" s="4"/>
      <c r="P24">
        <f t="shared" si="2"/>
        <v>0</v>
      </c>
    </row>
    <row r="25" spans="1:16" x14ac:dyDescent="0.25">
      <c r="A25" s="9"/>
      <c r="B25" s="4"/>
      <c r="C25" s="4"/>
      <c r="D25" s="4"/>
      <c r="E25" s="4"/>
      <c r="F25" s="4"/>
      <c r="G25" s="5">
        <f t="shared" si="0"/>
        <v>0</v>
      </c>
      <c r="H25" s="12" t="e">
        <f t="shared" si="1"/>
        <v>#DIV/0!</v>
      </c>
      <c r="K25" s="4"/>
      <c r="P25">
        <f t="shared" si="2"/>
        <v>0</v>
      </c>
    </row>
    <row r="26" spans="1:16" x14ac:dyDescent="0.25">
      <c r="A26" s="9"/>
      <c r="B26" s="4"/>
      <c r="C26" s="4"/>
      <c r="D26" s="4"/>
      <c r="E26" s="4"/>
      <c r="F26" s="4"/>
      <c r="G26" s="5">
        <f t="shared" si="0"/>
        <v>0</v>
      </c>
      <c r="H26" s="12" t="e">
        <f t="shared" si="1"/>
        <v>#DIV/0!</v>
      </c>
      <c r="K26" s="4"/>
      <c r="P26">
        <f t="shared" si="2"/>
        <v>0</v>
      </c>
    </row>
    <row r="27" spans="1:16" x14ac:dyDescent="0.25">
      <c r="A27" s="9"/>
      <c r="B27" s="4"/>
      <c r="C27" s="4"/>
      <c r="D27" s="4"/>
      <c r="E27" s="4"/>
      <c r="F27" s="4"/>
      <c r="G27" s="5">
        <f t="shared" si="0"/>
        <v>0</v>
      </c>
      <c r="H27" s="12" t="e">
        <f t="shared" si="1"/>
        <v>#DIV/0!</v>
      </c>
      <c r="K27" s="4"/>
      <c r="P27">
        <f t="shared" si="2"/>
        <v>0</v>
      </c>
    </row>
    <row r="28" spans="1:16" x14ac:dyDescent="0.25">
      <c r="A28" s="9"/>
      <c r="B28" s="4"/>
      <c r="C28" s="4"/>
      <c r="D28" s="4"/>
      <c r="E28" s="4"/>
      <c r="F28" s="4"/>
      <c r="G28" s="5">
        <f t="shared" si="0"/>
        <v>0</v>
      </c>
      <c r="H28" s="12" t="e">
        <f t="shared" si="1"/>
        <v>#DIV/0!</v>
      </c>
      <c r="K28" s="4"/>
      <c r="P28">
        <f t="shared" si="2"/>
        <v>0</v>
      </c>
    </row>
    <row r="29" spans="1:16" x14ac:dyDescent="0.25">
      <c r="A29" s="9"/>
      <c r="B29" s="4"/>
      <c r="C29" s="4"/>
      <c r="D29" s="4"/>
      <c r="E29" s="4"/>
      <c r="F29" s="4"/>
      <c r="G29" s="5">
        <f t="shared" si="0"/>
        <v>0</v>
      </c>
      <c r="H29" s="12" t="e">
        <f t="shared" si="1"/>
        <v>#DIV/0!</v>
      </c>
      <c r="K29" s="4"/>
      <c r="P29">
        <f t="shared" si="2"/>
        <v>0</v>
      </c>
    </row>
    <row r="30" spans="1:16" x14ac:dyDescent="0.25">
      <c r="A30" s="9"/>
      <c r="B30" s="4"/>
      <c r="C30" s="4"/>
      <c r="D30" s="4"/>
      <c r="E30" s="4"/>
      <c r="F30" s="4"/>
      <c r="G30" s="5">
        <f t="shared" si="0"/>
        <v>0</v>
      </c>
      <c r="H30" s="12" t="e">
        <f t="shared" si="1"/>
        <v>#DIV/0!</v>
      </c>
      <c r="K30" s="4"/>
      <c r="P30">
        <f t="shared" si="2"/>
        <v>0</v>
      </c>
    </row>
    <row r="31" spans="1:16" x14ac:dyDescent="0.25">
      <c r="A31" s="9"/>
      <c r="B31" s="4"/>
      <c r="C31" s="4"/>
      <c r="D31" s="4"/>
      <c r="E31" s="4"/>
      <c r="F31" s="4"/>
      <c r="G31" s="5">
        <f t="shared" si="0"/>
        <v>0</v>
      </c>
      <c r="H31" s="12" t="e">
        <f t="shared" si="1"/>
        <v>#DIV/0!</v>
      </c>
      <c r="K31" s="4"/>
      <c r="P31">
        <f t="shared" si="2"/>
        <v>0</v>
      </c>
    </row>
    <row r="32" spans="1:16" x14ac:dyDescent="0.25">
      <c r="A32" s="9"/>
      <c r="B32" s="4"/>
      <c r="C32" s="4"/>
      <c r="D32" s="4"/>
      <c r="E32" s="4"/>
      <c r="F32" s="4"/>
      <c r="G32" s="5">
        <f t="shared" si="0"/>
        <v>0</v>
      </c>
      <c r="H32" s="12" t="e">
        <f t="shared" si="1"/>
        <v>#DIV/0!</v>
      </c>
      <c r="K32" s="4"/>
      <c r="P32">
        <f t="shared" si="2"/>
        <v>0</v>
      </c>
    </row>
    <row r="33" spans="1:16" x14ac:dyDescent="0.25">
      <c r="A33" s="9"/>
      <c r="B33" s="4"/>
      <c r="C33" s="4"/>
      <c r="D33" s="4"/>
      <c r="E33" s="4"/>
      <c r="F33" s="4"/>
      <c r="G33" s="5">
        <f t="shared" si="0"/>
        <v>0</v>
      </c>
      <c r="H33" s="12" t="e">
        <f t="shared" si="1"/>
        <v>#DIV/0!</v>
      </c>
      <c r="K33" s="4"/>
      <c r="P33">
        <f t="shared" si="2"/>
        <v>0</v>
      </c>
    </row>
    <row r="34" spans="1:16" x14ac:dyDescent="0.25">
      <c r="A34" s="9"/>
      <c r="B34" s="4"/>
      <c r="C34" s="4"/>
      <c r="D34" s="4"/>
      <c r="E34" s="4"/>
      <c r="F34" s="4"/>
      <c r="G34" s="5">
        <f t="shared" si="0"/>
        <v>0</v>
      </c>
      <c r="H34" s="12" t="e">
        <f t="shared" si="1"/>
        <v>#DIV/0!</v>
      </c>
      <c r="K34" s="4"/>
      <c r="P34">
        <f t="shared" si="2"/>
        <v>0</v>
      </c>
    </row>
    <row r="35" spans="1:16" x14ac:dyDescent="0.25">
      <c r="A35" s="9"/>
      <c r="B35" s="4"/>
      <c r="C35" s="4"/>
      <c r="D35" s="4"/>
      <c r="E35" s="4"/>
      <c r="F35" s="4"/>
      <c r="G35" s="5">
        <f t="shared" si="0"/>
        <v>0</v>
      </c>
      <c r="H35" s="12" t="e">
        <f t="shared" si="1"/>
        <v>#DIV/0!</v>
      </c>
      <c r="K35" s="4"/>
      <c r="P35">
        <f t="shared" si="2"/>
        <v>0</v>
      </c>
    </row>
    <row r="36" spans="1:16" x14ac:dyDescent="0.25">
      <c r="A36" s="9"/>
      <c r="B36" s="4"/>
      <c r="C36" s="4"/>
      <c r="D36" s="4"/>
      <c r="E36" s="4"/>
      <c r="F36" s="4"/>
      <c r="G36" s="5">
        <f t="shared" si="0"/>
        <v>0</v>
      </c>
      <c r="H36" s="12" t="e">
        <f t="shared" si="1"/>
        <v>#DIV/0!</v>
      </c>
      <c r="K36" s="4"/>
      <c r="P36">
        <f t="shared" si="2"/>
        <v>0</v>
      </c>
    </row>
    <row r="37" spans="1:16" x14ac:dyDescent="0.25">
      <c r="A37" s="9"/>
      <c r="B37" s="4"/>
      <c r="C37" s="4"/>
      <c r="D37" s="4"/>
      <c r="E37" s="4"/>
      <c r="F37" s="4"/>
      <c r="G37" s="5">
        <f t="shared" si="0"/>
        <v>0</v>
      </c>
      <c r="H37" s="12" t="e">
        <f t="shared" si="1"/>
        <v>#DIV/0!</v>
      </c>
      <c r="K37" s="4"/>
      <c r="P37">
        <f>SUM(L37:O37)</f>
        <v>0</v>
      </c>
    </row>
    <row r="38" spans="1:16" x14ac:dyDescent="0.25">
      <c r="A38" s="9"/>
      <c r="B38" s="4"/>
      <c r="C38" s="4"/>
      <c r="D38" s="4"/>
      <c r="E38" s="4"/>
      <c r="F38" s="4"/>
      <c r="G38" s="5">
        <f t="shared" si="0"/>
        <v>0</v>
      </c>
      <c r="H38" s="12" t="e">
        <f t="shared" si="1"/>
        <v>#DIV/0!</v>
      </c>
      <c r="K38" s="4"/>
      <c r="P38">
        <f t="shared" si="2"/>
        <v>0</v>
      </c>
    </row>
    <row r="39" spans="1:16" x14ac:dyDescent="0.25">
      <c r="A39" s="9"/>
      <c r="B39" s="4"/>
      <c r="C39" s="4"/>
      <c r="D39" s="4"/>
      <c r="E39" s="4"/>
      <c r="F39" s="4"/>
      <c r="G39" s="5">
        <f t="shared" si="0"/>
        <v>0</v>
      </c>
      <c r="H39" s="12" t="e">
        <f t="shared" si="1"/>
        <v>#DIV/0!</v>
      </c>
      <c r="K39" s="4"/>
      <c r="P39">
        <f t="shared" si="2"/>
        <v>0</v>
      </c>
    </row>
    <row r="40" spans="1:16" x14ac:dyDescent="0.25">
      <c r="A40" s="9"/>
      <c r="B40" s="4"/>
      <c r="C40" s="4"/>
      <c r="D40" s="4"/>
      <c r="E40" s="4"/>
      <c r="F40" s="4"/>
      <c r="G40" s="5">
        <f t="shared" si="0"/>
        <v>0</v>
      </c>
      <c r="H40" s="12" t="e">
        <f t="shared" si="1"/>
        <v>#DIV/0!</v>
      </c>
      <c r="K40" s="4"/>
      <c r="P40">
        <f t="shared" si="2"/>
        <v>0</v>
      </c>
    </row>
    <row r="41" spans="1:16" x14ac:dyDescent="0.25">
      <c r="A41" s="9"/>
      <c r="B41" s="4"/>
      <c r="C41" s="4"/>
      <c r="D41" s="4"/>
      <c r="E41" s="4"/>
      <c r="F41" s="4"/>
      <c r="G41" s="5">
        <f t="shared" si="0"/>
        <v>0</v>
      </c>
      <c r="H41" s="12" t="e">
        <f t="shared" si="1"/>
        <v>#DIV/0!</v>
      </c>
      <c r="K41" s="4"/>
      <c r="P41">
        <f t="shared" si="2"/>
        <v>0</v>
      </c>
    </row>
    <row r="42" spans="1:16" x14ac:dyDescent="0.25">
      <c r="A42" s="9"/>
      <c r="B42" s="4"/>
      <c r="C42" s="4"/>
      <c r="D42" s="4"/>
      <c r="E42" s="4"/>
      <c r="F42" s="4"/>
      <c r="G42" s="5">
        <f t="shared" si="0"/>
        <v>0</v>
      </c>
      <c r="H42" s="12" t="e">
        <f t="shared" si="1"/>
        <v>#DIV/0!</v>
      </c>
      <c r="K42" s="4"/>
      <c r="P42">
        <f t="shared" si="2"/>
        <v>0</v>
      </c>
    </row>
    <row r="43" spans="1:16" x14ac:dyDescent="0.25">
      <c r="A43" s="9"/>
      <c r="B43" s="4"/>
      <c r="C43" s="4"/>
      <c r="D43" s="4"/>
      <c r="E43" s="4"/>
      <c r="F43" s="4"/>
      <c r="G43" s="5">
        <f t="shared" si="0"/>
        <v>0</v>
      </c>
      <c r="H43" s="12" t="e">
        <f t="shared" si="1"/>
        <v>#DIV/0!</v>
      </c>
      <c r="K43" s="4"/>
      <c r="P43">
        <f t="shared" si="2"/>
        <v>0</v>
      </c>
    </row>
    <row r="44" spans="1:16" x14ac:dyDescent="0.25">
      <c r="A44" s="9"/>
      <c r="B44" s="4"/>
      <c r="C44" s="4"/>
      <c r="D44" s="4"/>
      <c r="E44" s="4"/>
      <c r="F44" s="4"/>
      <c r="G44" s="5">
        <f t="shared" si="0"/>
        <v>0</v>
      </c>
      <c r="H44" s="12" t="e">
        <f t="shared" si="1"/>
        <v>#DIV/0!</v>
      </c>
      <c r="K44" s="4"/>
      <c r="P44">
        <f t="shared" si="2"/>
        <v>0</v>
      </c>
    </row>
    <row r="45" spans="1:16" x14ac:dyDescent="0.25">
      <c r="A45" s="9"/>
      <c r="B45" s="4"/>
      <c r="C45" s="4"/>
      <c r="D45" s="4"/>
      <c r="E45" s="4"/>
      <c r="F45" s="4"/>
      <c r="G45" s="5">
        <f t="shared" si="0"/>
        <v>0</v>
      </c>
      <c r="H45" s="12" t="e">
        <f t="shared" si="1"/>
        <v>#DIV/0!</v>
      </c>
      <c r="K45" s="4"/>
      <c r="P45">
        <f t="shared" si="2"/>
        <v>0</v>
      </c>
    </row>
    <row r="46" spans="1:16" x14ac:dyDescent="0.25">
      <c r="A46" s="9"/>
      <c r="B46" s="4"/>
      <c r="C46" s="4"/>
      <c r="D46" s="4"/>
      <c r="E46" s="4"/>
      <c r="F46" s="4"/>
      <c r="G46" s="5">
        <f t="shared" si="0"/>
        <v>0</v>
      </c>
      <c r="H46" s="12" t="e">
        <f t="shared" si="1"/>
        <v>#DIV/0!</v>
      </c>
      <c r="K46" s="4"/>
      <c r="L46">
        <v>2</v>
      </c>
    </row>
    <row r="47" spans="1:16" x14ac:dyDescent="0.25">
      <c r="A47" s="9"/>
      <c r="B47" s="4"/>
      <c r="C47" s="4"/>
      <c r="D47" s="4"/>
      <c r="E47" s="4"/>
      <c r="F47" s="4"/>
      <c r="G47" s="5">
        <f t="shared" si="0"/>
        <v>0</v>
      </c>
      <c r="H47" s="12" t="e">
        <f t="shared" si="1"/>
        <v>#DIV/0!</v>
      </c>
      <c r="K47" s="4"/>
    </row>
  </sheetData>
  <conditionalFormatting sqref="H2:H40">
    <cfRule type="cellIs" dxfId="56" priority="14" operator="lessThan">
      <formula>0</formula>
    </cfRule>
  </conditionalFormatting>
  <conditionalFormatting sqref="G2:G40">
    <cfRule type="cellIs" dxfId="55" priority="13" operator="lessThan">
      <formula>0</formula>
    </cfRule>
  </conditionalFormatting>
  <conditionalFormatting sqref="H41">
    <cfRule type="cellIs" dxfId="54" priority="12" operator="lessThan">
      <formula>0</formula>
    </cfRule>
  </conditionalFormatting>
  <conditionalFormatting sqref="G41">
    <cfRule type="cellIs" dxfId="53" priority="11" operator="lessThan">
      <formula>0</formula>
    </cfRule>
  </conditionalFormatting>
  <conditionalFormatting sqref="H42">
    <cfRule type="cellIs" dxfId="52" priority="10" operator="lessThan">
      <formula>0</formula>
    </cfRule>
  </conditionalFormatting>
  <conditionalFormatting sqref="G42">
    <cfRule type="cellIs" dxfId="51" priority="9" operator="lessThan">
      <formula>0</formula>
    </cfRule>
  </conditionalFormatting>
  <conditionalFormatting sqref="H43">
    <cfRule type="cellIs" dxfId="50" priority="8" operator="lessThan">
      <formula>0</formula>
    </cfRule>
  </conditionalFormatting>
  <conditionalFormatting sqref="G43">
    <cfRule type="cellIs" dxfId="49" priority="7" operator="lessThan">
      <formula>0</formula>
    </cfRule>
  </conditionalFormatting>
  <conditionalFormatting sqref="H44:H45">
    <cfRule type="cellIs" dxfId="48" priority="6" operator="lessThan">
      <formula>0</formula>
    </cfRule>
  </conditionalFormatting>
  <conditionalFormatting sqref="G44:G45">
    <cfRule type="cellIs" dxfId="47" priority="5" operator="lessThan">
      <formula>0</formula>
    </cfRule>
  </conditionalFormatting>
  <conditionalFormatting sqref="H46">
    <cfRule type="cellIs" dxfId="46" priority="4" operator="lessThan">
      <formula>0</formula>
    </cfRule>
  </conditionalFormatting>
  <conditionalFormatting sqref="G46">
    <cfRule type="cellIs" dxfId="45" priority="3" operator="lessThan">
      <formula>0</formula>
    </cfRule>
  </conditionalFormatting>
  <conditionalFormatting sqref="H47">
    <cfRule type="cellIs" dxfId="44" priority="2" operator="lessThan">
      <formula>0</formula>
    </cfRule>
  </conditionalFormatting>
  <conditionalFormatting sqref="G47">
    <cfRule type="cellIs" dxfId="43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9"/>
  <sheetViews>
    <sheetView showGridLines="0"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2015-12-21</v>
      </c>
      <c r="B2" s="4">
        <v>87</v>
      </c>
      <c r="C2" s="4">
        <v>383</v>
      </c>
      <c r="D2" s="4">
        <v>4</v>
      </c>
      <c r="E2" s="4">
        <v>165</v>
      </c>
      <c r="F2" s="5">
        <v>599</v>
      </c>
      <c r="G2" s="5">
        <v>0</v>
      </c>
      <c r="H2" s="5">
        <v>0</v>
      </c>
      <c r="I2" s="5">
        <v>0</v>
      </c>
      <c r="J2" s="5">
        <v>1</v>
      </c>
      <c r="K2" s="5"/>
    </row>
    <row r="3" spans="1:16" x14ac:dyDescent="0.25">
      <c r="A3" s="9" t="d">
        <v>2016-04-12</v>
      </c>
      <c r="B3" s="4">
        <v>85</v>
      </c>
      <c r="C3" s="4">
        <v>673</v>
      </c>
      <c r="D3" s="4">
        <v>3</v>
      </c>
      <c r="E3" s="4">
        <v>201</v>
      </c>
      <c r="F3" s="4">
        <v>1119</v>
      </c>
      <c r="G3" s="5">
        <f>F2-F3</f>
        <v>-520</v>
      </c>
      <c r="H3" s="12">
        <f>G3/F3</f>
        <v>-0.46470062555853442</v>
      </c>
      <c r="I3" s="5"/>
      <c r="J3" s="5"/>
      <c r="K3" s="4"/>
    </row>
    <row r="4" spans="1:16" x14ac:dyDescent="0.25">
      <c r="A4" s="9"/>
      <c r="B4" s="4"/>
      <c r="C4" s="4"/>
      <c r="D4" s="4"/>
      <c r="E4" s="4"/>
      <c r="F4" s="4"/>
      <c r="G4" s="5">
        <f t="shared" ref="G4:G57" si="0">F3-F4</f>
        <v>1119</v>
      </c>
      <c r="H4" s="12" t="e">
        <f t="shared" ref="H4:H57" si="1">G4/F4</f>
        <v>#DIV/0!</v>
      </c>
      <c r="I4" s="12"/>
      <c r="J4" s="12"/>
      <c r="K4" s="4"/>
    </row>
    <row r="5" spans="1:16" x14ac:dyDescent="0.25">
      <c r="A5" s="9"/>
      <c r="B5" s="4"/>
      <c r="C5" s="4"/>
      <c r="D5" s="4"/>
      <c r="E5" s="4"/>
      <c r="F5" s="4"/>
      <c r="G5" s="5">
        <f t="shared" si="0"/>
        <v>0</v>
      </c>
      <c r="H5" s="12" t="e">
        <f t="shared" si="1"/>
        <v>#DIV/0!</v>
      </c>
      <c r="I5" s="12"/>
      <c r="J5" s="12"/>
      <c r="K5" s="4"/>
      <c r="P5">
        <f>SUM(L5:N5)</f>
        <v>0</v>
      </c>
    </row>
    <row r="6" spans="1:16" x14ac:dyDescent="0.25">
      <c r="A6" s="9"/>
      <c r="B6" s="4"/>
      <c r="C6" s="4"/>
      <c r="D6" s="4"/>
      <c r="E6" s="4"/>
      <c r="F6" s="4"/>
      <c r="G6" s="5">
        <f t="shared" si="0"/>
        <v>0</v>
      </c>
      <c r="H6" s="12" t="e">
        <f t="shared" si="1"/>
        <v>#DIV/0!</v>
      </c>
      <c r="I6" s="12"/>
      <c r="J6" s="12"/>
      <c r="K6" s="4"/>
      <c r="P6">
        <f>SUM(L6:N6)</f>
        <v>0</v>
      </c>
    </row>
    <row r="7" spans="1:16" x14ac:dyDescent="0.25">
      <c r="A7" s="9"/>
      <c r="B7" s="4"/>
      <c r="C7" s="4"/>
      <c r="D7" s="4"/>
      <c r="E7" s="4"/>
      <c r="F7" s="4"/>
      <c r="G7" s="5">
        <f t="shared" si="0"/>
        <v>0</v>
      </c>
      <c r="H7" s="12" t="e">
        <f t="shared" si="1"/>
        <v>#DIV/0!</v>
      </c>
      <c r="I7" s="12"/>
      <c r="J7" s="12"/>
      <c r="K7" s="4"/>
      <c r="P7">
        <f t="shared" ref="P7:P45" si="2">SUM(L7:N7)</f>
        <v>0</v>
      </c>
    </row>
    <row r="8" spans="1:16" x14ac:dyDescent="0.25">
      <c r="A8" s="9"/>
      <c r="B8" s="4"/>
      <c r="C8" s="4"/>
      <c r="D8" s="4"/>
      <c r="E8" s="4"/>
      <c r="F8" s="4"/>
      <c r="G8" s="5">
        <f t="shared" si="0"/>
        <v>0</v>
      </c>
      <c r="H8" s="12" t="e">
        <f t="shared" si="1"/>
        <v>#DIV/0!</v>
      </c>
      <c r="I8" s="12"/>
      <c r="J8" s="12"/>
      <c r="K8" s="4"/>
      <c r="P8">
        <f t="shared" si="2"/>
        <v>0</v>
      </c>
    </row>
    <row r="9" spans="1:16" x14ac:dyDescent="0.25">
      <c r="A9" s="9"/>
      <c r="B9" s="4"/>
      <c r="C9" s="4"/>
      <c r="D9" s="4"/>
      <c r="E9" s="4"/>
      <c r="F9" s="4"/>
      <c r="G9" s="5">
        <f t="shared" si="0"/>
        <v>0</v>
      </c>
      <c r="H9" s="12" t="e">
        <f t="shared" si="1"/>
        <v>#DIV/0!</v>
      </c>
      <c r="I9" s="12"/>
      <c r="J9" s="12"/>
      <c r="K9" s="4"/>
      <c r="P9">
        <f t="shared" si="2"/>
        <v>0</v>
      </c>
    </row>
    <row r="10" spans="1:16" x14ac:dyDescent="0.25">
      <c r="A10" s="9"/>
      <c r="B10" s="4"/>
      <c r="C10" s="4"/>
      <c r="D10" s="4"/>
      <c r="E10" s="4"/>
      <c r="F10" s="4"/>
      <c r="G10" s="5">
        <f t="shared" si="0"/>
        <v>0</v>
      </c>
      <c r="H10" s="12" t="e">
        <f t="shared" si="1"/>
        <v>#DIV/0!</v>
      </c>
      <c r="I10" s="12"/>
      <c r="J10" s="12"/>
      <c r="K10" s="4"/>
      <c r="P10">
        <f t="shared" si="2"/>
        <v>0</v>
      </c>
    </row>
    <row r="11" spans="1:16" x14ac:dyDescent="0.25">
      <c r="A11" s="9"/>
      <c r="B11" s="4"/>
      <c r="C11" s="4"/>
      <c r="D11" s="4"/>
      <c r="E11" s="4"/>
      <c r="F11" s="4"/>
      <c r="G11" s="5">
        <f t="shared" si="0"/>
        <v>0</v>
      </c>
      <c r="H11" s="12" t="e">
        <f t="shared" si="1"/>
        <v>#DIV/0!</v>
      </c>
      <c r="I11" s="12"/>
      <c r="J11" s="12"/>
      <c r="K11" s="4"/>
      <c r="L11">
        <v>2</v>
      </c>
      <c r="M11">
        <v>15</v>
      </c>
      <c r="N11">
        <v>12</v>
      </c>
      <c r="O11">
        <v>1</v>
      </c>
      <c r="P11">
        <f t="shared" si="2"/>
        <v>29</v>
      </c>
    </row>
    <row r="12" spans="1:16" x14ac:dyDescent="0.25">
      <c r="A12" s="9"/>
      <c r="B12" s="4"/>
      <c r="C12" s="4"/>
      <c r="D12" s="4"/>
      <c r="E12" s="4"/>
      <c r="F12" s="4"/>
      <c r="G12" s="5">
        <f t="shared" si="0"/>
        <v>0</v>
      </c>
      <c r="H12" s="12" t="e">
        <f t="shared" si="1"/>
        <v>#DIV/0!</v>
      </c>
      <c r="I12" s="12"/>
      <c r="J12" s="12"/>
      <c r="K12" s="4"/>
      <c r="P12">
        <f t="shared" si="2"/>
        <v>0</v>
      </c>
    </row>
    <row r="13" spans="1:16" x14ac:dyDescent="0.25">
      <c r="A13" s="9"/>
      <c r="B13" s="4"/>
      <c r="C13" s="4"/>
      <c r="D13" s="4"/>
      <c r="E13" s="4"/>
      <c r="F13" s="4"/>
      <c r="G13" s="5">
        <f t="shared" si="0"/>
        <v>0</v>
      </c>
      <c r="H13" s="12" t="e">
        <f t="shared" si="1"/>
        <v>#DIV/0!</v>
      </c>
      <c r="I13" s="12"/>
      <c r="J13" s="12"/>
      <c r="K13" s="4"/>
      <c r="P13">
        <f t="shared" si="2"/>
        <v>0</v>
      </c>
    </row>
    <row r="14" spans="1:16" x14ac:dyDescent="0.25">
      <c r="A14" s="9"/>
      <c r="B14" s="4"/>
      <c r="C14" s="4"/>
      <c r="D14" s="4"/>
      <c r="E14" s="4"/>
      <c r="F14" s="4"/>
      <c r="G14" s="5">
        <f t="shared" si="0"/>
        <v>0</v>
      </c>
      <c r="H14" s="12" t="e">
        <f t="shared" si="1"/>
        <v>#DIV/0!</v>
      </c>
      <c r="I14" s="12"/>
      <c r="J14" s="12"/>
      <c r="K14" s="4"/>
      <c r="P14">
        <f t="shared" si="2"/>
        <v>0</v>
      </c>
    </row>
    <row r="15" spans="1:16" x14ac:dyDescent="0.25">
      <c r="A15" s="9"/>
      <c r="B15" s="4"/>
      <c r="C15" s="4"/>
      <c r="D15" s="4"/>
      <c r="E15" s="4"/>
      <c r="F15" s="4"/>
      <c r="G15" s="5">
        <f t="shared" si="0"/>
        <v>0</v>
      </c>
      <c r="H15" s="12" t="e">
        <f t="shared" si="1"/>
        <v>#DIV/0!</v>
      </c>
      <c r="I15" s="12"/>
      <c r="J15" s="12"/>
      <c r="K15" s="4"/>
      <c r="P15">
        <f t="shared" si="2"/>
        <v>0</v>
      </c>
    </row>
    <row r="16" spans="1:16" x14ac:dyDescent="0.25">
      <c r="A16" s="9"/>
      <c r="B16" s="4"/>
      <c r="C16" s="4"/>
      <c r="D16" s="4"/>
      <c r="E16" s="4"/>
      <c r="F16" s="4"/>
      <c r="G16" s="5">
        <f t="shared" si="0"/>
        <v>0</v>
      </c>
      <c r="H16" s="12" t="e">
        <f t="shared" si="1"/>
        <v>#DIV/0!</v>
      </c>
      <c r="I16" s="12"/>
      <c r="J16" s="12"/>
      <c r="K16" s="4"/>
      <c r="P16">
        <f t="shared" si="2"/>
        <v>0</v>
      </c>
    </row>
    <row r="17" spans="1:16" x14ac:dyDescent="0.25">
      <c r="A17" s="9"/>
      <c r="B17" s="4"/>
      <c r="C17" s="4"/>
      <c r="D17" s="4"/>
      <c r="E17" s="4"/>
      <c r="F17" s="4"/>
      <c r="G17" s="5">
        <f t="shared" si="0"/>
        <v>0</v>
      </c>
      <c r="H17" s="12" t="e">
        <f t="shared" si="1"/>
        <v>#DIV/0!</v>
      </c>
      <c r="I17" s="12"/>
      <c r="J17" s="12"/>
      <c r="K17" s="4"/>
      <c r="P17">
        <f t="shared" si="2"/>
        <v>0</v>
      </c>
    </row>
    <row r="18" spans="1:16" x14ac:dyDescent="0.25">
      <c r="A18" s="9"/>
      <c r="B18" s="4"/>
      <c r="C18" s="4"/>
      <c r="D18" s="4"/>
      <c r="E18" s="4"/>
      <c r="F18" s="4"/>
      <c r="G18" s="5">
        <f t="shared" si="0"/>
        <v>0</v>
      </c>
      <c r="H18" s="12" t="e">
        <f t="shared" si="1"/>
        <v>#DIV/0!</v>
      </c>
      <c r="I18" s="12"/>
      <c r="J18" s="12"/>
      <c r="K18" s="4"/>
      <c r="P18">
        <f t="shared" si="2"/>
        <v>0</v>
      </c>
    </row>
    <row r="19" spans="1:16" x14ac:dyDescent="0.25">
      <c r="A19" s="9"/>
      <c r="B19" s="4"/>
      <c r="C19" s="4"/>
      <c r="D19" s="4"/>
      <c r="E19" s="4"/>
      <c r="F19" s="4"/>
      <c r="G19" s="5">
        <f t="shared" si="0"/>
        <v>0</v>
      </c>
      <c r="H19" s="12" t="e">
        <f t="shared" si="1"/>
        <v>#DIV/0!</v>
      </c>
      <c r="I19" s="12"/>
      <c r="J19" s="12"/>
      <c r="K19" s="4"/>
      <c r="P19">
        <f t="shared" si="2"/>
        <v>0</v>
      </c>
    </row>
    <row r="20" spans="1:16" x14ac:dyDescent="0.25">
      <c r="A20" s="9"/>
      <c r="B20" s="4"/>
      <c r="C20" s="4"/>
      <c r="D20" s="4"/>
      <c r="E20" s="4"/>
      <c r="F20" s="4"/>
      <c r="G20" s="5">
        <f t="shared" si="0"/>
        <v>0</v>
      </c>
      <c r="H20" s="12" t="e">
        <f t="shared" si="1"/>
        <v>#DIV/0!</v>
      </c>
      <c r="I20" s="12"/>
      <c r="J20" s="12"/>
      <c r="K20" s="4"/>
      <c r="P20">
        <f t="shared" si="2"/>
        <v>0</v>
      </c>
    </row>
    <row r="21" spans="1:16" x14ac:dyDescent="0.25">
      <c r="A21" s="9"/>
      <c r="B21" s="4"/>
      <c r="C21" s="4"/>
      <c r="D21" s="4"/>
      <c r="E21" s="4"/>
      <c r="F21" s="4"/>
      <c r="G21" s="5">
        <f t="shared" si="0"/>
        <v>0</v>
      </c>
      <c r="H21" s="12" t="e">
        <f t="shared" si="1"/>
        <v>#DIV/0!</v>
      </c>
      <c r="I21" s="4"/>
      <c r="J21" s="4"/>
      <c r="K21" s="4"/>
      <c r="P21">
        <f t="shared" si="2"/>
        <v>0</v>
      </c>
    </row>
    <row r="22" spans="1:16" x14ac:dyDescent="0.25">
      <c r="A22" s="9"/>
      <c r="B22" s="4"/>
      <c r="C22" s="4"/>
      <c r="D22" s="4"/>
      <c r="E22" s="4"/>
      <c r="F22" s="4"/>
      <c r="G22" s="5">
        <f t="shared" si="0"/>
        <v>0</v>
      </c>
      <c r="H22" s="12" t="e">
        <f t="shared" si="1"/>
        <v>#DIV/0!</v>
      </c>
      <c r="I22" s="4"/>
      <c r="J22" s="4"/>
      <c r="K22" s="4"/>
      <c r="P22">
        <f t="shared" si="2"/>
        <v>0</v>
      </c>
    </row>
    <row r="23" spans="1:16" x14ac:dyDescent="0.25">
      <c r="A23" s="9"/>
      <c r="B23" s="4"/>
      <c r="C23" s="4"/>
      <c r="D23" s="4"/>
      <c r="E23" s="4"/>
      <c r="F23" s="4"/>
      <c r="G23" s="5">
        <f t="shared" si="0"/>
        <v>0</v>
      </c>
      <c r="H23" s="12" t="e">
        <f t="shared" si="1"/>
        <v>#DIV/0!</v>
      </c>
      <c r="K23" s="4"/>
      <c r="P23">
        <f t="shared" si="2"/>
        <v>0</v>
      </c>
    </row>
    <row r="24" spans="1:16" x14ac:dyDescent="0.25">
      <c r="A24" s="9"/>
      <c r="B24" s="4"/>
      <c r="C24" s="4"/>
      <c r="D24" s="4"/>
      <c r="E24" s="4"/>
      <c r="F24" s="4"/>
      <c r="G24" s="5">
        <f t="shared" si="0"/>
        <v>0</v>
      </c>
      <c r="H24" s="12" t="e">
        <f t="shared" si="1"/>
        <v>#DIV/0!</v>
      </c>
      <c r="K24" s="4"/>
      <c r="P24">
        <f t="shared" si="2"/>
        <v>0</v>
      </c>
    </row>
    <row r="25" spans="1:16" x14ac:dyDescent="0.25">
      <c r="A25" s="9"/>
      <c r="B25" s="4"/>
      <c r="C25" s="4"/>
      <c r="D25" s="4"/>
      <c r="E25" s="4"/>
      <c r="F25" s="4"/>
      <c r="G25" s="5">
        <f t="shared" si="0"/>
        <v>0</v>
      </c>
      <c r="H25" s="12" t="e">
        <f t="shared" si="1"/>
        <v>#DIV/0!</v>
      </c>
      <c r="K25" s="4"/>
      <c r="P25">
        <f t="shared" si="2"/>
        <v>0</v>
      </c>
    </row>
    <row r="26" spans="1:16" x14ac:dyDescent="0.25">
      <c r="A26" s="9"/>
      <c r="B26" s="4"/>
      <c r="C26" s="4"/>
      <c r="D26" s="4"/>
      <c r="E26" s="4"/>
      <c r="F26" s="4"/>
      <c r="G26" s="5">
        <f t="shared" si="0"/>
        <v>0</v>
      </c>
      <c r="H26" s="12" t="e">
        <f t="shared" si="1"/>
        <v>#DIV/0!</v>
      </c>
      <c r="K26" s="4"/>
      <c r="P26">
        <f t="shared" si="2"/>
        <v>0</v>
      </c>
    </row>
    <row r="27" spans="1:16" x14ac:dyDescent="0.25">
      <c r="A27" s="9"/>
      <c r="B27" s="4"/>
      <c r="C27" s="4"/>
      <c r="D27" s="4"/>
      <c r="E27" s="4"/>
      <c r="F27" s="4"/>
      <c r="G27" s="5">
        <f t="shared" si="0"/>
        <v>0</v>
      </c>
      <c r="H27" s="12" t="e">
        <f t="shared" si="1"/>
        <v>#DIV/0!</v>
      </c>
      <c r="K27" s="4"/>
      <c r="P27">
        <f t="shared" si="2"/>
        <v>0</v>
      </c>
    </row>
    <row r="28" spans="1:16" x14ac:dyDescent="0.25">
      <c r="A28" s="9"/>
      <c r="B28" s="4"/>
      <c r="C28" s="4"/>
      <c r="D28" s="4"/>
      <c r="E28" s="4"/>
      <c r="F28" s="4"/>
      <c r="G28" s="5">
        <f t="shared" si="0"/>
        <v>0</v>
      </c>
      <c r="H28" s="12" t="e">
        <f t="shared" si="1"/>
        <v>#DIV/0!</v>
      </c>
      <c r="K28" s="4"/>
      <c r="P28">
        <f t="shared" si="2"/>
        <v>0</v>
      </c>
    </row>
    <row r="29" spans="1:16" x14ac:dyDescent="0.25">
      <c r="A29" s="9"/>
      <c r="B29" s="4"/>
      <c r="C29" s="4"/>
      <c r="D29" s="4"/>
      <c r="E29" s="4"/>
      <c r="F29" s="4"/>
      <c r="G29" s="5">
        <f t="shared" si="0"/>
        <v>0</v>
      </c>
      <c r="H29" s="12" t="e">
        <f t="shared" si="1"/>
        <v>#DIV/0!</v>
      </c>
      <c r="K29" s="4"/>
      <c r="P29">
        <f t="shared" si="2"/>
        <v>0</v>
      </c>
    </row>
    <row r="30" spans="1:16" x14ac:dyDescent="0.25">
      <c r="A30" s="9"/>
      <c r="B30" s="4"/>
      <c r="C30" s="4"/>
      <c r="D30" s="4"/>
      <c r="E30" s="4"/>
      <c r="F30" s="4"/>
      <c r="G30" s="5">
        <f t="shared" si="0"/>
        <v>0</v>
      </c>
      <c r="H30" s="12" t="e">
        <f t="shared" si="1"/>
        <v>#DIV/0!</v>
      </c>
      <c r="K30" s="4"/>
      <c r="P30">
        <f t="shared" si="2"/>
        <v>0</v>
      </c>
    </row>
    <row r="31" spans="1:16" x14ac:dyDescent="0.25">
      <c r="A31" s="9"/>
      <c r="B31" s="4"/>
      <c r="C31" s="4"/>
      <c r="D31" s="4"/>
      <c r="E31" s="4"/>
      <c r="F31" s="4"/>
      <c r="G31" s="5">
        <f t="shared" si="0"/>
        <v>0</v>
      </c>
      <c r="H31" s="12" t="e">
        <f t="shared" si="1"/>
        <v>#DIV/0!</v>
      </c>
      <c r="K31" s="4"/>
      <c r="P31">
        <f t="shared" si="2"/>
        <v>0</v>
      </c>
    </row>
    <row r="32" spans="1:16" x14ac:dyDescent="0.25">
      <c r="A32" s="9"/>
      <c r="B32" s="4"/>
      <c r="C32" s="4"/>
      <c r="D32" s="4"/>
      <c r="E32" s="4"/>
      <c r="F32" s="4"/>
      <c r="G32" s="5">
        <f t="shared" si="0"/>
        <v>0</v>
      </c>
      <c r="H32" s="12" t="e">
        <f t="shared" si="1"/>
        <v>#DIV/0!</v>
      </c>
      <c r="K32" s="4"/>
      <c r="P32">
        <f t="shared" si="2"/>
        <v>0</v>
      </c>
    </row>
    <row r="33" spans="1:16" x14ac:dyDescent="0.25">
      <c r="A33" s="9"/>
      <c r="B33" s="4"/>
      <c r="C33" s="4"/>
      <c r="D33" s="4"/>
      <c r="E33" s="4"/>
      <c r="F33" s="4"/>
      <c r="G33" s="5">
        <f t="shared" si="0"/>
        <v>0</v>
      </c>
      <c r="H33" s="12" t="e">
        <f t="shared" si="1"/>
        <v>#DIV/0!</v>
      </c>
      <c r="K33" s="4"/>
      <c r="P33">
        <f t="shared" si="2"/>
        <v>0</v>
      </c>
    </row>
    <row r="34" spans="1:16" x14ac:dyDescent="0.25">
      <c r="A34" s="9"/>
      <c r="B34" s="4"/>
      <c r="C34" s="4"/>
      <c r="D34" s="4"/>
      <c r="E34" s="4"/>
      <c r="F34" s="4"/>
      <c r="G34" s="5">
        <f t="shared" si="0"/>
        <v>0</v>
      </c>
      <c r="H34" s="12" t="e">
        <f t="shared" si="1"/>
        <v>#DIV/0!</v>
      </c>
      <c r="K34" s="4"/>
      <c r="P34">
        <f t="shared" si="2"/>
        <v>0</v>
      </c>
    </row>
    <row r="35" spans="1:16" x14ac:dyDescent="0.25">
      <c r="A35" s="9"/>
      <c r="B35" s="4"/>
      <c r="C35" s="4"/>
      <c r="D35" s="4"/>
      <c r="E35" s="4"/>
      <c r="F35" s="4"/>
      <c r="G35" s="5">
        <f t="shared" si="0"/>
        <v>0</v>
      </c>
      <c r="H35" s="12" t="e">
        <f t="shared" si="1"/>
        <v>#DIV/0!</v>
      </c>
      <c r="K35" s="4"/>
      <c r="P35">
        <f t="shared" si="2"/>
        <v>0</v>
      </c>
    </row>
    <row r="36" spans="1:16" x14ac:dyDescent="0.25">
      <c r="A36" s="9"/>
      <c r="B36" s="4"/>
      <c r="C36" s="4"/>
      <c r="D36" s="4"/>
      <c r="E36" s="4"/>
      <c r="F36" s="4"/>
      <c r="G36" s="5">
        <f t="shared" si="0"/>
        <v>0</v>
      </c>
      <c r="H36" s="12" t="e">
        <f t="shared" si="1"/>
        <v>#DIV/0!</v>
      </c>
      <c r="K36" s="4"/>
      <c r="P36">
        <f t="shared" si="2"/>
        <v>0</v>
      </c>
    </row>
    <row r="37" spans="1:16" x14ac:dyDescent="0.25">
      <c r="A37" s="9"/>
      <c r="B37" s="4"/>
      <c r="C37" s="4"/>
      <c r="D37" s="4"/>
      <c r="E37" s="4"/>
      <c r="F37" s="4"/>
      <c r="G37" s="5">
        <f t="shared" si="0"/>
        <v>0</v>
      </c>
      <c r="H37" s="12" t="e">
        <f t="shared" si="1"/>
        <v>#DIV/0!</v>
      </c>
      <c r="K37" s="4"/>
      <c r="P37">
        <f>SUM(L37:O37)</f>
        <v>0</v>
      </c>
    </row>
    <row r="38" spans="1:16" x14ac:dyDescent="0.25">
      <c r="A38" s="9"/>
      <c r="B38" s="4"/>
      <c r="C38" s="4"/>
      <c r="D38" s="4"/>
      <c r="E38" s="4"/>
      <c r="F38" s="4"/>
      <c r="G38" s="5">
        <f t="shared" si="0"/>
        <v>0</v>
      </c>
      <c r="H38" s="12" t="e">
        <f t="shared" si="1"/>
        <v>#DIV/0!</v>
      </c>
      <c r="K38" s="4"/>
      <c r="P38">
        <f t="shared" si="2"/>
        <v>0</v>
      </c>
    </row>
    <row r="39" spans="1:16" x14ac:dyDescent="0.25">
      <c r="A39" s="9"/>
      <c r="B39" s="4"/>
      <c r="C39" s="4"/>
      <c r="D39" s="4"/>
      <c r="E39" s="4"/>
      <c r="F39" s="4"/>
      <c r="G39" s="5">
        <f t="shared" si="0"/>
        <v>0</v>
      </c>
      <c r="H39" s="12" t="e">
        <f t="shared" si="1"/>
        <v>#DIV/0!</v>
      </c>
      <c r="K39" s="4"/>
      <c r="P39">
        <f t="shared" si="2"/>
        <v>0</v>
      </c>
    </row>
    <row r="40" spans="1:16" x14ac:dyDescent="0.25">
      <c r="A40" s="9"/>
      <c r="B40" s="4"/>
      <c r="C40" s="4"/>
      <c r="D40" s="4"/>
      <c r="E40" s="4"/>
      <c r="F40" s="4"/>
      <c r="G40" s="5">
        <f t="shared" si="0"/>
        <v>0</v>
      </c>
      <c r="H40" s="12" t="e">
        <f t="shared" si="1"/>
        <v>#DIV/0!</v>
      </c>
      <c r="K40" s="4"/>
      <c r="P40">
        <f t="shared" si="2"/>
        <v>0</v>
      </c>
    </row>
    <row r="41" spans="1:16" x14ac:dyDescent="0.25">
      <c r="A41" s="9"/>
      <c r="B41" s="4"/>
      <c r="C41" s="4"/>
      <c r="D41" s="4"/>
      <c r="E41" s="4"/>
      <c r="F41" s="4"/>
      <c r="G41" s="5">
        <f t="shared" si="0"/>
        <v>0</v>
      </c>
      <c r="H41" s="12" t="e">
        <f t="shared" si="1"/>
        <v>#DIV/0!</v>
      </c>
      <c r="K41" s="4"/>
      <c r="P41">
        <f t="shared" si="2"/>
        <v>0</v>
      </c>
    </row>
    <row r="42" spans="1:16" x14ac:dyDescent="0.25">
      <c r="A42" s="9"/>
      <c r="B42" s="4"/>
      <c r="C42" s="4"/>
      <c r="D42" s="4"/>
      <c r="E42" s="4"/>
      <c r="F42" s="4"/>
      <c r="G42" s="5">
        <f t="shared" si="0"/>
        <v>0</v>
      </c>
      <c r="H42" s="12" t="e">
        <f t="shared" si="1"/>
        <v>#DIV/0!</v>
      </c>
      <c r="K42" s="4"/>
      <c r="P42">
        <f t="shared" si="2"/>
        <v>0</v>
      </c>
    </row>
    <row r="43" spans="1:16" x14ac:dyDescent="0.25">
      <c r="A43" s="9"/>
      <c r="B43" s="4"/>
      <c r="C43" s="4"/>
      <c r="D43" s="4"/>
      <c r="E43" s="4"/>
      <c r="F43" s="4"/>
      <c r="G43" s="5">
        <f t="shared" si="0"/>
        <v>0</v>
      </c>
      <c r="H43" s="12" t="e">
        <f t="shared" si="1"/>
        <v>#DIV/0!</v>
      </c>
      <c r="K43" s="4"/>
      <c r="P43">
        <f t="shared" si="2"/>
        <v>0</v>
      </c>
    </row>
    <row r="44" spans="1:16" x14ac:dyDescent="0.25">
      <c r="A44" s="9"/>
      <c r="B44" s="4"/>
      <c r="C44" s="4"/>
      <c r="D44" s="4"/>
      <c r="E44" s="4"/>
      <c r="F44" s="4"/>
      <c r="G44" s="5">
        <f t="shared" si="0"/>
        <v>0</v>
      </c>
      <c r="H44" s="12" t="e">
        <f t="shared" si="1"/>
        <v>#DIV/0!</v>
      </c>
      <c r="K44" s="4"/>
      <c r="P44">
        <f t="shared" si="2"/>
        <v>0</v>
      </c>
    </row>
    <row r="45" spans="1:16" x14ac:dyDescent="0.25">
      <c r="A45" s="9"/>
      <c r="B45" s="4"/>
      <c r="C45" s="4"/>
      <c r="D45" s="4"/>
      <c r="E45" s="4"/>
      <c r="F45" s="4"/>
      <c r="G45" s="5">
        <f t="shared" si="0"/>
        <v>0</v>
      </c>
      <c r="H45" s="12" t="e">
        <f t="shared" si="1"/>
        <v>#DIV/0!</v>
      </c>
      <c r="K45" s="4"/>
      <c r="P45">
        <f t="shared" si="2"/>
        <v>0</v>
      </c>
    </row>
    <row r="46" spans="1:16" x14ac:dyDescent="0.25">
      <c r="A46" s="9"/>
      <c r="B46" s="4"/>
      <c r="C46" s="4"/>
      <c r="D46" s="4"/>
      <c r="E46" s="4"/>
      <c r="F46" s="4"/>
      <c r="G46" s="5">
        <f t="shared" si="0"/>
        <v>0</v>
      </c>
      <c r="H46" s="12" t="e">
        <f t="shared" si="1"/>
        <v>#DIV/0!</v>
      </c>
      <c r="K46" s="4"/>
      <c r="L46">
        <v>2</v>
      </c>
    </row>
    <row r="47" spans="1:16" x14ac:dyDescent="0.25">
      <c r="A47" s="9"/>
      <c r="B47" s="4"/>
      <c r="C47" s="4"/>
      <c r="D47" s="4"/>
      <c r="E47" s="4"/>
      <c r="F47" s="4"/>
      <c r="G47" s="5">
        <f t="shared" si="0"/>
        <v>0</v>
      </c>
      <c r="H47" s="12" t="e">
        <f t="shared" si="1"/>
        <v>#DIV/0!</v>
      </c>
      <c r="K47" s="4"/>
    </row>
    <row r="48" spans="1:16" x14ac:dyDescent="0.25">
      <c r="A48" s="9"/>
      <c r="B48" s="4"/>
      <c r="C48" s="4"/>
      <c r="D48" s="4"/>
      <c r="E48" s="4"/>
      <c r="F48" s="4"/>
      <c r="G48" s="5"/>
      <c r="H48" s="12"/>
      <c r="K48" s="4"/>
    </row>
    <row r="49" spans="1:11" x14ac:dyDescent="0.25">
      <c r="A49" s="9"/>
      <c r="B49" s="4"/>
      <c r="C49" s="4"/>
      <c r="D49" s="4"/>
      <c r="E49" s="4"/>
      <c r="F49" s="4"/>
      <c r="G49" s="5"/>
      <c r="H49" s="12"/>
      <c r="K49" s="4"/>
    </row>
    <row r="50" spans="1:11" x14ac:dyDescent="0.25">
      <c r="A50" s="9"/>
      <c r="B50" s="4"/>
      <c r="C50" s="4"/>
      <c r="D50" s="4"/>
      <c r="E50" s="4"/>
      <c r="F50" s="4"/>
      <c r="G50" s="5"/>
      <c r="H50" s="12"/>
      <c r="K50" s="4"/>
    </row>
    <row r="51" spans="1:11" x14ac:dyDescent="0.25">
      <c r="A51" s="9"/>
      <c r="B51" s="4"/>
      <c r="C51" s="4"/>
      <c r="D51" s="4"/>
      <c r="E51" s="4"/>
      <c r="F51" s="4"/>
      <c r="G51" s="5"/>
      <c r="H51" s="12"/>
      <c r="K51" s="4"/>
    </row>
    <row r="52" spans="1:11" x14ac:dyDescent="0.25">
      <c r="A52" s="9"/>
      <c r="B52" s="4"/>
      <c r="C52" s="4"/>
      <c r="D52" s="4"/>
      <c r="E52" s="4"/>
      <c r="F52" s="4"/>
      <c r="G52" s="5"/>
      <c r="H52" s="12"/>
      <c r="K52" s="4"/>
    </row>
    <row r="53" spans="1:11" x14ac:dyDescent="0.25">
      <c r="A53" s="9"/>
      <c r="B53" s="4"/>
      <c r="C53" s="4"/>
      <c r="D53" s="4"/>
      <c r="E53" s="4"/>
      <c r="F53" s="4"/>
      <c r="G53" s="5"/>
      <c r="H53" s="12"/>
      <c r="K53" s="4"/>
    </row>
    <row r="54" spans="1:11" x14ac:dyDescent="0.25">
      <c r="A54" s="9"/>
      <c r="B54" s="4"/>
      <c r="C54" s="4"/>
      <c r="D54" s="4"/>
      <c r="E54" s="4"/>
      <c r="F54" s="4"/>
      <c r="G54" s="5"/>
      <c r="H54" s="12"/>
      <c r="K54" s="4"/>
    </row>
    <row r="55" spans="1:11" x14ac:dyDescent="0.25">
      <c r="A55" s="9"/>
      <c r="B55" s="4"/>
      <c r="C55" s="4"/>
      <c r="D55" s="4"/>
      <c r="E55" s="4"/>
      <c r="F55" s="4"/>
      <c r="G55" s="5">
        <f>F38-F55</f>
        <v>0</v>
      </c>
      <c r="H55" s="12" t="e">
        <f t="shared" si="1"/>
        <v>#DIV/0!</v>
      </c>
      <c r="K55" s="4"/>
    </row>
    <row r="56" spans="1:11" x14ac:dyDescent="0.25">
      <c r="A56" s="9"/>
      <c r="B56" s="4"/>
      <c r="C56" s="4"/>
      <c r="D56" s="4"/>
      <c r="E56" s="4"/>
      <c r="F56" s="4"/>
      <c r="G56" s="5">
        <f t="shared" si="0"/>
        <v>0</v>
      </c>
      <c r="H56" s="12" t="e">
        <f t="shared" si="1"/>
        <v>#DIV/0!</v>
      </c>
      <c r="K56" s="4"/>
    </row>
    <row r="57" spans="1:11" x14ac:dyDescent="0.25">
      <c r="A57" s="4"/>
      <c r="B57" s="4"/>
      <c r="C57" s="4"/>
      <c r="D57" s="4"/>
      <c r="E57" s="4"/>
      <c r="F57" s="4"/>
      <c r="G57" s="5">
        <f t="shared" si="0"/>
        <v>0</v>
      </c>
      <c r="H57" s="12" t="e">
        <f t="shared" si="1"/>
        <v>#DIV/0!</v>
      </c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K58" s="4"/>
    </row>
    <row r="59" spans="1:11" x14ac:dyDescent="0.25">
      <c r="A59" s="10" t="s">
        <v>36</v>
      </c>
      <c r="B59" s="10">
        <f>MAX(B19:B58)-MIN(B19:B58)</f>
        <v>0</v>
      </c>
      <c r="C59" s="10">
        <f t="shared" ref="C59:E59" si="3">MAX(C19:C58)-MIN(C19:C58)</f>
        <v>0</v>
      </c>
      <c r="D59" s="10">
        <f t="shared" si="3"/>
        <v>0</v>
      </c>
      <c r="E59" s="10">
        <f t="shared" si="3"/>
        <v>0</v>
      </c>
      <c r="F59" s="21">
        <f>MAX(F2:F58)-MIN(F2:F58)</f>
        <v>520</v>
      </c>
      <c r="G59" s="21">
        <f>MAX(G2:G58)-MIN(G2:G58)</f>
        <v>1639</v>
      </c>
      <c r="H59" s="4"/>
      <c r="I59" s="5">
        <f>MAX(I2:I58)-MIN(I2:I58)</f>
        <v>0</v>
      </c>
      <c r="J59" s="5">
        <f>MAX(J2:J58)-MIN(J2:J58)</f>
        <v>0</v>
      </c>
      <c r="K59" s="4"/>
    </row>
  </sheetData>
  <conditionalFormatting sqref="H2:H40 H53:H59">
    <cfRule type="cellIs" dxfId="42" priority="14" operator="lessThan">
      <formula>0</formula>
    </cfRule>
  </conditionalFormatting>
  <conditionalFormatting sqref="G2:G40 G53:G59">
    <cfRule type="cellIs" dxfId="41" priority="13" operator="lessThan">
      <formula>0</formula>
    </cfRule>
  </conditionalFormatting>
  <conditionalFormatting sqref="H41 H48:H52">
    <cfRule type="cellIs" dxfId="40" priority="12" operator="lessThan">
      <formula>0</formula>
    </cfRule>
  </conditionalFormatting>
  <conditionalFormatting sqref="G41 G48:G52">
    <cfRule type="cellIs" dxfId="39" priority="11" operator="lessThan">
      <formula>0</formula>
    </cfRule>
  </conditionalFormatting>
  <conditionalFormatting sqref="H42">
    <cfRule type="cellIs" dxfId="38" priority="10" operator="lessThan">
      <formula>0</formula>
    </cfRule>
  </conditionalFormatting>
  <conditionalFormatting sqref="G42">
    <cfRule type="cellIs" dxfId="37" priority="9" operator="lessThan">
      <formula>0</formula>
    </cfRule>
  </conditionalFormatting>
  <conditionalFormatting sqref="H43">
    <cfRule type="cellIs" dxfId="36" priority="8" operator="lessThan">
      <formula>0</formula>
    </cfRule>
  </conditionalFormatting>
  <conditionalFormatting sqref="G43">
    <cfRule type="cellIs" dxfId="35" priority="7" operator="lessThan">
      <formula>0</formula>
    </cfRule>
  </conditionalFormatting>
  <conditionalFormatting sqref="H44:H45">
    <cfRule type="cellIs" dxfId="34" priority="6" operator="lessThan">
      <formula>0</formula>
    </cfRule>
  </conditionalFormatting>
  <conditionalFormatting sqref="G44:G45">
    <cfRule type="cellIs" dxfId="33" priority="5" operator="lessThan">
      <formula>0</formula>
    </cfRule>
  </conditionalFormatting>
  <conditionalFormatting sqref="H46">
    <cfRule type="cellIs" dxfId="32" priority="4" operator="lessThan">
      <formula>0</formula>
    </cfRule>
  </conditionalFormatting>
  <conditionalFormatting sqref="G46">
    <cfRule type="cellIs" dxfId="31" priority="3" operator="lessThan">
      <formula>0</formula>
    </cfRule>
  </conditionalFormatting>
  <conditionalFormatting sqref="H47">
    <cfRule type="cellIs" dxfId="30" priority="2" operator="lessThan">
      <formula>0</formula>
    </cfRule>
  </conditionalFormatting>
  <conditionalFormatting sqref="G47">
    <cfRule type="cellIs" dxfId="29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82"/>
  <sheetViews>
    <sheetView showGridLines="0" workbookViewId="0">
      <selection activeCell="A10" sqref="A10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2014-12-28</v>
      </c>
      <c r="B2" s="4">
        <v>54</v>
      </c>
      <c r="C2" s="4">
        <v>31291</v>
      </c>
      <c r="D2" s="4">
        <v>9</v>
      </c>
      <c r="E2" s="4">
        <v>562</v>
      </c>
      <c r="F2" s="5">
        <v>102484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 t="d">
        <v>2015-01-22</v>
      </c>
      <c r="B3" s="4">
        <v>54</v>
      </c>
      <c r="C3" s="4">
        <v>31072</v>
      </c>
      <c r="D3" s="4">
        <v>9</v>
      </c>
      <c r="E3" s="4">
        <v>578</v>
      </c>
      <c r="F3" s="4">
        <v>100587</v>
      </c>
      <c r="G3" s="5">
        <f>F2-F3</f>
        <v>1897</v>
      </c>
      <c r="H3" s="12">
        <f>G3/F3</f>
        <v>1.885929593287403E-2</v>
      </c>
      <c r="I3" s="12"/>
      <c r="J3" s="12"/>
      <c r="K3" s="4" t="s">
        <v>40</v>
      </c>
    </row>
    <row r="4" spans="1:16" x14ac:dyDescent="0.25">
      <c r="A4" s="9" t="d">
        <v>2015-01-27</v>
      </c>
      <c r="B4" s="4">
        <v>54</v>
      </c>
      <c r="C4" s="4">
        <v>30687</v>
      </c>
      <c r="D4" s="4">
        <v>9</v>
      </c>
      <c r="E4" s="4">
        <v>578</v>
      </c>
      <c r="F4" s="4">
        <v>99764</v>
      </c>
      <c r="G4" s="5">
        <f t="shared" ref="G4:G34" si="0">F3-F4</f>
        <v>823</v>
      </c>
      <c r="H4" s="12">
        <f t="shared" ref="H4:H34" si="1">G4/F4</f>
        <v>8.249468746241129E-3</v>
      </c>
      <c r="I4" s="12"/>
      <c r="J4" s="12"/>
      <c r="K4" s="4" t="s">
        <v>40</v>
      </c>
    </row>
    <row r="5" spans="1:16" x14ac:dyDescent="0.25">
      <c r="A5" s="9" t="d">
        <v>2015-01-28</v>
      </c>
      <c r="B5" s="4">
        <v>54</v>
      </c>
      <c r="C5" s="4">
        <v>30221</v>
      </c>
      <c r="D5" s="4">
        <v>9</v>
      </c>
      <c r="E5" s="4">
        <v>571</v>
      </c>
      <c r="F5" s="4">
        <v>98484</v>
      </c>
      <c r="G5" s="5">
        <f t="shared" si="0"/>
        <v>1280</v>
      </c>
      <c r="H5" s="12">
        <f t="shared" si="1"/>
        <v>1.2997035051378903E-2</v>
      </c>
      <c r="I5" s="12"/>
      <c r="J5" s="12"/>
      <c r="K5" s="4"/>
      <c r="P5">
        <f>SUM(L5:N5)</f>
        <v>0</v>
      </c>
    </row>
    <row r="6" spans="1:16" x14ac:dyDescent="0.25">
      <c r="A6" s="9" t="d">
        <v>2015-02-02</v>
      </c>
      <c r="B6" s="4">
        <v>54</v>
      </c>
      <c r="C6" s="4">
        <v>28049</v>
      </c>
      <c r="D6" s="4">
        <v>9</v>
      </c>
      <c r="E6" s="4">
        <v>573</v>
      </c>
      <c r="F6" s="4">
        <v>95868</v>
      </c>
      <c r="G6" s="5">
        <f t="shared" si="0"/>
        <v>2616</v>
      </c>
      <c r="H6" s="12">
        <f t="shared" si="1"/>
        <v>2.7287520340468142E-2</v>
      </c>
      <c r="I6" s="12"/>
      <c r="J6" s="12"/>
      <c r="K6" s="4"/>
      <c r="P6">
        <f>SUM(L6:N6)</f>
        <v>0</v>
      </c>
    </row>
    <row r="7" spans="1:16" x14ac:dyDescent="0.25">
      <c r="A7" s="9" t="d">
        <v>2015-02-19</v>
      </c>
      <c r="B7" s="4">
        <v>54</v>
      </c>
      <c r="C7" s="4">
        <v>28195</v>
      </c>
      <c r="D7" s="4">
        <v>9</v>
      </c>
      <c r="E7" s="4">
        <v>573</v>
      </c>
      <c r="F7" s="4">
        <v>96316</v>
      </c>
      <c r="G7" s="5">
        <f t="shared" si="0"/>
        <v>-448</v>
      </c>
      <c r="H7" s="12">
        <f t="shared" si="1"/>
        <v>-4.6513559533203205E-3</v>
      </c>
      <c r="I7" s="12"/>
      <c r="J7" s="12"/>
      <c r="K7" s="4"/>
      <c r="P7">
        <f t="shared" ref="P7:P45" si="2">SUM(L7:N7)</f>
        <v>0</v>
      </c>
    </row>
    <row r="8" spans="1:16" x14ac:dyDescent="0.25">
      <c r="A8" s="9" t="d">
        <v>2015-03-05</v>
      </c>
      <c r="B8" s="4">
        <v>54</v>
      </c>
      <c r="C8" s="4">
        <v>28091</v>
      </c>
      <c r="D8" s="4">
        <v>9</v>
      </c>
      <c r="E8" s="4">
        <v>573</v>
      </c>
      <c r="F8" s="4">
        <v>96158</v>
      </c>
      <c r="G8" s="5">
        <f t="shared" si="0"/>
        <v>158</v>
      </c>
      <c r="H8" s="12">
        <f t="shared" si="1"/>
        <v>1.6431290168264731E-3</v>
      </c>
      <c r="I8" s="12"/>
      <c r="J8" s="12"/>
      <c r="K8" s="4" t="s">
        <v>46</v>
      </c>
      <c r="P8">
        <f t="shared" si="2"/>
        <v>0</v>
      </c>
    </row>
    <row r="9" spans="1:16" x14ac:dyDescent="0.25">
      <c r="A9" s="9" t="d">
        <v>2015-04-02</v>
      </c>
      <c r="B9" s="4">
        <v>53</v>
      </c>
      <c r="C9" s="4">
        <v>29115</v>
      </c>
      <c r="D9" s="4">
        <v>9</v>
      </c>
      <c r="E9" s="4">
        <v>573</v>
      </c>
      <c r="F9" s="4">
        <v>102894</v>
      </c>
      <c r="G9" s="5">
        <f t="shared" si="0"/>
        <v>-6736</v>
      </c>
      <c r="H9" s="12">
        <f t="shared" si="1"/>
        <v>-6.5465430442980158E-2</v>
      </c>
      <c r="I9" s="12"/>
      <c r="J9" s="12"/>
      <c r="K9" s="4" t="s">
        <v>47</v>
      </c>
      <c r="P9">
        <f t="shared" si="2"/>
        <v>0</v>
      </c>
    </row>
    <row r="10" spans="1:16" x14ac:dyDescent="0.25">
      <c r="A10" s="9" t="d">
        <v>2015-04-05</v>
      </c>
      <c r="B10" s="4">
        <v>53</v>
      </c>
      <c r="C10" s="4">
        <v>29044</v>
      </c>
      <c r="D10" s="4">
        <v>9</v>
      </c>
      <c r="E10" s="4">
        <v>573</v>
      </c>
      <c r="F10" s="4">
        <v>102820</v>
      </c>
      <c r="G10" s="5">
        <f t="shared" si="0"/>
        <v>74</v>
      </c>
      <c r="H10" s="12">
        <f t="shared" si="1"/>
        <v>7.1970433767749463E-4</v>
      </c>
      <c r="I10" s="12"/>
      <c r="J10" s="12"/>
      <c r="K10" s="4" t="s">
        <v>48</v>
      </c>
      <c r="P10">
        <f t="shared" si="2"/>
        <v>0</v>
      </c>
    </row>
    <row r="11" spans="1:16" x14ac:dyDescent="0.25">
      <c r="A11" s="9" t="d">
        <v>2015-04-06</v>
      </c>
      <c r="B11" s="4">
        <v>53</v>
      </c>
      <c r="C11" s="4">
        <v>28982</v>
      </c>
      <c r="D11" s="4">
        <v>9</v>
      </c>
      <c r="E11" s="4">
        <v>573</v>
      </c>
      <c r="F11" s="4">
        <v>102739</v>
      </c>
      <c r="G11" s="5">
        <f t="shared" si="0"/>
        <v>81</v>
      </c>
      <c r="H11" s="12">
        <f t="shared" si="1"/>
        <v>7.8840557139937123E-4</v>
      </c>
      <c r="I11" s="12"/>
      <c r="J11" s="12"/>
      <c r="K11" s="4" t="s">
        <v>48</v>
      </c>
      <c r="L11">
        <v>2</v>
      </c>
      <c r="M11">
        <v>15</v>
      </c>
      <c r="N11">
        <v>12</v>
      </c>
      <c r="O11">
        <v>1</v>
      </c>
      <c r="P11">
        <f t="shared" si="2"/>
        <v>29</v>
      </c>
    </row>
    <row r="12" spans="1:16" x14ac:dyDescent="0.25">
      <c r="A12" s="9" t="d">
        <v>2015-04-07</v>
      </c>
      <c r="B12" s="4">
        <v>53</v>
      </c>
      <c r="C12" s="4">
        <v>28997</v>
      </c>
      <c r="D12" s="4">
        <v>8</v>
      </c>
      <c r="E12" s="4">
        <v>573</v>
      </c>
      <c r="F12" s="4">
        <v>102752</v>
      </c>
      <c r="G12" s="5">
        <f t="shared" si="0"/>
        <v>-13</v>
      </c>
      <c r="H12" s="12">
        <f t="shared" si="1"/>
        <v>-1.2651821862348178E-4</v>
      </c>
      <c r="I12" s="12"/>
      <c r="J12" s="12"/>
      <c r="K12" s="4"/>
      <c r="P12">
        <f t="shared" si="2"/>
        <v>0</v>
      </c>
    </row>
    <row r="13" spans="1:16" x14ac:dyDescent="0.25">
      <c r="A13" s="9" t="d">
        <v>2015-04-08</v>
      </c>
      <c r="B13" s="4">
        <v>53</v>
      </c>
      <c r="C13" s="4">
        <v>28997</v>
      </c>
      <c r="D13" s="4">
        <v>9</v>
      </c>
      <c r="E13" s="4">
        <v>575</v>
      </c>
      <c r="F13" s="4">
        <v>102526</v>
      </c>
      <c r="G13" s="5">
        <f t="shared" si="0"/>
        <v>226</v>
      </c>
      <c r="H13" s="12">
        <f t="shared" si="1"/>
        <v>2.2043189044730119E-3</v>
      </c>
      <c r="I13" s="12"/>
      <c r="J13" s="12"/>
      <c r="K13" s="4"/>
      <c r="P13">
        <f t="shared" si="2"/>
        <v>0</v>
      </c>
    </row>
    <row r="14" spans="1:16" x14ac:dyDescent="0.25">
      <c r="A14" s="9" t="d">
        <v>2015-04-13</v>
      </c>
      <c r="B14" s="4">
        <v>54</v>
      </c>
      <c r="C14" s="4">
        <v>28975</v>
      </c>
      <c r="D14" s="4">
        <v>9</v>
      </c>
      <c r="E14" s="4">
        <v>577</v>
      </c>
      <c r="F14" s="4">
        <v>102510</v>
      </c>
      <c r="G14" s="5">
        <f t="shared" si="0"/>
        <v>16</v>
      </c>
      <c r="H14" s="12">
        <f t="shared" si="1"/>
        <v>1.560823334308848E-4</v>
      </c>
      <c r="I14" s="12"/>
      <c r="J14" s="12"/>
      <c r="K14" s="4"/>
      <c r="P14">
        <f t="shared" si="2"/>
        <v>0</v>
      </c>
    </row>
    <row r="15" spans="1:16" x14ac:dyDescent="0.25">
      <c r="A15" s="9" t="d">
        <v>2015-04-23</v>
      </c>
      <c r="B15" s="4">
        <v>53</v>
      </c>
      <c r="C15" s="4">
        <v>28990</v>
      </c>
      <c r="D15" s="4">
        <v>9</v>
      </c>
      <c r="E15" s="4">
        <v>557</v>
      </c>
      <c r="F15" s="4">
        <v>102525</v>
      </c>
      <c r="G15" s="5">
        <f t="shared" si="0"/>
        <v>-15</v>
      </c>
      <c r="H15" s="12">
        <f t="shared" si="1"/>
        <v>-1.463057790782736E-4</v>
      </c>
      <c r="I15" s="12"/>
      <c r="J15" s="12"/>
      <c r="K15" s="4"/>
      <c r="P15">
        <f t="shared" si="2"/>
        <v>0</v>
      </c>
    </row>
    <row r="16" spans="1:16" x14ac:dyDescent="0.25">
      <c r="A16" s="9" t="d">
        <v>2015-05-07</v>
      </c>
      <c r="B16" s="4">
        <v>53</v>
      </c>
      <c r="C16" s="4">
        <v>28998</v>
      </c>
      <c r="D16" s="4">
        <v>9</v>
      </c>
      <c r="E16" s="4">
        <v>580</v>
      </c>
      <c r="F16" s="4">
        <v>102597</v>
      </c>
      <c r="G16" s="5">
        <f t="shared" si="0"/>
        <v>-72</v>
      </c>
      <c r="H16" s="12">
        <f t="shared" si="1"/>
        <v>-7.0177490569899709E-4</v>
      </c>
      <c r="I16" s="12"/>
      <c r="J16" s="12"/>
      <c r="K16" s="4"/>
      <c r="P16">
        <f t="shared" si="2"/>
        <v>0</v>
      </c>
    </row>
    <row r="17" spans="1:16" x14ac:dyDescent="0.25">
      <c r="A17" s="9" t="d">
        <v>2015-05-18</v>
      </c>
      <c r="B17" s="4">
        <v>53</v>
      </c>
      <c r="C17" s="4">
        <v>29020</v>
      </c>
      <c r="D17" s="4">
        <v>9</v>
      </c>
      <c r="E17" s="4">
        <v>577</v>
      </c>
      <c r="F17" s="4">
        <v>102540</v>
      </c>
      <c r="G17" s="5">
        <f t="shared" si="0"/>
        <v>57</v>
      </c>
      <c r="H17" s="12">
        <f t="shared" si="1"/>
        <v>5.5588063194850787E-4</v>
      </c>
      <c r="I17" s="12"/>
      <c r="J17" s="12"/>
      <c r="K17" s="4"/>
      <c r="P17">
        <f t="shared" si="2"/>
        <v>0</v>
      </c>
    </row>
    <row r="18" spans="1:16" x14ac:dyDescent="0.25">
      <c r="A18" s="9" t="d">
        <v>2015-05-25</v>
      </c>
      <c r="B18" s="4">
        <v>53</v>
      </c>
      <c r="C18" s="4">
        <v>29029</v>
      </c>
      <c r="D18" s="4">
        <v>9</v>
      </c>
      <c r="E18" s="4">
        <v>577</v>
      </c>
      <c r="F18" s="4">
        <v>102555</v>
      </c>
      <c r="G18" s="5">
        <f t="shared" si="0"/>
        <v>-15</v>
      </c>
      <c r="H18" s="12">
        <f t="shared" si="1"/>
        <v>-1.462629808395495E-4</v>
      </c>
      <c r="I18" s="12"/>
      <c r="J18" s="12"/>
      <c r="K18" s="4"/>
      <c r="P18">
        <f t="shared" si="2"/>
        <v>0</v>
      </c>
    </row>
    <row r="19" spans="1:16" x14ac:dyDescent="0.25">
      <c r="A19" s="9" t="d">
        <v>2015-05-28</v>
      </c>
      <c r="B19" s="4">
        <v>53</v>
      </c>
      <c r="C19" s="4">
        <v>29058</v>
      </c>
      <c r="D19" s="4">
        <v>9</v>
      </c>
      <c r="E19" s="4">
        <v>577</v>
      </c>
      <c r="F19" s="4">
        <v>102535</v>
      </c>
      <c r="G19" s="5">
        <f t="shared" si="0"/>
        <v>20</v>
      </c>
      <c r="H19" s="12">
        <f t="shared" si="1"/>
        <v>1.9505534695469839E-4</v>
      </c>
      <c r="I19" s="12"/>
      <c r="J19" s="12"/>
      <c r="K19" s="4"/>
      <c r="P19">
        <f t="shared" si="2"/>
        <v>0</v>
      </c>
    </row>
    <row r="20" spans="1:16" x14ac:dyDescent="0.25">
      <c r="A20" s="9" t="d">
        <v>2015-05-31</v>
      </c>
      <c r="B20" s="4">
        <v>53</v>
      </c>
      <c r="C20" s="4">
        <v>29046</v>
      </c>
      <c r="D20" s="4">
        <v>9</v>
      </c>
      <c r="E20" s="4">
        <v>577</v>
      </c>
      <c r="F20" s="4">
        <v>102171</v>
      </c>
      <c r="G20" s="5">
        <f t="shared" si="0"/>
        <v>364</v>
      </c>
      <c r="H20" s="12">
        <f t="shared" si="1"/>
        <v>3.5626547650507482E-3</v>
      </c>
      <c r="I20" s="12"/>
      <c r="J20" s="12"/>
      <c r="K20" s="4"/>
      <c r="P20">
        <f t="shared" si="2"/>
        <v>0</v>
      </c>
    </row>
    <row r="21" spans="1:16" x14ac:dyDescent="0.25">
      <c r="A21" s="9" t="d">
        <v>2015-06-01</v>
      </c>
      <c r="B21" s="4">
        <v>54</v>
      </c>
      <c r="C21" s="4">
        <v>28972</v>
      </c>
      <c r="D21" s="4">
        <v>9</v>
      </c>
      <c r="E21" s="4">
        <v>576</v>
      </c>
      <c r="F21" s="4">
        <v>96962</v>
      </c>
      <c r="G21" s="5">
        <f t="shared" si="0"/>
        <v>5209</v>
      </c>
      <c r="H21" s="12">
        <f t="shared" si="1"/>
        <v>5.3722076689837257E-2</v>
      </c>
      <c r="I21" s="4"/>
      <c r="J21" s="4"/>
      <c r="K21" s="4"/>
      <c r="P21">
        <f t="shared" si="2"/>
        <v>0</v>
      </c>
    </row>
    <row r="22" spans="1:16" x14ac:dyDescent="0.25">
      <c r="A22" s="9" t="d">
        <v>2015-06-02</v>
      </c>
      <c r="B22" s="4">
        <v>54</v>
      </c>
      <c r="C22" s="4">
        <v>28873</v>
      </c>
      <c r="D22" s="4">
        <v>9</v>
      </c>
      <c r="E22" s="4">
        <v>576</v>
      </c>
      <c r="F22" s="4">
        <v>96077</v>
      </c>
      <c r="G22" s="5">
        <f t="shared" si="0"/>
        <v>885</v>
      </c>
      <c r="H22" s="12">
        <f t="shared" si="1"/>
        <v>9.211361720286854E-3</v>
      </c>
      <c r="I22" s="4"/>
      <c r="J22" s="4"/>
      <c r="K22" s="4"/>
      <c r="P22">
        <f t="shared" si="2"/>
        <v>0</v>
      </c>
    </row>
    <row r="23" spans="1:16" x14ac:dyDescent="0.25">
      <c r="A23" s="9" t="d">
        <v>2015-06-02</v>
      </c>
      <c r="B23" s="4">
        <v>54</v>
      </c>
      <c r="C23" s="4">
        <v>28773</v>
      </c>
      <c r="D23" s="4">
        <v>9</v>
      </c>
      <c r="E23" s="4">
        <v>576</v>
      </c>
      <c r="F23" s="4">
        <v>95922</v>
      </c>
      <c r="G23" s="5">
        <f t="shared" si="0"/>
        <v>155</v>
      </c>
      <c r="H23" s="12">
        <f t="shared" si="1"/>
        <v>1.6158962490356748E-3</v>
      </c>
      <c r="K23" s="4"/>
      <c r="P23">
        <f t="shared" si="2"/>
        <v>0</v>
      </c>
    </row>
    <row r="24" spans="1:16" x14ac:dyDescent="0.25">
      <c r="A24" s="9" t="d">
        <v>2015-06-07</v>
      </c>
      <c r="B24" s="4">
        <v>53</v>
      </c>
      <c r="C24" s="4">
        <v>28713</v>
      </c>
      <c r="D24" s="4">
        <v>9</v>
      </c>
      <c r="E24" s="4">
        <v>576</v>
      </c>
      <c r="F24" s="4">
        <v>95668</v>
      </c>
      <c r="G24" s="5">
        <f t="shared" si="0"/>
        <v>254</v>
      </c>
      <c r="H24" s="12">
        <f t="shared" si="1"/>
        <v>2.6550152611113432E-3</v>
      </c>
      <c r="K24" s="4"/>
      <c r="P24">
        <f t="shared" si="2"/>
        <v>0</v>
      </c>
    </row>
    <row r="25" spans="1:16" x14ac:dyDescent="0.25">
      <c r="A25" s="9" t="d">
        <v>2015-06-08</v>
      </c>
      <c r="B25" s="4">
        <v>53</v>
      </c>
      <c r="C25" s="4">
        <v>28704</v>
      </c>
      <c r="D25" s="4">
        <v>9</v>
      </c>
      <c r="E25" s="4">
        <v>587</v>
      </c>
      <c r="F25" s="4">
        <v>95447</v>
      </c>
      <c r="G25" s="5">
        <f t="shared" si="0"/>
        <v>221</v>
      </c>
      <c r="H25" s="12">
        <f t="shared" si="1"/>
        <v>2.3154211237650215E-3</v>
      </c>
      <c r="K25" s="4"/>
      <c r="P25">
        <f t="shared" si="2"/>
        <v>0</v>
      </c>
    </row>
    <row r="26" spans="1:16" x14ac:dyDescent="0.25">
      <c r="A26" s="9" t="d">
        <v>2015-06-11</v>
      </c>
      <c r="B26" s="4">
        <v>53</v>
      </c>
      <c r="C26" s="4">
        <v>28671</v>
      </c>
      <c r="D26" s="4">
        <v>9</v>
      </c>
      <c r="E26" s="4">
        <v>587</v>
      </c>
      <c r="F26" s="4">
        <v>95431</v>
      </c>
      <c r="G26" s="5">
        <f t="shared" si="0"/>
        <v>16</v>
      </c>
      <c r="H26" s="12">
        <f t="shared" si="1"/>
        <v>1.6766040385199777E-4</v>
      </c>
      <c r="K26" s="4"/>
      <c r="P26">
        <f t="shared" si="2"/>
        <v>0</v>
      </c>
    </row>
    <row r="27" spans="1:16" x14ac:dyDescent="0.25">
      <c r="A27" s="9" t="d">
        <v>2015-06-17</v>
      </c>
      <c r="B27" s="4">
        <v>53</v>
      </c>
      <c r="C27" s="4">
        <v>28660</v>
      </c>
      <c r="D27" s="4">
        <v>9</v>
      </c>
      <c r="E27" s="4">
        <v>587</v>
      </c>
      <c r="F27" s="4">
        <v>95404</v>
      </c>
      <c r="G27" s="5">
        <f t="shared" si="0"/>
        <v>27</v>
      </c>
      <c r="H27" s="12">
        <f t="shared" si="1"/>
        <v>2.830070018028594E-4</v>
      </c>
      <c r="K27" s="4"/>
      <c r="P27">
        <f t="shared" si="2"/>
        <v>0</v>
      </c>
    </row>
    <row r="28" spans="1:16" x14ac:dyDescent="0.25">
      <c r="A28" s="9" t="d">
        <v>2015-06-29</v>
      </c>
      <c r="B28" s="4">
        <v>53</v>
      </c>
      <c r="C28" s="4">
        <v>28664</v>
      </c>
      <c r="D28" s="4">
        <v>9</v>
      </c>
      <c r="E28" s="4">
        <v>587</v>
      </c>
      <c r="F28" s="4">
        <v>95332</v>
      </c>
      <c r="G28" s="5">
        <f t="shared" si="0"/>
        <v>72</v>
      </c>
      <c r="H28" s="12">
        <f t="shared" si="1"/>
        <v>7.5525531825619942E-4</v>
      </c>
      <c r="K28" s="4"/>
      <c r="P28">
        <f t="shared" si="2"/>
        <v>0</v>
      </c>
    </row>
    <row r="29" spans="1:16" x14ac:dyDescent="0.25">
      <c r="A29" s="9" t="d">
        <v>2015-08-31</v>
      </c>
      <c r="B29" s="4">
        <v>54</v>
      </c>
      <c r="C29" s="4">
        <v>27610</v>
      </c>
      <c r="D29" s="4">
        <v>9</v>
      </c>
      <c r="E29" s="4">
        <v>588</v>
      </c>
      <c r="F29" s="4">
        <v>94074</v>
      </c>
      <c r="G29" s="5">
        <f t="shared" si="0"/>
        <v>1258</v>
      </c>
      <c r="H29" s="12">
        <f t="shared" si="1"/>
        <v>1.3372451474371239E-2</v>
      </c>
      <c r="K29" s="4"/>
      <c r="P29">
        <f t="shared" si="2"/>
        <v>0</v>
      </c>
    </row>
    <row r="30" spans="1:16" x14ac:dyDescent="0.25">
      <c r="A30" s="9" t="d">
        <v>2015-09-01</v>
      </c>
      <c r="B30" s="4">
        <v>54</v>
      </c>
      <c r="C30" s="4">
        <v>26023</v>
      </c>
      <c r="D30" s="4">
        <v>9</v>
      </c>
      <c r="E30" s="4">
        <v>589</v>
      </c>
      <c r="F30" s="4">
        <v>90476</v>
      </c>
      <c r="G30" s="5">
        <f t="shared" si="0"/>
        <v>3598</v>
      </c>
      <c r="H30" s="12">
        <f t="shared" si="1"/>
        <v>3.9767452142004507E-2</v>
      </c>
      <c r="K30" s="4"/>
      <c r="P30">
        <f t="shared" si="2"/>
        <v>0</v>
      </c>
    </row>
    <row r="31" spans="1:16" x14ac:dyDescent="0.25">
      <c r="A31" s="9" t="d">
        <v>2015-09-02</v>
      </c>
      <c r="B31" s="4">
        <v>54</v>
      </c>
      <c r="C31" s="4">
        <v>25754</v>
      </c>
      <c r="D31" s="4">
        <v>9</v>
      </c>
      <c r="E31" s="4">
        <v>589</v>
      </c>
      <c r="F31" s="4">
        <v>89575</v>
      </c>
      <c r="G31" s="5">
        <f t="shared" si="0"/>
        <v>901</v>
      </c>
      <c r="H31" s="12">
        <f t="shared" si="1"/>
        <v>1.005861010326542E-2</v>
      </c>
      <c r="K31" s="4"/>
      <c r="P31">
        <f t="shared" si="2"/>
        <v>0</v>
      </c>
    </row>
    <row r="32" spans="1:16" x14ac:dyDescent="0.25">
      <c r="A32" s="9" t="d">
        <v>2015-09-03</v>
      </c>
      <c r="B32" s="4">
        <v>54</v>
      </c>
      <c r="C32" s="4">
        <v>25660</v>
      </c>
      <c r="D32" s="4">
        <v>9</v>
      </c>
      <c r="E32" s="4">
        <v>589</v>
      </c>
      <c r="F32" s="4">
        <v>88752</v>
      </c>
      <c r="G32" s="5">
        <f t="shared" si="0"/>
        <v>823</v>
      </c>
      <c r="H32" s="12">
        <f t="shared" si="1"/>
        <v>9.2730304669190553E-3</v>
      </c>
      <c r="K32" s="4"/>
      <c r="P32">
        <f t="shared" si="2"/>
        <v>0</v>
      </c>
    </row>
    <row r="33" spans="1:16" x14ac:dyDescent="0.25">
      <c r="A33" s="9" t="d">
        <v>2015-09-07</v>
      </c>
      <c r="B33" s="4">
        <v>55</v>
      </c>
      <c r="C33" s="4">
        <v>25304</v>
      </c>
      <c r="D33" s="4">
        <v>9</v>
      </c>
      <c r="E33" s="4">
        <v>589</v>
      </c>
      <c r="F33" s="4">
        <v>87483</v>
      </c>
      <c r="G33" s="5">
        <f t="shared" si="0"/>
        <v>1269</v>
      </c>
      <c r="H33" s="12">
        <f t="shared" si="1"/>
        <v>1.4505675388361167E-2</v>
      </c>
      <c r="K33" s="4"/>
      <c r="P33">
        <f t="shared" si="2"/>
        <v>0</v>
      </c>
    </row>
    <row r="34" spans="1:16" x14ac:dyDescent="0.25">
      <c r="A34" s="9" t="d">
        <v>2015-09-10</v>
      </c>
      <c r="B34" s="4">
        <v>55</v>
      </c>
      <c r="C34" s="4">
        <v>25208</v>
      </c>
      <c r="D34" s="4">
        <v>9</v>
      </c>
      <c r="E34" s="4">
        <v>589</v>
      </c>
      <c r="F34" s="4">
        <v>87128</v>
      </c>
      <c r="G34" s="5">
        <f t="shared" si="0"/>
        <v>355</v>
      </c>
      <c r="H34" s="12">
        <f t="shared" si="1"/>
        <v>4.0744651547149026E-3</v>
      </c>
      <c r="I34">
        <v>297</v>
      </c>
      <c r="J34">
        <v>233</v>
      </c>
      <c r="K34" s="4"/>
      <c r="P34">
        <f t="shared" si="2"/>
        <v>0</v>
      </c>
    </row>
    <row r="35" spans="1:16" x14ac:dyDescent="0.25">
      <c r="A35" s="9" t="d">
        <v>2015-09-10</v>
      </c>
      <c r="B35" s="4">
        <v>55</v>
      </c>
      <c r="C35" s="4">
        <v>24895</v>
      </c>
      <c r="D35" s="4">
        <v>9</v>
      </c>
      <c r="E35" s="4">
        <v>589</v>
      </c>
      <c r="F35" s="4">
        <v>86460</v>
      </c>
      <c r="G35" s="5">
        <f t="shared" ref="G35" si="3">F34-F35</f>
        <v>668</v>
      </c>
      <c r="H35" s="12">
        <f t="shared" ref="H35" si="4">G35/F35</f>
        <v>7.7261161230626875E-3</v>
      </c>
      <c r="I35">
        <v>291</v>
      </c>
      <c r="J35">
        <v>231</v>
      </c>
      <c r="K35" s="4"/>
      <c r="P35">
        <f t="shared" si="2"/>
        <v>0</v>
      </c>
    </row>
    <row r="36" spans="1:16" x14ac:dyDescent="0.25">
      <c r="A36" s="9" t="d">
        <v>2015-09-17</v>
      </c>
      <c r="B36" s="4">
        <v>55</v>
      </c>
      <c r="C36" s="4">
        <v>24330</v>
      </c>
      <c r="D36" s="4">
        <v>9</v>
      </c>
      <c r="E36" s="4">
        <v>589</v>
      </c>
      <c r="F36" s="4">
        <v>84969</v>
      </c>
      <c r="G36" s="5">
        <f t="shared" ref="G36:G38" si="5">F35-F36</f>
        <v>1491</v>
      </c>
      <c r="H36" s="12">
        <f t="shared" ref="H36:H38" si="6">G36/F36</f>
        <v>1.7547576174840235E-2</v>
      </c>
      <c r="I36">
        <v>260</v>
      </c>
      <c r="J36">
        <v>215</v>
      </c>
      <c r="K36" s="4"/>
      <c r="P36">
        <f t="shared" si="2"/>
        <v>0</v>
      </c>
    </row>
    <row r="37" spans="1:16" x14ac:dyDescent="0.25">
      <c r="A37" s="9" t="d">
        <v>2015-09-20</v>
      </c>
      <c r="B37" s="4">
        <v>55</v>
      </c>
      <c r="C37" s="4">
        <v>24310</v>
      </c>
      <c r="D37" s="4">
        <v>9</v>
      </c>
      <c r="E37" s="4">
        <v>589</v>
      </c>
      <c r="F37" s="4">
        <v>83865</v>
      </c>
      <c r="G37" s="5">
        <f t="shared" si="5"/>
        <v>1104</v>
      </c>
      <c r="H37" s="12">
        <f t="shared" si="6"/>
        <v>1.3164013593274905E-2</v>
      </c>
      <c r="I37">
        <v>250</v>
      </c>
      <c r="J37">
        <v>209</v>
      </c>
      <c r="K37" s="4"/>
      <c r="P37">
        <f>SUM(L37:O37)</f>
        <v>0</v>
      </c>
    </row>
    <row r="38" spans="1:16" x14ac:dyDescent="0.25">
      <c r="A38" s="9" t="d">
        <v>2015-09-21</v>
      </c>
      <c r="B38" s="4">
        <v>56</v>
      </c>
      <c r="C38" s="4">
        <v>24138</v>
      </c>
      <c r="D38" s="4">
        <v>9</v>
      </c>
      <c r="E38" s="4">
        <v>588</v>
      </c>
      <c r="F38" s="4">
        <v>80561</v>
      </c>
      <c r="G38" s="5">
        <f t="shared" si="5"/>
        <v>3304</v>
      </c>
      <c r="H38" s="12">
        <f t="shared" si="6"/>
        <v>4.1012400541204801E-2</v>
      </c>
      <c r="I38">
        <v>225</v>
      </c>
      <c r="J38">
        <v>212</v>
      </c>
      <c r="K38" s="4"/>
      <c r="P38">
        <f t="shared" si="2"/>
        <v>0</v>
      </c>
    </row>
    <row r="39" spans="1:16" x14ac:dyDescent="0.25">
      <c r="A39" s="9" t="d">
        <v>2015-09-22</v>
      </c>
      <c r="B39" s="4">
        <v>56</v>
      </c>
      <c r="C39" s="4">
        <v>23974</v>
      </c>
      <c r="D39" s="4">
        <v>9</v>
      </c>
      <c r="E39" s="4">
        <v>588</v>
      </c>
      <c r="F39" s="4">
        <v>79867</v>
      </c>
      <c r="G39" s="5">
        <f t="shared" ref="G39" si="7">F38-F39</f>
        <v>694</v>
      </c>
      <c r="H39" s="12">
        <f t="shared" ref="H39" si="8">G39/F39</f>
        <v>8.6894462043146728E-3</v>
      </c>
      <c r="I39">
        <v>199</v>
      </c>
      <c r="J39">
        <v>213</v>
      </c>
      <c r="K39" s="4"/>
      <c r="P39">
        <f t="shared" si="2"/>
        <v>0</v>
      </c>
    </row>
    <row r="40" spans="1:16" x14ac:dyDescent="0.25">
      <c r="A40" s="9" t="d">
        <v>2015-09-30</v>
      </c>
      <c r="B40" s="4">
        <v>56</v>
      </c>
      <c r="C40" s="4">
        <v>23976</v>
      </c>
      <c r="D40" s="4">
        <v>9</v>
      </c>
      <c r="E40" s="4">
        <v>588</v>
      </c>
      <c r="F40" s="4">
        <v>79878</v>
      </c>
      <c r="G40" s="5">
        <f t="shared" ref="G40" si="9">F39-F40</f>
        <v>-11</v>
      </c>
      <c r="H40" s="12">
        <f t="shared" ref="H40" si="10">G40/F40</f>
        <v>-1.3771000776183681E-4</v>
      </c>
      <c r="I40">
        <v>201</v>
      </c>
      <c r="J40">
        <v>222</v>
      </c>
      <c r="K40" s="4"/>
      <c r="P40">
        <f t="shared" si="2"/>
        <v>0</v>
      </c>
    </row>
    <row r="41" spans="1:16" x14ac:dyDescent="0.25">
      <c r="A41" s="9" t="d">
        <v>2015-10-01</v>
      </c>
      <c r="B41" s="4">
        <v>56</v>
      </c>
      <c r="C41" s="4">
        <v>23952</v>
      </c>
      <c r="D41" s="4">
        <v>9</v>
      </c>
      <c r="E41" s="4">
        <v>588</v>
      </c>
      <c r="F41" s="4">
        <v>79841</v>
      </c>
      <c r="G41" s="5">
        <f t="shared" ref="G41" si="11">F40-F41</f>
        <v>37</v>
      </c>
      <c r="H41" s="12">
        <f t="shared" ref="H41" si="12">G41/F41</f>
        <v>4.6342104933555441E-4</v>
      </c>
      <c r="I41">
        <v>200</v>
      </c>
      <c r="J41">
        <v>225</v>
      </c>
      <c r="K41" s="4"/>
      <c r="P41">
        <f t="shared" si="2"/>
        <v>0</v>
      </c>
    </row>
    <row r="42" spans="1:16" x14ac:dyDescent="0.25">
      <c r="A42" s="9" t="d">
        <v>2015-10-05</v>
      </c>
      <c r="B42" s="4">
        <v>56</v>
      </c>
      <c r="C42" s="4">
        <v>23990</v>
      </c>
      <c r="D42" s="4">
        <v>9</v>
      </c>
      <c r="E42" s="4">
        <v>588</v>
      </c>
      <c r="F42" s="4">
        <v>78851</v>
      </c>
      <c r="G42" s="5">
        <f t="shared" ref="G42" si="13">F41-F42</f>
        <v>990</v>
      </c>
      <c r="H42" s="12">
        <f t="shared" ref="H42" si="14">G42/F42</f>
        <v>1.2555325867775932E-2</v>
      </c>
      <c r="I42">
        <v>212</v>
      </c>
      <c r="J42">
        <v>220</v>
      </c>
      <c r="K42" s="4"/>
      <c r="P42">
        <f t="shared" si="2"/>
        <v>0</v>
      </c>
    </row>
    <row r="43" spans="1:16" x14ac:dyDescent="0.25">
      <c r="A43" s="9" t="d">
        <v>2015-10-11</v>
      </c>
      <c r="B43" s="4">
        <v>56</v>
      </c>
      <c r="C43" s="4">
        <v>23933</v>
      </c>
      <c r="D43" s="4">
        <v>9</v>
      </c>
      <c r="E43" s="4">
        <v>588</v>
      </c>
      <c r="F43" s="4">
        <v>78790</v>
      </c>
      <c r="G43" s="5">
        <f t="shared" ref="G43" si="15">F42-F43</f>
        <v>61</v>
      </c>
      <c r="H43" s="12">
        <f t="shared" ref="H43" si="16">G43/F43</f>
        <v>7.7420992511740064E-4</v>
      </c>
      <c r="I43">
        <v>214</v>
      </c>
      <c r="J43">
        <v>219</v>
      </c>
      <c r="K43" s="4"/>
      <c r="P43">
        <f t="shared" si="2"/>
        <v>0</v>
      </c>
    </row>
    <row r="44" spans="1:16" x14ac:dyDescent="0.25">
      <c r="A44" s="9" t="d">
        <v>2015-10-26</v>
      </c>
      <c r="B44" s="4">
        <v>57</v>
      </c>
      <c r="C44" s="4">
        <v>23757</v>
      </c>
      <c r="D44" s="4">
        <v>9</v>
      </c>
      <c r="E44" s="4">
        <v>589</v>
      </c>
      <c r="F44" s="4">
        <v>78043</v>
      </c>
      <c r="G44" s="5">
        <f t="shared" ref="G44" si="17">F43-F44</f>
        <v>747</v>
      </c>
      <c r="H44" s="12">
        <f t="shared" ref="H44" si="18">G44/F44</f>
        <v>9.5716464000615044E-3</v>
      </c>
      <c r="I44">
        <v>210</v>
      </c>
      <c r="J44">
        <v>219</v>
      </c>
      <c r="K44" s="4"/>
      <c r="P44">
        <f t="shared" si="2"/>
        <v>0</v>
      </c>
    </row>
    <row r="45" spans="1:16" x14ac:dyDescent="0.25">
      <c r="A45" s="9" t="d">
        <v>2015-10-27</v>
      </c>
      <c r="B45" s="4">
        <v>57</v>
      </c>
      <c r="C45" s="4">
        <v>23744</v>
      </c>
      <c r="D45" s="4">
        <v>9</v>
      </c>
      <c r="E45" s="4">
        <v>589</v>
      </c>
      <c r="F45" s="4">
        <v>77990</v>
      </c>
      <c r="G45" s="5">
        <f t="shared" ref="G45" si="19">F44-F45</f>
        <v>53</v>
      </c>
      <c r="H45" s="12">
        <f t="shared" ref="H45" si="20">G45/F45</f>
        <v>6.7957430439799971E-4</v>
      </c>
      <c r="I45">
        <v>202</v>
      </c>
      <c r="J45">
        <v>206</v>
      </c>
      <c r="K45" s="4"/>
      <c r="P45">
        <f t="shared" si="2"/>
        <v>0</v>
      </c>
    </row>
    <row r="46" spans="1:16" x14ac:dyDescent="0.25">
      <c r="A46" s="9" t="d">
        <v>2015-11-03</v>
      </c>
      <c r="B46" s="4">
        <v>57</v>
      </c>
      <c r="C46" s="4">
        <v>23744</v>
      </c>
      <c r="D46" s="4">
        <v>9</v>
      </c>
      <c r="E46" s="4">
        <v>598</v>
      </c>
      <c r="F46" s="4">
        <v>77990</v>
      </c>
      <c r="G46" s="5">
        <f t="shared" ref="G46" si="21">F45-F46</f>
        <v>0</v>
      </c>
      <c r="H46" s="12">
        <f t="shared" ref="H46" si="22">G46/F46</f>
        <v>0</v>
      </c>
      <c r="I46">
        <v>202</v>
      </c>
      <c r="J46">
        <v>206</v>
      </c>
      <c r="K46" s="4"/>
      <c r="L46">
        <v>2</v>
      </c>
    </row>
    <row r="47" spans="1:16" x14ac:dyDescent="0.25">
      <c r="A47" s="9" t="d">
        <v>2015-12-21</v>
      </c>
      <c r="B47" s="4">
        <v>57</v>
      </c>
      <c r="C47" s="4">
        <v>23748</v>
      </c>
      <c r="D47" s="4">
        <v>9</v>
      </c>
      <c r="E47" s="4">
        <v>589</v>
      </c>
      <c r="F47" s="4">
        <v>77996</v>
      </c>
      <c r="G47" s="5">
        <f t="shared" ref="G47" si="23">F46-F47</f>
        <v>-6</v>
      </c>
      <c r="H47" s="12">
        <f t="shared" ref="H47" si="24">G47/F47</f>
        <v>-7.6927021898558898E-5</v>
      </c>
      <c r="I47">
        <v>201</v>
      </c>
      <c r="J47">
        <v>206</v>
      </c>
      <c r="K47" s="4"/>
    </row>
    <row r="48" spans="1:16" x14ac:dyDescent="0.25">
      <c r="A48" s="9" t="d">
        <v>2015-12-04</v>
      </c>
      <c r="B48" s="4">
        <v>57</v>
      </c>
      <c r="C48" s="4">
        <v>23756</v>
      </c>
      <c r="D48" s="4">
        <v>9</v>
      </c>
      <c r="E48" s="4">
        <v>589</v>
      </c>
      <c r="F48" s="4">
        <v>77776</v>
      </c>
      <c r="G48" s="5">
        <f t="shared" ref="G48" si="25">F47-F48</f>
        <v>220</v>
      </c>
      <c r="H48" s="12">
        <f t="shared" ref="H48" si="26">G48/F48</f>
        <v>2.828636083110471E-3</v>
      </c>
      <c r="I48">
        <v>207</v>
      </c>
      <c r="J48">
        <v>210</v>
      </c>
      <c r="K48" s="4"/>
    </row>
    <row r="49" spans="1:11" x14ac:dyDescent="0.25">
      <c r="A49" s="9" t="d">
        <v>2016-01-10</v>
      </c>
      <c r="B49" s="4">
        <v>57</v>
      </c>
      <c r="C49" s="4">
        <v>23590</v>
      </c>
      <c r="D49" s="4">
        <v>9</v>
      </c>
      <c r="E49" s="4">
        <v>589</v>
      </c>
      <c r="F49" s="4">
        <v>77200</v>
      </c>
      <c r="G49" s="5">
        <f t="shared" ref="G49" si="27">F48-F49</f>
        <v>576</v>
      </c>
      <c r="H49" s="12">
        <f t="shared" ref="H49" si="28">G49/F49</f>
        <v>7.4611398963730568E-3</v>
      </c>
      <c r="K49" s="4"/>
    </row>
    <row r="50" spans="1:11" x14ac:dyDescent="0.25">
      <c r="A50" s="9" t="d">
        <v>2016-01-11</v>
      </c>
      <c r="B50" s="4">
        <v>57</v>
      </c>
      <c r="C50" s="4">
        <v>23456</v>
      </c>
      <c r="D50" s="4">
        <v>9</v>
      </c>
      <c r="E50" s="4">
        <v>589</v>
      </c>
      <c r="F50" s="4">
        <v>76323</v>
      </c>
      <c r="G50" s="5">
        <f t="shared" ref="G50" si="29">F49-F50</f>
        <v>877</v>
      </c>
      <c r="H50" s="12">
        <f t="shared" ref="H50" si="30">G50/F50</f>
        <v>1.1490638470710008E-2</v>
      </c>
      <c r="I50">
        <v>140</v>
      </c>
      <c r="J50">
        <v>206</v>
      </c>
      <c r="K50" s="4"/>
    </row>
    <row r="51" spans="1:11" x14ac:dyDescent="0.25">
      <c r="A51" s="9" t="d">
        <v>2016-01-12</v>
      </c>
      <c r="B51" s="4">
        <v>57</v>
      </c>
      <c r="C51" s="4">
        <v>22982</v>
      </c>
      <c r="D51" s="4">
        <v>9</v>
      </c>
      <c r="E51" s="4">
        <v>589</v>
      </c>
      <c r="F51" s="4">
        <v>74892</v>
      </c>
      <c r="G51" s="5">
        <f t="shared" ref="G51" si="31">F50-F51</f>
        <v>1431</v>
      </c>
      <c r="H51" s="12">
        <f t="shared" ref="H51" si="32">G51/F51</f>
        <v>1.9107514821342732E-2</v>
      </c>
      <c r="K51" s="4"/>
    </row>
    <row r="52" spans="1:11" x14ac:dyDescent="0.25">
      <c r="A52" s="9" t="d">
        <v>2016-01-14</v>
      </c>
      <c r="B52" s="4">
        <v>57</v>
      </c>
      <c r="C52" s="4">
        <v>22914</v>
      </c>
      <c r="D52" s="4">
        <v>9</v>
      </c>
      <c r="E52" s="4">
        <v>592</v>
      </c>
      <c r="F52" s="4">
        <v>73859</v>
      </c>
      <c r="G52" s="5">
        <f t="shared" ref="G52" si="33">F51-F52</f>
        <v>1033</v>
      </c>
      <c r="H52" s="12">
        <f t="shared" ref="H52" si="34">G52/F52</f>
        <v>1.3986108666513222E-2</v>
      </c>
      <c r="K52" s="4"/>
    </row>
    <row r="53" spans="1:11" x14ac:dyDescent="0.25">
      <c r="A53" s="9" t="d">
        <v>2016-02-03</v>
      </c>
      <c r="B53" s="4">
        <v>57</v>
      </c>
      <c r="C53" s="4">
        <v>23037</v>
      </c>
      <c r="D53" s="4">
        <v>9</v>
      </c>
      <c r="E53">
        <v>594</v>
      </c>
      <c r="F53" s="4">
        <v>74102</v>
      </c>
      <c r="G53" s="5">
        <f t="shared" ref="G53" si="35">F52-F53</f>
        <v>-243</v>
      </c>
      <c r="H53" s="12">
        <f t="shared" ref="H53" si="36">G53/F53</f>
        <v>-3.2792637175784729E-3</v>
      </c>
    </row>
    <row r="54" spans="1:11" x14ac:dyDescent="0.25">
      <c r="A54" s="9" t="d">
        <v>2016-02-03</v>
      </c>
      <c r="B54" s="4">
        <v>57</v>
      </c>
      <c r="C54" s="4">
        <v>22940</v>
      </c>
      <c r="D54" s="4">
        <v>9</v>
      </c>
      <c r="E54" s="4">
        <v>594</v>
      </c>
      <c r="F54" s="4">
        <v>73743</v>
      </c>
      <c r="G54" s="5">
        <f t="shared" ref="G54:G80" si="37">F53-F54</f>
        <v>359</v>
      </c>
      <c r="H54" s="12">
        <f t="shared" ref="H54:H80" si="38">G54/F54</f>
        <v>4.8682586821800038E-3</v>
      </c>
      <c r="K54" s="24" t="s">
        <v>84</v>
      </c>
    </row>
    <row r="55" spans="1:11" x14ac:dyDescent="0.25">
      <c r="A55" s="9" t="d">
        <v>2016-02-09</v>
      </c>
      <c r="B55" s="4">
        <v>57</v>
      </c>
      <c r="C55" s="4">
        <v>22883</v>
      </c>
      <c r="D55" s="4">
        <v>9</v>
      </c>
      <c r="E55" s="4">
        <v>594</v>
      </c>
      <c r="F55" s="4">
        <v>73574</v>
      </c>
      <c r="G55" s="5">
        <f t="shared" si="37"/>
        <v>169</v>
      </c>
      <c r="H55" s="12">
        <f t="shared" si="38"/>
        <v>2.2970070948976542E-3</v>
      </c>
      <c r="K55" s="4"/>
    </row>
    <row r="56" spans="1:11" x14ac:dyDescent="0.25">
      <c r="A56" s="9" t="d">
        <v>2016-02-10</v>
      </c>
      <c r="B56" s="4">
        <v>57</v>
      </c>
      <c r="C56" s="4">
        <v>22545</v>
      </c>
      <c r="D56" s="4">
        <v>9</v>
      </c>
      <c r="E56" s="4">
        <v>594</v>
      </c>
      <c r="F56" s="4">
        <v>72907</v>
      </c>
      <c r="G56" s="5">
        <f t="shared" si="37"/>
        <v>667</v>
      </c>
      <c r="H56" s="12">
        <f t="shared" si="38"/>
        <v>9.1486414198910949E-3</v>
      </c>
      <c r="I56">
        <v>84</v>
      </c>
      <c r="J56">
        <v>186</v>
      </c>
      <c r="K56" s="4"/>
    </row>
    <row r="57" spans="1:11" x14ac:dyDescent="0.25">
      <c r="A57" s="9" t="d">
        <v>2016-08-01</v>
      </c>
      <c r="B57" s="4">
        <v>57</v>
      </c>
      <c r="C57" s="4">
        <v>22698</v>
      </c>
      <c r="D57" s="4">
        <v>9</v>
      </c>
      <c r="E57" s="4">
        <v>604</v>
      </c>
      <c r="F57" s="4">
        <v>73092</v>
      </c>
      <c r="G57" s="5">
        <f t="shared" si="37"/>
        <v>-185</v>
      </c>
      <c r="H57" s="12">
        <f t="shared" si="38"/>
        <v>-2.5310567503967602E-3</v>
      </c>
      <c r="K57" s="4"/>
    </row>
    <row r="58" spans="1:11" x14ac:dyDescent="0.25">
      <c r="A58" s="9" t="d">
        <v>2016-10-17</v>
      </c>
      <c r="B58" s="4">
        <v>57</v>
      </c>
      <c r="C58" s="4">
        <v>23090</v>
      </c>
      <c r="D58" s="4">
        <v>9</v>
      </c>
      <c r="E58" s="4">
        <v>615</v>
      </c>
      <c r="F58" s="4">
        <v>74166</v>
      </c>
      <c r="G58" s="5">
        <f t="shared" si="37"/>
        <v>-1074</v>
      </c>
      <c r="H58" s="12">
        <f t="shared" si="38"/>
        <v>-1.4481029042957689E-2</v>
      </c>
      <c r="K58" s="4"/>
    </row>
    <row r="59" spans="1:11" x14ac:dyDescent="0.25">
      <c r="A59" s="9" t="d">
        <v>2017-01-25</v>
      </c>
      <c r="B59" s="4">
        <v>57</v>
      </c>
      <c r="C59" s="4">
        <v>23217</v>
      </c>
      <c r="D59" s="4">
        <v>9</v>
      </c>
      <c r="E59" s="4">
        <v>615</v>
      </c>
      <c r="F59" s="4">
        <v>74940</v>
      </c>
      <c r="G59" s="5">
        <f t="shared" si="37"/>
        <v>-774</v>
      </c>
      <c r="H59" s="12">
        <f t="shared" si="38"/>
        <v>-1.032826261008807E-2</v>
      </c>
      <c r="K59" s="4"/>
    </row>
    <row r="60" spans="1:11" x14ac:dyDescent="0.25">
      <c r="A60" s="9" t="d">
        <v>2017-03-30</v>
      </c>
      <c r="B60" s="4">
        <v>57</v>
      </c>
      <c r="C60" s="4">
        <v>23241</v>
      </c>
      <c r="D60" s="4">
        <v>9</v>
      </c>
      <c r="E60" s="4">
        <v>616</v>
      </c>
      <c r="F60" s="4">
        <v>74977</v>
      </c>
      <c r="G60" s="5">
        <f t="shared" si="37"/>
        <v>-37</v>
      </c>
      <c r="H60" s="12">
        <f t="shared" si="38"/>
        <v>-4.9348466863171378E-4</v>
      </c>
      <c r="I60">
        <v>84</v>
      </c>
      <c r="J60">
        <v>176</v>
      </c>
      <c r="K60" s="4"/>
    </row>
    <row r="61" spans="1:11" x14ac:dyDescent="0.25">
      <c r="A61" s="9"/>
      <c r="B61" s="4"/>
      <c r="C61" s="4"/>
      <c r="D61" s="4"/>
      <c r="E61" s="4"/>
      <c r="F61" s="4"/>
      <c r="G61" s="5">
        <f t="shared" si="37"/>
        <v>74977</v>
      </c>
      <c r="H61" s="12" t="e">
        <f t="shared" si="38"/>
        <v>#DIV/0!</v>
      </c>
      <c r="K61" s="4"/>
    </row>
    <row r="62" spans="1:11" x14ac:dyDescent="0.25">
      <c r="A62" s="9"/>
      <c r="B62" s="4"/>
      <c r="C62" s="4"/>
      <c r="D62" s="4"/>
      <c r="E62" s="4"/>
      <c r="F62" s="4"/>
      <c r="G62" s="5">
        <f t="shared" si="37"/>
        <v>0</v>
      </c>
      <c r="H62" s="12" t="e">
        <f t="shared" si="38"/>
        <v>#DIV/0!</v>
      </c>
      <c r="K62" s="4"/>
    </row>
    <row r="63" spans="1:11" x14ac:dyDescent="0.25">
      <c r="A63" s="9"/>
      <c r="B63" s="4"/>
      <c r="C63" s="4"/>
      <c r="D63" s="4"/>
      <c r="E63" s="4"/>
      <c r="F63" s="4"/>
      <c r="G63" s="5">
        <f t="shared" si="37"/>
        <v>0</v>
      </c>
      <c r="H63" s="12" t="e">
        <f t="shared" si="38"/>
        <v>#DIV/0!</v>
      </c>
      <c r="K63" s="4"/>
    </row>
    <row r="64" spans="1:11" x14ac:dyDescent="0.25">
      <c r="A64" s="9"/>
      <c r="B64" s="4"/>
      <c r="C64" s="4"/>
      <c r="D64" s="4"/>
      <c r="E64" s="4"/>
      <c r="F64" s="4"/>
      <c r="G64" s="5">
        <f t="shared" si="37"/>
        <v>0</v>
      </c>
      <c r="H64" s="12" t="e">
        <f t="shared" si="38"/>
        <v>#DIV/0!</v>
      </c>
      <c r="K64" s="4"/>
    </row>
    <row r="65" spans="1:11" x14ac:dyDescent="0.25">
      <c r="A65" s="9"/>
      <c r="B65" s="4"/>
      <c r="C65" s="4"/>
      <c r="D65" s="4"/>
      <c r="E65" s="4"/>
      <c r="F65" s="4"/>
      <c r="G65" s="5">
        <f t="shared" si="37"/>
        <v>0</v>
      </c>
      <c r="H65" s="12" t="e">
        <f t="shared" si="38"/>
        <v>#DIV/0!</v>
      </c>
      <c r="K65" s="4"/>
    </row>
    <row r="66" spans="1:11" x14ac:dyDescent="0.25">
      <c r="A66" s="9"/>
      <c r="B66" s="4"/>
      <c r="C66" s="4"/>
      <c r="D66" s="4"/>
      <c r="E66" s="4"/>
      <c r="F66" s="4"/>
      <c r="G66" s="5">
        <f t="shared" si="37"/>
        <v>0</v>
      </c>
      <c r="H66" s="12" t="e">
        <f t="shared" si="38"/>
        <v>#DIV/0!</v>
      </c>
      <c r="K66" s="4"/>
    </row>
    <row r="67" spans="1:11" x14ac:dyDescent="0.25">
      <c r="A67" s="9"/>
      <c r="B67" s="4"/>
      <c r="C67" s="4"/>
      <c r="D67" s="4"/>
      <c r="E67" s="4"/>
      <c r="F67" s="4"/>
      <c r="G67" s="5">
        <f t="shared" si="37"/>
        <v>0</v>
      </c>
      <c r="H67" s="12" t="e">
        <f t="shared" si="38"/>
        <v>#DIV/0!</v>
      </c>
      <c r="K67" s="4"/>
    </row>
    <row r="68" spans="1:11" x14ac:dyDescent="0.25">
      <c r="A68" s="9"/>
      <c r="B68" s="4"/>
      <c r="C68" s="4"/>
      <c r="D68" s="4"/>
      <c r="E68" s="4"/>
      <c r="F68" s="4"/>
      <c r="G68" s="5">
        <f t="shared" si="37"/>
        <v>0</v>
      </c>
      <c r="H68" s="12" t="e">
        <f t="shared" si="38"/>
        <v>#DIV/0!</v>
      </c>
      <c r="K68" s="4"/>
    </row>
    <row r="69" spans="1:11" x14ac:dyDescent="0.25">
      <c r="A69" s="9"/>
      <c r="B69" s="4"/>
      <c r="C69" s="4"/>
      <c r="D69" s="4"/>
      <c r="E69" s="4"/>
      <c r="F69" s="4"/>
      <c r="G69" s="5">
        <f t="shared" si="37"/>
        <v>0</v>
      </c>
      <c r="H69" s="12" t="e">
        <f t="shared" si="38"/>
        <v>#DIV/0!</v>
      </c>
      <c r="K69" s="4"/>
    </row>
    <row r="70" spans="1:11" x14ac:dyDescent="0.25">
      <c r="A70" s="9"/>
      <c r="B70" s="4"/>
      <c r="C70" s="4"/>
      <c r="D70" s="4"/>
      <c r="E70" s="4"/>
      <c r="F70" s="4"/>
      <c r="G70" s="5">
        <f t="shared" si="37"/>
        <v>0</v>
      </c>
      <c r="H70" s="12" t="e">
        <f t="shared" si="38"/>
        <v>#DIV/0!</v>
      </c>
      <c r="K70" s="4"/>
    </row>
    <row r="71" spans="1:11" x14ac:dyDescent="0.25">
      <c r="A71" s="9"/>
      <c r="B71" s="4"/>
      <c r="C71" s="4"/>
      <c r="D71" s="4"/>
      <c r="E71" s="4"/>
      <c r="F71" s="4"/>
      <c r="G71" s="5">
        <f t="shared" si="37"/>
        <v>0</v>
      </c>
      <c r="H71" s="12" t="e">
        <f t="shared" si="38"/>
        <v>#DIV/0!</v>
      </c>
      <c r="K71" s="4"/>
    </row>
    <row r="72" spans="1:11" x14ac:dyDescent="0.25">
      <c r="A72" s="9"/>
      <c r="B72" s="4"/>
      <c r="C72" s="4"/>
      <c r="D72" s="4"/>
      <c r="E72" s="4"/>
      <c r="F72" s="4"/>
      <c r="G72" s="5">
        <f t="shared" si="37"/>
        <v>0</v>
      </c>
      <c r="H72" s="12" t="e">
        <f t="shared" si="38"/>
        <v>#DIV/0!</v>
      </c>
      <c r="K72" s="4"/>
    </row>
    <row r="73" spans="1:11" x14ac:dyDescent="0.25">
      <c r="A73" s="9"/>
      <c r="B73" s="4"/>
      <c r="C73" s="4"/>
      <c r="D73" s="4"/>
      <c r="E73" s="4"/>
      <c r="F73" s="4"/>
      <c r="G73" s="5">
        <f t="shared" si="37"/>
        <v>0</v>
      </c>
      <c r="H73" s="12" t="e">
        <f t="shared" si="38"/>
        <v>#DIV/0!</v>
      </c>
      <c r="K73" s="4"/>
    </row>
    <row r="74" spans="1:11" x14ac:dyDescent="0.25">
      <c r="A74" s="9"/>
      <c r="B74" s="4"/>
      <c r="C74" s="4"/>
      <c r="D74" s="4"/>
      <c r="E74" s="4"/>
      <c r="F74" s="4"/>
      <c r="G74" s="5">
        <f t="shared" si="37"/>
        <v>0</v>
      </c>
      <c r="H74" s="12" t="e">
        <f t="shared" si="38"/>
        <v>#DIV/0!</v>
      </c>
      <c r="K74" s="4"/>
    </row>
    <row r="75" spans="1:11" x14ac:dyDescent="0.25">
      <c r="A75" s="9"/>
      <c r="B75" s="4"/>
      <c r="C75" s="4"/>
      <c r="D75" s="4"/>
      <c r="E75" s="4"/>
      <c r="F75" s="4"/>
      <c r="G75" s="5">
        <f t="shared" si="37"/>
        <v>0</v>
      </c>
      <c r="H75" s="12" t="e">
        <f t="shared" si="38"/>
        <v>#DIV/0!</v>
      </c>
      <c r="K75" s="4"/>
    </row>
    <row r="76" spans="1:11" x14ac:dyDescent="0.25">
      <c r="A76" s="9"/>
      <c r="B76" s="4"/>
      <c r="C76" s="4"/>
      <c r="D76" s="4"/>
      <c r="E76" s="4"/>
      <c r="F76" s="4"/>
      <c r="G76" s="5">
        <f t="shared" si="37"/>
        <v>0</v>
      </c>
      <c r="H76" s="12" t="e">
        <f t="shared" si="38"/>
        <v>#DIV/0!</v>
      </c>
      <c r="K76" s="4"/>
    </row>
    <row r="77" spans="1:11" x14ac:dyDescent="0.25">
      <c r="A77" s="9"/>
      <c r="B77" s="4"/>
      <c r="C77" s="4"/>
      <c r="D77" s="4"/>
      <c r="E77" s="4"/>
      <c r="F77" s="4"/>
      <c r="G77" s="5">
        <f t="shared" si="37"/>
        <v>0</v>
      </c>
      <c r="H77" s="12" t="e">
        <f t="shared" si="38"/>
        <v>#DIV/0!</v>
      </c>
      <c r="K77" s="4"/>
    </row>
    <row r="78" spans="1:11" x14ac:dyDescent="0.25">
      <c r="A78" s="9"/>
      <c r="B78" s="4"/>
      <c r="C78" s="4"/>
      <c r="D78" s="4"/>
      <c r="E78" s="4"/>
      <c r="F78" s="4"/>
      <c r="G78" s="5">
        <f t="shared" si="37"/>
        <v>0</v>
      </c>
      <c r="H78" s="12" t="e">
        <f t="shared" si="38"/>
        <v>#DIV/0!</v>
      </c>
      <c r="K78" s="4"/>
    </row>
    <row r="79" spans="1:11" x14ac:dyDescent="0.25">
      <c r="A79" s="9"/>
      <c r="B79" s="4"/>
      <c r="C79" s="4"/>
      <c r="D79" s="4"/>
      <c r="E79" s="4"/>
      <c r="F79" s="4"/>
      <c r="G79" s="5">
        <f t="shared" si="37"/>
        <v>0</v>
      </c>
      <c r="H79" s="12" t="e">
        <f t="shared" si="38"/>
        <v>#DIV/0!</v>
      </c>
      <c r="K79" s="4"/>
    </row>
    <row r="80" spans="1:11" x14ac:dyDescent="0.25">
      <c r="A80" s="4"/>
      <c r="B80" s="4"/>
      <c r="C80" s="4"/>
      <c r="D80" s="4"/>
      <c r="E80" s="4"/>
      <c r="F80" s="4"/>
      <c r="G80" s="5">
        <f t="shared" si="37"/>
        <v>0</v>
      </c>
      <c r="H80" s="12" t="e">
        <f t="shared" si="38"/>
        <v>#DIV/0!</v>
      </c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K81" s="4"/>
    </row>
    <row r="82" spans="1:11" x14ac:dyDescent="0.25">
      <c r="A82" s="10" t="s">
        <v>36</v>
      </c>
      <c r="B82" s="10">
        <f>MAX(B19:B81)-MIN(B19:B81)</f>
        <v>4</v>
      </c>
      <c r="C82" s="10">
        <f t="shared" ref="C82:J82" si="39">MAX(C19:C81)-MIN(C19:C81)</f>
        <v>6513</v>
      </c>
      <c r="D82" s="10">
        <f t="shared" si="39"/>
        <v>0</v>
      </c>
      <c r="E82" s="10">
        <f t="shared" si="39"/>
        <v>40</v>
      </c>
      <c r="F82" s="10">
        <f t="shared" si="39"/>
        <v>29628</v>
      </c>
      <c r="G82" s="10">
        <f t="shared" si="39"/>
        <v>76051</v>
      </c>
      <c r="H82" s="4"/>
      <c r="I82" s="4">
        <f t="shared" si="39"/>
        <v>213</v>
      </c>
      <c r="J82" s="4">
        <f t="shared" si="39"/>
        <v>57</v>
      </c>
      <c r="K82" s="4"/>
    </row>
  </sheetData>
  <conditionalFormatting sqref="H2:H40 H76:H82">
    <cfRule type="cellIs" dxfId="28" priority="24" operator="lessThan">
      <formula>0</formula>
    </cfRule>
  </conditionalFormatting>
  <conditionalFormatting sqref="G2:G40 G76:G82">
    <cfRule type="cellIs" dxfId="27" priority="23" operator="lessThan">
      <formula>0</formula>
    </cfRule>
  </conditionalFormatting>
  <conditionalFormatting sqref="H41">
    <cfRule type="cellIs" dxfId="26" priority="22" operator="lessThan">
      <formula>0</formula>
    </cfRule>
  </conditionalFormatting>
  <conditionalFormatting sqref="G41">
    <cfRule type="cellIs" dxfId="25" priority="21" operator="lessThan">
      <formula>0</formula>
    </cfRule>
  </conditionalFormatting>
  <conditionalFormatting sqref="H42">
    <cfRule type="cellIs" dxfId="24" priority="20" operator="lessThan">
      <formula>0</formula>
    </cfRule>
  </conditionalFormatting>
  <conditionalFormatting sqref="G42">
    <cfRule type="cellIs" dxfId="23" priority="19" operator="lessThan">
      <formula>0</formula>
    </cfRule>
  </conditionalFormatting>
  <conditionalFormatting sqref="H43">
    <cfRule type="cellIs" dxfId="22" priority="18" operator="lessThan">
      <formula>0</formula>
    </cfRule>
  </conditionalFormatting>
  <conditionalFormatting sqref="G43">
    <cfRule type="cellIs" dxfId="21" priority="17" operator="lessThan">
      <formula>0</formula>
    </cfRule>
  </conditionalFormatting>
  <conditionalFormatting sqref="H44:H45">
    <cfRule type="cellIs" dxfId="20" priority="16" operator="lessThan">
      <formula>0</formula>
    </cfRule>
  </conditionalFormatting>
  <conditionalFormatting sqref="G44:G45">
    <cfRule type="cellIs" dxfId="19" priority="15" operator="lessThan">
      <formula>0</formula>
    </cfRule>
  </conditionalFormatting>
  <conditionalFormatting sqref="H46">
    <cfRule type="cellIs" dxfId="18" priority="14" operator="lessThan">
      <formula>0</formula>
    </cfRule>
  </conditionalFormatting>
  <conditionalFormatting sqref="G46">
    <cfRule type="cellIs" dxfId="17" priority="13" operator="lessThan">
      <formula>0</formula>
    </cfRule>
  </conditionalFormatting>
  <conditionalFormatting sqref="H47">
    <cfRule type="cellIs" dxfId="16" priority="12" operator="lessThan">
      <formula>0</formula>
    </cfRule>
  </conditionalFormatting>
  <conditionalFormatting sqref="G47">
    <cfRule type="cellIs" dxfId="15" priority="11" operator="lessThan">
      <formula>0</formula>
    </cfRule>
  </conditionalFormatting>
  <conditionalFormatting sqref="H48">
    <cfRule type="cellIs" dxfId="14" priority="10" operator="lessThan">
      <formula>0</formula>
    </cfRule>
  </conditionalFormatting>
  <conditionalFormatting sqref="G48">
    <cfRule type="cellIs" dxfId="13" priority="9" operator="lessThan">
      <formula>0</formula>
    </cfRule>
  </conditionalFormatting>
  <conditionalFormatting sqref="H49">
    <cfRule type="cellIs" dxfId="12" priority="8" operator="lessThan">
      <formula>0</formula>
    </cfRule>
  </conditionalFormatting>
  <conditionalFormatting sqref="G49">
    <cfRule type="cellIs" dxfId="11" priority="7" operator="lessThan">
      <formula>0</formula>
    </cfRule>
  </conditionalFormatting>
  <conditionalFormatting sqref="H50:H51">
    <cfRule type="cellIs" dxfId="10" priority="6" operator="lessThan">
      <formula>0</formula>
    </cfRule>
  </conditionalFormatting>
  <conditionalFormatting sqref="G50:G51">
    <cfRule type="cellIs" dxfId="9" priority="5" operator="lessThan">
      <formula>0</formula>
    </cfRule>
  </conditionalFormatting>
  <conditionalFormatting sqref="H52 H54:H75">
    <cfRule type="cellIs" dxfId="8" priority="4" operator="lessThan">
      <formula>0</formula>
    </cfRule>
  </conditionalFormatting>
  <conditionalFormatting sqref="G52 G54:G75">
    <cfRule type="cellIs" dxfId="7" priority="3" operator="lessThan">
      <formula>0</formula>
    </cfRule>
  </conditionalFormatting>
  <conditionalFormatting sqref="H53:H80">
    <cfRule type="cellIs" dxfId="6" priority="2" operator="lessThan">
      <formula>0</formula>
    </cfRule>
  </conditionalFormatting>
  <conditionalFormatting sqref="G53:G80">
    <cfRule type="cellIs" dxfId="5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5"/>
  <sheetViews>
    <sheetView showGridLines="0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2015-05-05</v>
      </c>
      <c r="B2" s="4">
        <v>52</v>
      </c>
      <c r="C2" s="4">
        <v>6185</v>
      </c>
      <c r="D2" s="4">
        <v>9</v>
      </c>
      <c r="E2" s="4">
        <v>358</v>
      </c>
      <c r="F2" s="4">
        <v>24445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 t="d">
        <v>2015-05-14</v>
      </c>
      <c r="B3" s="4">
        <v>52</v>
      </c>
      <c r="C3" s="4">
        <v>5870</v>
      </c>
      <c r="D3" s="4">
        <v>9</v>
      </c>
      <c r="E3" s="4">
        <v>358</v>
      </c>
      <c r="F3" s="4">
        <v>24217</v>
      </c>
      <c r="G3" s="5">
        <f t="shared" ref="G3:G15" si="0">F2-F3</f>
        <v>228</v>
      </c>
      <c r="H3" s="12">
        <f t="shared" ref="H3:H15" si="1">G3/F3</f>
        <v>9.4148738489490853E-3</v>
      </c>
      <c r="I3" s="12"/>
      <c r="J3" s="12"/>
      <c r="K3" s="4" t="s">
        <v>40</v>
      </c>
    </row>
    <row r="4" spans="1:16" x14ac:dyDescent="0.25">
      <c r="A4" s="9" t="d">
        <v>2015-05-31</v>
      </c>
      <c r="B4" s="4">
        <v>52</v>
      </c>
      <c r="C4" s="4">
        <v>5882</v>
      </c>
      <c r="D4" s="4">
        <v>9</v>
      </c>
      <c r="E4" s="4">
        <v>359</v>
      </c>
      <c r="F4" s="4">
        <v>24004</v>
      </c>
      <c r="G4" s="5">
        <f t="shared" si="0"/>
        <v>213</v>
      </c>
      <c r="H4" s="12">
        <f t="shared" si="1"/>
        <v>8.8735210798200296E-3</v>
      </c>
      <c r="I4" s="12"/>
      <c r="J4" s="12"/>
      <c r="K4" s="4" t="s">
        <v>40</v>
      </c>
    </row>
    <row r="5" spans="1:16" x14ac:dyDescent="0.25">
      <c r="A5" s="9" t="d">
        <v>2015-06-01</v>
      </c>
      <c r="B5" s="4">
        <v>52</v>
      </c>
      <c r="C5" s="4">
        <v>5881</v>
      </c>
      <c r="D5" s="4">
        <v>9</v>
      </c>
      <c r="E5" s="4">
        <v>359</v>
      </c>
      <c r="F5" s="4">
        <v>23836</v>
      </c>
      <c r="G5" s="5">
        <f t="shared" si="0"/>
        <v>168</v>
      </c>
      <c r="H5" s="12">
        <f t="shared" si="1"/>
        <v>7.0481624433629802E-3</v>
      </c>
      <c r="I5" s="12"/>
      <c r="J5" s="12"/>
      <c r="K5" s="4"/>
      <c r="P5">
        <f>SUM(L5:N5)</f>
        <v>0</v>
      </c>
    </row>
    <row r="6" spans="1:16" x14ac:dyDescent="0.25">
      <c r="A6" s="9" t="d">
        <v>2015-06-02</v>
      </c>
      <c r="B6" s="4">
        <v>53</v>
      </c>
      <c r="C6" s="4">
        <v>5879</v>
      </c>
      <c r="D6" s="4">
        <v>9</v>
      </c>
      <c r="E6" s="4">
        <v>359</v>
      </c>
      <c r="F6" s="4">
        <v>22485</v>
      </c>
      <c r="G6" s="5">
        <f t="shared" si="0"/>
        <v>1351</v>
      </c>
      <c r="H6" s="12">
        <f t="shared" si="1"/>
        <v>6.0084500778296641E-2</v>
      </c>
      <c r="I6" s="12"/>
      <c r="J6" s="12"/>
      <c r="K6" s="4"/>
      <c r="P6">
        <f>SUM(L6:N6)</f>
        <v>0</v>
      </c>
    </row>
    <row r="7" spans="1:16" x14ac:dyDescent="0.25">
      <c r="A7" s="9" t="d">
        <v>2015-06-07</v>
      </c>
      <c r="B7" s="4">
        <v>52</v>
      </c>
      <c r="C7" s="4">
        <v>5809</v>
      </c>
      <c r="D7" s="4">
        <v>9</v>
      </c>
      <c r="E7" s="4">
        <v>357</v>
      </c>
      <c r="F7" s="4">
        <v>22306</v>
      </c>
      <c r="G7" s="5">
        <f t="shared" si="0"/>
        <v>179</v>
      </c>
      <c r="H7" s="12">
        <f t="shared" si="1"/>
        <v>8.0247467049224426E-3</v>
      </c>
      <c r="I7" s="12"/>
      <c r="J7" s="12"/>
      <c r="K7" s="4"/>
      <c r="P7">
        <f t="shared" ref="P7:P65" si="2">SUM(L7:N7)</f>
        <v>0</v>
      </c>
    </row>
    <row r="8" spans="1:16" x14ac:dyDescent="0.25">
      <c r="A8" s="9" t="d">
        <v>2015-06-08</v>
      </c>
      <c r="B8" s="4">
        <v>52</v>
      </c>
      <c r="C8" s="4">
        <v>5754</v>
      </c>
      <c r="D8" s="4">
        <v>9</v>
      </c>
      <c r="E8" s="4">
        <v>357</v>
      </c>
      <c r="F8" s="4">
        <v>22156</v>
      </c>
      <c r="G8" s="5">
        <f t="shared" si="0"/>
        <v>150</v>
      </c>
      <c r="H8" s="12">
        <f t="shared" si="1"/>
        <v>6.7701751218631522E-3</v>
      </c>
      <c r="I8" s="12"/>
      <c r="J8" s="12"/>
      <c r="K8" s="4" t="s">
        <v>46</v>
      </c>
      <c r="P8">
        <f t="shared" si="2"/>
        <v>0</v>
      </c>
    </row>
    <row r="9" spans="1:16" x14ac:dyDescent="0.25">
      <c r="A9" s="9" t="d">
        <v>2015-06-09</v>
      </c>
      <c r="B9" s="4">
        <v>52</v>
      </c>
      <c r="C9" s="4">
        <v>5754</v>
      </c>
      <c r="D9" s="4">
        <v>9</v>
      </c>
      <c r="E9" s="4">
        <v>357</v>
      </c>
      <c r="F9" s="4">
        <v>22156</v>
      </c>
      <c r="G9" s="5">
        <f t="shared" si="0"/>
        <v>0</v>
      </c>
      <c r="H9" s="12">
        <f t="shared" si="1"/>
        <v>0</v>
      </c>
      <c r="I9" s="12"/>
      <c r="J9" s="12"/>
      <c r="K9" s="4" t="s">
        <v>47</v>
      </c>
      <c r="P9">
        <f t="shared" si="2"/>
        <v>0</v>
      </c>
    </row>
    <row r="10" spans="1:16" x14ac:dyDescent="0.25">
      <c r="A10" s="9" t="d">
        <v>2015-06-11</v>
      </c>
      <c r="B10" s="4">
        <v>53</v>
      </c>
      <c r="C10" s="4">
        <v>5755</v>
      </c>
      <c r="D10" s="4">
        <v>9</v>
      </c>
      <c r="E10" s="4">
        <v>357</v>
      </c>
      <c r="F10" s="4">
        <v>22128</v>
      </c>
      <c r="G10" s="5">
        <f t="shared" si="0"/>
        <v>28</v>
      </c>
      <c r="H10" s="12">
        <f t="shared" si="1"/>
        <v>1.2653651482284888E-3</v>
      </c>
      <c r="I10" s="12"/>
      <c r="J10" s="12"/>
      <c r="K10" s="4" t="s">
        <v>48</v>
      </c>
      <c r="P10">
        <f t="shared" si="2"/>
        <v>0</v>
      </c>
    </row>
    <row r="11" spans="1:16" x14ac:dyDescent="0.25">
      <c r="A11" s="9" t="d">
        <v>2015-06-25</v>
      </c>
      <c r="B11" s="4">
        <v>53</v>
      </c>
      <c r="C11" s="4">
        <v>5722</v>
      </c>
      <c r="D11" s="4">
        <v>9</v>
      </c>
      <c r="E11" s="4">
        <v>357</v>
      </c>
      <c r="F11" s="4">
        <v>21146</v>
      </c>
      <c r="G11" s="5">
        <f t="shared" si="0"/>
        <v>982</v>
      </c>
      <c r="H11" s="12">
        <f t="shared" si="1"/>
        <v>4.64390428449825E-2</v>
      </c>
      <c r="I11" s="12"/>
      <c r="J11" s="12"/>
      <c r="K11" s="4" t="s">
        <v>48</v>
      </c>
      <c r="P11">
        <f t="shared" si="2"/>
        <v>0</v>
      </c>
    </row>
    <row r="12" spans="1:16" x14ac:dyDescent="0.25">
      <c r="A12" s="9" t="d">
        <v>2015-10-26</v>
      </c>
      <c r="B12" s="4">
        <v>52</v>
      </c>
      <c r="C12" s="4">
        <v>5732</v>
      </c>
      <c r="D12" s="4">
        <v>9</v>
      </c>
      <c r="E12" s="4">
        <v>360</v>
      </c>
      <c r="F12" s="4">
        <v>21219</v>
      </c>
      <c r="G12" s="5">
        <f t="shared" si="0"/>
        <v>-73</v>
      </c>
      <c r="H12" s="12">
        <f t="shared" si="1"/>
        <v>-3.4403129270936424E-3</v>
      </c>
      <c r="I12" s="5">
        <v>41</v>
      </c>
      <c r="J12" s="5">
        <v>1.01</v>
      </c>
      <c r="K12" s="4"/>
      <c r="P12">
        <f t="shared" si="2"/>
        <v>0</v>
      </c>
    </row>
    <row r="13" spans="1:16" x14ac:dyDescent="0.25">
      <c r="A13" s="9" t="d">
        <v>2015-11-03</v>
      </c>
      <c r="B13" s="4">
        <v>53</v>
      </c>
      <c r="C13" s="4">
        <v>5734</v>
      </c>
      <c r="D13" s="4">
        <v>9</v>
      </c>
      <c r="E13" s="4">
        <v>360</v>
      </c>
      <c r="F13" s="4">
        <v>20887</v>
      </c>
      <c r="G13" s="5">
        <f t="shared" si="0"/>
        <v>332</v>
      </c>
      <c r="H13" s="12">
        <f t="shared" si="1"/>
        <v>1.5895054340020108E-2</v>
      </c>
      <c r="I13" s="5">
        <v>39</v>
      </c>
      <c r="J13" s="5">
        <v>98</v>
      </c>
      <c r="K13" s="4"/>
      <c r="P13">
        <f t="shared" si="2"/>
        <v>0</v>
      </c>
    </row>
    <row r="14" spans="1:16" x14ac:dyDescent="0.25">
      <c r="A14" s="9" t="d">
        <v>2015-11-04</v>
      </c>
      <c r="B14" s="4">
        <v>53</v>
      </c>
      <c r="C14" s="4">
        <v>5731</v>
      </c>
      <c r="D14" s="4">
        <v>9</v>
      </c>
      <c r="E14" s="4">
        <v>360</v>
      </c>
      <c r="F14" s="4">
        <v>20827</v>
      </c>
      <c r="G14" s="5">
        <f t="shared" si="0"/>
        <v>60</v>
      </c>
      <c r="H14" s="12">
        <f t="shared" si="1"/>
        <v>2.8808757862390168E-3</v>
      </c>
      <c r="I14" s="5">
        <v>28</v>
      </c>
      <c r="J14" s="5">
        <v>50</v>
      </c>
      <c r="K14" s="4"/>
      <c r="L14">
        <v>1</v>
      </c>
      <c r="M14">
        <v>7</v>
      </c>
      <c r="N14">
        <v>1</v>
      </c>
      <c r="P14">
        <f t="shared" si="2"/>
        <v>9</v>
      </c>
    </row>
    <row r="15" spans="1:16" x14ac:dyDescent="0.25">
      <c r="A15" s="9" t="d">
        <v>2016-01-19</v>
      </c>
      <c r="B15" s="4">
        <v>53</v>
      </c>
      <c r="C15" s="4">
        <v>5480</v>
      </c>
      <c r="D15" s="4">
        <v>9</v>
      </c>
      <c r="E15" s="4">
        <v>355</v>
      </c>
      <c r="F15" s="4">
        <v>19688</v>
      </c>
      <c r="G15" s="5">
        <f t="shared" si="0"/>
        <v>1139</v>
      </c>
      <c r="H15" s="12">
        <f t="shared" si="1"/>
        <v>5.7852498984152782E-2</v>
      </c>
      <c r="I15" s="5">
        <v>21</v>
      </c>
      <c r="J15" s="5">
        <v>42</v>
      </c>
      <c r="K15" s="4"/>
      <c r="P15">
        <f t="shared" si="2"/>
        <v>0</v>
      </c>
    </row>
    <row r="16" spans="1:16" x14ac:dyDescent="0.25">
      <c r="A16" s="9" t="d">
        <v>2017-01-22</v>
      </c>
      <c r="B16" s="4">
        <v>55</v>
      </c>
      <c r="C16" s="4">
        <v>5480</v>
      </c>
      <c r="D16" s="4">
        <v>9</v>
      </c>
      <c r="E16" s="4">
        <v>355</v>
      </c>
      <c r="F16" s="4">
        <v>19675</v>
      </c>
      <c r="G16" s="5">
        <f t="shared" ref="G16:G40" si="3">F15-F16</f>
        <v>13</v>
      </c>
      <c r="H16" s="12">
        <f t="shared" ref="H16:H40" si="4">G16/F16</f>
        <v>6.6073697585768739E-4</v>
      </c>
      <c r="I16" s="5"/>
      <c r="J16" s="5"/>
      <c r="K16" s="4" t="s">
        <v>86</v>
      </c>
      <c r="P16">
        <f t="shared" si="2"/>
        <v>0</v>
      </c>
    </row>
    <row r="17" spans="1:11" x14ac:dyDescent="0.25">
      <c r="A17" s="9" t="d">
        <v>2017-01-22</v>
      </c>
      <c r="B17" s="4">
        <v>53</v>
      </c>
      <c r="C17" s="4">
        <v>5374</v>
      </c>
      <c r="D17" s="4">
        <v>9</v>
      </c>
      <c r="E17" s="4">
        <v>356</v>
      </c>
      <c r="F17" s="4">
        <v>19260</v>
      </c>
      <c r="G17" s="5">
        <f t="shared" si="3"/>
        <v>415</v>
      </c>
      <c r="H17" s="12">
        <f t="shared" si="4"/>
        <v>2.1547248182762203E-2</v>
      </c>
      <c r="I17" s="5"/>
      <c r="J17" s="5"/>
      <c r="K17" s="4"/>
    </row>
    <row r="18" spans="1:11" x14ac:dyDescent="0.25">
      <c r="A18" s="9" t="d">
        <v>2017-01-29</v>
      </c>
      <c r="B18" s="4">
        <v>53</v>
      </c>
      <c r="C18" s="4">
        <v>5320</v>
      </c>
      <c r="D18">
        <v>9</v>
      </c>
      <c r="E18" s="4">
        <v>356</v>
      </c>
      <c r="F18" s="4">
        <v>19177</v>
      </c>
      <c r="G18" s="5">
        <f t="shared" si="3"/>
        <v>83</v>
      </c>
      <c r="H18" s="12" t="e">
        <f>G18/#REF!</f>
        <v>#REF!</v>
      </c>
      <c r="I18" s="5"/>
      <c r="J18" s="5"/>
      <c r="K18" s="4"/>
    </row>
    <row r="19" spans="1:11" x14ac:dyDescent="0.25">
      <c r="A19" s="9" t="d">
        <v>2017-01-31</v>
      </c>
      <c r="B19" s="4">
        <v>54</v>
      </c>
      <c r="C19" s="4">
        <v>4941</v>
      </c>
      <c r="D19" s="4">
        <v>9</v>
      </c>
      <c r="E19" s="4">
        <v>356</v>
      </c>
      <c r="F19" s="4">
        <v>18779</v>
      </c>
      <c r="G19" s="5">
        <f t="shared" si="3"/>
        <v>398</v>
      </c>
      <c r="H19" s="12">
        <f t="shared" si="4"/>
        <v>2.119388678843389E-2</v>
      </c>
      <c r="I19" s="5"/>
      <c r="J19" s="5"/>
      <c r="K19" s="4"/>
    </row>
    <row r="20" spans="1:11" x14ac:dyDescent="0.25">
      <c r="A20" s="26" t="d">
        <v>2017-02-02</v>
      </c>
      <c r="B20" s="4">
        <v>54</v>
      </c>
      <c r="C20" s="4">
        <v>4831</v>
      </c>
      <c r="D20" s="4">
        <v>9</v>
      </c>
      <c r="E20" s="4">
        <v>356</v>
      </c>
      <c r="F20" s="4">
        <v>18683</v>
      </c>
      <c r="G20" s="5">
        <f t="shared" si="3"/>
        <v>96</v>
      </c>
      <c r="H20" s="12">
        <f t="shared" si="4"/>
        <v>5.1383610769148427E-3</v>
      </c>
      <c r="I20" s="5"/>
      <c r="J20" s="5"/>
      <c r="K20" s="4"/>
    </row>
    <row r="21" spans="1:11" x14ac:dyDescent="0.25">
      <c r="A21" s="26" t="d">
        <v>2017-02-08</v>
      </c>
      <c r="B21" s="4">
        <v>57</v>
      </c>
      <c r="C21" s="4">
        <v>4815</v>
      </c>
      <c r="D21" s="4">
        <v>9</v>
      </c>
      <c r="E21" s="4">
        <v>363</v>
      </c>
      <c r="F21" s="4">
        <v>18613</v>
      </c>
      <c r="G21" s="5">
        <f t="shared" si="3"/>
        <v>70</v>
      </c>
      <c r="H21" s="12">
        <f t="shared" si="4"/>
        <v>3.7608123354644601E-3</v>
      </c>
      <c r="I21" s="5"/>
      <c r="J21" s="5"/>
      <c r="K21" s="4"/>
    </row>
    <row r="22" spans="1:11" x14ac:dyDescent="0.25">
      <c r="A22" s="4"/>
      <c r="B22" s="4"/>
      <c r="C22" s="4"/>
      <c r="D22" s="4"/>
      <c r="E22" s="4"/>
      <c r="F22" s="4"/>
      <c r="G22" s="5">
        <f t="shared" si="3"/>
        <v>18613</v>
      </c>
      <c r="H22" s="12" t="e">
        <f t="shared" si="4"/>
        <v>#DIV/0!</v>
      </c>
      <c r="I22" s="5"/>
      <c r="J22" s="5"/>
      <c r="K22" s="4"/>
    </row>
    <row r="23" spans="1:11" x14ac:dyDescent="0.25">
      <c r="A23" s="4"/>
      <c r="B23" s="4"/>
      <c r="C23" s="4"/>
      <c r="D23" s="4"/>
      <c r="E23" s="4"/>
      <c r="F23" s="4"/>
      <c r="G23" s="5">
        <f t="shared" si="3"/>
        <v>0</v>
      </c>
      <c r="H23" s="12" t="e">
        <f t="shared" si="4"/>
        <v>#DIV/0!</v>
      </c>
      <c r="I23" s="5"/>
      <c r="J23" s="5"/>
      <c r="K23" s="4"/>
    </row>
    <row r="24" spans="1:11" x14ac:dyDescent="0.25">
      <c r="A24" s="4"/>
      <c r="B24" s="4"/>
      <c r="C24" s="4"/>
      <c r="D24" s="4"/>
      <c r="E24" s="4"/>
      <c r="F24" s="4"/>
      <c r="G24" s="5">
        <f t="shared" si="3"/>
        <v>0</v>
      </c>
      <c r="H24" s="12" t="e">
        <f t="shared" si="4"/>
        <v>#DIV/0!</v>
      </c>
      <c r="I24" s="5"/>
      <c r="J24" s="5"/>
      <c r="K24" s="4"/>
    </row>
    <row r="25" spans="1:11" x14ac:dyDescent="0.25">
      <c r="A25" s="4"/>
      <c r="B25" s="4"/>
      <c r="C25" s="4"/>
      <c r="D25" s="4"/>
      <c r="E25" s="4"/>
      <c r="F25" s="4"/>
      <c r="G25" s="5">
        <f t="shared" si="3"/>
        <v>0</v>
      </c>
      <c r="H25" s="12" t="e">
        <f t="shared" si="4"/>
        <v>#DIV/0!</v>
      </c>
      <c r="I25" s="5"/>
      <c r="J25" s="5"/>
      <c r="K25" s="4"/>
    </row>
    <row r="26" spans="1:11" x14ac:dyDescent="0.25">
      <c r="A26" s="4"/>
      <c r="B26" s="4"/>
      <c r="C26" s="4"/>
      <c r="D26" s="4"/>
      <c r="E26" s="4"/>
      <c r="F26" s="4"/>
      <c r="G26" s="5">
        <f t="shared" si="3"/>
        <v>0</v>
      </c>
      <c r="H26" s="12" t="e">
        <f t="shared" si="4"/>
        <v>#DIV/0!</v>
      </c>
      <c r="I26" s="5"/>
      <c r="J26" s="5"/>
      <c r="K26" s="4"/>
    </row>
    <row r="27" spans="1:11" x14ac:dyDescent="0.25">
      <c r="A27" s="4"/>
      <c r="B27" s="4"/>
      <c r="C27" s="4"/>
      <c r="D27" s="4"/>
      <c r="E27" s="4"/>
      <c r="F27" s="4"/>
      <c r="G27" s="5">
        <f t="shared" si="3"/>
        <v>0</v>
      </c>
      <c r="H27" s="12" t="e">
        <f t="shared" si="4"/>
        <v>#DIV/0!</v>
      </c>
      <c r="I27" s="5"/>
      <c r="J27" s="5"/>
      <c r="K27" s="4"/>
    </row>
    <row r="28" spans="1:11" x14ac:dyDescent="0.25">
      <c r="A28" s="4"/>
      <c r="B28" s="4"/>
      <c r="C28" s="4"/>
      <c r="D28" s="4"/>
      <c r="E28" s="4"/>
      <c r="F28" s="4"/>
      <c r="G28" s="5">
        <f t="shared" si="3"/>
        <v>0</v>
      </c>
      <c r="H28" s="12" t="e">
        <f t="shared" si="4"/>
        <v>#DIV/0!</v>
      </c>
      <c r="I28" s="5"/>
      <c r="J28" s="5"/>
      <c r="K28" s="4"/>
    </row>
    <row r="29" spans="1:11" x14ac:dyDescent="0.25">
      <c r="A29" s="4"/>
      <c r="B29" s="4"/>
      <c r="C29" s="4"/>
      <c r="D29" s="4"/>
      <c r="E29" s="4"/>
      <c r="F29" s="4"/>
      <c r="G29" s="5">
        <f t="shared" si="3"/>
        <v>0</v>
      </c>
      <c r="H29" s="12" t="e">
        <f t="shared" si="4"/>
        <v>#DIV/0!</v>
      </c>
      <c r="I29" s="5"/>
      <c r="J29" s="5"/>
      <c r="K29" s="4"/>
    </row>
    <row r="30" spans="1:11" x14ac:dyDescent="0.25">
      <c r="A30" s="4"/>
      <c r="B30" s="4"/>
      <c r="C30" s="4"/>
      <c r="D30" s="4"/>
      <c r="E30" s="4"/>
      <c r="F30" s="4"/>
      <c r="G30" s="5">
        <f t="shared" si="3"/>
        <v>0</v>
      </c>
      <c r="H30" s="12" t="e">
        <f t="shared" si="4"/>
        <v>#DIV/0!</v>
      </c>
      <c r="I30" s="5"/>
      <c r="J30" s="5"/>
      <c r="K30" s="4"/>
    </row>
    <row r="31" spans="1:11" x14ac:dyDescent="0.25">
      <c r="A31" s="4"/>
      <c r="B31" s="4"/>
      <c r="C31" s="4"/>
      <c r="D31" s="4"/>
      <c r="E31" s="4"/>
      <c r="F31" s="4"/>
      <c r="G31" s="5">
        <f t="shared" si="3"/>
        <v>0</v>
      </c>
      <c r="H31" s="12" t="e">
        <f t="shared" si="4"/>
        <v>#DIV/0!</v>
      </c>
      <c r="I31" s="5"/>
      <c r="J31" s="5"/>
      <c r="K31" s="4"/>
    </row>
    <row r="32" spans="1:11" x14ac:dyDescent="0.25">
      <c r="A32" s="4"/>
      <c r="B32" s="4"/>
      <c r="C32" s="4"/>
      <c r="D32" s="4"/>
      <c r="E32" s="4"/>
      <c r="F32" s="4"/>
      <c r="G32" s="5">
        <f t="shared" si="3"/>
        <v>0</v>
      </c>
      <c r="H32" s="12" t="e">
        <f t="shared" si="4"/>
        <v>#DIV/0!</v>
      </c>
      <c r="I32" s="5"/>
      <c r="J32" s="5"/>
      <c r="K32" s="4"/>
    </row>
    <row r="33" spans="1:16" x14ac:dyDescent="0.25">
      <c r="A33" s="4"/>
      <c r="B33" s="4"/>
      <c r="C33" s="4"/>
      <c r="D33" s="4"/>
      <c r="E33" s="4"/>
      <c r="F33" s="4"/>
      <c r="G33" s="5">
        <f t="shared" si="3"/>
        <v>0</v>
      </c>
      <c r="H33" s="12" t="e">
        <f t="shared" si="4"/>
        <v>#DIV/0!</v>
      </c>
      <c r="I33" s="5"/>
      <c r="J33" s="5"/>
      <c r="K33" s="4"/>
    </row>
    <row r="34" spans="1:16" x14ac:dyDescent="0.25">
      <c r="A34" s="4"/>
      <c r="B34" s="4"/>
      <c r="C34" s="4"/>
      <c r="D34" s="4"/>
      <c r="E34" s="4"/>
      <c r="F34" s="4"/>
      <c r="G34" s="5">
        <f t="shared" si="3"/>
        <v>0</v>
      </c>
      <c r="H34" s="12" t="e">
        <f t="shared" si="4"/>
        <v>#DIV/0!</v>
      </c>
      <c r="I34" s="5"/>
      <c r="J34" s="5"/>
      <c r="K34" s="4"/>
    </row>
    <row r="35" spans="1:16" x14ac:dyDescent="0.25">
      <c r="A35" s="4"/>
      <c r="B35" s="4"/>
      <c r="C35" s="4"/>
      <c r="D35" s="4"/>
      <c r="E35" s="4"/>
      <c r="F35" s="4"/>
      <c r="G35" s="5">
        <f t="shared" si="3"/>
        <v>0</v>
      </c>
      <c r="H35" s="12" t="e">
        <f t="shared" si="4"/>
        <v>#DIV/0!</v>
      </c>
      <c r="I35" s="5"/>
      <c r="J35" s="5"/>
      <c r="K35" s="4"/>
    </row>
    <row r="36" spans="1:16" x14ac:dyDescent="0.25">
      <c r="A36" s="4"/>
      <c r="B36" s="4"/>
      <c r="C36" s="4"/>
      <c r="D36" s="4"/>
      <c r="E36" s="4"/>
      <c r="F36" s="4"/>
      <c r="G36" s="5">
        <f t="shared" si="3"/>
        <v>0</v>
      </c>
      <c r="H36" s="12" t="e">
        <f t="shared" si="4"/>
        <v>#DIV/0!</v>
      </c>
      <c r="I36" s="5"/>
      <c r="J36" s="5"/>
      <c r="K36" s="4"/>
    </row>
    <row r="37" spans="1:16" x14ac:dyDescent="0.25">
      <c r="A37" s="4"/>
      <c r="B37" s="4"/>
      <c r="C37" s="4"/>
      <c r="D37" s="4"/>
      <c r="E37" s="4"/>
      <c r="F37" s="4"/>
      <c r="G37" s="5">
        <f t="shared" si="3"/>
        <v>0</v>
      </c>
      <c r="H37" s="12" t="e">
        <f t="shared" si="4"/>
        <v>#DIV/0!</v>
      </c>
      <c r="I37" s="5"/>
      <c r="J37" s="5"/>
      <c r="K37" s="4"/>
      <c r="P37">
        <f t="shared" si="2"/>
        <v>0</v>
      </c>
    </row>
    <row r="38" spans="1:16" x14ac:dyDescent="0.25">
      <c r="A38" s="4"/>
      <c r="B38" s="4"/>
      <c r="C38" s="4"/>
      <c r="D38" s="4"/>
      <c r="E38" s="4"/>
      <c r="F38" s="4"/>
      <c r="G38" s="5">
        <f t="shared" si="3"/>
        <v>0</v>
      </c>
      <c r="H38" s="12" t="e">
        <f t="shared" si="4"/>
        <v>#DIV/0!</v>
      </c>
      <c r="I38" s="5"/>
      <c r="J38" s="5"/>
      <c r="K38" s="4"/>
      <c r="P38">
        <f t="shared" si="2"/>
        <v>0</v>
      </c>
    </row>
    <row r="39" spans="1:16" x14ac:dyDescent="0.25">
      <c r="A39" s="4"/>
      <c r="B39" s="4"/>
      <c r="C39" s="4"/>
      <c r="D39" s="4"/>
      <c r="E39" s="4"/>
      <c r="F39" s="4"/>
      <c r="G39" s="5">
        <f t="shared" si="3"/>
        <v>0</v>
      </c>
      <c r="H39" s="12" t="e">
        <f t="shared" si="4"/>
        <v>#DIV/0!</v>
      </c>
      <c r="I39" s="5"/>
      <c r="J39" s="5"/>
      <c r="K39" s="4"/>
      <c r="P39">
        <f t="shared" si="2"/>
        <v>0</v>
      </c>
    </row>
    <row r="40" spans="1:16" x14ac:dyDescent="0.25">
      <c r="A40" s="4"/>
      <c r="B40" s="4"/>
      <c r="C40" s="4"/>
      <c r="D40" s="4"/>
      <c r="E40" s="4"/>
      <c r="F40" s="4"/>
      <c r="G40" s="5">
        <f t="shared" si="3"/>
        <v>0</v>
      </c>
      <c r="H40" s="12" t="e">
        <f t="shared" si="4"/>
        <v>#DIV/0!</v>
      </c>
      <c r="I40" s="5"/>
      <c r="J40" s="5"/>
      <c r="K40" s="4"/>
      <c r="P40">
        <f t="shared" si="2"/>
        <v>0</v>
      </c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5"/>
      <c r="J41" s="5"/>
      <c r="K41" s="4"/>
      <c r="P41">
        <f t="shared" si="2"/>
        <v>0</v>
      </c>
    </row>
    <row r="42" spans="1:16" x14ac:dyDescent="0.25">
      <c r="A42" s="10" t="s">
        <v>36</v>
      </c>
      <c r="B42" s="10">
        <f>MAX(B2:B41)-MIN(B2:B41)</f>
        <v>5</v>
      </c>
      <c r="C42" s="10">
        <f t="shared" ref="C42:G42" si="5">MAX(C2:C41)-MIN(C2:C41)</f>
        <v>1370</v>
      </c>
      <c r="D42" s="10">
        <f t="shared" si="5"/>
        <v>0</v>
      </c>
      <c r="E42" s="10">
        <f t="shared" si="5"/>
        <v>8</v>
      </c>
      <c r="F42" s="10">
        <f t="shared" si="5"/>
        <v>5832</v>
      </c>
      <c r="G42" s="10">
        <f t="shared" si="5"/>
        <v>18686</v>
      </c>
      <c r="H42" s="4"/>
      <c r="I42" s="7">
        <f>MAX(I1:I40)-MIN(I1:I40)</f>
        <v>20</v>
      </c>
      <c r="J42" s="7">
        <f>MAX(J1:J40)-MIN(J1:J40)</f>
        <v>96.99</v>
      </c>
      <c r="K42" s="4"/>
      <c r="P42">
        <f t="shared" si="2"/>
        <v>0</v>
      </c>
    </row>
    <row r="43" spans="1:16" x14ac:dyDescent="0.25">
      <c r="P43">
        <f t="shared" si="2"/>
        <v>0</v>
      </c>
    </row>
    <row r="44" spans="1:16" x14ac:dyDescent="0.25">
      <c r="P44">
        <f t="shared" si="2"/>
        <v>0</v>
      </c>
    </row>
    <row r="45" spans="1:16" x14ac:dyDescent="0.25">
      <c r="P45">
        <f t="shared" si="2"/>
        <v>0</v>
      </c>
    </row>
    <row r="46" spans="1:16" x14ac:dyDescent="0.25">
      <c r="P46">
        <f t="shared" si="2"/>
        <v>0</v>
      </c>
    </row>
    <row r="47" spans="1:16" x14ac:dyDescent="0.25">
      <c r="P47">
        <f t="shared" si="2"/>
        <v>0</v>
      </c>
    </row>
    <row r="48" spans="1:16" x14ac:dyDescent="0.25">
      <c r="P48">
        <f t="shared" si="2"/>
        <v>0</v>
      </c>
    </row>
    <row r="49" spans="9:16" x14ac:dyDescent="0.25">
      <c r="P49">
        <f t="shared" si="2"/>
        <v>0</v>
      </c>
    </row>
    <row r="50" spans="9:16" x14ac:dyDescent="0.25">
      <c r="P50">
        <f t="shared" si="2"/>
        <v>0</v>
      </c>
    </row>
    <row r="51" spans="9:16" x14ac:dyDescent="0.25">
      <c r="P51">
        <f t="shared" si="2"/>
        <v>0</v>
      </c>
    </row>
    <row r="52" spans="9:16" x14ac:dyDescent="0.25">
      <c r="P52">
        <f t="shared" si="2"/>
        <v>0</v>
      </c>
    </row>
    <row r="53" spans="9:16" x14ac:dyDescent="0.25">
      <c r="P53">
        <f t="shared" si="2"/>
        <v>0</v>
      </c>
    </row>
    <row r="54" spans="9:16" x14ac:dyDescent="0.25">
      <c r="I54">
        <v>297</v>
      </c>
      <c r="J54">
        <v>233</v>
      </c>
      <c r="P54">
        <f t="shared" si="2"/>
        <v>0</v>
      </c>
    </row>
    <row r="55" spans="9:16" x14ac:dyDescent="0.25">
      <c r="P55">
        <f t="shared" si="2"/>
        <v>0</v>
      </c>
    </row>
    <row r="56" spans="9:16" x14ac:dyDescent="0.25">
      <c r="P56">
        <f t="shared" si="2"/>
        <v>0</v>
      </c>
    </row>
    <row r="57" spans="9:16" x14ac:dyDescent="0.25">
      <c r="P57">
        <f>SUM(L57:O57)</f>
        <v>0</v>
      </c>
    </row>
    <row r="58" spans="9:16" x14ac:dyDescent="0.25">
      <c r="P58">
        <f t="shared" si="2"/>
        <v>0</v>
      </c>
    </row>
    <row r="59" spans="9:16" x14ac:dyDescent="0.25">
      <c r="I59" s="4">
        <f t="shared" ref="I59:J59" si="6">MAX(I39:I58)-MIN(I39:I58)</f>
        <v>277</v>
      </c>
      <c r="J59" s="4">
        <f t="shared" si="6"/>
        <v>136.01</v>
      </c>
      <c r="P59">
        <f t="shared" si="2"/>
        <v>0</v>
      </c>
    </row>
    <row r="60" spans="9:16" x14ac:dyDescent="0.25">
      <c r="P60">
        <f t="shared" si="2"/>
        <v>0</v>
      </c>
    </row>
    <row r="61" spans="9:16" x14ac:dyDescent="0.25">
      <c r="P61">
        <f t="shared" si="2"/>
        <v>0</v>
      </c>
    </row>
    <row r="62" spans="9:16" x14ac:dyDescent="0.25">
      <c r="P62">
        <f t="shared" si="2"/>
        <v>0</v>
      </c>
    </row>
    <row r="63" spans="9:16" x14ac:dyDescent="0.25">
      <c r="P63">
        <f t="shared" si="2"/>
        <v>0</v>
      </c>
    </row>
    <row r="64" spans="9:16" x14ac:dyDescent="0.25">
      <c r="P64">
        <f t="shared" si="2"/>
        <v>0</v>
      </c>
    </row>
    <row r="65" spans="16:16" x14ac:dyDescent="0.25">
      <c r="P65">
        <f t="shared" si="2"/>
        <v>0</v>
      </c>
    </row>
  </sheetData>
  <conditionalFormatting sqref="G2:G12">
    <cfRule type="cellIs" dxfId="4" priority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F18" sqref="F18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2015-05-05</v>
      </c>
      <c r="B2" s="4">
        <v>55</v>
      </c>
      <c r="C2" s="4">
        <v>7942</v>
      </c>
      <c r="D2" s="4">
        <v>8</v>
      </c>
      <c r="E2" s="4">
        <v>391</v>
      </c>
      <c r="F2" s="4">
        <v>34000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/>
      <c r="B3" s="4">
        <v>55</v>
      </c>
      <c r="C3" s="4">
        <v>7777</v>
      </c>
      <c r="D3" s="4">
        <v>8</v>
      </c>
      <c r="E3" s="4">
        <v>391</v>
      </c>
      <c r="F3" s="4">
        <v>33765</v>
      </c>
      <c r="G3" s="5">
        <f t="shared" ref="G3:G13" si="0">F2-F3</f>
        <v>235</v>
      </c>
      <c r="H3" s="12">
        <f t="shared" ref="H3:H13" si="1">G3/F3</f>
        <v>6.9598696875462756E-3</v>
      </c>
      <c r="I3" s="12"/>
      <c r="J3" s="12"/>
      <c r="K3" s="4" t="s">
        <v>40</v>
      </c>
    </row>
    <row r="4" spans="1:16" x14ac:dyDescent="0.25">
      <c r="A4" s="9"/>
      <c r="B4" s="4">
        <v>55</v>
      </c>
      <c r="C4" s="4">
        <v>7362</v>
      </c>
      <c r="D4" s="4">
        <v>8</v>
      </c>
      <c r="E4" s="4">
        <v>391</v>
      </c>
      <c r="F4" s="4">
        <v>33410</v>
      </c>
      <c r="G4" s="5">
        <f t="shared" si="0"/>
        <v>355</v>
      </c>
      <c r="H4" s="12">
        <f t="shared" si="1"/>
        <v>1.0625561209218797E-2</v>
      </c>
      <c r="I4" s="12"/>
      <c r="J4" s="12"/>
      <c r="K4" s="4" t="s">
        <v>40</v>
      </c>
    </row>
    <row r="5" spans="1:16" x14ac:dyDescent="0.25">
      <c r="A5" s="9" t="d">
        <v>2015-06-08</v>
      </c>
      <c r="B5" s="4">
        <v>56</v>
      </c>
      <c r="C5" s="4">
        <v>7376</v>
      </c>
      <c r="D5" s="4">
        <v>8</v>
      </c>
      <c r="E5" s="4">
        <v>393</v>
      </c>
      <c r="F5" s="4">
        <v>32101</v>
      </c>
      <c r="G5" s="5">
        <f t="shared" si="0"/>
        <v>1309</v>
      </c>
      <c r="H5" s="12">
        <f t="shared" si="1"/>
        <v>4.0777545870845144E-2</v>
      </c>
      <c r="I5" s="12"/>
      <c r="J5" s="12"/>
      <c r="K5" s="4"/>
      <c r="P5">
        <f>SUM(L5:N5)</f>
        <v>0</v>
      </c>
    </row>
    <row r="6" spans="1:16" x14ac:dyDescent="0.25">
      <c r="A6" s="9" t="d">
        <v>2015-06-11</v>
      </c>
      <c r="B6" s="4">
        <v>56</v>
      </c>
      <c r="C6" s="4">
        <v>7378</v>
      </c>
      <c r="D6" s="4">
        <v>8</v>
      </c>
      <c r="E6" s="4">
        <v>393</v>
      </c>
      <c r="F6" s="4">
        <v>32020</v>
      </c>
      <c r="G6" s="5">
        <f t="shared" si="0"/>
        <v>81</v>
      </c>
      <c r="H6" s="12">
        <f t="shared" si="1"/>
        <v>2.5296689569019363E-3</v>
      </c>
      <c r="I6" s="12"/>
      <c r="J6" s="12"/>
      <c r="K6" s="4"/>
      <c r="P6">
        <f>SUM(L6:N6)</f>
        <v>0</v>
      </c>
    </row>
    <row r="7" spans="1:16" x14ac:dyDescent="0.25">
      <c r="A7" s="9" t="d">
        <v>2015-06-18</v>
      </c>
      <c r="B7" s="4">
        <v>56</v>
      </c>
      <c r="C7" s="4">
        <v>7374</v>
      </c>
      <c r="D7" s="4">
        <v>8</v>
      </c>
      <c r="E7" s="4">
        <v>393</v>
      </c>
      <c r="F7" s="4">
        <v>31665</v>
      </c>
      <c r="G7" s="5">
        <f t="shared" si="0"/>
        <v>355</v>
      </c>
      <c r="H7" s="12">
        <f t="shared" si="1"/>
        <v>1.1211116374546028E-2</v>
      </c>
      <c r="I7" s="12"/>
      <c r="J7" s="12"/>
      <c r="K7" s="4"/>
      <c r="P7">
        <f t="shared" ref="P7:P61" si="2">SUM(L7:N7)</f>
        <v>0</v>
      </c>
    </row>
    <row r="8" spans="1:16" x14ac:dyDescent="0.25">
      <c r="A8" s="9" t="d">
        <v>2015-06-21</v>
      </c>
      <c r="B8" s="4">
        <v>56</v>
      </c>
      <c r="C8" s="4">
        <v>7348</v>
      </c>
      <c r="D8" s="4">
        <v>8</v>
      </c>
      <c r="E8" s="4">
        <v>393</v>
      </c>
      <c r="F8" s="4">
        <v>31639</v>
      </c>
      <c r="G8" s="5">
        <f t="shared" si="0"/>
        <v>26</v>
      </c>
      <c r="H8" s="12">
        <f t="shared" si="1"/>
        <v>8.2177059957647212E-4</v>
      </c>
      <c r="I8" s="12"/>
      <c r="J8" s="12"/>
      <c r="K8" s="4" t="s">
        <v>46</v>
      </c>
      <c r="P8">
        <f t="shared" si="2"/>
        <v>0</v>
      </c>
    </row>
    <row r="9" spans="1:16" x14ac:dyDescent="0.25">
      <c r="A9" s="9" t="d">
        <v>2015-06-25</v>
      </c>
      <c r="B9" s="4">
        <v>55</v>
      </c>
      <c r="C9" s="4">
        <v>7254</v>
      </c>
      <c r="D9" s="4">
        <v>8</v>
      </c>
      <c r="E9" s="4">
        <v>392</v>
      </c>
      <c r="F9" s="4">
        <v>31313</v>
      </c>
      <c r="G9" s="5">
        <f t="shared" si="0"/>
        <v>326</v>
      </c>
      <c r="H9" s="12">
        <f t="shared" si="1"/>
        <v>1.0411011401015552E-2</v>
      </c>
      <c r="I9" s="12"/>
      <c r="J9" s="12"/>
      <c r="K9" s="4" t="s">
        <v>47</v>
      </c>
      <c r="P9">
        <f t="shared" si="2"/>
        <v>0</v>
      </c>
    </row>
    <row r="10" spans="1:16" x14ac:dyDescent="0.25">
      <c r="A10" s="9" t="d">
        <v>2015-08-24</v>
      </c>
      <c r="B10" s="4">
        <v>55</v>
      </c>
      <c r="C10" s="4">
        <v>7269</v>
      </c>
      <c r="D10" s="4">
        <v>8</v>
      </c>
      <c r="E10" s="4">
        <v>392</v>
      </c>
      <c r="F10" s="4">
        <v>31326</v>
      </c>
      <c r="G10" s="5">
        <f t="shared" si="0"/>
        <v>-13</v>
      </c>
      <c r="H10" s="12">
        <f t="shared" si="1"/>
        <v>-4.1499074251420546E-4</v>
      </c>
      <c r="I10" s="12"/>
      <c r="J10" s="12"/>
      <c r="K10" s="4" t="s">
        <v>48</v>
      </c>
      <c r="P10">
        <f t="shared" si="2"/>
        <v>0</v>
      </c>
    </row>
    <row r="11" spans="1:16" x14ac:dyDescent="0.25">
      <c r="A11" s="9" t="d">
        <v>2015-11-03</v>
      </c>
      <c r="B11" s="4">
        <v>55</v>
      </c>
      <c r="C11" s="4">
        <v>7273</v>
      </c>
      <c r="D11" s="4">
        <v>8</v>
      </c>
      <c r="E11" s="4">
        <v>393</v>
      </c>
      <c r="F11" s="4">
        <v>31341</v>
      </c>
      <c r="G11" s="5">
        <f t="shared" si="0"/>
        <v>-15</v>
      </c>
      <c r="H11" s="12">
        <f t="shared" si="1"/>
        <v>-4.7860629845888772E-4</v>
      </c>
      <c r="I11" s="12"/>
      <c r="J11" s="12"/>
      <c r="K11" s="4" t="s">
        <v>48</v>
      </c>
      <c r="N11">
        <v>1</v>
      </c>
      <c r="P11">
        <f t="shared" si="2"/>
        <v>1</v>
      </c>
    </row>
    <row r="12" spans="1:16" x14ac:dyDescent="0.25">
      <c r="A12" s="9" t="d">
        <v>2016-01-21</v>
      </c>
      <c r="B12" s="4">
        <v>56</v>
      </c>
      <c r="C12" s="4">
        <v>7266</v>
      </c>
      <c r="D12" s="4">
        <v>8</v>
      </c>
      <c r="E12" s="4">
        <v>395</v>
      </c>
      <c r="F12" s="4">
        <v>31435</v>
      </c>
      <c r="G12" s="5">
        <f t="shared" si="0"/>
        <v>-94</v>
      </c>
      <c r="H12" s="12">
        <f t="shared" si="1"/>
        <v>-2.9902974391601716E-3</v>
      </c>
      <c r="I12" s="4">
        <v>86</v>
      </c>
      <c r="J12" s="4">
        <v>59</v>
      </c>
      <c r="K12" s="4"/>
      <c r="P12">
        <f t="shared" si="2"/>
        <v>0</v>
      </c>
    </row>
    <row r="13" spans="1:16" x14ac:dyDescent="0.25">
      <c r="A13" s="9" t="d">
        <v>2016-01-28</v>
      </c>
      <c r="B13" s="4">
        <v>56</v>
      </c>
      <c r="C13" s="4">
        <v>7196</v>
      </c>
      <c r="D13" s="4">
        <v>8</v>
      </c>
      <c r="E13" s="4">
        <v>388</v>
      </c>
      <c r="F13" s="4">
        <v>30541</v>
      </c>
      <c r="G13" s="5">
        <f t="shared" si="0"/>
        <v>894</v>
      </c>
      <c r="H13" s="12">
        <f t="shared" si="1"/>
        <v>2.9272125994564684E-2</v>
      </c>
      <c r="I13" s="4"/>
      <c r="J13" s="4"/>
      <c r="K13" s="4"/>
      <c r="P13">
        <f t="shared" si="2"/>
        <v>0</v>
      </c>
    </row>
    <row r="14" spans="1:16" x14ac:dyDescent="0.25">
      <c r="A14" s="9" t="d">
        <v>2017-02-08</v>
      </c>
      <c r="B14" s="4">
        <v>55</v>
      </c>
      <c r="C14" s="4">
        <v>7227</v>
      </c>
      <c r="D14" s="4">
        <v>8</v>
      </c>
      <c r="E14" s="4">
        <v>387</v>
      </c>
      <c r="F14" s="4">
        <v>30920</v>
      </c>
      <c r="G14" s="5">
        <f t="shared" ref="G14:G36" si="3">F13-F14</f>
        <v>-379</v>
      </c>
      <c r="H14" s="12">
        <f t="shared" ref="H14:H36" si="4">G14/F14</f>
        <v>-1.2257438551099611E-2</v>
      </c>
      <c r="I14" s="4"/>
      <c r="J14" s="4"/>
      <c r="K14" s="4"/>
    </row>
    <row r="15" spans="1:16" x14ac:dyDescent="0.25">
      <c r="A15" s="9" t="d">
        <v>2017-02-08</v>
      </c>
      <c r="B15" s="4">
        <v>56</v>
      </c>
      <c r="C15" s="4">
        <v>6871</v>
      </c>
      <c r="D15" s="4">
        <v>8</v>
      </c>
      <c r="E15" s="4">
        <v>388</v>
      </c>
      <c r="F15" s="4">
        <v>30686</v>
      </c>
      <c r="G15" s="5">
        <f t="shared" si="3"/>
        <v>234</v>
      </c>
      <c r="H15" s="12">
        <f t="shared" si="4"/>
        <v>7.6256273219057549E-3</v>
      </c>
      <c r="I15" s="4"/>
      <c r="J15" s="4"/>
      <c r="K15" s="4"/>
    </row>
    <row r="16" spans="1:16" x14ac:dyDescent="0.25">
      <c r="A16" s="9" t="d">
        <v>2017-02-09</v>
      </c>
      <c r="B16" s="4">
        <v>56</v>
      </c>
      <c r="C16" s="4">
        <v>6384</v>
      </c>
      <c r="D16" s="4">
        <v>8</v>
      </c>
      <c r="E16" s="4">
        <v>391</v>
      </c>
      <c r="F16" s="4">
        <v>28050</v>
      </c>
      <c r="G16" s="5">
        <f t="shared" si="3"/>
        <v>2636</v>
      </c>
      <c r="H16" s="12">
        <f t="shared" si="4"/>
        <v>9.3975044563279861E-2</v>
      </c>
      <c r="I16" s="4"/>
      <c r="J16" s="4"/>
      <c r="K16" s="4"/>
    </row>
    <row r="17" spans="1:16" x14ac:dyDescent="0.25">
      <c r="A17" s="9" t="d">
        <v>2017-02-14</v>
      </c>
      <c r="B17" s="4">
        <v>57</v>
      </c>
      <c r="C17" s="4">
        <v>5724</v>
      </c>
      <c r="D17" s="4">
        <v>8</v>
      </c>
      <c r="E17" s="4">
        <v>393</v>
      </c>
      <c r="F17" s="4">
        <v>26195</v>
      </c>
      <c r="G17" s="5">
        <f t="shared" si="3"/>
        <v>1855</v>
      </c>
      <c r="H17" s="12">
        <f t="shared" si="4"/>
        <v>7.0815041038366097E-2</v>
      </c>
      <c r="I17" s="4"/>
      <c r="J17" s="4"/>
      <c r="K17" s="4"/>
    </row>
    <row r="18" spans="1:16" x14ac:dyDescent="0.25">
      <c r="A18" s="9" t="d">
        <v>2017-02-28</v>
      </c>
      <c r="B18" s="4">
        <v>57</v>
      </c>
      <c r="C18" s="4">
        <v>5590</v>
      </c>
      <c r="D18" s="4">
        <v>8</v>
      </c>
      <c r="E18" s="4">
        <v>392</v>
      </c>
      <c r="F18" s="4">
        <v>25986</v>
      </c>
      <c r="G18" s="5">
        <f t="shared" si="3"/>
        <v>209</v>
      </c>
      <c r="H18" s="12">
        <f t="shared" si="4"/>
        <v>8.0427922727622572E-3</v>
      </c>
      <c r="I18" s="4"/>
      <c r="J18" s="4"/>
      <c r="K18" s="4"/>
    </row>
    <row r="19" spans="1:16" x14ac:dyDescent="0.25">
      <c r="A19" s="9"/>
      <c r="B19" s="4"/>
      <c r="C19" s="4"/>
      <c r="D19" s="4"/>
      <c r="E19" s="4"/>
      <c r="F19" s="4"/>
      <c r="G19" s="5">
        <f t="shared" si="3"/>
        <v>25986</v>
      </c>
      <c r="H19" s="12" t="e">
        <f t="shared" si="4"/>
        <v>#DIV/0!</v>
      </c>
      <c r="I19" s="4"/>
      <c r="J19" s="4"/>
      <c r="K19" s="4"/>
    </row>
    <row r="20" spans="1:16" x14ac:dyDescent="0.25">
      <c r="A20" s="9"/>
      <c r="B20" s="4"/>
      <c r="C20" s="4"/>
      <c r="D20" s="4"/>
      <c r="E20" s="4"/>
      <c r="F20" s="4"/>
      <c r="G20" s="5">
        <f t="shared" si="3"/>
        <v>0</v>
      </c>
      <c r="H20" s="12" t="e">
        <f t="shared" si="4"/>
        <v>#DIV/0!</v>
      </c>
      <c r="I20" s="4"/>
      <c r="J20" s="4"/>
      <c r="K20" s="4"/>
    </row>
    <row r="21" spans="1:16" x14ac:dyDescent="0.25">
      <c r="A21" s="9"/>
      <c r="B21" s="4"/>
      <c r="C21" s="4"/>
      <c r="D21" s="4"/>
      <c r="E21" s="4"/>
      <c r="F21" s="4"/>
      <c r="G21" s="5">
        <f t="shared" si="3"/>
        <v>0</v>
      </c>
      <c r="H21" s="12" t="e">
        <f t="shared" si="4"/>
        <v>#DIV/0!</v>
      </c>
      <c r="I21" s="4"/>
      <c r="J21" s="4"/>
      <c r="K21" s="4"/>
    </row>
    <row r="22" spans="1:16" x14ac:dyDescent="0.25">
      <c r="A22" s="9"/>
      <c r="B22" s="4"/>
      <c r="C22" s="4"/>
      <c r="D22" s="4"/>
      <c r="E22" s="4"/>
      <c r="F22" s="4"/>
      <c r="G22" s="5">
        <f t="shared" si="3"/>
        <v>0</v>
      </c>
      <c r="H22" s="12" t="e">
        <f t="shared" si="4"/>
        <v>#DIV/0!</v>
      </c>
      <c r="I22" s="4"/>
      <c r="J22" s="4"/>
      <c r="K22" s="4"/>
    </row>
    <row r="23" spans="1:16" x14ac:dyDescent="0.25">
      <c r="A23" s="9"/>
      <c r="B23" s="4"/>
      <c r="C23" s="4"/>
      <c r="D23" s="4"/>
      <c r="E23" s="4"/>
      <c r="F23" s="4"/>
      <c r="G23" s="5">
        <f t="shared" si="3"/>
        <v>0</v>
      </c>
      <c r="H23" s="12" t="e">
        <f t="shared" si="4"/>
        <v>#DIV/0!</v>
      </c>
      <c r="I23" s="4"/>
      <c r="J23" s="4"/>
      <c r="K23" s="4"/>
    </row>
    <row r="24" spans="1:16" x14ac:dyDescent="0.25">
      <c r="A24" s="9"/>
      <c r="B24" s="4"/>
      <c r="C24" s="4"/>
      <c r="D24" s="4"/>
      <c r="E24" s="4"/>
      <c r="F24" s="4"/>
      <c r="G24" s="5">
        <f t="shared" si="3"/>
        <v>0</v>
      </c>
      <c r="H24" s="12" t="e">
        <f t="shared" si="4"/>
        <v>#DIV/0!</v>
      </c>
      <c r="I24" s="4"/>
      <c r="J24" s="4"/>
      <c r="K24" s="4"/>
    </row>
    <row r="25" spans="1:16" x14ac:dyDescent="0.25">
      <c r="A25" s="9"/>
      <c r="B25" s="4"/>
      <c r="C25" s="4"/>
      <c r="D25" s="4"/>
      <c r="E25" s="4"/>
      <c r="F25" s="4"/>
      <c r="G25" s="5">
        <f t="shared" si="3"/>
        <v>0</v>
      </c>
      <c r="H25" s="12" t="e">
        <f t="shared" si="4"/>
        <v>#DIV/0!</v>
      </c>
      <c r="I25" s="4"/>
      <c r="J25" s="4"/>
      <c r="K25" s="4"/>
    </row>
    <row r="26" spans="1:16" x14ac:dyDescent="0.25">
      <c r="A26" s="9"/>
      <c r="B26" s="4"/>
      <c r="C26" s="4"/>
      <c r="D26" s="4"/>
      <c r="E26" s="4"/>
      <c r="F26" s="4"/>
      <c r="G26" s="5">
        <f t="shared" si="3"/>
        <v>0</v>
      </c>
      <c r="H26" s="12" t="e">
        <f t="shared" si="4"/>
        <v>#DIV/0!</v>
      </c>
      <c r="I26" s="4"/>
      <c r="J26" s="4"/>
      <c r="K26" s="4"/>
    </row>
    <row r="27" spans="1:16" x14ac:dyDescent="0.25">
      <c r="A27" s="9"/>
      <c r="B27" s="4"/>
      <c r="C27" s="4"/>
      <c r="D27" s="4"/>
      <c r="E27" s="4"/>
      <c r="F27" s="4"/>
      <c r="G27" s="5">
        <f t="shared" si="3"/>
        <v>0</v>
      </c>
      <c r="H27" s="12" t="e">
        <f t="shared" si="4"/>
        <v>#DIV/0!</v>
      </c>
      <c r="I27" s="4"/>
      <c r="J27" s="4"/>
      <c r="K27" s="4"/>
    </row>
    <row r="28" spans="1:16" x14ac:dyDescent="0.25">
      <c r="A28" s="9"/>
      <c r="B28" s="4"/>
      <c r="C28" s="4"/>
      <c r="D28" s="4"/>
      <c r="E28" s="4"/>
      <c r="F28" s="4"/>
      <c r="G28" s="5">
        <f t="shared" si="3"/>
        <v>0</v>
      </c>
      <c r="H28" s="12" t="e">
        <f t="shared" si="4"/>
        <v>#DIV/0!</v>
      </c>
      <c r="I28" s="4"/>
      <c r="J28" s="4"/>
      <c r="K28" s="4"/>
    </row>
    <row r="29" spans="1:16" x14ac:dyDescent="0.25">
      <c r="A29" s="9"/>
      <c r="B29" s="4"/>
      <c r="C29" s="4"/>
      <c r="D29" s="4"/>
      <c r="E29" s="4"/>
      <c r="F29" s="4"/>
      <c r="G29" s="5">
        <f t="shared" si="3"/>
        <v>0</v>
      </c>
      <c r="H29" s="12" t="e">
        <f t="shared" si="4"/>
        <v>#DIV/0!</v>
      </c>
      <c r="I29" s="4"/>
      <c r="J29" s="4"/>
      <c r="K29" s="4"/>
    </row>
    <row r="30" spans="1:16" x14ac:dyDescent="0.25">
      <c r="A30" s="9"/>
      <c r="B30" s="4"/>
      <c r="C30" s="4"/>
      <c r="D30" s="4"/>
      <c r="E30" s="4"/>
      <c r="F30" s="4"/>
      <c r="G30" s="5">
        <f t="shared" si="3"/>
        <v>0</v>
      </c>
      <c r="H30" s="12" t="e">
        <f t="shared" si="4"/>
        <v>#DIV/0!</v>
      </c>
      <c r="I30" s="12"/>
      <c r="J30" s="12"/>
      <c r="K30" s="4"/>
      <c r="P30">
        <f t="shared" si="2"/>
        <v>0</v>
      </c>
    </row>
    <row r="31" spans="1:16" x14ac:dyDescent="0.25">
      <c r="A31" s="9"/>
      <c r="B31" s="4"/>
      <c r="C31" s="4"/>
      <c r="D31" s="4"/>
      <c r="E31" s="4"/>
      <c r="F31" s="4"/>
      <c r="G31" s="5">
        <f t="shared" si="3"/>
        <v>0</v>
      </c>
      <c r="H31" s="12" t="e">
        <f t="shared" si="4"/>
        <v>#DIV/0!</v>
      </c>
      <c r="I31" s="12"/>
      <c r="J31" s="12"/>
      <c r="K31" s="4"/>
      <c r="P31">
        <f t="shared" si="2"/>
        <v>0</v>
      </c>
    </row>
    <row r="32" spans="1:16" x14ac:dyDescent="0.25">
      <c r="A32" s="4"/>
      <c r="B32" s="4"/>
      <c r="C32" s="4"/>
      <c r="D32" s="4"/>
      <c r="E32" s="4"/>
      <c r="F32" s="4"/>
      <c r="G32" s="5">
        <f t="shared" si="3"/>
        <v>0</v>
      </c>
      <c r="H32" s="12" t="e">
        <f t="shared" si="4"/>
        <v>#DIV/0!</v>
      </c>
      <c r="I32" s="12"/>
      <c r="J32" s="12"/>
      <c r="K32" s="4"/>
      <c r="P32">
        <f t="shared" si="2"/>
        <v>0</v>
      </c>
    </row>
    <row r="33" spans="1:16" x14ac:dyDescent="0.25">
      <c r="A33" s="4"/>
      <c r="B33" s="4"/>
      <c r="C33" s="4"/>
      <c r="D33" s="4"/>
      <c r="E33" s="4"/>
      <c r="F33" s="4"/>
      <c r="G33" s="5">
        <f t="shared" si="3"/>
        <v>0</v>
      </c>
      <c r="H33" s="12" t="e">
        <f t="shared" si="4"/>
        <v>#DIV/0!</v>
      </c>
      <c r="I33" s="12"/>
      <c r="J33" s="12"/>
      <c r="K33" s="4"/>
      <c r="P33">
        <f t="shared" si="2"/>
        <v>0</v>
      </c>
    </row>
    <row r="34" spans="1:16" x14ac:dyDescent="0.25">
      <c r="A34" s="4"/>
      <c r="B34" s="4"/>
      <c r="C34" s="4"/>
      <c r="D34" s="4"/>
      <c r="E34" s="4"/>
      <c r="F34" s="4"/>
      <c r="G34" s="5">
        <f t="shared" si="3"/>
        <v>0</v>
      </c>
      <c r="H34" s="12" t="e">
        <f t="shared" si="4"/>
        <v>#DIV/0!</v>
      </c>
      <c r="I34" s="12"/>
      <c r="J34" s="12"/>
      <c r="K34" s="4"/>
      <c r="P34">
        <f t="shared" si="2"/>
        <v>0</v>
      </c>
    </row>
    <row r="35" spans="1:16" x14ac:dyDescent="0.25">
      <c r="A35" s="4"/>
      <c r="B35" s="4"/>
      <c r="C35" s="4"/>
      <c r="D35" s="4"/>
      <c r="E35" s="4"/>
      <c r="F35" s="4"/>
      <c r="G35" s="5">
        <f t="shared" si="3"/>
        <v>0</v>
      </c>
      <c r="H35" s="12" t="e">
        <f t="shared" si="4"/>
        <v>#DIV/0!</v>
      </c>
      <c r="I35" s="12"/>
      <c r="J35" s="12"/>
      <c r="K35" s="4"/>
      <c r="P35">
        <f t="shared" si="2"/>
        <v>0</v>
      </c>
    </row>
    <row r="36" spans="1:16" x14ac:dyDescent="0.25">
      <c r="A36" s="4"/>
      <c r="B36" s="4"/>
      <c r="C36" s="4"/>
      <c r="D36" s="4"/>
      <c r="E36" s="4"/>
      <c r="F36" s="4"/>
      <c r="G36" s="5">
        <f t="shared" si="3"/>
        <v>0</v>
      </c>
      <c r="H36" s="12" t="e">
        <f t="shared" si="4"/>
        <v>#DIV/0!</v>
      </c>
      <c r="I36" s="12"/>
      <c r="J36" s="12"/>
      <c r="K36" s="4"/>
      <c r="P36">
        <f t="shared" si="2"/>
        <v>0</v>
      </c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P37">
        <f t="shared" si="2"/>
        <v>0</v>
      </c>
    </row>
    <row r="38" spans="1:16" x14ac:dyDescent="0.25">
      <c r="A38" s="10" t="s">
        <v>36</v>
      </c>
      <c r="B38" s="10">
        <f>MAX(B2:B37)-MIN(B2:B37)</f>
        <v>2</v>
      </c>
      <c r="C38" s="10">
        <f t="shared" ref="C38:G38" si="5">MAX(C2:C37)-MIN(C2:C37)</f>
        <v>2352</v>
      </c>
      <c r="D38" s="10">
        <f t="shared" si="5"/>
        <v>0</v>
      </c>
      <c r="E38" s="10">
        <f t="shared" si="5"/>
        <v>8</v>
      </c>
      <c r="F38" s="10">
        <f t="shared" si="5"/>
        <v>8014</v>
      </c>
      <c r="G38" s="10">
        <f t="shared" si="5"/>
        <v>26365</v>
      </c>
      <c r="H38" s="4"/>
      <c r="I38" s="4"/>
      <c r="J38" s="4"/>
      <c r="K38" s="4"/>
      <c r="P38">
        <f t="shared" si="2"/>
        <v>0</v>
      </c>
    </row>
    <row r="39" spans="1:16" x14ac:dyDescent="0.25">
      <c r="P39">
        <f t="shared" si="2"/>
        <v>0</v>
      </c>
    </row>
    <row r="40" spans="1:16" x14ac:dyDescent="0.25">
      <c r="P40">
        <f t="shared" si="2"/>
        <v>0</v>
      </c>
    </row>
    <row r="41" spans="1:16" x14ac:dyDescent="0.25">
      <c r="P41">
        <f t="shared" si="2"/>
        <v>0</v>
      </c>
    </row>
    <row r="42" spans="1:16" x14ac:dyDescent="0.25">
      <c r="P42">
        <f t="shared" si="2"/>
        <v>0</v>
      </c>
    </row>
    <row r="43" spans="1:16" x14ac:dyDescent="0.25">
      <c r="P43">
        <f t="shared" si="2"/>
        <v>0</v>
      </c>
    </row>
    <row r="44" spans="1:16" x14ac:dyDescent="0.25">
      <c r="P44">
        <f t="shared" si="2"/>
        <v>0</v>
      </c>
    </row>
    <row r="45" spans="1:16" x14ac:dyDescent="0.25">
      <c r="P45">
        <f t="shared" si="2"/>
        <v>0</v>
      </c>
    </row>
    <row r="46" spans="1:16" x14ac:dyDescent="0.25">
      <c r="P46">
        <f t="shared" si="2"/>
        <v>0</v>
      </c>
    </row>
    <row r="47" spans="1:16" x14ac:dyDescent="0.25">
      <c r="P47">
        <f t="shared" si="2"/>
        <v>0</v>
      </c>
    </row>
    <row r="48" spans="1:16" x14ac:dyDescent="0.25">
      <c r="P48">
        <f t="shared" si="2"/>
        <v>0</v>
      </c>
    </row>
    <row r="49" spans="9:16" x14ac:dyDescent="0.25">
      <c r="P49">
        <f t="shared" si="2"/>
        <v>0</v>
      </c>
    </row>
    <row r="50" spans="9:16" x14ac:dyDescent="0.25">
      <c r="I50">
        <v>297</v>
      </c>
      <c r="J50">
        <v>233</v>
      </c>
      <c r="P50">
        <f t="shared" si="2"/>
        <v>0</v>
      </c>
    </row>
    <row r="51" spans="9:16" x14ac:dyDescent="0.25">
      <c r="P51">
        <f t="shared" si="2"/>
        <v>0</v>
      </c>
    </row>
    <row r="52" spans="9:16" x14ac:dyDescent="0.25">
      <c r="P52">
        <f t="shared" si="2"/>
        <v>0</v>
      </c>
    </row>
    <row r="53" spans="9:16" x14ac:dyDescent="0.25">
      <c r="P53">
        <f>SUM(L53:O53)</f>
        <v>0</v>
      </c>
    </row>
    <row r="54" spans="9:16" x14ac:dyDescent="0.25">
      <c r="P54">
        <f t="shared" si="2"/>
        <v>0</v>
      </c>
    </row>
    <row r="55" spans="9:16" x14ac:dyDescent="0.25">
      <c r="I55" s="4">
        <f t="shared" ref="I55:J55" si="6">MAX(I35:I54)-MIN(I35:I54)</f>
        <v>0</v>
      </c>
      <c r="J55" s="4">
        <f t="shared" si="6"/>
        <v>0</v>
      </c>
      <c r="P55">
        <f t="shared" si="2"/>
        <v>0</v>
      </c>
    </row>
    <row r="56" spans="9:16" x14ac:dyDescent="0.25">
      <c r="P56">
        <f t="shared" si="2"/>
        <v>0</v>
      </c>
    </row>
    <row r="57" spans="9:16" x14ac:dyDescent="0.25">
      <c r="P57">
        <f t="shared" si="2"/>
        <v>0</v>
      </c>
    </row>
    <row r="58" spans="9:16" x14ac:dyDescent="0.25">
      <c r="P58">
        <f t="shared" si="2"/>
        <v>0</v>
      </c>
    </row>
    <row r="59" spans="9:16" x14ac:dyDescent="0.25">
      <c r="P59">
        <f t="shared" si="2"/>
        <v>0</v>
      </c>
    </row>
    <row r="60" spans="9:16" x14ac:dyDescent="0.25">
      <c r="P60">
        <f t="shared" si="2"/>
        <v>0</v>
      </c>
    </row>
    <row r="61" spans="9:16" x14ac:dyDescent="0.25">
      <c r="P61">
        <f t="shared" si="2"/>
        <v>0</v>
      </c>
    </row>
    <row r="62" spans="9:16" x14ac:dyDescent="0.25">
      <c r="L62">
        <v>2</v>
      </c>
    </row>
  </sheetData>
  <conditionalFormatting sqref="G2:G3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5"/>
  <sheetViews>
    <sheetView showGridLines="0" topLeftCell="A6" workbookViewId="0">
      <selection activeCell="A19" sqref="A19"/>
    </sheetView>
  </sheetViews>
  <sheetFormatPr defaultRowHeight="15" x14ac:dyDescent="0.25"/>
  <cols>
    <col min="1" max="1" width="23.28515625" bestFit="1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2015-05-05</v>
      </c>
      <c r="B2" s="4">
        <v>73</v>
      </c>
      <c r="C2" s="4">
        <v>2975</v>
      </c>
      <c r="D2" s="4">
        <v>8</v>
      </c>
      <c r="E2" s="4">
        <v>295</v>
      </c>
      <c r="F2" s="4">
        <v>10903</v>
      </c>
      <c r="G2" s="5">
        <v>0</v>
      </c>
      <c r="H2" s="5">
        <v>0</v>
      </c>
      <c r="I2" s="5"/>
      <c r="J2" s="5"/>
      <c r="K2" s="5" t="s">
        <v>39</v>
      </c>
    </row>
    <row r="3" spans="1:16" x14ac:dyDescent="0.25">
      <c r="A3" s="9" t="d">
        <v>2015-05-06</v>
      </c>
      <c r="B3" s="4">
        <v>73</v>
      </c>
      <c r="C3" s="4">
        <v>2896</v>
      </c>
      <c r="D3" s="4">
        <v>8</v>
      </c>
      <c r="E3" s="4">
        <v>295</v>
      </c>
      <c r="F3" s="4">
        <v>10729</v>
      </c>
      <c r="G3" s="5">
        <f t="shared" ref="G3:G17" si="0">F2-F3</f>
        <v>174</v>
      </c>
      <c r="H3" s="12">
        <f t="shared" ref="H3:H17" si="1">G3/F3</f>
        <v>1.621772765402181E-2</v>
      </c>
      <c r="I3" s="12"/>
      <c r="J3" s="12"/>
      <c r="K3" s="4"/>
    </row>
    <row r="4" spans="1:16" x14ac:dyDescent="0.25">
      <c r="A4" s="9" t="d">
        <v>2015-05-07</v>
      </c>
      <c r="B4" s="4">
        <v>73</v>
      </c>
      <c r="C4" s="4">
        <v>2804</v>
      </c>
      <c r="D4" s="4">
        <v>8</v>
      </c>
      <c r="E4" s="4">
        <v>295</v>
      </c>
      <c r="F4" s="4">
        <v>10542</v>
      </c>
      <c r="G4" s="5">
        <f t="shared" si="0"/>
        <v>187</v>
      </c>
      <c r="H4" s="12">
        <f t="shared" si="1"/>
        <v>1.7738569531398216E-2</v>
      </c>
      <c r="I4" s="12"/>
      <c r="J4" s="12"/>
      <c r="K4" s="4"/>
    </row>
    <row r="5" spans="1:16" x14ac:dyDescent="0.25">
      <c r="A5" s="9" t="d">
        <v>2015-05-18</v>
      </c>
      <c r="B5" s="4">
        <v>73</v>
      </c>
      <c r="C5" s="4">
        <v>2812</v>
      </c>
      <c r="D5" s="4">
        <v>8</v>
      </c>
      <c r="E5" s="4">
        <v>295</v>
      </c>
      <c r="F5" s="4">
        <v>10546</v>
      </c>
      <c r="G5" s="5">
        <f t="shared" si="0"/>
        <v>-4</v>
      </c>
      <c r="H5" s="12">
        <f t="shared" si="1"/>
        <v>-3.7929072634174094E-4</v>
      </c>
      <c r="I5" s="12"/>
      <c r="J5" s="12"/>
      <c r="K5" s="4"/>
      <c r="P5">
        <f>SUM(L5:N5)</f>
        <v>0</v>
      </c>
    </row>
    <row r="6" spans="1:16" x14ac:dyDescent="0.25">
      <c r="A6" s="9" t="d">
        <v>2015-05-25</v>
      </c>
      <c r="B6" s="4">
        <v>73</v>
      </c>
      <c r="C6" s="4">
        <v>2764</v>
      </c>
      <c r="D6" s="4">
        <v>8</v>
      </c>
      <c r="E6" s="4">
        <v>296</v>
      </c>
      <c r="F6" s="4">
        <v>9437</v>
      </c>
      <c r="G6" s="5">
        <f t="shared" si="0"/>
        <v>1109</v>
      </c>
      <c r="H6" s="12">
        <f t="shared" si="1"/>
        <v>0.11751615979654552</v>
      </c>
      <c r="I6" s="12"/>
      <c r="J6" s="12"/>
      <c r="K6" s="4"/>
      <c r="P6">
        <f>SUM(L6:N6)</f>
        <v>0</v>
      </c>
    </row>
    <row r="7" spans="1:16" x14ac:dyDescent="0.25">
      <c r="A7" s="9" t="d">
        <v>2015-06-11</v>
      </c>
      <c r="B7" s="4">
        <v>73</v>
      </c>
      <c r="C7" s="4">
        <v>2769</v>
      </c>
      <c r="D7" s="4">
        <v>8</v>
      </c>
      <c r="E7" s="4">
        <v>296</v>
      </c>
      <c r="F7" s="4">
        <v>9447</v>
      </c>
      <c r="G7" s="5">
        <f t="shared" si="0"/>
        <v>-10</v>
      </c>
      <c r="H7" s="12">
        <f t="shared" si="1"/>
        <v>-1.0585371017254154E-3</v>
      </c>
      <c r="I7" s="12"/>
      <c r="J7" s="12"/>
      <c r="K7" s="4"/>
      <c r="P7">
        <f t="shared" ref="P7:P74" si="2">SUM(L7:N7)</f>
        <v>0</v>
      </c>
    </row>
    <row r="8" spans="1:16" x14ac:dyDescent="0.25">
      <c r="A8" s="9" t="d">
        <v>2015-06-17</v>
      </c>
      <c r="B8" s="4">
        <v>73</v>
      </c>
      <c r="C8" s="4">
        <v>2629</v>
      </c>
      <c r="D8" s="4">
        <v>8</v>
      </c>
      <c r="E8" s="4">
        <v>292</v>
      </c>
      <c r="F8" s="4">
        <v>9160</v>
      </c>
      <c r="G8" s="5">
        <f t="shared" si="0"/>
        <v>287</v>
      </c>
      <c r="H8" s="12">
        <f t="shared" si="1"/>
        <v>3.1331877729257641E-2</v>
      </c>
      <c r="I8" s="12"/>
      <c r="J8" s="12"/>
      <c r="K8" s="4" t="s">
        <v>46</v>
      </c>
      <c r="P8">
        <f t="shared" si="2"/>
        <v>0</v>
      </c>
    </row>
    <row r="9" spans="1:16" x14ac:dyDescent="0.25">
      <c r="A9" s="9" t="d">
        <v>2015-06-17</v>
      </c>
      <c r="B9" s="4">
        <v>73</v>
      </c>
      <c r="C9" s="4">
        <v>2623</v>
      </c>
      <c r="D9" s="4">
        <v>8</v>
      </c>
      <c r="E9" s="4">
        <v>293</v>
      </c>
      <c r="F9" s="4">
        <v>9107</v>
      </c>
      <c r="G9" s="5">
        <f t="shared" si="0"/>
        <v>53</v>
      </c>
      <c r="H9" s="12">
        <f t="shared" si="1"/>
        <v>5.8196991325354126E-3</v>
      </c>
      <c r="I9" s="12"/>
      <c r="J9" s="12"/>
      <c r="K9" s="4" t="s">
        <v>47</v>
      </c>
      <c r="P9">
        <f t="shared" si="2"/>
        <v>0</v>
      </c>
    </row>
    <row r="10" spans="1:16" x14ac:dyDescent="0.25">
      <c r="A10" s="9" t="d">
        <v>2015-06-18</v>
      </c>
      <c r="B10" s="4">
        <v>73</v>
      </c>
      <c r="C10" s="4">
        <v>2613</v>
      </c>
      <c r="D10" s="4">
        <v>8</v>
      </c>
      <c r="E10" s="4">
        <v>293</v>
      </c>
      <c r="F10" s="4">
        <v>9089</v>
      </c>
      <c r="G10" s="5">
        <f t="shared" si="0"/>
        <v>18</v>
      </c>
      <c r="H10" s="12">
        <f t="shared" si="1"/>
        <v>1.9804158873363408E-3</v>
      </c>
      <c r="I10" s="12"/>
      <c r="J10" s="12"/>
      <c r="K10" s="4" t="s">
        <v>48</v>
      </c>
      <c r="P10">
        <f t="shared" si="2"/>
        <v>0</v>
      </c>
    </row>
    <row r="11" spans="1:16" x14ac:dyDescent="0.25">
      <c r="A11" s="9" t="d">
        <v>2015-07-01</v>
      </c>
      <c r="B11" s="4">
        <v>73</v>
      </c>
      <c r="C11" s="4">
        <v>2616</v>
      </c>
      <c r="D11" s="4">
        <v>8</v>
      </c>
      <c r="E11" s="4">
        <v>293</v>
      </c>
      <c r="F11" s="4">
        <v>9093</v>
      </c>
      <c r="G11" s="5">
        <f t="shared" si="0"/>
        <v>-4</v>
      </c>
      <c r="H11" s="12">
        <f t="shared" si="1"/>
        <v>-4.3989882327064776E-4</v>
      </c>
      <c r="I11" s="12"/>
      <c r="J11" s="12"/>
      <c r="K11" s="4" t="s">
        <v>48</v>
      </c>
      <c r="P11">
        <f t="shared" si="2"/>
        <v>0</v>
      </c>
    </row>
    <row r="12" spans="1:16" x14ac:dyDescent="0.25">
      <c r="A12" s="9" t="d">
        <v>2015-07-13</v>
      </c>
      <c r="B12" s="4">
        <v>73</v>
      </c>
      <c r="C12" s="4">
        <v>2637</v>
      </c>
      <c r="D12" s="4">
        <v>8</v>
      </c>
      <c r="E12" s="4">
        <v>294</v>
      </c>
      <c r="F12" s="4">
        <v>9147</v>
      </c>
      <c r="G12" s="5">
        <f t="shared" si="0"/>
        <v>-54</v>
      </c>
      <c r="H12" s="12">
        <f t="shared" si="1"/>
        <v>-5.9035749426041327E-3</v>
      </c>
      <c r="I12" s="12"/>
      <c r="J12" s="12"/>
      <c r="K12" s="4"/>
      <c r="P12">
        <f t="shared" si="2"/>
        <v>0</v>
      </c>
    </row>
    <row r="13" spans="1:16" x14ac:dyDescent="0.25">
      <c r="A13" s="9" t="d">
        <v>2015-10-26</v>
      </c>
      <c r="B13" s="4">
        <v>73</v>
      </c>
      <c r="C13" s="4">
        <v>2645</v>
      </c>
      <c r="D13" s="4">
        <v>8</v>
      </c>
      <c r="E13" s="4">
        <v>297</v>
      </c>
      <c r="F13" s="4">
        <v>8784</v>
      </c>
      <c r="G13" s="5">
        <f t="shared" si="0"/>
        <v>363</v>
      </c>
      <c r="H13" s="12">
        <f t="shared" si="1"/>
        <v>4.1325136612021855E-2</v>
      </c>
      <c r="I13" s="5">
        <v>7</v>
      </c>
      <c r="J13" s="5">
        <v>14</v>
      </c>
      <c r="K13" s="4"/>
      <c r="P13">
        <f t="shared" si="2"/>
        <v>0</v>
      </c>
    </row>
    <row r="14" spans="1:16" x14ac:dyDescent="0.25">
      <c r="A14" s="9" t="d">
        <v>2015-11-03</v>
      </c>
      <c r="B14" s="4">
        <v>73</v>
      </c>
      <c r="C14" s="4">
        <v>2647</v>
      </c>
      <c r="D14" s="4">
        <v>8</v>
      </c>
      <c r="E14" s="4">
        <v>297</v>
      </c>
      <c r="F14" s="4">
        <v>8756</v>
      </c>
      <c r="G14" s="5">
        <f t="shared" si="0"/>
        <v>28</v>
      </c>
      <c r="H14" s="12">
        <f t="shared" si="1"/>
        <v>3.1978072179077205E-3</v>
      </c>
      <c r="I14" s="5">
        <v>5</v>
      </c>
      <c r="J14" s="5">
        <v>12</v>
      </c>
      <c r="K14" s="4"/>
      <c r="L14">
        <v>1</v>
      </c>
      <c r="M14">
        <v>2</v>
      </c>
      <c r="P14">
        <f t="shared" si="2"/>
        <v>3</v>
      </c>
    </row>
    <row r="15" spans="1:16" x14ac:dyDescent="0.25">
      <c r="A15" s="9" t="d">
        <v>2016-01-28</v>
      </c>
      <c r="B15" s="4">
        <v>73</v>
      </c>
      <c r="C15" s="4">
        <v>2626</v>
      </c>
      <c r="D15" s="4">
        <v>8</v>
      </c>
      <c r="E15" s="4">
        <v>303</v>
      </c>
      <c r="F15" s="4">
        <v>8729</v>
      </c>
      <c r="G15" s="5">
        <f t="shared" si="0"/>
        <v>27</v>
      </c>
      <c r="H15" s="12">
        <f t="shared" si="1"/>
        <v>3.0931378164738227E-3</v>
      </c>
      <c r="I15" s="12"/>
      <c r="J15" s="12"/>
      <c r="K15" s="4"/>
      <c r="P15">
        <f t="shared" si="2"/>
        <v>0</v>
      </c>
    </row>
    <row r="16" spans="1:16" x14ac:dyDescent="0.25">
      <c r="A16" s="9" t="d">
        <v>2016-02-01</v>
      </c>
      <c r="B16" s="4">
        <v>74</v>
      </c>
      <c r="C16" s="4">
        <v>2632</v>
      </c>
      <c r="D16" s="4">
        <v>8</v>
      </c>
      <c r="E16" s="4">
        <v>303</v>
      </c>
      <c r="F16" s="4">
        <v>8713</v>
      </c>
      <c r="G16" s="5">
        <f t="shared" si="0"/>
        <v>16</v>
      </c>
      <c r="H16" s="12">
        <f t="shared" si="1"/>
        <v>1.8363365086652129E-3</v>
      </c>
      <c r="I16" s="12"/>
      <c r="J16" s="12"/>
      <c r="K16" s="4"/>
      <c r="P16">
        <f t="shared" si="2"/>
        <v>0</v>
      </c>
    </row>
    <row r="17" spans="1:16" x14ac:dyDescent="0.25">
      <c r="A17" s="9" t="d">
        <v>2016-02-03</v>
      </c>
      <c r="B17" s="4">
        <v>74</v>
      </c>
      <c r="C17" s="4">
        <v>2640</v>
      </c>
      <c r="D17" s="4">
        <v>8</v>
      </c>
      <c r="E17" s="4">
        <v>303</v>
      </c>
      <c r="F17" s="4">
        <v>8607</v>
      </c>
      <c r="G17" s="5">
        <f t="shared" si="0"/>
        <v>106</v>
      </c>
      <c r="H17" s="12">
        <f t="shared" si="1"/>
        <v>1.2315557104682235E-2</v>
      </c>
      <c r="I17" s="4">
        <v>4</v>
      </c>
      <c r="J17" s="4">
        <v>13</v>
      </c>
      <c r="K17" s="4"/>
      <c r="P17">
        <f t="shared" si="2"/>
        <v>0</v>
      </c>
    </row>
    <row r="18" spans="1:16" x14ac:dyDescent="0.25">
      <c r="A18" s="9" t="d">
        <v>2017-03-08</v>
      </c>
      <c r="B18" s="4">
        <v>74</v>
      </c>
      <c r="C18" s="4">
        <v>2614</v>
      </c>
      <c r="D18" s="4">
        <v>8</v>
      </c>
      <c r="E18" s="4">
        <v>306</v>
      </c>
      <c r="F18" s="4">
        <v>8477</v>
      </c>
      <c r="G18" s="5">
        <f t="shared" ref="G18" si="3">F17-F18</f>
        <v>130</v>
      </c>
      <c r="H18" s="12">
        <f t="shared" ref="H18" si="4">G18/F18</f>
        <v>1.5335614014391884E-2</v>
      </c>
      <c r="I18" s="4"/>
      <c r="J18" s="4"/>
      <c r="K18" s="4"/>
    </row>
    <row r="19" spans="1:16" x14ac:dyDescent="0.25">
      <c r="A19" s="9"/>
      <c r="B19" s="4"/>
      <c r="C19" s="4"/>
      <c r="D19" s="4"/>
      <c r="E19" s="4"/>
      <c r="F19" s="4"/>
      <c r="G19" s="5"/>
      <c r="H19" s="12"/>
      <c r="I19" s="4"/>
      <c r="J19" s="4"/>
      <c r="K19" s="4"/>
    </row>
    <row r="20" spans="1:16" x14ac:dyDescent="0.25">
      <c r="A20" s="9"/>
      <c r="B20" s="4"/>
      <c r="C20" s="4"/>
      <c r="D20" s="4"/>
      <c r="E20" s="4"/>
      <c r="F20" s="4"/>
      <c r="G20" s="5"/>
      <c r="H20" s="12"/>
      <c r="I20" s="4"/>
      <c r="J20" s="4"/>
      <c r="K20" s="4"/>
    </row>
    <row r="21" spans="1:16" x14ac:dyDescent="0.25">
      <c r="A21" s="9"/>
      <c r="B21" s="4"/>
      <c r="C21" s="4"/>
      <c r="D21" s="4"/>
      <c r="E21" s="4"/>
      <c r="F21" s="4"/>
      <c r="G21" s="5"/>
      <c r="H21" s="12"/>
      <c r="I21" s="4"/>
      <c r="J21" s="4"/>
      <c r="K21" s="4"/>
    </row>
    <row r="22" spans="1:16" x14ac:dyDescent="0.25">
      <c r="A22" s="9"/>
      <c r="B22" s="4"/>
      <c r="C22" s="4"/>
      <c r="D22" s="4"/>
      <c r="E22" s="4"/>
      <c r="F22" s="4"/>
      <c r="G22" s="5"/>
      <c r="H22" s="12"/>
      <c r="I22" s="4"/>
      <c r="J22" s="4"/>
      <c r="K22" s="4"/>
    </row>
    <row r="23" spans="1:16" x14ac:dyDescent="0.25">
      <c r="A23" s="9"/>
      <c r="B23" s="4"/>
      <c r="C23" s="4"/>
      <c r="D23" s="4"/>
      <c r="E23" s="4"/>
      <c r="F23" s="4"/>
      <c r="G23" s="5"/>
      <c r="H23" s="12"/>
      <c r="I23" s="4"/>
      <c r="J23" s="4"/>
      <c r="K23" s="4"/>
    </row>
    <row r="24" spans="1:16" x14ac:dyDescent="0.25">
      <c r="A24" s="9"/>
      <c r="B24" s="4"/>
      <c r="C24" s="4"/>
      <c r="D24" s="4"/>
      <c r="E24" s="4"/>
      <c r="F24" s="4"/>
      <c r="G24" s="5"/>
      <c r="H24" s="12"/>
      <c r="I24" s="4"/>
      <c r="J24" s="4"/>
      <c r="K24" s="4"/>
    </row>
    <row r="25" spans="1:16" x14ac:dyDescent="0.25">
      <c r="A25" s="9"/>
      <c r="B25" s="4"/>
      <c r="C25" s="4"/>
      <c r="D25" s="4"/>
      <c r="E25" s="4"/>
      <c r="F25" s="4"/>
      <c r="G25" s="5"/>
      <c r="H25" s="12"/>
      <c r="I25" s="4"/>
      <c r="J25" s="4"/>
      <c r="K25" s="4"/>
    </row>
    <row r="26" spans="1:16" x14ac:dyDescent="0.25">
      <c r="A26" s="9"/>
      <c r="B26" s="4"/>
      <c r="C26" s="4"/>
      <c r="D26" s="4"/>
      <c r="E26" s="4"/>
      <c r="F26" s="4"/>
      <c r="G26" s="5"/>
      <c r="H26" s="12"/>
      <c r="I26" s="4"/>
      <c r="J26" s="4"/>
      <c r="K26" s="4"/>
    </row>
    <row r="27" spans="1:16" x14ac:dyDescent="0.25">
      <c r="A27" s="9"/>
      <c r="B27" s="4"/>
      <c r="C27" s="4"/>
      <c r="D27" s="4"/>
      <c r="E27" s="4"/>
      <c r="F27" s="4"/>
      <c r="G27" s="5"/>
      <c r="H27" s="12"/>
      <c r="I27" s="4"/>
      <c r="J27" s="4"/>
      <c r="K27" s="4"/>
    </row>
    <row r="28" spans="1:16" x14ac:dyDescent="0.25">
      <c r="A28" s="9"/>
      <c r="B28" s="4"/>
      <c r="C28" s="4"/>
      <c r="D28" s="4"/>
      <c r="E28" s="4"/>
      <c r="F28" s="4"/>
      <c r="G28" s="5"/>
      <c r="H28" s="12"/>
      <c r="I28" s="4"/>
      <c r="J28" s="4"/>
      <c r="K28" s="4"/>
    </row>
    <row r="29" spans="1:16" x14ac:dyDescent="0.25">
      <c r="A29" s="9"/>
      <c r="B29" s="4"/>
      <c r="C29" s="4"/>
      <c r="D29" s="4"/>
      <c r="E29" s="4"/>
      <c r="F29" s="4"/>
      <c r="G29" s="5"/>
      <c r="H29" s="12"/>
      <c r="I29" s="4"/>
      <c r="J29" s="4"/>
      <c r="K29" s="4"/>
    </row>
    <row r="30" spans="1:16" x14ac:dyDescent="0.25">
      <c r="A30" s="9"/>
      <c r="B30" s="4"/>
      <c r="C30" s="4"/>
      <c r="D30" s="4"/>
      <c r="E30" s="4"/>
      <c r="F30" s="4"/>
      <c r="G30" s="5"/>
      <c r="H30" s="12"/>
      <c r="I30" s="4"/>
      <c r="J30" s="4"/>
      <c r="K30" s="4"/>
    </row>
    <row r="31" spans="1:16" x14ac:dyDescent="0.25">
      <c r="A31" s="9"/>
      <c r="B31" s="4"/>
      <c r="C31" s="4"/>
      <c r="D31" s="4"/>
      <c r="E31" s="4"/>
      <c r="F31" s="4"/>
      <c r="G31" s="5"/>
      <c r="H31" s="12"/>
      <c r="I31" s="4"/>
      <c r="J31" s="4"/>
      <c r="K31" s="4"/>
    </row>
    <row r="32" spans="1:16" x14ac:dyDescent="0.25">
      <c r="A32" s="9"/>
      <c r="B32" s="4"/>
      <c r="C32" s="4"/>
      <c r="D32" s="4"/>
      <c r="E32" s="4"/>
      <c r="F32" s="4"/>
      <c r="G32" s="5"/>
      <c r="H32" s="12"/>
      <c r="I32" s="4"/>
      <c r="J32" s="4"/>
      <c r="K32" s="4"/>
    </row>
    <row r="33" spans="1:16" x14ac:dyDescent="0.25">
      <c r="A33" s="9"/>
      <c r="B33" s="4"/>
      <c r="C33" s="4"/>
      <c r="D33" s="4"/>
      <c r="E33" s="4"/>
      <c r="F33" s="4"/>
      <c r="G33" s="5"/>
      <c r="H33" s="12"/>
      <c r="I33" s="4"/>
      <c r="J33" s="4"/>
      <c r="K33" s="4"/>
    </row>
    <row r="34" spans="1:16" x14ac:dyDescent="0.25">
      <c r="A34" s="9"/>
      <c r="B34" s="4"/>
      <c r="C34" s="4"/>
      <c r="D34" s="4"/>
      <c r="E34" s="4"/>
      <c r="F34" s="4"/>
      <c r="G34" s="5"/>
      <c r="H34" s="12"/>
      <c r="I34" s="4"/>
      <c r="J34" s="4"/>
      <c r="K34" s="4"/>
    </row>
    <row r="35" spans="1:16" x14ac:dyDescent="0.25">
      <c r="A35" s="9"/>
      <c r="B35" s="4"/>
      <c r="C35" s="4"/>
      <c r="D35" s="4"/>
      <c r="E35" s="4"/>
      <c r="F35" s="4"/>
      <c r="G35" s="5"/>
      <c r="H35" s="12"/>
      <c r="I35" s="4"/>
      <c r="J35" s="4"/>
      <c r="K35" s="4"/>
    </row>
    <row r="36" spans="1:16" x14ac:dyDescent="0.25">
      <c r="A36" s="9"/>
      <c r="B36" s="4"/>
      <c r="C36" s="4"/>
      <c r="D36" s="4"/>
      <c r="E36" s="4"/>
      <c r="F36" s="4"/>
      <c r="G36" s="5"/>
      <c r="H36" s="12"/>
      <c r="I36" s="4"/>
      <c r="J36" s="4"/>
      <c r="K36" s="4"/>
    </row>
    <row r="37" spans="1:16" x14ac:dyDescent="0.25">
      <c r="A37" s="9"/>
      <c r="B37" s="4"/>
      <c r="C37" s="4"/>
      <c r="D37" s="4"/>
      <c r="E37" s="4"/>
      <c r="F37" s="4"/>
      <c r="G37" s="5"/>
      <c r="H37" s="12"/>
      <c r="I37" s="4"/>
      <c r="J37" s="4"/>
      <c r="K37" s="4"/>
    </row>
    <row r="38" spans="1:16" x14ac:dyDescent="0.25">
      <c r="A38" s="9"/>
      <c r="B38" s="4"/>
      <c r="C38" s="4"/>
      <c r="D38" s="4"/>
      <c r="E38" s="4"/>
      <c r="F38" s="4"/>
      <c r="G38" s="5"/>
      <c r="H38" s="12"/>
      <c r="I38" s="4"/>
      <c r="J38" s="4"/>
      <c r="K38" s="4"/>
    </row>
    <row r="39" spans="1:16" x14ac:dyDescent="0.25">
      <c r="A39" s="9"/>
      <c r="B39" s="4"/>
      <c r="C39" s="4"/>
      <c r="D39" s="4"/>
      <c r="E39" s="4"/>
      <c r="F39" s="4"/>
      <c r="G39" s="5"/>
      <c r="H39" s="12"/>
      <c r="I39" s="4"/>
      <c r="J39" s="4"/>
      <c r="K39" s="4"/>
    </row>
    <row r="40" spans="1:16" x14ac:dyDescent="0.25">
      <c r="A40" s="9"/>
      <c r="B40" s="4"/>
      <c r="C40" s="4"/>
      <c r="D40" s="4"/>
      <c r="E40" s="4"/>
      <c r="F40" s="4"/>
      <c r="G40" s="5"/>
      <c r="H40" s="12"/>
      <c r="I40" s="4"/>
      <c r="J40" s="4"/>
      <c r="K40" s="4"/>
    </row>
    <row r="41" spans="1:16" x14ac:dyDescent="0.25">
      <c r="A41" s="9"/>
      <c r="B41" s="4"/>
      <c r="C41" s="4"/>
      <c r="D41" s="4"/>
      <c r="E41" s="4"/>
      <c r="F41" s="4"/>
      <c r="G41" s="5"/>
      <c r="H41" s="12"/>
      <c r="I41" s="4"/>
      <c r="J41" s="4"/>
      <c r="K41" s="4"/>
    </row>
    <row r="42" spans="1:16" x14ac:dyDescent="0.25">
      <c r="A42" s="9"/>
      <c r="B42" s="4"/>
      <c r="C42" s="4"/>
      <c r="D42" s="4"/>
      <c r="E42" s="4"/>
      <c r="F42" s="4"/>
      <c r="G42" s="5"/>
      <c r="H42" s="12"/>
      <c r="I42" s="4"/>
      <c r="J42" s="4"/>
      <c r="K42" s="4"/>
    </row>
    <row r="43" spans="1:16" x14ac:dyDescent="0.25">
      <c r="A43" s="9"/>
      <c r="B43" s="4"/>
      <c r="C43" s="4"/>
      <c r="D43" s="4"/>
      <c r="E43" s="4"/>
      <c r="F43" s="4"/>
      <c r="G43" s="5"/>
      <c r="H43" s="12"/>
      <c r="I43" s="4"/>
      <c r="J43" s="4"/>
      <c r="K43" s="4"/>
    </row>
    <row r="44" spans="1:16" x14ac:dyDescent="0.25">
      <c r="A44" s="9"/>
      <c r="B44" s="4"/>
      <c r="C44" s="4"/>
      <c r="D44" s="4"/>
      <c r="E44" s="4"/>
      <c r="F44" s="4"/>
      <c r="G44" s="5"/>
      <c r="H44" s="12"/>
      <c r="I44" s="4"/>
      <c r="J44" s="4"/>
      <c r="K44" s="4"/>
    </row>
    <row r="45" spans="1:16" x14ac:dyDescent="0.25">
      <c r="A45" s="9"/>
      <c r="B45" s="4"/>
      <c r="C45" s="4"/>
      <c r="D45" s="4"/>
      <c r="E45" s="4"/>
      <c r="F45" s="4"/>
      <c r="G45" s="5"/>
      <c r="H45" s="12"/>
      <c r="I45" s="4"/>
      <c r="J45" s="4"/>
      <c r="K45" s="4"/>
    </row>
    <row r="46" spans="1:16" x14ac:dyDescent="0.25">
      <c r="A46" s="9"/>
      <c r="B46" s="4"/>
      <c r="C46" s="4"/>
      <c r="D46" s="4"/>
      <c r="E46" s="4"/>
      <c r="F46" s="4"/>
      <c r="G46" s="5"/>
      <c r="H46" s="12"/>
      <c r="I46" s="4"/>
      <c r="J46" s="4"/>
      <c r="K46" s="4"/>
    </row>
    <row r="47" spans="1:16" x14ac:dyDescent="0.25">
      <c r="A47" s="4"/>
      <c r="B47" s="4"/>
      <c r="C47" s="4"/>
      <c r="D47" s="4"/>
      <c r="E47" s="4"/>
      <c r="F47" s="4"/>
      <c r="G47" s="5"/>
      <c r="H47" s="12"/>
      <c r="I47" s="12"/>
      <c r="J47" s="12"/>
      <c r="K47" s="4"/>
      <c r="P47">
        <f t="shared" si="2"/>
        <v>0</v>
      </c>
    </row>
    <row r="48" spans="1:16" x14ac:dyDescent="0.25">
      <c r="A48" s="4"/>
      <c r="B48" s="4"/>
      <c r="C48" s="4"/>
      <c r="D48" s="4"/>
      <c r="E48" s="4"/>
      <c r="F48" s="4"/>
      <c r="G48" s="5"/>
      <c r="H48" s="12"/>
      <c r="I48" s="12"/>
      <c r="J48" s="12"/>
      <c r="K48" s="4"/>
      <c r="P48">
        <f t="shared" si="2"/>
        <v>0</v>
      </c>
    </row>
    <row r="49" spans="1:16" x14ac:dyDescent="0.25">
      <c r="A49" s="4"/>
      <c r="B49" s="4"/>
      <c r="C49" s="4"/>
      <c r="D49" s="4"/>
      <c r="E49" s="4"/>
      <c r="F49" s="4"/>
      <c r="G49" s="5"/>
      <c r="H49" s="12"/>
      <c r="I49" s="12"/>
      <c r="J49" s="12"/>
      <c r="K49" s="4"/>
      <c r="P49">
        <f t="shared" si="2"/>
        <v>0</v>
      </c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P50">
        <f t="shared" si="2"/>
        <v>0</v>
      </c>
    </row>
    <row r="51" spans="1:16" x14ac:dyDescent="0.25">
      <c r="A51" s="10" t="s">
        <v>36</v>
      </c>
      <c r="B51" s="10">
        <f>MAX(B2:B50)-MIN(B2:B50)</f>
        <v>1</v>
      </c>
      <c r="C51" s="10">
        <f t="shared" ref="C51:G51" si="5">MAX(C2:C50)-MIN(C2:C50)</f>
        <v>362</v>
      </c>
      <c r="D51" s="10">
        <f t="shared" si="5"/>
        <v>0</v>
      </c>
      <c r="E51" s="10">
        <f t="shared" si="5"/>
        <v>14</v>
      </c>
      <c r="F51" s="10">
        <f t="shared" si="5"/>
        <v>2426</v>
      </c>
      <c r="G51" s="10">
        <f t="shared" si="5"/>
        <v>1163</v>
      </c>
      <c r="H51" s="4"/>
      <c r="I51" s="4">
        <f t="shared" ref="I51:J51" si="6">MAX(I2:I50)-MIN(I2:I50)</f>
        <v>3</v>
      </c>
      <c r="J51" s="4">
        <f t="shared" si="6"/>
        <v>2</v>
      </c>
      <c r="K51" s="4"/>
      <c r="P51">
        <f t="shared" si="2"/>
        <v>0</v>
      </c>
    </row>
    <row r="52" spans="1:16" x14ac:dyDescent="0.25">
      <c r="P52">
        <f t="shared" si="2"/>
        <v>0</v>
      </c>
    </row>
    <row r="53" spans="1:16" x14ac:dyDescent="0.25">
      <c r="P53">
        <f t="shared" si="2"/>
        <v>0</v>
      </c>
    </row>
    <row r="54" spans="1:16" x14ac:dyDescent="0.25">
      <c r="P54">
        <f t="shared" si="2"/>
        <v>0</v>
      </c>
    </row>
    <row r="55" spans="1:16" x14ac:dyDescent="0.25">
      <c r="P55">
        <f t="shared" si="2"/>
        <v>0</v>
      </c>
    </row>
    <row r="56" spans="1:16" x14ac:dyDescent="0.25">
      <c r="P56">
        <f t="shared" si="2"/>
        <v>0</v>
      </c>
    </row>
    <row r="57" spans="1:16" x14ac:dyDescent="0.25">
      <c r="P57">
        <f t="shared" si="2"/>
        <v>0</v>
      </c>
    </row>
    <row r="58" spans="1:16" x14ac:dyDescent="0.25">
      <c r="P58">
        <f t="shared" si="2"/>
        <v>0</v>
      </c>
    </row>
    <row r="59" spans="1:16" x14ac:dyDescent="0.25">
      <c r="P59">
        <f t="shared" si="2"/>
        <v>0</v>
      </c>
    </row>
    <row r="60" spans="1:16" x14ac:dyDescent="0.25">
      <c r="P60">
        <f t="shared" si="2"/>
        <v>0</v>
      </c>
    </row>
    <row r="61" spans="1:16" x14ac:dyDescent="0.25">
      <c r="P61">
        <f t="shared" si="2"/>
        <v>0</v>
      </c>
    </row>
    <row r="62" spans="1:16" x14ac:dyDescent="0.25">
      <c r="P62">
        <f t="shared" si="2"/>
        <v>0</v>
      </c>
    </row>
    <row r="63" spans="1:16" x14ac:dyDescent="0.25">
      <c r="I63">
        <v>297</v>
      </c>
      <c r="J63">
        <v>233</v>
      </c>
      <c r="P63">
        <f t="shared" si="2"/>
        <v>0</v>
      </c>
    </row>
    <row r="64" spans="1:16" x14ac:dyDescent="0.25">
      <c r="P64">
        <f t="shared" si="2"/>
        <v>0</v>
      </c>
    </row>
    <row r="65" spans="9:16" x14ac:dyDescent="0.25">
      <c r="P65">
        <f t="shared" si="2"/>
        <v>0</v>
      </c>
    </row>
    <row r="66" spans="9:16" x14ac:dyDescent="0.25">
      <c r="P66">
        <f>SUM(L66:O66)</f>
        <v>0</v>
      </c>
    </row>
    <row r="67" spans="9:16" x14ac:dyDescent="0.25">
      <c r="P67">
        <f t="shared" si="2"/>
        <v>0</v>
      </c>
    </row>
    <row r="68" spans="9:16" x14ac:dyDescent="0.25">
      <c r="I68" s="4">
        <f t="shared" ref="I68:J68" si="7">MAX(I48:I67)-MIN(I48:I67)</f>
        <v>294</v>
      </c>
      <c r="J68" s="4">
        <f t="shared" si="7"/>
        <v>231</v>
      </c>
      <c r="P68">
        <f t="shared" si="2"/>
        <v>0</v>
      </c>
    </row>
    <row r="69" spans="9:16" x14ac:dyDescent="0.25">
      <c r="P69">
        <f t="shared" si="2"/>
        <v>0</v>
      </c>
    </row>
    <row r="70" spans="9:16" x14ac:dyDescent="0.25">
      <c r="P70">
        <f t="shared" si="2"/>
        <v>0</v>
      </c>
    </row>
    <row r="71" spans="9:16" x14ac:dyDescent="0.25">
      <c r="P71">
        <f t="shared" si="2"/>
        <v>0</v>
      </c>
    </row>
    <row r="72" spans="9:16" x14ac:dyDescent="0.25">
      <c r="P72">
        <f t="shared" si="2"/>
        <v>0</v>
      </c>
    </row>
    <row r="73" spans="9:16" x14ac:dyDescent="0.25">
      <c r="P73">
        <f t="shared" si="2"/>
        <v>0</v>
      </c>
    </row>
    <row r="74" spans="9:16" x14ac:dyDescent="0.25">
      <c r="P74">
        <f t="shared" si="2"/>
        <v>0</v>
      </c>
    </row>
    <row r="75" spans="9:16" x14ac:dyDescent="0.25">
      <c r="L75">
        <v>2</v>
      </c>
    </row>
  </sheetData>
  <conditionalFormatting sqref="H1:H1048576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8"/>
  <sheetViews>
    <sheetView showGridLines="0" topLeftCell="A2" workbookViewId="0">
      <selection activeCell="J19" sqref="J19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2015-06-16</v>
      </c>
      <c r="B2" s="4">
        <v>52</v>
      </c>
      <c r="C2" s="4">
        <v>9914</v>
      </c>
      <c r="D2" s="4">
        <v>8</v>
      </c>
      <c r="E2" s="4">
        <v>314</v>
      </c>
      <c r="F2" s="4">
        <v>42163</v>
      </c>
      <c r="G2" s="5">
        <v>0</v>
      </c>
      <c r="H2" s="5">
        <v>0</v>
      </c>
      <c r="I2" s="5"/>
      <c r="J2" s="5"/>
      <c r="K2" s="5" t="s">
        <v>50</v>
      </c>
    </row>
    <row r="3" spans="1:16" x14ac:dyDescent="0.25">
      <c r="A3" s="9" t="d">
        <v>2015-07-01</v>
      </c>
      <c r="B3" s="4">
        <v>52</v>
      </c>
      <c r="C3" s="4">
        <v>9810</v>
      </c>
      <c r="D3" s="4">
        <v>8</v>
      </c>
      <c r="E3" s="4">
        <v>314</v>
      </c>
      <c r="F3" s="4">
        <v>40186</v>
      </c>
      <c r="G3" s="5">
        <f t="shared" ref="G3:G16" si="0">F2-F3</f>
        <v>1977</v>
      </c>
      <c r="H3" s="12">
        <f t="shared" ref="H3:H16" si="1">G3/F3</f>
        <v>4.9196237495645251E-2</v>
      </c>
      <c r="I3" s="12"/>
      <c r="J3" s="12"/>
      <c r="K3" s="4" t="s">
        <v>51</v>
      </c>
    </row>
    <row r="4" spans="1:16" x14ac:dyDescent="0.25">
      <c r="A4" s="9" t="d">
        <v>2015-07-02</v>
      </c>
      <c r="B4" s="4">
        <v>51</v>
      </c>
      <c r="C4" s="4">
        <v>9307</v>
      </c>
      <c r="D4" s="4">
        <v>8</v>
      </c>
      <c r="E4" s="4">
        <v>310</v>
      </c>
      <c r="F4" s="4">
        <v>39677</v>
      </c>
      <c r="G4" s="5">
        <f t="shared" si="0"/>
        <v>509</v>
      </c>
      <c r="H4" s="12">
        <f t="shared" si="1"/>
        <v>1.2828590871285631E-2</v>
      </c>
      <c r="I4" s="12"/>
      <c r="J4" s="12"/>
      <c r="K4" s="4" t="s">
        <v>51</v>
      </c>
    </row>
    <row r="5" spans="1:16" x14ac:dyDescent="0.25">
      <c r="A5" s="9" t="d">
        <v>2015-07-05</v>
      </c>
      <c r="B5" s="4">
        <v>51</v>
      </c>
      <c r="C5" s="4">
        <v>9091</v>
      </c>
      <c r="D5" s="4">
        <v>8</v>
      </c>
      <c r="E5" s="4">
        <v>310</v>
      </c>
      <c r="F5" s="4">
        <v>39514</v>
      </c>
      <c r="G5" s="5">
        <f t="shared" si="0"/>
        <v>163</v>
      </c>
      <c r="H5" s="12">
        <f t="shared" si="1"/>
        <v>4.125120210558283E-3</v>
      </c>
      <c r="I5" s="12"/>
      <c r="J5" s="12"/>
      <c r="K5" s="4" t="s">
        <v>51</v>
      </c>
      <c r="P5">
        <f>SUM(L5:N5)</f>
        <v>0</v>
      </c>
    </row>
    <row r="6" spans="1:16" x14ac:dyDescent="0.25">
      <c r="A6" s="9" t="d">
        <v>2015-07-06</v>
      </c>
      <c r="B6" s="4">
        <v>51</v>
      </c>
      <c r="C6" s="4">
        <v>8951</v>
      </c>
      <c r="D6" s="4">
        <v>8</v>
      </c>
      <c r="E6" s="4">
        <v>310</v>
      </c>
      <c r="F6" s="4">
        <v>39429</v>
      </c>
      <c r="G6" s="5">
        <f t="shared" si="0"/>
        <v>85</v>
      </c>
      <c r="H6" s="12">
        <f t="shared" si="1"/>
        <v>2.1557736691267849E-3</v>
      </c>
      <c r="I6" s="12"/>
      <c r="J6" s="12"/>
      <c r="K6" s="4"/>
      <c r="P6">
        <f>SUM(L6:N6)</f>
        <v>0</v>
      </c>
    </row>
    <row r="7" spans="1:16" x14ac:dyDescent="0.25">
      <c r="A7" s="9" t="d">
        <v>2015-09-01</v>
      </c>
      <c r="B7" s="4">
        <v>51</v>
      </c>
      <c r="C7" s="4">
        <v>8939</v>
      </c>
      <c r="D7" s="4">
        <v>8</v>
      </c>
      <c r="E7" s="4">
        <v>310</v>
      </c>
      <c r="F7" s="4">
        <v>39009</v>
      </c>
      <c r="G7" s="5">
        <f t="shared" si="0"/>
        <v>420</v>
      </c>
      <c r="H7" s="4">
        <f t="shared" si="1"/>
        <v>1.0766746135507191E-2</v>
      </c>
      <c r="I7" s="4">
        <v>135</v>
      </c>
      <c r="J7" s="4">
        <v>122</v>
      </c>
      <c r="K7" s="4" t="s">
        <v>71</v>
      </c>
      <c r="P7">
        <f t="shared" ref="P7:P57" si="2">SUM(L7:N7)</f>
        <v>0</v>
      </c>
    </row>
    <row r="8" spans="1:16" x14ac:dyDescent="0.25">
      <c r="A8" s="9" t="d">
        <v>2015-10-22</v>
      </c>
      <c r="B8" s="4">
        <v>52</v>
      </c>
      <c r="C8" s="4">
        <v>8934</v>
      </c>
      <c r="D8" s="4">
        <v>8</v>
      </c>
      <c r="E8" s="4">
        <v>313</v>
      </c>
      <c r="F8" s="4">
        <v>38598</v>
      </c>
      <c r="G8" s="5">
        <f t="shared" si="0"/>
        <v>411</v>
      </c>
      <c r="H8" s="12">
        <f t="shared" si="1"/>
        <v>1.0648220115031868E-2</v>
      </c>
      <c r="I8" s="4">
        <v>130</v>
      </c>
      <c r="J8" s="4">
        <v>130</v>
      </c>
      <c r="K8" s="4" t="s">
        <v>70</v>
      </c>
      <c r="P8">
        <f t="shared" si="2"/>
        <v>0</v>
      </c>
    </row>
    <row r="9" spans="1:16" x14ac:dyDescent="0.25">
      <c r="A9" s="9" t="d">
        <v>2015-10-22</v>
      </c>
      <c r="B9" s="4">
        <v>51</v>
      </c>
      <c r="C9" s="4">
        <v>8795</v>
      </c>
      <c r="D9" s="4">
        <v>8</v>
      </c>
      <c r="E9" s="4">
        <v>313</v>
      </c>
      <c r="F9" s="4">
        <v>38275</v>
      </c>
      <c r="G9" s="5">
        <f t="shared" si="0"/>
        <v>323</v>
      </c>
      <c r="H9" s="12">
        <f t="shared" si="1"/>
        <v>8.4389288047028079E-3</v>
      </c>
      <c r="I9" s="4">
        <v>124</v>
      </c>
      <c r="J9" s="4">
        <v>122</v>
      </c>
      <c r="K9" s="4"/>
      <c r="P9">
        <f t="shared" si="2"/>
        <v>0</v>
      </c>
    </row>
    <row r="10" spans="1:16" x14ac:dyDescent="0.25">
      <c r="A10" s="9" t="d">
        <v>2015-10-25</v>
      </c>
      <c r="B10" s="4">
        <v>56</v>
      </c>
      <c r="C10" s="4">
        <v>8146</v>
      </c>
      <c r="D10" s="4">
        <v>8</v>
      </c>
      <c r="E10" s="4">
        <v>316</v>
      </c>
      <c r="F10" s="4">
        <v>36618</v>
      </c>
      <c r="G10" s="5">
        <f t="shared" si="0"/>
        <v>1657</v>
      </c>
      <c r="H10" s="12">
        <f t="shared" si="1"/>
        <v>4.5250969468567374E-2</v>
      </c>
      <c r="I10" s="4">
        <v>107</v>
      </c>
      <c r="J10" s="4">
        <v>104</v>
      </c>
      <c r="K10" s="4"/>
      <c r="P10">
        <f t="shared" si="2"/>
        <v>0</v>
      </c>
    </row>
    <row r="11" spans="1:16" x14ac:dyDescent="0.25">
      <c r="A11" s="9" t="d">
        <v>2015-10-26</v>
      </c>
      <c r="B11" s="4">
        <v>56</v>
      </c>
      <c r="C11" s="4">
        <v>7596</v>
      </c>
      <c r="D11" s="4">
        <v>8</v>
      </c>
      <c r="E11" s="4">
        <v>316</v>
      </c>
      <c r="F11" s="4">
        <v>35467</v>
      </c>
      <c r="G11" s="5">
        <f t="shared" si="0"/>
        <v>1151</v>
      </c>
      <c r="H11" s="12">
        <f t="shared" si="1"/>
        <v>3.2452702512194433E-2</v>
      </c>
      <c r="I11" s="4">
        <v>76</v>
      </c>
      <c r="J11" s="4">
        <v>88</v>
      </c>
      <c r="K11" s="4"/>
      <c r="P11">
        <f t="shared" si="2"/>
        <v>0</v>
      </c>
    </row>
    <row r="12" spans="1:16" x14ac:dyDescent="0.25">
      <c r="A12" s="9" t="d">
        <v>2015-10-27</v>
      </c>
      <c r="B12" s="4">
        <v>57</v>
      </c>
      <c r="C12" s="4">
        <v>7134</v>
      </c>
      <c r="D12" s="4">
        <v>8</v>
      </c>
      <c r="E12" s="4">
        <v>316</v>
      </c>
      <c r="F12" s="4">
        <v>33817</v>
      </c>
      <c r="G12" s="5">
        <f t="shared" si="0"/>
        <v>1650</v>
      </c>
      <c r="H12" s="12">
        <f t="shared" si="1"/>
        <v>4.8792027678386612E-2</v>
      </c>
      <c r="I12" s="4">
        <v>69</v>
      </c>
      <c r="J12" s="4">
        <v>83</v>
      </c>
      <c r="K12" s="4"/>
      <c r="P12">
        <f t="shared" si="2"/>
        <v>0</v>
      </c>
    </row>
    <row r="13" spans="1:16" x14ac:dyDescent="0.25">
      <c r="A13" s="9" t="d">
        <v>2015-10-29</v>
      </c>
      <c r="B13" s="4">
        <v>59</v>
      </c>
      <c r="C13" s="4">
        <v>6920</v>
      </c>
      <c r="D13" s="4">
        <v>8</v>
      </c>
      <c r="E13" s="4">
        <v>317</v>
      </c>
      <c r="F13" s="4">
        <v>33081</v>
      </c>
      <c r="G13" s="5">
        <f t="shared" si="0"/>
        <v>736</v>
      </c>
      <c r="H13" s="12">
        <f t="shared" si="1"/>
        <v>2.2248420543514405E-2</v>
      </c>
      <c r="I13" s="4">
        <v>45</v>
      </c>
      <c r="J13" s="4">
        <v>88</v>
      </c>
      <c r="K13" s="4"/>
      <c r="P13">
        <f t="shared" si="2"/>
        <v>0</v>
      </c>
    </row>
    <row r="14" spans="1:16" x14ac:dyDescent="0.25">
      <c r="A14" s="9" t="d">
        <v>2015-11-03</v>
      </c>
      <c r="B14" s="4">
        <v>59</v>
      </c>
      <c r="C14" s="4">
        <v>6800</v>
      </c>
      <c r="D14" s="4">
        <v>8</v>
      </c>
      <c r="E14" s="4">
        <v>317</v>
      </c>
      <c r="F14" s="4">
        <v>32505</v>
      </c>
      <c r="G14" s="5">
        <f t="shared" si="0"/>
        <v>576</v>
      </c>
      <c r="H14" s="12">
        <f t="shared" si="1"/>
        <v>1.7720350715274572E-2</v>
      </c>
      <c r="I14" s="4">
        <v>44</v>
      </c>
      <c r="J14" s="4">
        <v>78</v>
      </c>
      <c r="K14" s="4"/>
      <c r="M14">
        <v>12</v>
      </c>
      <c r="N14">
        <v>9</v>
      </c>
      <c r="O14">
        <v>1</v>
      </c>
      <c r="P14">
        <f t="shared" si="2"/>
        <v>21</v>
      </c>
    </row>
    <row r="15" spans="1:16" x14ac:dyDescent="0.25">
      <c r="A15" s="9" t="d">
        <v>2015-11-26</v>
      </c>
      <c r="B15" s="4">
        <v>59</v>
      </c>
      <c r="C15" s="4">
        <v>6775</v>
      </c>
      <c r="D15" s="4">
        <v>8</v>
      </c>
      <c r="E15" s="4">
        <v>317</v>
      </c>
      <c r="F15" s="4">
        <v>32410</v>
      </c>
      <c r="G15" s="5">
        <f t="shared" si="0"/>
        <v>95</v>
      </c>
      <c r="H15" s="12">
        <f t="shared" si="1"/>
        <v>2.9311940759024994E-3</v>
      </c>
      <c r="I15" s="4">
        <v>41</v>
      </c>
      <c r="J15" s="4">
        <v>77</v>
      </c>
      <c r="K15" s="4"/>
      <c r="P15">
        <f t="shared" si="2"/>
        <v>0</v>
      </c>
    </row>
    <row r="16" spans="1:16" x14ac:dyDescent="0.25">
      <c r="A16" s="9" t="d">
        <v>2016-01-28</v>
      </c>
      <c r="B16" s="4">
        <v>59</v>
      </c>
      <c r="C16" s="4">
        <v>6783</v>
      </c>
      <c r="D16" s="4">
        <v>8</v>
      </c>
      <c r="E16" s="4">
        <v>317</v>
      </c>
      <c r="F16" s="4">
        <v>32428</v>
      </c>
      <c r="G16" s="5">
        <f t="shared" si="0"/>
        <v>-18</v>
      </c>
      <c r="H16" s="12">
        <f t="shared" si="1"/>
        <v>-5.5507586036758353E-4</v>
      </c>
      <c r="I16" s="4"/>
      <c r="J16" s="4"/>
      <c r="K16" s="4"/>
      <c r="P16">
        <f t="shared" si="2"/>
        <v>0</v>
      </c>
    </row>
    <row r="17" spans="1:16" x14ac:dyDescent="0.25">
      <c r="A17" s="9" t="d">
        <v>2016-03-08</v>
      </c>
      <c r="B17" s="4">
        <v>59</v>
      </c>
      <c r="C17" s="4">
        <v>6675</v>
      </c>
      <c r="D17" s="4">
        <v>8</v>
      </c>
      <c r="E17" s="4">
        <v>317</v>
      </c>
      <c r="F17" s="4">
        <v>32152</v>
      </c>
      <c r="G17" s="5">
        <f t="shared" ref="G17:G32" si="3">F16-F17</f>
        <v>276</v>
      </c>
      <c r="H17" s="12">
        <f t="shared" ref="H17:H32" si="4">G17/F17</f>
        <v>8.5842249315750182E-3</v>
      </c>
      <c r="I17" s="4">
        <v>38</v>
      </c>
      <c r="J17" s="4">
        <v>78</v>
      </c>
      <c r="K17" s="4"/>
    </row>
    <row r="18" spans="1:16" x14ac:dyDescent="0.25">
      <c r="A18" s="9" t="d">
        <v>2016-03-14</v>
      </c>
      <c r="B18" s="4">
        <v>59</v>
      </c>
      <c r="C18" s="4">
        <v>6677</v>
      </c>
      <c r="D18" s="4">
        <v>8</v>
      </c>
      <c r="E18" s="4">
        <v>318</v>
      </c>
      <c r="F18" s="4">
        <v>31865</v>
      </c>
      <c r="G18" s="5">
        <f t="shared" si="3"/>
        <v>287</v>
      </c>
      <c r="H18" s="12">
        <f t="shared" si="4"/>
        <v>9.0067472148124897E-3</v>
      </c>
      <c r="I18" s="4">
        <v>35</v>
      </c>
      <c r="J18" s="4">
        <v>80</v>
      </c>
      <c r="K18" s="4"/>
    </row>
    <row r="19" spans="1:16" x14ac:dyDescent="0.25">
      <c r="A19" s="9" t="d">
        <v>2016-05-26</v>
      </c>
      <c r="B19" s="4">
        <v>59</v>
      </c>
      <c r="C19" s="4">
        <v>6629</v>
      </c>
      <c r="D19" s="4">
        <v>8</v>
      </c>
      <c r="E19" s="4">
        <v>318</v>
      </c>
      <c r="F19" s="4">
        <v>31557</v>
      </c>
      <c r="G19" s="5">
        <f t="shared" si="3"/>
        <v>308</v>
      </c>
      <c r="H19" s="12">
        <f t="shared" si="4"/>
        <v>9.7601166143803271E-3</v>
      </c>
      <c r="I19" s="4">
        <v>15</v>
      </c>
      <c r="J19" s="4">
        <v>71</v>
      </c>
      <c r="K19" s="4"/>
    </row>
    <row r="20" spans="1:16" x14ac:dyDescent="0.25">
      <c r="A20" s="9" t="d">
        <v>2017-01-17</v>
      </c>
      <c r="B20" s="4">
        <v>59</v>
      </c>
      <c r="C20" s="4">
        <v>7575</v>
      </c>
      <c r="D20" s="4">
        <v>8</v>
      </c>
      <c r="E20" s="4">
        <v>324</v>
      </c>
      <c r="F20" s="4">
        <v>34025</v>
      </c>
      <c r="G20" s="5">
        <f t="shared" si="3"/>
        <v>-2468</v>
      </c>
      <c r="H20" s="12">
        <f t="shared" si="4"/>
        <v>-7.2534900808229247E-2</v>
      </c>
      <c r="I20" s="4"/>
      <c r="J20" s="4"/>
      <c r="K20" s="4"/>
    </row>
    <row r="21" spans="1:16" x14ac:dyDescent="0.25">
      <c r="A21" s="9" t="d">
        <v>2017-01-18</v>
      </c>
      <c r="B21" s="4">
        <v>59</v>
      </c>
      <c r="C21" s="4">
        <v>7575</v>
      </c>
      <c r="D21" s="4">
        <v>8</v>
      </c>
      <c r="E21" s="4">
        <v>324</v>
      </c>
      <c r="F21" s="4">
        <v>34046</v>
      </c>
      <c r="G21" s="5">
        <f t="shared" si="3"/>
        <v>-21</v>
      </c>
      <c r="H21" s="12">
        <f t="shared" si="4"/>
        <v>-6.1681254772954239E-4</v>
      </c>
      <c r="I21" s="4"/>
      <c r="J21" s="4"/>
      <c r="K21" s="4"/>
    </row>
    <row r="22" spans="1:16" x14ac:dyDescent="0.25">
      <c r="A22" s="9" t="d">
        <v>2017-01-22</v>
      </c>
      <c r="B22" s="4">
        <v>59</v>
      </c>
      <c r="C22" s="4">
        <v>7571</v>
      </c>
      <c r="D22" s="4">
        <v>8</v>
      </c>
      <c r="E22" s="4">
        <v>324</v>
      </c>
      <c r="F22" s="4">
        <v>34030</v>
      </c>
      <c r="G22" s="5">
        <f t="shared" si="3"/>
        <v>16</v>
      </c>
      <c r="H22" s="12">
        <f t="shared" si="4"/>
        <v>4.7017337643255949E-4</v>
      </c>
      <c r="I22" s="4"/>
      <c r="J22" s="4"/>
      <c r="K22" s="4"/>
    </row>
    <row r="23" spans="1:16" x14ac:dyDescent="0.25">
      <c r="A23" s="9" t="d">
        <v>2017-02-02</v>
      </c>
      <c r="B23" s="4">
        <v>59</v>
      </c>
      <c r="C23" s="4">
        <v>7555</v>
      </c>
      <c r="D23" s="4">
        <v>8</v>
      </c>
      <c r="E23" s="4">
        <v>324</v>
      </c>
      <c r="F23" s="4">
        <v>33992</v>
      </c>
      <c r="G23" s="5">
        <f t="shared" si="3"/>
        <v>38</v>
      </c>
      <c r="H23" s="12">
        <f t="shared" si="4"/>
        <v>1.1179100964932925E-3</v>
      </c>
      <c r="I23" s="4"/>
      <c r="J23" s="4"/>
      <c r="K23" s="4"/>
    </row>
    <row r="24" spans="1:16" x14ac:dyDescent="0.25">
      <c r="A24" s="9" t="d">
        <v>2017-02-14</v>
      </c>
      <c r="B24" s="4">
        <v>59</v>
      </c>
      <c r="C24" s="4">
        <v>7560</v>
      </c>
      <c r="D24" s="4">
        <v>8</v>
      </c>
      <c r="E24" s="4">
        <v>324</v>
      </c>
      <c r="F24" s="4">
        <v>33998</v>
      </c>
      <c r="G24" s="5">
        <f t="shared" si="3"/>
        <v>-6</v>
      </c>
      <c r="H24" s="12">
        <f t="shared" si="4"/>
        <v>-1.7648096946879229E-4</v>
      </c>
      <c r="I24" s="4"/>
      <c r="J24" s="4"/>
      <c r="K24" s="4"/>
    </row>
    <row r="25" spans="1:16" x14ac:dyDescent="0.25">
      <c r="A25" s="9"/>
      <c r="B25" s="4"/>
      <c r="C25" s="4"/>
      <c r="D25" s="4"/>
      <c r="E25" s="4"/>
      <c r="F25" s="4"/>
      <c r="G25" s="5">
        <f t="shared" si="3"/>
        <v>33998</v>
      </c>
      <c r="H25" s="12" t="e">
        <f t="shared" si="4"/>
        <v>#DIV/0!</v>
      </c>
      <c r="I25" s="4"/>
      <c r="J25" s="4"/>
      <c r="K25" s="4"/>
    </row>
    <row r="26" spans="1:16" x14ac:dyDescent="0.25">
      <c r="A26" s="9"/>
      <c r="B26" s="4"/>
      <c r="C26" s="4"/>
      <c r="D26" s="4"/>
      <c r="E26" s="4"/>
      <c r="F26" s="4"/>
      <c r="G26" s="5">
        <f t="shared" si="3"/>
        <v>0</v>
      </c>
      <c r="H26" s="12" t="e">
        <f t="shared" si="4"/>
        <v>#DIV/0!</v>
      </c>
      <c r="I26" s="4"/>
      <c r="J26" s="4"/>
      <c r="K26" s="4"/>
    </row>
    <row r="27" spans="1:16" x14ac:dyDescent="0.25">
      <c r="A27" s="9"/>
      <c r="B27" s="4"/>
      <c r="C27" s="4"/>
      <c r="D27" s="4"/>
      <c r="E27" s="4"/>
      <c r="F27" s="4"/>
      <c r="G27" s="5">
        <f t="shared" si="3"/>
        <v>0</v>
      </c>
      <c r="H27" s="12" t="e">
        <f t="shared" si="4"/>
        <v>#DIV/0!</v>
      </c>
      <c r="I27" s="4"/>
      <c r="J27" s="4"/>
      <c r="K27" s="4"/>
    </row>
    <row r="28" spans="1:16" x14ac:dyDescent="0.25">
      <c r="A28" s="9"/>
      <c r="B28" s="4"/>
      <c r="C28" s="4"/>
      <c r="D28" s="4"/>
      <c r="E28" s="4"/>
      <c r="F28" s="4"/>
      <c r="G28" s="5">
        <f t="shared" si="3"/>
        <v>0</v>
      </c>
      <c r="H28" s="12" t="e">
        <f t="shared" si="4"/>
        <v>#DIV/0!</v>
      </c>
      <c r="I28" s="4"/>
      <c r="J28" s="4"/>
      <c r="K28" s="4"/>
    </row>
    <row r="29" spans="1:16" x14ac:dyDescent="0.25">
      <c r="A29" s="4"/>
      <c r="B29" s="4"/>
      <c r="C29" s="4"/>
      <c r="D29" s="4"/>
      <c r="E29" s="4"/>
      <c r="F29" s="4"/>
      <c r="G29" s="5">
        <f t="shared" si="3"/>
        <v>0</v>
      </c>
      <c r="H29" s="12" t="e">
        <f t="shared" si="4"/>
        <v>#DIV/0!</v>
      </c>
      <c r="I29" s="4"/>
      <c r="J29" s="4"/>
      <c r="K29" s="4"/>
      <c r="P29">
        <f t="shared" si="2"/>
        <v>0</v>
      </c>
    </row>
    <row r="30" spans="1:16" x14ac:dyDescent="0.25">
      <c r="A30" s="4"/>
      <c r="B30" s="4"/>
      <c r="C30" s="4"/>
      <c r="D30" s="4"/>
      <c r="E30" s="4"/>
      <c r="F30" s="4"/>
      <c r="G30" s="5">
        <f t="shared" si="3"/>
        <v>0</v>
      </c>
      <c r="H30" s="12" t="e">
        <f t="shared" si="4"/>
        <v>#DIV/0!</v>
      </c>
      <c r="I30" s="4"/>
      <c r="J30" s="4"/>
      <c r="K30" s="4"/>
      <c r="P30">
        <f t="shared" si="2"/>
        <v>0</v>
      </c>
    </row>
    <row r="31" spans="1:16" x14ac:dyDescent="0.25">
      <c r="A31" s="4"/>
      <c r="B31" s="4"/>
      <c r="C31" s="4"/>
      <c r="D31" s="4"/>
      <c r="E31" s="4"/>
      <c r="F31" s="4"/>
      <c r="G31" s="5">
        <f t="shared" si="3"/>
        <v>0</v>
      </c>
      <c r="H31" s="12" t="e">
        <f t="shared" si="4"/>
        <v>#DIV/0!</v>
      </c>
      <c r="I31" s="4"/>
      <c r="J31" s="4"/>
      <c r="K31" s="4"/>
      <c r="P31">
        <f t="shared" si="2"/>
        <v>0</v>
      </c>
    </row>
    <row r="32" spans="1:16" x14ac:dyDescent="0.25">
      <c r="A32" s="4"/>
      <c r="B32" s="4"/>
      <c r="C32" s="4"/>
      <c r="D32" s="4"/>
      <c r="E32" s="4"/>
      <c r="F32" s="4"/>
      <c r="G32" s="5">
        <f t="shared" si="3"/>
        <v>0</v>
      </c>
      <c r="H32" s="12" t="e">
        <f t="shared" si="4"/>
        <v>#DIV/0!</v>
      </c>
      <c r="I32" s="4"/>
      <c r="J32" s="4"/>
      <c r="K32" s="4"/>
      <c r="P32">
        <f t="shared" si="2"/>
        <v>0</v>
      </c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P33">
        <f t="shared" si="2"/>
        <v>0</v>
      </c>
    </row>
    <row r="34" spans="1:16" x14ac:dyDescent="0.25">
      <c r="A34" s="10" t="s">
        <v>36</v>
      </c>
      <c r="B34" s="10">
        <f>MAX(B2:B33)-MIN(B2:B33)</f>
        <v>8</v>
      </c>
      <c r="C34" s="10">
        <f t="shared" ref="C34:J34" si="5">MAX(C2:C33)-MIN(C2:C33)</f>
        <v>3285</v>
      </c>
      <c r="D34" s="10">
        <f t="shared" si="5"/>
        <v>0</v>
      </c>
      <c r="E34" s="10">
        <f t="shared" si="5"/>
        <v>14</v>
      </c>
      <c r="F34" s="10">
        <f t="shared" si="5"/>
        <v>10606</v>
      </c>
      <c r="G34" s="10">
        <f t="shared" si="5"/>
        <v>36466</v>
      </c>
      <c r="H34" s="4"/>
      <c r="I34" s="4">
        <f t="shared" si="5"/>
        <v>120</v>
      </c>
      <c r="J34" s="4">
        <f t="shared" si="5"/>
        <v>59</v>
      </c>
      <c r="K34" s="4"/>
      <c r="P34">
        <f t="shared" si="2"/>
        <v>0</v>
      </c>
    </row>
    <row r="35" spans="1:16" x14ac:dyDescent="0.25">
      <c r="P35">
        <f t="shared" si="2"/>
        <v>0</v>
      </c>
    </row>
    <row r="36" spans="1:16" x14ac:dyDescent="0.25">
      <c r="P36">
        <f t="shared" si="2"/>
        <v>0</v>
      </c>
    </row>
    <row r="37" spans="1:16" x14ac:dyDescent="0.25">
      <c r="P37">
        <f t="shared" si="2"/>
        <v>0</v>
      </c>
    </row>
    <row r="38" spans="1:16" x14ac:dyDescent="0.25">
      <c r="P38">
        <f t="shared" si="2"/>
        <v>0</v>
      </c>
    </row>
    <row r="39" spans="1:16" x14ac:dyDescent="0.25">
      <c r="P39">
        <f t="shared" si="2"/>
        <v>0</v>
      </c>
    </row>
    <row r="40" spans="1:16" x14ac:dyDescent="0.25">
      <c r="P40">
        <f t="shared" si="2"/>
        <v>0</v>
      </c>
    </row>
    <row r="41" spans="1:16" x14ac:dyDescent="0.25">
      <c r="P41">
        <f t="shared" si="2"/>
        <v>0</v>
      </c>
    </row>
    <row r="42" spans="1:16" x14ac:dyDescent="0.25">
      <c r="P42">
        <f t="shared" si="2"/>
        <v>0</v>
      </c>
    </row>
    <row r="43" spans="1:16" x14ac:dyDescent="0.25">
      <c r="P43">
        <f t="shared" si="2"/>
        <v>0</v>
      </c>
    </row>
    <row r="44" spans="1:16" x14ac:dyDescent="0.25">
      <c r="P44">
        <f t="shared" si="2"/>
        <v>0</v>
      </c>
    </row>
    <row r="45" spans="1:16" x14ac:dyDescent="0.25">
      <c r="P45">
        <f t="shared" si="2"/>
        <v>0</v>
      </c>
    </row>
    <row r="46" spans="1:16" x14ac:dyDescent="0.25">
      <c r="P46">
        <f t="shared" si="2"/>
        <v>0</v>
      </c>
    </row>
    <row r="47" spans="1:16" x14ac:dyDescent="0.25">
      <c r="P47">
        <f t="shared" si="2"/>
        <v>0</v>
      </c>
    </row>
    <row r="48" spans="1:16" x14ac:dyDescent="0.25">
      <c r="P48">
        <f t="shared" si="2"/>
        <v>0</v>
      </c>
    </row>
    <row r="49" spans="9:16" x14ac:dyDescent="0.25">
      <c r="P49">
        <f>SUM(L49:O49)</f>
        <v>0</v>
      </c>
    </row>
    <row r="50" spans="9:16" x14ac:dyDescent="0.25">
      <c r="P50">
        <f t="shared" si="2"/>
        <v>0</v>
      </c>
    </row>
    <row r="51" spans="9:16" x14ac:dyDescent="0.25">
      <c r="I51" s="4">
        <f t="shared" ref="I51:J51" si="6">MAX(I31:I50)-MIN(I31:I50)</f>
        <v>0</v>
      </c>
      <c r="J51" s="4">
        <f t="shared" si="6"/>
        <v>0</v>
      </c>
      <c r="P51">
        <f t="shared" si="2"/>
        <v>0</v>
      </c>
    </row>
    <row r="52" spans="9:16" x14ac:dyDescent="0.25">
      <c r="P52">
        <f t="shared" si="2"/>
        <v>0</v>
      </c>
    </row>
    <row r="53" spans="9:16" x14ac:dyDescent="0.25">
      <c r="P53">
        <f t="shared" si="2"/>
        <v>0</v>
      </c>
    </row>
    <row r="54" spans="9:16" x14ac:dyDescent="0.25">
      <c r="P54">
        <f t="shared" si="2"/>
        <v>0</v>
      </c>
    </row>
    <row r="55" spans="9:16" x14ac:dyDescent="0.25">
      <c r="P55">
        <f t="shared" si="2"/>
        <v>0</v>
      </c>
    </row>
    <row r="56" spans="9:16" x14ac:dyDescent="0.25">
      <c r="P56">
        <f t="shared" si="2"/>
        <v>0</v>
      </c>
    </row>
    <row r="57" spans="9:16" x14ac:dyDescent="0.25">
      <c r="P57">
        <f t="shared" si="2"/>
        <v>0</v>
      </c>
    </row>
    <row r="58" spans="9:16" x14ac:dyDescent="0.25">
      <c r="L58">
        <v>2</v>
      </c>
    </row>
  </sheetData>
  <conditionalFormatting sqref="G1:G32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showGridLines="0" workbookViewId="0">
      <selection activeCell="J17" sqref="J17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6" width="15.42578125" bestFit="1" customWidth="1"/>
  </cols>
  <sheetData>
    <row r="1" spans="1:16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</row>
    <row r="2" spans="1:16" x14ac:dyDescent="0.25">
      <c r="A2" s="9" t="d">
        <v>2015-06-16</v>
      </c>
      <c r="B2" s="4">
        <v>52</v>
      </c>
      <c r="C2" s="4">
        <v>16027</v>
      </c>
      <c r="D2" s="4">
        <v>8</v>
      </c>
      <c r="E2" s="4">
        <v>378</v>
      </c>
      <c r="F2" s="4">
        <v>58678</v>
      </c>
      <c r="G2" s="5">
        <v>0</v>
      </c>
      <c r="H2" s="5">
        <v>0</v>
      </c>
      <c r="I2" s="5"/>
      <c r="J2" s="5"/>
      <c r="K2" s="5"/>
    </row>
    <row r="3" spans="1:16" x14ac:dyDescent="0.25">
      <c r="A3" s="9" t="d">
        <v>2015-08-20</v>
      </c>
      <c r="B3" s="4">
        <v>52</v>
      </c>
      <c r="C3" s="4">
        <v>15607</v>
      </c>
      <c r="D3" s="4">
        <v>8</v>
      </c>
      <c r="E3" s="4">
        <v>378</v>
      </c>
      <c r="F3" s="4">
        <v>58427</v>
      </c>
      <c r="G3" s="5">
        <f t="shared" ref="G3:G16" si="0">F2-F3</f>
        <v>251</v>
      </c>
      <c r="H3" s="12">
        <f t="shared" ref="H3:H16" si="1">G3/F3</f>
        <v>4.2959590600236191E-3</v>
      </c>
      <c r="I3" s="12"/>
      <c r="J3" s="12"/>
      <c r="K3" s="4"/>
    </row>
    <row r="4" spans="1:16" x14ac:dyDescent="0.25">
      <c r="A4" s="9" t="d">
        <v>2015-07-28</v>
      </c>
      <c r="B4" s="4">
        <v>52</v>
      </c>
      <c r="C4" s="4">
        <v>14829</v>
      </c>
      <c r="D4" s="4">
        <v>8</v>
      </c>
      <c r="E4" s="4">
        <v>378</v>
      </c>
      <c r="F4" s="4">
        <v>57856</v>
      </c>
      <c r="G4" s="5">
        <f t="shared" si="0"/>
        <v>571</v>
      </c>
      <c r="H4" s="12">
        <f t="shared" si="1"/>
        <v>9.8693307522123887E-3</v>
      </c>
      <c r="I4" s="12"/>
      <c r="J4" s="12"/>
      <c r="K4" s="4"/>
    </row>
    <row r="5" spans="1:16" x14ac:dyDescent="0.25">
      <c r="A5" s="9" t="d">
        <v>2015-08-03</v>
      </c>
      <c r="B5" s="4">
        <v>51</v>
      </c>
      <c r="C5" s="4">
        <v>14829</v>
      </c>
      <c r="D5" s="4">
        <v>8</v>
      </c>
      <c r="E5" s="4">
        <v>378</v>
      </c>
      <c r="F5" s="4">
        <v>57490</v>
      </c>
      <c r="G5" s="5">
        <f t="shared" si="0"/>
        <v>366</v>
      </c>
      <c r="H5" s="12">
        <f t="shared" si="1"/>
        <v>6.3663245781875105E-3</v>
      </c>
      <c r="I5" s="12"/>
      <c r="J5" s="12"/>
      <c r="K5" s="4"/>
      <c r="P5">
        <f>SUM(L5:N5)</f>
        <v>0</v>
      </c>
    </row>
    <row r="6" spans="1:16" x14ac:dyDescent="0.25">
      <c r="A6" s="9" t="d">
        <v>2015-08-05</v>
      </c>
      <c r="B6" s="4">
        <v>52</v>
      </c>
      <c r="C6" s="4">
        <v>14157</v>
      </c>
      <c r="D6" s="4">
        <v>8</v>
      </c>
      <c r="E6" s="4">
        <v>379</v>
      </c>
      <c r="F6" s="4">
        <v>56422</v>
      </c>
      <c r="G6" s="5">
        <f t="shared" si="0"/>
        <v>1068</v>
      </c>
      <c r="H6" s="12">
        <f t="shared" si="1"/>
        <v>1.8928786643507851E-2</v>
      </c>
      <c r="I6" s="12"/>
      <c r="J6" s="12"/>
      <c r="K6" s="4"/>
      <c r="P6">
        <f>SUM(L6:N6)</f>
        <v>0</v>
      </c>
    </row>
    <row r="7" spans="1:16" x14ac:dyDescent="0.25">
      <c r="A7" s="9" t="d">
        <v>2015-08-11</v>
      </c>
      <c r="B7" s="4">
        <v>52</v>
      </c>
      <c r="C7" s="4">
        <v>13766</v>
      </c>
      <c r="D7" s="4">
        <v>8</v>
      </c>
      <c r="E7" s="4">
        <v>376</v>
      </c>
      <c r="F7" s="4">
        <v>54519</v>
      </c>
      <c r="G7" s="5">
        <f t="shared" si="0"/>
        <v>1903</v>
      </c>
      <c r="H7" s="12">
        <f t="shared" si="1"/>
        <v>3.4905262385590344E-2</v>
      </c>
      <c r="I7" s="12"/>
      <c r="J7" s="12"/>
      <c r="K7" s="4" t="s">
        <v>37</v>
      </c>
      <c r="P7">
        <f t="shared" ref="P7:P60" si="2">SUM(L7:N7)</f>
        <v>0</v>
      </c>
    </row>
    <row r="8" spans="1:16" x14ac:dyDescent="0.25">
      <c r="A8" s="9" t="d">
        <v>2015-08-11</v>
      </c>
      <c r="B8" s="4">
        <v>52</v>
      </c>
      <c r="C8" s="4">
        <v>13613</v>
      </c>
      <c r="D8" s="4">
        <v>8</v>
      </c>
      <c r="E8" s="4">
        <v>372</v>
      </c>
      <c r="F8" s="4">
        <v>54115</v>
      </c>
      <c r="G8" s="5">
        <f t="shared" si="0"/>
        <v>404</v>
      </c>
      <c r="H8" s="12">
        <f t="shared" si="1"/>
        <v>7.4655825556684836E-3</v>
      </c>
      <c r="I8" s="12"/>
      <c r="J8" s="12"/>
      <c r="K8" s="4" t="s">
        <v>49</v>
      </c>
      <c r="P8">
        <f t="shared" si="2"/>
        <v>0</v>
      </c>
    </row>
    <row r="9" spans="1:16" x14ac:dyDescent="0.25">
      <c r="A9" s="9" t="d">
        <v>2015-08-12</v>
      </c>
      <c r="B9" s="4">
        <v>53</v>
      </c>
      <c r="C9" s="4">
        <v>13398</v>
      </c>
      <c r="D9" s="4">
        <v>8</v>
      </c>
      <c r="E9" s="4">
        <v>373</v>
      </c>
      <c r="F9" s="4">
        <v>53478</v>
      </c>
      <c r="G9" s="5">
        <f t="shared" si="0"/>
        <v>637</v>
      </c>
      <c r="H9" s="12">
        <f t="shared" si="1"/>
        <v>1.1911440218407569E-2</v>
      </c>
      <c r="I9" s="12"/>
      <c r="J9" s="12"/>
      <c r="K9" s="4"/>
      <c r="P9">
        <f t="shared" si="2"/>
        <v>0</v>
      </c>
    </row>
    <row r="10" spans="1:16" x14ac:dyDescent="0.25">
      <c r="A10" s="9" t="d">
        <v>2015-08-13</v>
      </c>
      <c r="B10" s="4">
        <v>53</v>
      </c>
      <c r="C10" s="4">
        <v>13410</v>
      </c>
      <c r="D10" s="4">
        <v>8</v>
      </c>
      <c r="E10" s="4">
        <v>373</v>
      </c>
      <c r="F10" s="4">
        <v>53457</v>
      </c>
      <c r="G10" s="5">
        <f t="shared" si="0"/>
        <v>21</v>
      </c>
      <c r="H10" s="12">
        <f t="shared" si="1"/>
        <v>3.9283910432684211E-4</v>
      </c>
      <c r="I10" s="12"/>
      <c r="J10" s="12"/>
      <c r="K10" s="4"/>
      <c r="P10">
        <f t="shared" si="2"/>
        <v>0</v>
      </c>
    </row>
    <row r="11" spans="1:16" x14ac:dyDescent="0.25">
      <c r="A11" s="9" t="d">
        <v>2015-08-26</v>
      </c>
      <c r="B11" s="4">
        <v>53</v>
      </c>
      <c r="C11" s="4">
        <v>13414</v>
      </c>
      <c r="D11" s="4">
        <v>8</v>
      </c>
      <c r="E11" s="4">
        <v>373</v>
      </c>
      <c r="F11" s="4">
        <v>53470</v>
      </c>
      <c r="G11" s="5">
        <f t="shared" si="0"/>
        <v>-13</v>
      </c>
      <c r="H11" s="12">
        <f t="shared" si="1"/>
        <v>-2.4312698709556761E-4</v>
      </c>
      <c r="I11" s="12"/>
      <c r="J11" s="12"/>
      <c r="K11" s="4"/>
      <c r="P11">
        <f t="shared" si="2"/>
        <v>0</v>
      </c>
    </row>
    <row r="12" spans="1:16" x14ac:dyDescent="0.25">
      <c r="A12" s="9" t="d">
        <v>2015-10-15</v>
      </c>
      <c r="B12" s="4">
        <v>53</v>
      </c>
      <c r="C12" s="4">
        <v>13199</v>
      </c>
      <c r="D12" s="4">
        <v>8</v>
      </c>
      <c r="E12" s="4">
        <v>376</v>
      </c>
      <c r="F12" s="4">
        <v>53021</v>
      </c>
      <c r="G12" s="5">
        <f t="shared" si="0"/>
        <v>449</v>
      </c>
      <c r="H12" s="12">
        <f t="shared" si="1"/>
        <v>8.4683427321250067E-3</v>
      </c>
      <c r="I12" s="4">
        <v>134</v>
      </c>
      <c r="J12" s="4">
        <v>123</v>
      </c>
      <c r="K12" s="4"/>
      <c r="M12">
        <v>25</v>
      </c>
      <c r="N12">
        <v>27</v>
      </c>
      <c r="O12">
        <v>2</v>
      </c>
      <c r="P12">
        <f t="shared" si="2"/>
        <v>52</v>
      </c>
    </row>
    <row r="13" spans="1:16" x14ac:dyDescent="0.25">
      <c r="A13" s="9" t="d">
        <v>2015-11-25</v>
      </c>
      <c r="B13" s="4">
        <v>56</v>
      </c>
      <c r="C13" s="4">
        <v>13172</v>
      </c>
      <c r="D13" s="4">
        <v>8</v>
      </c>
      <c r="E13" s="4">
        <v>378</v>
      </c>
      <c r="F13" s="4">
        <v>52488</v>
      </c>
      <c r="G13" s="5">
        <f t="shared" si="0"/>
        <v>533</v>
      </c>
      <c r="H13" s="12">
        <f t="shared" si="1"/>
        <v>1.015470202713001E-2</v>
      </c>
      <c r="I13" s="4">
        <v>132</v>
      </c>
      <c r="J13" s="4">
        <v>120</v>
      </c>
      <c r="K13" s="4"/>
      <c r="P13">
        <f t="shared" si="2"/>
        <v>0</v>
      </c>
    </row>
    <row r="14" spans="1:16" x14ac:dyDescent="0.25">
      <c r="A14" s="9" t="d">
        <v>2015-12-03</v>
      </c>
      <c r="B14" s="4">
        <v>58</v>
      </c>
      <c r="C14" s="4">
        <v>11769</v>
      </c>
      <c r="D14" s="4">
        <v>8</v>
      </c>
      <c r="E14" s="4">
        <v>381</v>
      </c>
      <c r="F14" s="4">
        <v>47672</v>
      </c>
      <c r="G14" s="5">
        <f t="shared" si="0"/>
        <v>4816</v>
      </c>
      <c r="H14" s="12">
        <f t="shared" si="1"/>
        <v>0.10102366168820272</v>
      </c>
      <c r="I14" s="4">
        <v>95</v>
      </c>
      <c r="J14" s="4">
        <v>87</v>
      </c>
      <c r="K14" s="4"/>
      <c r="P14">
        <f t="shared" si="2"/>
        <v>0</v>
      </c>
    </row>
    <row r="15" spans="1:16" x14ac:dyDescent="0.25">
      <c r="A15" s="9" t="d">
        <v>2015-12-04</v>
      </c>
      <c r="B15" s="4">
        <v>59</v>
      </c>
      <c r="C15" s="4">
        <v>11341</v>
      </c>
      <c r="D15" s="4">
        <v>8</v>
      </c>
      <c r="E15" s="4">
        <v>385</v>
      </c>
      <c r="F15" s="4">
        <v>46592</v>
      </c>
      <c r="G15" s="5">
        <f t="shared" si="0"/>
        <v>1080</v>
      </c>
      <c r="H15" s="12">
        <f t="shared" si="1"/>
        <v>2.3179945054945056E-2</v>
      </c>
      <c r="I15" s="4">
        <v>86</v>
      </c>
      <c r="J15" s="4">
        <v>92</v>
      </c>
      <c r="K15" s="4"/>
      <c r="P15">
        <f t="shared" si="2"/>
        <v>0</v>
      </c>
    </row>
    <row r="16" spans="1:16" x14ac:dyDescent="0.25">
      <c r="A16" s="9" t="d">
        <v>2016-01-28</v>
      </c>
      <c r="B16" s="4">
        <v>59</v>
      </c>
      <c r="C16" s="4">
        <v>11341</v>
      </c>
      <c r="D16" s="4">
        <v>8</v>
      </c>
      <c r="E16" s="4">
        <v>385</v>
      </c>
      <c r="F16" s="4">
        <v>46603</v>
      </c>
      <c r="G16" s="5">
        <f t="shared" si="0"/>
        <v>-11</v>
      </c>
      <c r="H16" s="12">
        <f t="shared" si="1"/>
        <v>-2.3603630667553592E-4</v>
      </c>
      <c r="I16" s="4"/>
      <c r="J16" s="4"/>
      <c r="K16" s="4"/>
      <c r="P16">
        <f t="shared" si="2"/>
        <v>0</v>
      </c>
    </row>
    <row r="17" spans="1:16" x14ac:dyDescent="0.25">
      <c r="A17" s="9" t="d">
        <v>2016-05-26</v>
      </c>
      <c r="B17" s="4">
        <v>60</v>
      </c>
      <c r="C17" s="4">
        <v>11276</v>
      </c>
      <c r="D17" s="4">
        <v>8</v>
      </c>
      <c r="E17" s="4">
        <v>383</v>
      </c>
      <c r="F17" s="4">
        <v>45933</v>
      </c>
      <c r="G17" s="5">
        <f t="shared" ref="G17:G36" si="3">F16-F17</f>
        <v>670</v>
      </c>
      <c r="H17" s="12">
        <f t="shared" ref="H17:H36" si="4">G17/F17</f>
        <v>1.4586462891602987E-2</v>
      </c>
      <c r="I17" s="4">
        <v>74</v>
      </c>
      <c r="J17" s="4">
        <v>88</v>
      </c>
      <c r="K17" s="4"/>
    </row>
    <row r="18" spans="1:16" x14ac:dyDescent="0.25">
      <c r="A18" s="9" t="d">
        <v>2017-01-25</v>
      </c>
      <c r="B18" s="4">
        <v>60</v>
      </c>
      <c r="C18" s="4">
        <v>11284</v>
      </c>
      <c r="D18" s="4">
        <v>8</v>
      </c>
      <c r="E18" s="4">
        <v>383</v>
      </c>
      <c r="F18" s="4">
        <v>46072</v>
      </c>
      <c r="G18" s="5">
        <f t="shared" si="3"/>
        <v>-139</v>
      </c>
      <c r="H18" s="12">
        <f t="shared" si="4"/>
        <v>-3.0170168432019449E-3</v>
      </c>
      <c r="I18" s="4"/>
      <c r="J18" s="4"/>
      <c r="K18" s="4"/>
    </row>
    <row r="19" spans="1:16" x14ac:dyDescent="0.25">
      <c r="A19" s="9" t="d">
        <v>2017-01-31</v>
      </c>
      <c r="B19" s="4">
        <v>60</v>
      </c>
      <c r="C19" s="4">
        <v>11292</v>
      </c>
      <c r="D19" s="4">
        <v>8</v>
      </c>
      <c r="E19" s="4">
        <v>383</v>
      </c>
      <c r="F19" s="4">
        <v>46066</v>
      </c>
      <c r="G19" s="5">
        <f t="shared" si="3"/>
        <v>6</v>
      </c>
      <c r="H19" s="12">
        <f t="shared" si="4"/>
        <v>1.3024790517952503E-4</v>
      </c>
      <c r="I19" s="4"/>
      <c r="J19" s="4"/>
      <c r="K19" s="4"/>
    </row>
    <row r="20" spans="1:16" x14ac:dyDescent="0.25">
      <c r="A20" s="9" t="d">
        <v>2017-02-14</v>
      </c>
      <c r="B20" s="4">
        <v>60</v>
      </c>
      <c r="C20" s="4">
        <v>11365</v>
      </c>
      <c r="D20" s="4">
        <v>8</v>
      </c>
      <c r="E20" s="4">
        <v>383</v>
      </c>
      <c r="F20" s="4">
        <v>46745</v>
      </c>
      <c r="G20" s="5">
        <f t="shared" si="3"/>
        <v>-679</v>
      </c>
      <c r="H20" s="12">
        <f t="shared" si="4"/>
        <v>-1.4525617713124399E-2</v>
      </c>
      <c r="I20" s="4"/>
      <c r="J20" s="4"/>
      <c r="K20" s="4"/>
    </row>
    <row r="21" spans="1:16" x14ac:dyDescent="0.25">
      <c r="A21" s="9" t="d">
        <v>2017-02-15</v>
      </c>
      <c r="B21" s="4">
        <v>60</v>
      </c>
      <c r="C21" s="4">
        <v>11363</v>
      </c>
      <c r="D21" s="4">
        <v>8</v>
      </c>
      <c r="E21" s="4">
        <v>383</v>
      </c>
      <c r="F21" s="4">
        <v>46605</v>
      </c>
      <c r="G21" s="5">
        <f t="shared" si="3"/>
        <v>140</v>
      </c>
      <c r="H21" s="12">
        <f t="shared" si="4"/>
        <v>3.003969531166184E-3</v>
      </c>
      <c r="I21" s="4"/>
      <c r="J21" s="4"/>
      <c r="K21" s="4"/>
    </row>
    <row r="22" spans="1:16" x14ac:dyDescent="0.25">
      <c r="A22" s="9"/>
      <c r="B22" s="4"/>
      <c r="C22" s="4"/>
      <c r="D22" s="4"/>
      <c r="E22" s="4"/>
      <c r="F22" s="4"/>
      <c r="G22" s="5">
        <f t="shared" si="3"/>
        <v>46605</v>
      </c>
      <c r="H22" s="12" t="e">
        <f t="shared" si="4"/>
        <v>#DIV/0!</v>
      </c>
      <c r="I22" s="4"/>
      <c r="J22" s="4"/>
      <c r="K22" s="4"/>
    </row>
    <row r="23" spans="1:16" x14ac:dyDescent="0.25">
      <c r="A23" s="9"/>
      <c r="B23" s="4"/>
      <c r="C23" s="4"/>
      <c r="D23" s="4"/>
      <c r="E23" s="4"/>
      <c r="F23" s="4"/>
      <c r="G23" s="5">
        <f t="shared" si="3"/>
        <v>0</v>
      </c>
      <c r="H23" s="12" t="e">
        <f t="shared" si="4"/>
        <v>#DIV/0!</v>
      </c>
      <c r="I23" s="4"/>
      <c r="J23" s="4"/>
      <c r="K23" s="4"/>
    </row>
    <row r="24" spans="1:16" x14ac:dyDescent="0.25">
      <c r="A24" s="9"/>
      <c r="B24" s="4"/>
      <c r="C24" s="4"/>
      <c r="D24" s="4"/>
      <c r="E24" s="4"/>
      <c r="F24" s="4"/>
      <c r="G24" s="5">
        <f t="shared" si="3"/>
        <v>0</v>
      </c>
      <c r="H24" s="12" t="e">
        <f t="shared" si="4"/>
        <v>#DIV/0!</v>
      </c>
      <c r="I24" s="4"/>
      <c r="J24" s="4"/>
      <c r="K24" s="4"/>
    </row>
    <row r="25" spans="1:16" x14ac:dyDescent="0.25">
      <c r="A25" s="9"/>
      <c r="B25" s="4"/>
      <c r="C25" s="4"/>
      <c r="D25" s="4"/>
      <c r="E25" s="4"/>
      <c r="F25" s="4"/>
      <c r="G25" s="5">
        <f t="shared" si="3"/>
        <v>0</v>
      </c>
      <c r="H25" s="12" t="e">
        <f t="shared" si="4"/>
        <v>#DIV/0!</v>
      </c>
      <c r="I25" s="4"/>
      <c r="J25" s="4"/>
      <c r="K25" s="4"/>
    </row>
    <row r="26" spans="1:16" x14ac:dyDescent="0.25">
      <c r="A26" s="9"/>
      <c r="B26" s="4"/>
      <c r="C26" s="4"/>
      <c r="D26" s="4"/>
      <c r="E26" s="4"/>
      <c r="F26" s="4"/>
      <c r="G26" s="5">
        <f t="shared" si="3"/>
        <v>0</v>
      </c>
      <c r="H26" s="12" t="e">
        <f t="shared" si="4"/>
        <v>#DIV/0!</v>
      </c>
      <c r="I26" s="4"/>
      <c r="J26" s="4"/>
      <c r="K26" s="4"/>
    </row>
    <row r="27" spans="1:16" x14ac:dyDescent="0.25">
      <c r="A27" s="9"/>
      <c r="B27" s="4"/>
      <c r="C27" s="4"/>
      <c r="D27" s="4"/>
      <c r="E27" s="4"/>
      <c r="F27" s="4"/>
      <c r="G27" s="5">
        <f t="shared" si="3"/>
        <v>0</v>
      </c>
      <c r="H27" s="12" t="e">
        <f t="shared" si="4"/>
        <v>#DIV/0!</v>
      </c>
      <c r="I27" s="4"/>
      <c r="J27" s="4"/>
      <c r="K27" s="4"/>
    </row>
    <row r="28" spans="1:16" x14ac:dyDescent="0.25">
      <c r="A28" s="9"/>
      <c r="B28" s="4"/>
      <c r="C28" s="4"/>
      <c r="D28" s="4"/>
      <c r="E28" s="4"/>
      <c r="F28" s="4"/>
      <c r="G28" s="5">
        <f t="shared" si="3"/>
        <v>0</v>
      </c>
      <c r="H28" s="12" t="e">
        <f t="shared" si="4"/>
        <v>#DIV/0!</v>
      </c>
      <c r="I28" s="4"/>
      <c r="J28" s="4"/>
      <c r="K28" s="4"/>
    </row>
    <row r="29" spans="1:16" x14ac:dyDescent="0.25">
      <c r="A29" s="9"/>
      <c r="B29" s="4"/>
      <c r="C29" s="4"/>
      <c r="D29" s="4"/>
      <c r="E29" s="4"/>
      <c r="F29" s="4"/>
      <c r="G29" s="5">
        <f t="shared" si="3"/>
        <v>0</v>
      </c>
      <c r="H29" s="12" t="e">
        <f t="shared" si="4"/>
        <v>#DIV/0!</v>
      </c>
      <c r="I29" s="4"/>
      <c r="J29" s="4"/>
      <c r="K29" s="4"/>
    </row>
    <row r="30" spans="1:16" x14ac:dyDescent="0.25">
      <c r="A30" s="9"/>
      <c r="B30" s="4"/>
      <c r="C30" s="4"/>
      <c r="D30" s="4"/>
      <c r="E30" s="4"/>
      <c r="F30" s="4"/>
      <c r="G30" s="5">
        <f t="shared" si="3"/>
        <v>0</v>
      </c>
      <c r="H30" s="12" t="e">
        <f t="shared" si="4"/>
        <v>#DIV/0!</v>
      </c>
      <c r="I30" s="4"/>
      <c r="J30" s="4"/>
      <c r="K30" s="4"/>
    </row>
    <row r="31" spans="1:16" x14ac:dyDescent="0.25">
      <c r="A31" s="9"/>
      <c r="B31" s="4"/>
      <c r="C31" s="4"/>
      <c r="D31" s="4"/>
      <c r="E31" s="4"/>
      <c r="F31" s="4"/>
      <c r="G31" s="5">
        <f t="shared" si="3"/>
        <v>0</v>
      </c>
      <c r="H31" s="12" t="e">
        <f t="shared" si="4"/>
        <v>#DIV/0!</v>
      </c>
      <c r="I31" s="4"/>
      <c r="J31" s="4"/>
      <c r="K31" s="4"/>
    </row>
    <row r="32" spans="1:16" x14ac:dyDescent="0.25">
      <c r="A32" s="4"/>
      <c r="B32" s="4"/>
      <c r="C32" s="4"/>
      <c r="D32" s="4"/>
      <c r="E32" s="4"/>
      <c r="F32" s="4"/>
      <c r="G32" s="5">
        <f t="shared" si="3"/>
        <v>0</v>
      </c>
      <c r="H32" s="12" t="e">
        <f t="shared" si="4"/>
        <v>#DIV/0!</v>
      </c>
      <c r="I32" s="4"/>
      <c r="J32" s="4"/>
      <c r="K32" s="4"/>
      <c r="P32">
        <f t="shared" si="2"/>
        <v>0</v>
      </c>
    </row>
    <row r="33" spans="1:16" x14ac:dyDescent="0.25">
      <c r="A33" s="4"/>
      <c r="B33" s="4"/>
      <c r="C33" s="4"/>
      <c r="D33" s="4"/>
      <c r="E33" s="4"/>
      <c r="F33" s="4"/>
      <c r="G33" s="5">
        <f t="shared" si="3"/>
        <v>0</v>
      </c>
      <c r="H33" s="12" t="e">
        <f t="shared" si="4"/>
        <v>#DIV/0!</v>
      </c>
      <c r="I33" s="4"/>
      <c r="J33" s="4"/>
      <c r="K33" s="4"/>
      <c r="P33">
        <f t="shared" si="2"/>
        <v>0</v>
      </c>
    </row>
    <row r="34" spans="1:16" x14ac:dyDescent="0.25">
      <c r="A34" s="4"/>
      <c r="B34" s="4"/>
      <c r="C34" s="4"/>
      <c r="D34" s="4"/>
      <c r="E34" s="4"/>
      <c r="F34" s="4"/>
      <c r="G34" s="5">
        <f t="shared" si="3"/>
        <v>0</v>
      </c>
      <c r="H34" s="12" t="e">
        <f t="shared" si="4"/>
        <v>#DIV/0!</v>
      </c>
      <c r="I34" s="4"/>
      <c r="J34" s="4"/>
      <c r="K34" s="4"/>
      <c r="P34">
        <f t="shared" si="2"/>
        <v>0</v>
      </c>
    </row>
    <row r="35" spans="1:16" x14ac:dyDescent="0.25">
      <c r="A35" s="4"/>
      <c r="B35" s="4"/>
      <c r="C35" s="4"/>
      <c r="D35" s="4"/>
      <c r="E35" s="4"/>
      <c r="F35" s="4"/>
      <c r="G35" s="5">
        <f t="shared" si="3"/>
        <v>0</v>
      </c>
      <c r="H35" s="12" t="e">
        <f t="shared" si="4"/>
        <v>#DIV/0!</v>
      </c>
      <c r="I35" s="4"/>
      <c r="J35" s="4"/>
      <c r="K35" s="4"/>
      <c r="P35">
        <f t="shared" si="2"/>
        <v>0</v>
      </c>
    </row>
    <row r="36" spans="1:16" x14ac:dyDescent="0.25">
      <c r="A36" s="4"/>
      <c r="B36" s="4"/>
      <c r="C36" s="4"/>
      <c r="D36" s="4"/>
      <c r="E36" s="4"/>
      <c r="F36" s="4"/>
      <c r="G36" s="5">
        <f t="shared" si="3"/>
        <v>0</v>
      </c>
      <c r="H36" s="12" t="e">
        <f t="shared" si="4"/>
        <v>#DIV/0!</v>
      </c>
      <c r="I36" s="4"/>
      <c r="J36" s="4"/>
      <c r="K36" s="4"/>
      <c r="P36">
        <f t="shared" si="2"/>
        <v>0</v>
      </c>
    </row>
    <row r="37" spans="1:16" x14ac:dyDescent="0.25">
      <c r="A37" s="10" t="s">
        <v>36</v>
      </c>
      <c r="B37" s="10">
        <f>MAX(B2:B36)-MIN(B2:B36)</f>
        <v>9</v>
      </c>
      <c r="C37" s="10">
        <f t="shared" ref="C37:G37" si="5">MAX(C2:C36)-MIN(C2:C36)</f>
        <v>4751</v>
      </c>
      <c r="D37" s="10">
        <f t="shared" si="5"/>
        <v>0</v>
      </c>
      <c r="E37" s="10">
        <f t="shared" si="5"/>
        <v>13</v>
      </c>
      <c r="F37" s="10">
        <f t="shared" si="5"/>
        <v>12745</v>
      </c>
      <c r="G37" s="10">
        <f t="shared" si="5"/>
        <v>47284</v>
      </c>
      <c r="H37" s="4"/>
      <c r="I37" s="5">
        <f>MAX(I2:I35)-MIN(I2:I35)</f>
        <v>60</v>
      </c>
      <c r="J37" s="5">
        <f>MAX(J2:J35)-MIN(J2:J35)</f>
        <v>36</v>
      </c>
      <c r="K37" s="4"/>
      <c r="P37">
        <f t="shared" si="2"/>
        <v>0</v>
      </c>
    </row>
    <row r="38" spans="1:16" x14ac:dyDescent="0.25">
      <c r="P38">
        <f t="shared" si="2"/>
        <v>0</v>
      </c>
    </row>
    <row r="39" spans="1:16" x14ac:dyDescent="0.25">
      <c r="P39">
        <f t="shared" si="2"/>
        <v>0</v>
      </c>
    </row>
    <row r="40" spans="1:16" x14ac:dyDescent="0.25">
      <c r="P40">
        <f t="shared" si="2"/>
        <v>0</v>
      </c>
    </row>
    <row r="41" spans="1:16" x14ac:dyDescent="0.25">
      <c r="P41">
        <f t="shared" si="2"/>
        <v>0</v>
      </c>
    </row>
    <row r="42" spans="1:16" x14ac:dyDescent="0.25">
      <c r="P42">
        <f t="shared" si="2"/>
        <v>0</v>
      </c>
    </row>
    <row r="43" spans="1:16" x14ac:dyDescent="0.25">
      <c r="P43">
        <f t="shared" si="2"/>
        <v>0</v>
      </c>
    </row>
    <row r="44" spans="1:16" x14ac:dyDescent="0.25">
      <c r="P44">
        <f t="shared" si="2"/>
        <v>0</v>
      </c>
    </row>
    <row r="45" spans="1:16" x14ac:dyDescent="0.25">
      <c r="P45">
        <f t="shared" si="2"/>
        <v>0</v>
      </c>
    </row>
    <row r="46" spans="1:16" x14ac:dyDescent="0.25">
      <c r="P46">
        <f t="shared" si="2"/>
        <v>0</v>
      </c>
    </row>
    <row r="47" spans="1:16" x14ac:dyDescent="0.25">
      <c r="P47">
        <f t="shared" si="2"/>
        <v>0</v>
      </c>
    </row>
    <row r="48" spans="1:16" x14ac:dyDescent="0.25">
      <c r="P48">
        <f t="shared" si="2"/>
        <v>0</v>
      </c>
    </row>
    <row r="49" spans="9:16" x14ac:dyDescent="0.25">
      <c r="I49">
        <v>297</v>
      </c>
      <c r="J49">
        <v>233</v>
      </c>
      <c r="P49">
        <f t="shared" si="2"/>
        <v>0</v>
      </c>
    </row>
    <row r="50" spans="9:16" x14ac:dyDescent="0.25">
      <c r="P50">
        <f t="shared" si="2"/>
        <v>0</v>
      </c>
    </row>
    <row r="51" spans="9:16" x14ac:dyDescent="0.25">
      <c r="P51">
        <f t="shared" si="2"/>
        <v>0</v>
      </c>
    </row>
    <row r="52" spans="9:16" x14ac:dyDescent="0.25">
      <c r="P52">
        <f>SUM(L52:O52)</f>
        <v>0</v>
      </c>
    </row>
    <row r="53" spans="9:16" x14ac:dyDescent="0.25">
      <c r="P53">
        <f t="shared" si="2"/>
        <v>0</v>
      </c>
    </row>
    <row r="54" spans="9:16" x14ac:dyDescent="0.25">
      <c r="I54" s="4">
        <f t="shared" ref="I54:J54" si="6">MAX(I34:I53)-MIN(I34:I53)</f>
        <v>237</v>
      </c>
      <c r="J54" s="4">
        <f t="shared" si="6"/>
        <v>197</v>
      </c>
      <c r="P54">
        <f t="shared" si="2"/>
        <v>0</v>
      </c>
    </row>
    <row r="55" spans="9:16" x14ac:dyDescent="0.25">
      <c r="P55">
        <f t="shared" si="2"/>
        <v>0</v>
      </c>
    </row>
    <row r="56" spans="9:16" x14ac:dyDescent="0.25">
      <c r="P56">
        <f t="shared" si="2"/>
        <v>0</v>
      </c>
    </row>
    <row r="57" spans="9:16" x14ac:dyDescent="0.25">
      <c r="P57">
        <f t="shared" si="2"/>
        <v>0</v>
      </c>
    </row>
    <row r="58" spans="9:16" x14ac:dyDescent="0.25">
      <c r="P58">
        <f t="shared" si="2"/>
        <v>0</v>
      </c>
    </row>
    <row r="59" spans="9:16" x14ac:dyDescent="0.25">
      <c r="P59">
        <f t="shared" si="2"/>
        <v>0</v>
      </c>
    </row>
    <row r="60" spans="9:16" x14ac:dyDescent="0.25">
      <c r="P60">
        <f t="shared" si="2"/>
        <v>0</v>
      </c>
    </row>
    <row r="61" spans="9:16" x14ac:dyDescent="0.25">
      <c r="L61">
        <v>2</v>
      </c>
    </row>
  </sheetData>
  <conditionalFormatting sqref="G2:G3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showGridLines="0" topLeftCell="A4" workbookViewId="0">
      <selection activeCell="G22" sqref="G22"/>
    </sheetView>
  </sheetViews>
  <sheetFormatPr defaultRowHeight="15" x14ac:dyDescent="0.25"/>
  <cols>
    <col min="1" max="1" width="23.28515625" customWidth="1"/>
    <col min="2" max="2" width="20.140625" customWidth="1"/>
    <col min="3" max="3" width="16.140625" customWidth="1"/>
    <col min="4" max="4" width="18.85546875" customWidth="1"/>
    <col min="5" max="6" width="13.5703125" customWidth="1"/>
    <col min="7" max="10" width="13.85546875" customWidth="1"/>
    <col min="11" max="11" width="62.28515625" customWidth="1"/>
    <col min="12" max="12" width="11.28515625" bestFit="1" customWidth="1"/>
    <col min="13" max="13" width="15.7109375" bestFit="1" customWidth="1"/>
    <col min="14" max="14" width="16.85546875" bestFit="1" customWidth="1"/>
    <col min="15" max="15" width="4.85546875" bestFit="1" customWidth="1"/>
    <col min="16" max="17" width="15.42578125" bestFit="1" customWidth="1"/>
  </cols>
  <sheetData>
    <row r="1" spans="1:17" x14ac:dyDescent="0.25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0" t="s">
        <v>34</v>
      </c>
      <c r="H1" s="10" t="s">
        <v>35</v>
      </c>
      <c r="I1" s="10" t="s">
        <v>60</v>
      </c>
      <c r="J1" s="10" t="s">
        <v>61</v>
      </c>
      <c r="K1" s="10" t="s">
        <v>27</v>
      </c>
      <c r="L1" s="10" t="s">
        <v>78</v>
      </c>
      <c r="M1" s="10" t="s">
        <v>76</v>
      </c>
      <c r="N1" s="10" t="s">
        <v>77</v>
      </c>
      <c r="O1" s="10" t="s">
        <v>74</v>
      </c>
      <c r="P1" s="10" t="s">
        <v>75</v>
      </c>
      <c r="Q1" s="10" t="s">
        <v>75</v>
      </c>
    </row>
    <row r="2" spans="1:17" x14ac:dyDescent="0.25">
      <c r="A2" s="9" t="d">
        <v>2015-06-16</v>
      </c>
      <c r="B2" s="4">
        <v>55</v>
      </c>
      <c r="C2" s="4">
        <v>4508</v>
      </c>
      <c r="D2" s="4">
        <v>8</v>
      </c>
      <c r="E2" s="4">
        <v>271</v>
      </c>
      <c r="F2" s="4">
        <v>17039</v>
      </c>
      <c r="G2" s="5">
        <v>0</v>
      </c>
      <c r="H2" s="5">
        <v>0</v>
      </c>
      <c r="I2" s="5"/>
      <c r="J2" s="5"/>
      <c r="K2" s="5"/>
    </row>
    <row r="3" spans="1:17" x14ac:dyDescent="0.25">
      <c r="A3" s="9" t="d">
        <v>2015-07-07</v>
      </c>
      <c r="B3" s="4">
        <v>60</v>
      </c>
      <c r="C3" s="4">
        <v>4503</v>
      </c>
      <c r="D3" s="4">
        <v>8</v>
      </c>
      <c r="E3" s="4">
        <v>273</v>
      </c>
      <c r="F3" s="4">
        <v>17006</v>
      </c>
      <c r="G3" s="5">
        <f t="shared" ref="G3:G7" si="0">F2-F3</f>
        <v>33</v>
      </c>
      <c r="H3" s="12">
        <f t="shared" ref="H3:H7" si="1">G3/F3</f>
        <v>1.9404915912031048E-3</v>
      </c>
      <c r="I3" s="12"/>
      <c r="J3" s="12"/>
      <c r="K3" s="4"/>
    </row>
    <row r="4" spans="1:17" x14ac:dyDescent="0.25">
      <c r="A4" s="9" t="d">
        <v>2015-07-12</v>
      </c>
      <c r="B4" s="4">
        <v>60</v>
      </c>
      <c r="C4" s="4">
        <v>4368</v>
      </c>
      <c r="D4" s="4">
        <v>8</v>
      </c>
      <c r="E4" s="4">
        <v>274</v>
      </c>
      <c r="F4" s="4">
        <v>16493</v>
      </c>
      <c r="G4" s="5">
        <f t="shared" si="0"/>
        <v>513</v>
      </c>
      <c r="H4" s="12">
        <f t="shared" si="1"/>
        <v>3.1104104771721337E-2</v>
      </c>
      <c r="I4" s="12"/>
      <c r="J4" s="12"/>
      <c r="K4" s="4"/>
    </row>
    <row r="5" spans="1:17" x14ac:dyDescent="0.25">
      <c r="A5" s="9" t="d">
        <v>2015-07-13</v>
      </c>
      <c r="B5" s="4">
        <v>60</v>
      </c>
      <c r="C5" s="4">
        <v>4280</v>
      </c>
      <c r="D5" s="4">
        <v>8</v>
      </c>
      <c r="E5" s="4">
        <v>269</v>
      </c>
      <c r="F5" s="4">
        <v>16380</v>
      </c>
      <c r="G5" s="5">
        <f t="shared" si="0"/>
        <v>113</v>
      </c>
      <c r="H5" s="12">
        <f t="shared" si="1"/>
        <v>6.8986568986568984E-3</v>
      </c>
      <c r="I5" s="12"/>
      <c r="J5" s="12"/>
      <c r="K5" s="4"/>
      <c r="Q5">
        <f>SUM(M5:O5)</f>
        <v>0</v>
      </c>
    </row>
    <row r="6" spans="1:17" x14ac:dyDescent="0.25">
      <c r="A6" s="9" t="d">
        <v>2015-07-15</v>
      </c>
      <c r="B6" s="4">
        <v>60</v>
      </c>
      <c r="C6" s="4">
        <v>4095</v>
      </c>
      <c r="D6" s="4">
        <v>8</v>
      </c>
      <c r="E6" s="4">
        <v>271</v>
      </c>
      <c r="F6" s="4">
        <v>16236</v>
      </c>
      <c r="G6" s="5">
        <f t="shared" si="0"/>
        <v>144</v>
      </c>
      <c r="H6" s="12">
        <f t="shared" si="1"/>
        <v>8.869179600886918E-3</v>
      </c>
      <c r="I6" s="12"/>
      <c r="J6" s="12"/>
      <c r="K6" s="4"/>
      <c r="L6">
        <v>4</v>
      </c>
      <c r="M6">
        <v>16</v>
      </c>
      <c r="N6">
        <v>1</v>
      </c>
      <c r="P6">
        <f>SUM(L6:N6)</f>
        <v>21</v>
      </c>
      <c r="Q6">
        <f>SUM(M6:O6)</f>
        <v>17</v>
      </c>
    </row>
    <row r="7" spans="1:17" x14ac:dyDescent="0.25">
      <c r="A7" s="9" t="d">
        <v>2015-07-26</v>
      </c>
      <c r="B7" s="4">
        <v>60</v>
      </c>
      <c r="C7" s="4">
        <v>4109</v>
      </c>
      <c r="D7" s="4">
        <v>8</v>
      </c>
      <c r="E7" s="4">
        <v>275</v>
      </c>
      <c r="F7" s="4">
        <v>16356</v>
      </c>
      <c r="G7" s="5">
        <f t="shared" si="0"/>
        <v>-120</v>
      </c>
      <c r="H7" s="12">
        <f t="shared" si="1"/>
        <v>-7.3367571533382242E-3</v>
      </c>
      <c r="I7" s="12"/>
      <c r="J7" s="12"/>
      <c r="K7" s="4" t="s">
        <v>37</v>
      </c>
      <c r="P7">
        <f t="shared" ref="P7:Q45" si="2">SUM(L7:N7)</f>
        <v>0</v>
      </c>
      <c r="Q7">
        <f t="shared" si="2"/>
        <v>0</v>
      </c>
    </row>
    <row r="8" spans="1:17" x14ac:dyDescent="0.25">
      <c r="A8" s="9"/>
      <c r="B8" s="4"/>
      <c r="C8" s="4"/>
      <c r="D8" s="4"/>
      <c r="E8" s="4"/>
      <c r="F8" s="4"/>
      <c r="G8" s="5">
        <f t="shared" ref="G8:G21" si="3">F7-F8</f>
        <v>16356</v>
      </c>
      <c r="H8" s="12" t="e">
        <f t="shared" ref="H8:H21" si="4">G8/F8</f>
        <v>#DIV/0!</v>
      </c>
      <c r="I8" s="12"/>
      <c r="J8" s="12"/>
      <c r="K8" s="4"/>
      <c r="P8">
        <f t="shared" si="2"/>
        <v>0</v>
      </c>
      <c r="Q8">
        <f t="shared" si="2"/>
        <v>0</v>
      </c>
    </row>
    <row r="9" spans="1:17" x14ac:dyDescent="0.25">
      <c r="A9" s="9"/>
      <c r="B9" s="4"/>
      <c r="C9" s="4"/>
      <c r="D9" s="4"/>
      <c r="E9" s="4"/>
      <c r="F9" s="4"/>
      <c r="G9" s="5">
        <f t="shared" si="3"/>
        <v>0</v>
      </c>
      <c r="H9" s="12" t="e">
        <f t="shared" si="4"/>
        <v>#DIV/0!</v>
      </c>
      <c r="I9" s="12"/>
      <c r="J9" s="12"/>
      <c r="K9" s="4"/>
      <c r="P9">
        <f t="shared" si="2"/>
        <v>0</v>
      </c>
      <c r="Q9">
        <f t="shared" si="2"/>
        <v>0</v>
      </c>
    </row>
    <row r="10" spans="1:17" x14ac:dyDescent="0.25">
      <c r="A10" s="9"/>
      <c r="B10" s="4"/>
      <c r="C10" s="4"/>
      <c r="D10" s="4"/>
      <c r="E10" s="4"/>
      <c r="F10" s="4"/>
      <c r="G10" s="5">
        <f t="shared" si="3"/>
        <v>0</v>
      </c>
      <c r="H10" s="12" t="e">
        <f t="shared" si="4"/>
        <v>#DIV/0!</v>
      </c>
      <c r="I10" s="12"/>
      <c r="J10" s="12"/>
      <c r="K10" s="4"/>
      <c r="P10">
        <f t="shared" si="2"/>
        <v>0</v>
      </c>
      <c r="Q10">
        <f t="shared" si="2"/>
        <v>0</v>
      </c>
    </row>
    <row r="11" spans="1:17" x14ac:dyDescent="0.25">
      <c r="A11" s="9"/>
      <c r="B11" s="4"/>
      <c r="C11" s="4"/>
      <c r="D11" s="4"/>
      <c r="E11" s="4"/>
      <c r="F11" s="4"/>
      <c r="G11" s="5">
        <f t="shared" si="3"/>
        <v>0</v>
      </c>
      <c r="H11" s="12" t="e">
        <f t="shared" si="4"/>
        <v>#DIV/0!</v>
      </c>
      <c r="I11" s="12"/>
      <c r="J11" s="12"/>
      <c r="K11" s="4"/>
      <c r="P11">
        <f t="shared" si="2"/>
        <v>0</v>
      </c>
      <c r="Q11">
        <f t="shared" si="2"/>
        <v>0</v>
      </c>
    </row>
    <row r="12" spans="1:17" x14ac:dyDescent="0.25">
      <c r="A12" s="9"/>
      <c r="B12" s="4"/>
      <c r="C12" s="4"/>
      <c r="D12" s="4"/>
      <c r="E12" s="4"/>
      <c r="F12" s="4"/>
      <c r="G12" s="5">
        <f t="shared" si="3"/>
        <v>0</v>
      </c>
      <c r="H12" s="12" t="e">
        <f t="shared" si="4"/>
        <v>#DIV/0!</v>
      </c>
      <c r="I12" s="12"/>
      <c r="J12" s="12"/>
      <c r="K12" s="4"/>
      <c r="P12">
        <f t="shared" si="2"/>
        <v>0</v>
      </c>
      <c r="Q12">
        <f t="shared" si="2"/>
        <v>0</v>
      </c>
    </row>
    <row r="13" spans="1:17" x14ac:dyDescent="0.25">
      <c r="A13" s="9"/>
      <c r="B13" s="4"/>
      <c r="C13" s="4"/>
      <c r="D13" s="4"/>
      <c r="E13" s="4"/>
      <c r="F13" s="4"/>
      <c r="G13" s="5">
        <f t="shared" si="3"/>
        <v>0</v>
      </c>
      <c r="H13" s="12" t="e">
        <f t="shared" si="4"/>
        <v>#DIV/0!</v>
      </c>
      <c r="I13" s="12"/>
      <c r="J13" s="12"/>
      <c r="K13" s="4"/>
      <c r="P13">
        <f t="shared" si="2"/>
        <v>0</v>
      </c>
      <c r="Q13">
        <f t="shared" si="2"/>
        <v>0</v>
      </c>
    </row>
    <row r="14" spans="1:17" x14ac:dyDescent="0.25">
      <c r="A14" s="9"/>
      <c r="B14" s="4"/>
      <c r="C14" s="4"/>
      <c r="D14" s="4"/>
      <c r="E14" s="4"/>
      <c r="F14" s="4"/>
      <c r="G14" s="5">
        <f t="shared" si="3"/>
        <v>0</v>
      </c>
      <c r="H14" s="12" t="e">
        <f t="shared" si="4"/>
        <v>#DIV/0!</v>
      </c>
      <c r="I14" s="12"/>
      <c r="J14" s="12"/>
      <c r="K14" s="4"/>
      <c r="P14">
        <f t="shared" si="2"/>
        <v>0</v>
      </c>
      <c r="Q14">
        <f t="shared" si="2"/>
        <v>0</v>
      </c>
    </row>
    <row r="15" spans="1:17" x14ac:dyDescent="0.25">
      <c r="A15" s="9"/>
      <c r="B15" s="4"/>
      <c r="C15" s="4"/>
      <c r="D15" s="4"/>
      <c r="E15" s="4"/>
      <c r="F15" s="4"/>
      <c r="G15" s="5">
        <f t="shared" si="3"/>
        <v>0</v>
      </c>
      <c r="H15" s="12" t="e">
        <f t="shared" si="4"/>
        <v>#DIV/0!</v>
      </c>
      <c r="I15" s="12"/>
      <c r="J15" s="12"/>
      <c r="K15" s="4"/>
      <c r="P15">
        <f t="shared" si="2"/>
        <v>0</v>
      </c>
      <c r="Q15">
        <f t="shared" si="2"/>
        <v>0</v>
      </c>
    </row>
    <row r="16" spans="1:17" x14ac:dyDescent="0.25">
      <c r="A16" s="4"/>
      <c r="B16" s="4"/>
      <c r="C16" s="4"/>
      <c r="D16" s="4"/>
      <c r="E16" s="4"/>
      <c r="F16" s="4"/>
      <c r="G16" s="5">
        <f t="shared" si="3"/>
        <v>0</v>
      </c>
      <c r="H16" s="12" t="e">
        <f t="shared" si="4"/>
        <v>#DIV/0!</v>
      </c>
      <c r="I16" s="12"/>
      <c r="J16" s="12"/>
      <c r="K16" s="4"/>
      <c r="P16">
        <f t="shared" si="2"/>
        <v>0</v>
      </c>
      <c r="Q16">
        <f t="shared" si="2"/>
        <v>0</v>
      </c>
    </row>
    <row r="17" spans="1:17" x14ac:dyDescent="0.25">
      <c r="A17" s="4"/>
      <c r="B17" s="4"/>
      <c r="C17" s="4"/>
      <c r="D17" s="4"/>
      <c r="E17" s="4"/>
      <c r="F17" s="4"/>
      <c r="G17" s="5">
        <f t="shared" si="3"/>
        <v>0</v>
      </c>
      <c r="H17" s="12" t="e">
        <f t="shared" si="4"/>
        <v>#DIV/0!</v>
      </c>
      <c r="I17" s="12"/>
      <c r="J17" s="12"/>
      <c r="K17" s="4"/>
      <c r="P17">
        <f t="shared" si="2"/>
        <v>0</v>
      </c>
      <c r="Q17">
        <f t="shared" si="2"/>
        <v>0</v>
      </c>
    </row>
    <row r="18" spans="1:17" x14ac:dyDescent="0.25">
      <c r="A18" s="4"/>
      <c r="B18" s="4"/>
      <c r="C18" s="4"/>
      <c r="D18" s="4"/>
      <c r="E18" s="4"/>
      <c r="F18" s="4"/>
      <c r="G18" s="5">
        <f t="shared" si="3"/>
        <v>0</v>
      </c>
      <c r="H18" s="12" t="e">
        <f t="shared" si="4"/>
        <v>#DIV/0!</v>
      </c>
      <c r="I18" s="12"/>
      <c r="J18" s="12"/>
      <c r="K18" s="4"/>
      <c r="P18">
        <f t="shared" si="2"/>
        <v>0</v>
      </c>
      <c r="Q18">
        <f t="shared" si="2"/>
        <v>0</v>
      </c>
    </row>
    <row r="19" spans="1:17" x14ac:dyDescent="0.25">
      <c r="A19" s="4"/>
      <c r="B19" s="4"/>
      <c r="C19" s="4"/>
      <c r="D19" s="4"/>
      <c r="E19" s="4"/>
      <c r="F19" s="4"/>
      <c r="G19" s="5">
        <f t="shared" si="3"/>
        <v>0</v>
      </c>
      <c r="H19" s="12" t="e">
        <f t="shared" si="4"/>
        <v>#DIV/0!</v>
      </c>
      <c r="I19" s="12"/>
      <c r="J19" s="12"/>
      <c r="K19" s="4"/>
      <c r="P19">
        <f t="shared" si="2"/>
        <v>0</v>
      </c>
      <c r="Q19">
        <f t="shared" si="2"/>
        <v>0</v>
      </c>
    </row>
    <row r="20" spans="1:17" x14ac:dyDescent="0.25">
      <c r="A20" s="4"/>
      <c r="B20" s="4"/>
      <c r="C20" s="4"/>
      <c r="D20" s="4"/>
      <c r="E20" s="4"/>
      <c r="F20" s="4"/>
      <c r="G20" s="5">
        <f t="shared" si="3"/>
        <v>0</v>
      </c>
      <c r="H20" s="12" t="e">
        <f t="shared" si="4"/>
        <v>#DIV/0!</v>
      </c>
      <c r="I20" s="12"/>
      <c r="J20" s="12"/>
      <c r="K20" s="4"/>
      <c r="P20">
        <f t="shared" si="2"/>
        <v>0</v>
      </c>
      <c r="Q20">
        <f t="shared" si="2"/>
        <v>0</v>
      </c>
    </row>
    <row r="21" spans="1:17" x14ac:dyDescent="0.25">
      <c r="A21" s="4"/>
      <c r="B21" s="4"/>
      <c r="C21" s="4"/>
      <c r="D21" s="4"/>
      <c r="E21" s="4"/>
      <c r="F21" s="4"/>
      <c r="G21" s="5">
        <f t="shared" si="3"/>
        <v>0</v>
      </c>
      <c r="H21" s="12" t="e">
        <f t="shared" si="4"/>
        <v>#DIV/0!</v>
      </c>
      <c r="I21" s="4"/>
      <c r="J21" s="4"/>
      <c r="K21" s="4"/>
      <c r="P21">
        <f t="shared" si="2"/>
        <v>0</v>
      </c>
      <c r="Q21">
        <f t="shared" si="2"/>
        <v>0</v>
      </c>
    </row>
    <row r="22" spans="1:17" x14ac:dyDescent="0.25">
      <c r="A22" s="10" t="s">
        <v>36</v>
      </c>
      <c r="B22" s="10">
        <f>MAX(B2:B21)-MIN(B2:B21)</f>
        <v>5</v>
      </c>
      <c r="C22" s="10">
        <f t="shared" ref="C22:G22" si="5">MAX(C2:C21)-MIN(C2:C21)</f>
        <v>413</v>
      </c>
      <c r="D22" s="10">
        <f t="shared" si="5"/>
        <v>0</v>
      </c>
      <c r="E22" s="10">
        <f t="shared" si="5"/>
        <v>6</v>
      </c>
      <c r="F22" s="10">
        <f t="shared" si="5"/>
        <v>803</v>
      </c>
      <c r="G22" s="10">
        <f t="shared" si="5"/>
        <v>16476</v>
      </c>
      <c r="H22" s="4"/>
      <c r="I22" s="4"/>
      <c r="J22" s="4"/>
      <c r="K22" s="4"/>
      <c r="P22">
        <f t="shared" si="2"/>
        <v>0</v>
      </c>
      <c r="Q22">
        <f t="shared" si="2"/>
        <v>0</v>
      </c>
    </row>
    <row r="23" spans="1:17" x14ac:dyDescent="0.25">
      <c r="P23">
        <f t="shared" si="2"/>
        <v>0</v>
      </c>
      <c r="Q23">
        <f t="shared" si="2"/>
        <v>0</v>
      </c>
    </row>
    <row r="24" spans="1:17" x14ac:dyDescent="0.25">
      <c r="P24">
        <f t="shared" si="2"/>
        <v>0</v>
      </c>
      <c r="Q24">
        <f t="shared" si="2"/>
        <v>0</v>
      </c>
    </row>
    <row r="25" spans="1:17" x14ac:dyDescent="0.25">
      <c r="P25">
        <f t="shared" si="2"/>
        <v>0</v>
      </c>
      <c r="Q25">
        <f t="shared" si="2"/>
        <v>0</v>
      </c>
    </row>
    <row r="26" spans="1:17" x14ac:dyDescent="0.25">
      <c r="P26">
        <f t="shared" si="2"/>
        <v>0</v>
      </c>
      <c r="Q26">
        <f t="shared" si="2"/>
        <v>0</v>
      </c>
    </row>
    <row r="27" spans="1:17" x14ac:dyDescent="0.25">
      <c r="P27">
        <f t="shared" si="2"/>
        <v>0</v>
      </c>
      <c r="Q27">
        <f t="shared" si="2"/>
        <v>0</v>
      </c>
    </row>
    <row r="28" spans="1:17" x14ac:dyDescent="0.25">
      <c r="P28">
        <f t="shared" si="2"/>
        <v>0</v>
      </c>
      <c r="Q28">
        <f t="shared" si="2"/>
        <v>0</v>
      </c>
    </row>
    <row r="29" spans="1:17" x14ac:dyDescent="0.25">
      <c r="P29">
        <f t="shared" si="2"/>
        <v>0</v>
      </c>
      <c r="Q29">
        <f t="shared" si="2"/>
        <v>0</v>
      </c>
    </row>
    <row r="30" spans="1:17" x14ac:dyDescent="0.25">
      <c r="P30">
        <f t="shared" si="2"/>
        <v>0</v>
      </c>
      <c r="Q30">
        <f t="shared" si="2"/>
        <v>0</v>
      </c>
    </row>
    <row r="31" spans="1:17" x14ac:dyDescent="0.25">
      <c r="P31">
        <f t="shared" si="2"/>
        <v>0</v>
      </c>
      <c r="Q31">
        <f t="shared" si="2"/>
        <v>0</v>
      </c>
    </row>
    <row r="32" spans="1:17" x14ac:dyDescent="0.25">
      <c r="P32">
        <f t="shared" si="2"/>
        <v>0</v>
      </c>
      <c r="Q32">
        <f t="shared" si="2"/>
        <v>0</v>
      </c>
    </row>
    <row r="33" spans="9:17" x14ac:dyDescent="0.25">
      <c r="P33">
        <f t="shared" si="2"/>
        <v>0</v>
      </c>
      <c r="Q33">
        <f t="shared" si="2"/>
        <v>0</v>
      </c>
    </row>
    <row r="34" spans="9:17" x14ac:dyDescent="0.25">
      <c r="I34">
        <v>297</v>
      </c>
      <c r="J34">
        <v>233</v>
      </c>
      <c r="P34">
        <f t="shared" si="2"/>
        <v>0</v>
      </c>
      <c r="Q34">
        <f t="shared" si="2"/>
        <v>0</v>
      </c>
    </row>
    <row r="35" spans="9:17" x14ac:dyDescent="0.25">
      <c r="P35">
        <f t="shared" si="2"/>
        <v>0</v>
      </c>
      <c r="Q35">
        <f t="shared" si="2"/>
        <v>0</v>
      </c>
    </row>
    <row r="36" spans="9:17" x14ac:dyDescent="0.25">
      <c r="P36">
        <f t="shared" si="2"/>
        <v>0</v>
      </c>
      <c r="Q36">
        <f t="shared" si="2"/>
        <v>0</v>
      </c>
    </row>
    <row r="37" spans="9:17" x14ac:dyDescent="0.25">
      <c r="P37">
        <f t="shared" si="2"/>
        <v>0</v>
      </c>
      <c r="Q37">
        <f>SUM(M37:P37)</f>
        <v>0</v>
      </c>
    </row>
    <row r="38" spans="9:17" x14ac:dyDescent="0.25">
      <c r="P38">
        <f t="shared" si="2"/>
        <v>0</v>
      </c>
      <c r="Q38">
        <f t="shared" si="2"/>
        <v>0</v>
      </c>
    </row>
    <row r="39" spans="9:17" x14ac:dyDescent="0.25">
      <c r="I39" s="4">
        <f t="shared" ref="I39:J39" si="6">MAX(I19:I38)-MIN(I19:I38)</f>
        <v>0</v>
      </c>
      <c r="J39" s="4">
        <f t="shared" si="6"/>
        <v>0</v>
      </c>
      <c r="P39">
        <f t="shared" si="2"/>
        <v>0</v>
      </c>
      <c r="Q39">
        <f t="shared" si="2"/>
        <v>0</v>
      </c>
    </row>
    <row r="40" spans="9:17" x14ac:dyDescent="0.25">
      <c r="P40">
        <f t="shared" si="2"/>
        <v>0</v>
      </c>
      <c r="Q40">
        <f t="shared" si="2"/>
        <v>0</v>
      </c>
    </row>
    <row r="41" spans="9:17" x14ac:dyDescent="0.25">
      <c r="P41">
        <f t="shared" si="2"/>
        <v>0</v>
      </c>
      <c r="Q41">
        <f t="shared" si="2"/>
        <v>0</v>
      </c>
    </row>
    <row r="42" spans="9:17" x14ac:dyDescent="0.25">
      <c r="P42">
        <f t="shared" si="2"/>
        <v>0</v>
      </c>
      <c r="Q42">
        <f t="shared" si="2"/>
        <v>0</v>
      </c>
    </row>
    <row r="43" spans="9:17" x14ac:dyDescent="0.25">
      <c r="P43">
        <f t="shared" si="2"/>
        <v>0</v>
      </c>
      <c r="Q43">
        <f t="shared" si="2"/>
        <v>0</v>
      </c>
    </row>
    <row r="44" spans="9:17" x14ac:dyDescent="0.25">
      <c r="P44">
        <f t="shared" si="2"/>
        <v>0</v>
      </c>
      <c r="Q44">
        <f t="shared" si="2"/>
        <v>0</v>
      </c>
    </row>
    <row r="45" spans="9:17" x14ac:dyDescent="0.25">
      <c r="P45">
        <f t="shared" si="2"/>
        <v>0</v>
      </c>
      <c r="Q45">
        <f t="shared" si="2"/>
        <v>0</v>
      </c>
    </row>
    <row r="46" spans="9:17" x14ac:dyDescent="0.25">
      <c r="L46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00-Statistics</vt:lpstr>
      <vt:lpstr>SecurityModule</vt:lpstr>
      <vt:lpstr>Comsys Structure</vt:lpstr>
      <vt:lpstr>GNR</vt:lpstr>
      <vt:lpstr>GL</vt:lpstr>
      <vt:lpstr>Cash</vt:lpstr>
      <vt:lpstr>POM</vt:lpstr>
      <vt:lpstr>OWS</vt:lpstr>
      <vt:lpstr>e-Commerce</vt:lpstr>
      <vt:lpstr>STOCK</vt:lpstr>
      <vt:lpstr>PlazaCode</vt:lpstr>
      <vt:lpstr>Plaza</vt:lpstr>
      <vt:lpstr>POS</vt:lpstr>
      <vt:lpstr>AP</vt:lpstr>
      <vt:lpstr>AR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Production_Metrics</dc:title>
  <dc:creator>ghoniem</dc:creator>
  <cp:lastModifiedBy>Ghoniem Ghoniem</cp:lastModifiedBy>
  <dcterms:created xsi:type="dcterms:W3CDTF">2015-09-07T08:09:04Z</dcterms:created>
  <dcterms:modified xsi:type="dcterms:W3CDTF">2018-05-03T10:09:42Z</dcterms:modified>
</cp:coreProperties>
</file>