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5620" windowHeight="21080"/>
  </bookViews>
  <sheets>
    <sheet name="图" sheetId="3" r:id="rId1"/>
    <sheet name="情绪数据" sheetId="2" r:id="rId2"/>
    <sheet name="Sheet3" sheetId="8" state="hidden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25" i="2" l="1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<sst xmlns="http://schemas.openxmlformats.org/spreadsheetml/2006/main" count="149" uniqueCount="139">
  <si>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</si>
  <si>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</si>
  <si>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</si>
  <si>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</si>
  <si>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</si>
  <si>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</si>
  <si>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</si>
  <si>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</si>
  <si>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</si>
  <si>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</si>
  <si>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昨日所有涨停收益率（不包含炸板）</t>
  </si>
  <si>
    <t>昨日所有涨停真实收益率（包含炸板）</t>
  </si>
  <si>
    <t>昨日首板理想收益率（封死涨停）</t>
  </si>
  <si>
    <t>昨日首板真实收益率（包含炸板）</t>
  </si>
  <si>
    <t>昨日二板理想收益率（封死涨停）</t>
  </si>
  <si>
    <t>昨日二板真实收益率（包含炸板）</t>
  </si>
  <si>
    <t>昨日三板理想收益率（封死涨停）</t>
  </si>
  <si>
    <t>昨日三板真实收益率（包含炸板）</t>
  </si>
  <si>
    <t>昨日最高板真实收益率（封死涨停）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</si>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</sst>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;[Red]\-0\ "/>
    <numFmt numFmtId="178" formatCode="0.00_ ;[Red]\-0.00\ "/>
    <numFmt numFmtId="179" formatCode="0.0%"/>
  </numFmts>
  <fonts count="28" x14ac:knownFonts="1">
    <font>
      <sz val="11"/>
      <color theme="1"/>
      <name val="等线"/>
      <charset val="134"/>
      <scheme val="minor"/>
    </font>
    <font>
      <sz val="16"/>
      <color theme="1"/>
      <name val="微软雅黑"/>
      <charset val="134"/>
    </font>
    <font>
      <sz val="16"/>
      <color theme="0"/>
      <name val="微软雅黑"/>
      <charset val="134"/>
    </font>
    <font>
      <b/>
      <sz val="20"/>
      <color rgb="FFFFFF00"/>
      <name val="微软雅黑"/>
      <charset val="134"/>
    </font>
    <font>
      <b/>
      <sz val="16"/>
      <color theme="0"/>
      <name val="微软雅黑"/>
      <charset val="134"/>
    </font>
    <font>
      <b/>
      <sz val="16"/>
      <color rgb="FFFFFF00"/>
      <name val="微软雅黑"/>
      <charset val="134"/>
    </font>
    <font>
      <sz val="16"/>
      <color theme="1"/>
      <name val="等线"/>
      <charset val="134"/>
      <scheme val="minor"/>
    </font>
    <font>
      <b/>
      <sz val="16"/>
      <color theme="9" tint="-0.249977111117893"/>
      <name val="微软雅黑"/>
      <charset val="134"/>
    </font>
    <font>
      <b/>
      <sz val="16"/>
      <color rgb="FFC00000"/>
      <name val="微软雅黑"/>
      <charset val="134"/>
    </font>
    <font>
      <sz val="12"/>
      <color theme="1"/>
      <name val="等线"/>
      <charset val="134"/>
      <scheme val="minor"/>
    </font>
    <font>
      <sz val="11"/>
      <color rgb="FFC00000"/>
      <name val="Calibri"/>
      <charset val="134"/>
    </font>
    <font>
      <sz val="11"/>
      <color theme="4" tint="-0.249977111117893"/>
      <name val="等线"/>
      <charset val="134"/>
      <scheme val="minor"/>
    </font>
    <font>
      <sz val="11"/>
      <color theme="1"/>
      <name val="宋体"/>
      <charset val="134"/>
    </font>
    <font>
      <b/>
      <sz val="12"/>
      <color theme="4"/>
      <name val="Calibri"/>
      <charset val="134"/>
    </font>
    <font>
      <sz val="11"/>
      <color rgb="FFC00000"/>
      <name val="等线"/>
      <charset val="134"/>
      <scheme val="minor"/>
    </font>
    <font>
      <sz val="11"/>
      <color rgb="FF000000"/>
      <name val="等线"/>
      <charset val="134"/>
    </font>
    <font>
      <sz val="11"/>
      <color rgb="FFFF0000"/>
      <name val="等线"/>
      <charset val="134"/>
    </font>
    <font>
      <b/>
      <sz val="12"/>
      <color rgb="FF4472C4"/>
      <name val="Calibri"/>
      <charset val="134"/>
    </font>
    <font>
      <sz val="11"/>
      <color theme="0"/>
      <name val="等线"/>
      <charset val="134"/>
      <scheme val="minor"/>
    </font>
    <font>
      <b/>
      <sz val="12"/>
      <color theme="0"/>
      <name val="Calibri"/>
      <charset val="134"/>
    </font>
    <font>
      <sz val="11"/>
      <color theme="0"/>
      <name val="Calibri"/>
      <charset val="134"/>
    </font>
    <font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</borders>
  <cellStyleXfs count="2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/>
    <xf numFmtId="177" fontId="0" fillId="0" borderId="0" xfId="0" applyNumberFormat="1" applyFill="1" applyAlignment="1"/>
    <xf numFmtId="178" fontId="0" fillId="0" borderId="0" xfId="0" applyNumberForma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0" fillId="0" borderId="0" xfId="0" applyFont="1" applyFill="1" applyAlignment="1"/>
    <xf numFmtId="179" fontId="0" fillId="0" borderId="0" xfId="0" applyNumberFormat="1" applyFill="1" applyAlignment="1"/>
    <xf numFmtId="176" fontId="0" fillId="0" borderId="0" xfId="0" applyNumberFormat="1" applyFill="1" applyAlignment="1"/>
    <xf numFmtId="10" fontId="0" fillId="0" borderId="0" xfId="0" applyNumberFormat="1" applyFill="1" applyAlignment="1"/>
    <xf numFmtId="14" fontId="0" fillId="0" borderId="0" xfId="0" applyNumberFormat="1" applyFill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 wrapText="1"/>
    </xf>
    <xf numFmtId="177" fontId="11" fillId="0" borderId="0" xfId="0" applyNumberFormat="1" applyFont="1" applyFill="1" applyAlignment="1">
      <alignment horizontal="center" vertical="center" wrapText="1"/>
    </xf>
    <xf numFmtId="14" fontId="0" fillId="7" borderId="0" xfId="0" applyNumberFormat="1" applyFill="1" applyAlignment="1"/>
    <xf numFmtId="177" fontId="0" fillId="7" borderId="0" xfId="0" applyNumberFormat="1" applyFill="1" applyAlignment="1"/>
    <xf numFmtId="14" fontId="0" fillId="8" borderId="0" xfId="0" applyNumberFormat="1" applyFill="1" applyAlignment="1"/>
    <xf numFmtId="177" fontId="0" fillId="8" borderId="0" xfId="0" applyNumberFormat="1" applyFill="1" applyAlignment="1"/>
    <xf numFmtId="178" fontId="0" fillId="0" borderId="0" xfId="0" applyNumberFormat="1" applyFill="1" applyAlignment="1">
      <alignment horizontal="center" vertical="center" wrapText="1"/>
    </xf>
    <xf numFmtId="178" fontId="12" fillId="0" borderId="0" xfId="0" applyNumberFormat="1" applyFont="1" applyFill="1" applyAlignment="1">
      <alignment horizontal="center" vertical="center" wrapText="1"/>
    </xf>
    <xf numFmtId="178" fontId="0" fillId="7" borderId="0" xfId="0" applyNumberFormat="1" applyFill="1" applyAlignment="1"/>
    <xf numFmtId="178" fontId="0" fillId="8" borderId="0" xfId="0" applyNumberFormat="1" applyFill="1" applyAlignment="1"/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3" fillId="0" borderId="0" xfId="0" applyFont="1" applyFill="1" applyAlignment="1"/>
    <xf numFmtId="0" fontId="14" fillId="0" borderId="0" xfId="0" applyFont="1" applyFill="1" applyAlignment="1"/>
    <xf numFmtId="0" fontId="13" fillId="7" borderId="0" xfId="0" applyFont="1" applyFill="1" applyAlignment="1"/>
    <xf numFmtId="0" fontId="14" fillId="7" borderId="0" xfId="0" applyFont="1" applyFill="1" applyAlignment="1"/>
    <xf numFmtId="0" fontId="10" fillId="7" borderId="0" xfId="0" applyFont="1" applyFill="1" applyAlignment="1"/>
    <xf numFmtId="0" fontId="0" fillId="7" borderId="0" xfId="0" applyFill="1" applyAlignment="1"/>
    <xf numFmtId="0" fontId="13" fillId="8" borderId="0" xfId="0" applyFont="1" applyFill="1" applyAlignment="1"/>
    <xf numFmtId="0" fontId="14" fillId="8" borderId="0" xfId="0" applyFont="1" applyFill="1" applyAlignment="1"/>
    <xf numFmtId="0" fontId="10" fillId="8" borderId="0" xfId="0" applyFont="1" applyFill="1" applyAlignment="1"/>
    <xf numFmtId="0" fontId="0" fillId="8" borderId="0" xfId="0" applyFill="1" applyAlignment="1"/>
    <xf numFmtId="179" fontId="0" fillId="0" borderId="0" xfId="0" applyNumberFormat="1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179" fontId="0" fillId="7" borderId="0" xfId="0" applyNumberFormat="1" applyFill="1" applyAlignment="1"/>
    <xf numFmtId="176" fontId="0" fillId="7" borderId="0" xfId="0" applyNumberFormat="1" applyFill="1" applyAlignment="1"/>
    <xf numFmtId="179" fontId="0" fillId="8" borderId="0" xfId="0" applyNumberFormat="1" applyFill="1" applyAlignment="1"/>
    <xf numFmtId="176" fontId="0" fillId="8" borderId="0" xfId="0" applyNumberFormat="1" applyFill="1" applyAlignment="1"/>
    <xf numFmtId="10" fontId="0" fillId="0" borderId="0" xfId="0" applyNumberFormat="1" applyFill="1" applyAlignment="1">
      <alignment horizontal="center" vertical="center" wrapText="1"/>
    </xf>
    <xf numFmtId="10" fontId="0" fillId="7" borderId="0" xfId="0" applyNumberFormat="1" applyFill="1" applyAlignment="1"/>
    <xf numFmtId="10" fontId="0" fillId="8" borderId="0" xfId="0" applyNumberFormat="1" applyFill="1" applyAlignment="1"/>
    <xf numFmtId="14" fontId="0" fillId="9" borderId="0" xfId="0" applyNumberFormat="1" applyFill="1" applyAlignment="1"/>
    <xf numFmtId="177" fontId="0" fillId="9" borderId="0" xfId="0" applyNumberFormat="1" applyFill="1" applyAlignment="1"/>
    <xf numFmtId="14" fontId="0" fillId="10" borderId="0" xfId="0" applyNumberFormat="1" applyFill="1" applyAlignment="1"/>
    <xf numFmtId="177" fontId="0" fillId="10" borderId="0" xfId="0" applyNumberFormat="1" applyFill="1" applyAlignment="1"/>
    <xf numFmtId="14" fontId="0" fillId="11" borderId="0" xfId="0" applyNumberFormat="1" applyFill="1" applyAlignment="1"/>
    <xf numFmtId="177" fontId="0" fillId="11" borderId="0" xfId="0" applyNumberFormat="1" applyFill="1" applyAlignment="1"/>
    <xf numFmtId="177" fontId="15" fillId="0" borderId="0" xfId="0" applyNumberFormat="1" applyFont="1" applyAlignment="1"/>
    <xf numFmtId="177" fontId="16" fillId="0" borderId="0" xfId="0" applyNumberFormat="1" applyFont="1" applyAlignment="1"/>
    <xf numFmtId="177" fontId="16" fillId="10" borderId="0" xfId="0" applyNumberFormat="1" applyFont="1" applyFill="1" applyAlignment="1"/>
    <xf numFmtId="178" fontId="0" fillId="9" borderId="0" xfId="0" applyNumberFormat="1" applyFill="1" applyAlignment="1"/>
    <xf numFmtId="178" fontId="0" fillId="10" borderId="0" xfId="0" applyNumberFormat="1" applyFill="1" applyAlignment="1"/>
    <xf numFmtId="178" fontId="0" fillId="11" borderId="0" xfId="0" applyNumberFormat="1" applyFill="1" applyAlignment="1"/>
    <xf numFmtId="178" fontId="15" fillId="0" borderId="0" xfId="0" applyNumberFormat="1" applyFont="1" applyAlignment="1"/>
    <xf numFmtId="0" fontId="17" fillId="0" borderId="0" xfId="0" applyFont="1" applyAlignment="1"/>
    <xf numFmtId="0" fontId="15" fillId="0" borderId="0" xfId="0" applyFont="1" applyAlignment="1"/>
    <xf numFmtId="10" fontId="15" fillId="0" borderId="0" xfId="0" applyNumberFormat="1" applyFont="1" applyAlignment="1"/>
    <xf numFmtId="0" fontId="13" fillId="9" borderId="0" xfId="0" applyFont="1" applyFill="1" applyAlignment="1"/>
    <xf numFmtId="0" fontId="14" fillId="9" borderId="0" xfId="0" applyFont="1" applyFill="1" applyAlignment="1"/>
    <xf numFmtId="0" fontId="10" fillId="9" borderId="0" xfId="0" applyFont="1" applyFill="1" applyAlignment="1"/>
    <xf numFmtId="0" fontId="0" fillId="9" borderId="0" xfId="0" applyFill="1" applyAlignment="1"/>
    <xf numFmtId="0" fontId="13" fillId="10" borderId="0" xfId="0" applyFont="1" applyFill="1" applyAlignment="1"/>
    <xf numFmtId="0" fontId="14" fillId="10" borderId="0" xfId="0" applyFont="1" applyFill="1" applyAlignment="1"/>
    <xf numFmtId="0" fontId="10" fillId="10" borderId="0" xfId="0" applyFont="1" applyFill="1" applyAlignment="1"/>
    <xf numFmtId="0" fontId="0" fillId="10" borderId="0" xfId="0" applyFill="1" applyAlignment="1"/>
    <xf numFmtId="0" fontId="13" fillId="11" borderId="0" xfId="0" applyFont="1" applyFill="1" applyAlignment="1"/>
    <xf numFmtId="0" fontId="14" fillId="11" borderId="0" xfId="0" applyFont="1" applyFill="1" applyAlignment="1"/>
    <xf numFmtId="0" fontId="10" fillId="11" borderId="0" xfId="0" applyFont="1" applyFill="1" applyAlignment="1"/>
    <xf numFmtId="0" fontId="0" fillId="11" borderId="0" xfId="0" applyFill="1" applyAlignment="1"/>
    <xf numFmtId="179" fontId="0" fillId="9" borderId="0" xfId="0" applyNumberFormat="1" applyFill="1" applyAlignment="1"/>
    <xf numFmtId="176" fontId="0" fillId="9" borderId="0" xfId="0" applyNumberFormat="1" applyFill="1" applyAlignment="1"/>
    <xf numFmtId="179" fontId="0" fillId="10" borderId="0" xfId="0" applyNumberFormat="1" applyFill="1" applyAlignment="1"/>
    <xf numFmtId="176" fontId="0" fillId="10" borderId="0" xfId="0" applyNumberFormat="1" applyFill="1" applyAlignment="1"/>
    <xf numFmtId="179" fontId="0" fillId="11" borderId="0" xfId="0" applyNumberFormat="1" applyFill="1" applyAlignment="1"/>
    <xf numFmtId="176" fontId="0" fillId="11" borderId="0" xfId="0" applyNumberFormat="1" applyFill="1" applyAlignment="1"/>
    <xf numFmtId="10" fontId="0" fillId="9" borderId="0" xfId="0" applyNumberFormat="1" applyFill="1" applyAlignment="1"/>
    <xf numFmtId="10" fontId="0" fillId="10" borderId="0" xfId="0" applyNumberFormat="1" applyFill="1" applyAlignment="1"/>
    <xf numFmtId="10" fontId="0" fillId="11" borderId="0" xfId="0" applyNumberFormat="1" applyFill="1" applyAlignment="1"/>
    <xf numFmtId="177" fontId="16" fillId="0" borderId="0" xfId="0" applyNumberFormat="1" applyFont="1" applyFill="1" applyAlignment="1"/>
    <xf numFmtId="14" fontId="18" fillId="2" borderId="0" xfId="0" applyNumberFormat="1" applyFont="1" applyFill="1" applyAlignment="1"/>
    <xf numFmtId="177" fontId="18" fillId="2" borderId="0" xfId="0" applyNumberFormat="1" applyFont="1" applyFill="1" applyAlignment="1"/>
    <xf numFmtId="178" fontId="18" fillId="2" borderId="0" xfId="0" applyNumberFormat="1" applyFont="1" applyFill="1" applyAlignment="1"/>
    <xf numFmtId="0" fontId="19" fillId="2" borderId="0" xfId="0" applyFont="1" applyFill="1" applyAlignment="1"/>
    <xf numFmtId="0" fontId="18" fillId="2" borderId="0" xfId="0" applyFont="1" applyFill="1" applyAlignment="1"/>
    <xf numFmtId="0" fontId="20" fillId="2" borderId="0" xfId="0" applyFont="1" applyFill="1" applyAlignment="1"/>
    <xf numFmtId="179" fontId="18" fillId="2" borderId="0" xfId="0" applyNumberFormat="1" applyFont="1" applyFill="1" applyAlignment="1"/>
    <xf numFmtId="176" fontId="18" fillId="2" borderId="0" xfId="0" applyNumberFormat="1" applyFont="1" applyFill="1" applyAlignment="1"/>
    <xf numFmtId="10" fontId="18" fillId="2" borderId="0" xfId="0" applyNumberFormat="1" applyFont="1" applyFill="1" applyAlignment="1"/>
    <xf numFmtId="177" fontId="0" fillId="0" borderId="0" xfId="0" applyNumberFormat="1" applyFont="1" applyFill="1" applyAlignment="1"/>
    <xf numFmtId="14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 applyAlignment="1"/>
    <xf numFmtId="0" fontId="9" fillId="0" borderId="0" xfId="0" applyFont="1" applyAlignment="1"/>
    <xf numFmtId="0" fontId="14" fillId="0" borderId="0" xfId="0" applyFont="1" applyAlignment="1"/>
    <xf numFmtId="0" fontId="10" fillId="0" borderId="0" xfId="0" applyFont="1" applyAlignment="1"/>
    <xf numFmtId="0" fontId="0" fillId="0" borderId="0" xfId="0" applyAlignment="1"/>
    <xf numFmtId="179" fontId="0" fillId="0" borderId="0" xfId="0" applyNumberFormat="1" applyAlignment="1"/>
    <xf numFmtId="176" fontId="0" fillId="0" borderId="0" xfId="0" applyNumberFormat="1" applyAlignment="1"/>
    <xf numFmtId="10" fontId="0" fillId="0" borderId="0" xfId="0" applyNumberFormat="1" applyAlignment="1"/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 applyAlignment="1"/>
  </cellXfs>
  <cellStyles count="2">
    <cellStyle name="百分比" xfId="1" builtinId="5"/>
    <cellStyle name="普通" xfId="0" builtinId="0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情绪数据!$T$2:$T$325</c:f>
              <c:numCache>
                <c:formatCode>General</c:formatCode>
                <c:ptCount val="32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44792"/>
        <c:axId val="2109361464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情绪数据!$U$2:$U$325</c:f>
              <c:numCache>
                <c:formatCode>General</c:formatCode>
                <c:ptCount val="32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44792"/>
        <c:axId val="2109361464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情绪数据!$J$2:$J$325</c:f>
              <c:numCache>
                <c:formatCode>0.00_ ;[Red]\-0.00\ </c:formatCode>
                <c:ptCount val="324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情绪数据!$K$2:$K$325</c:f>
              <c:numCache>
                <c:formatCode>0.00_ ;[Red]\-0.00\ </c:formatCode>
                <c:ptCount val="324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10376"/>
        <c:axId val="2108763928"/>
      </c:lineChart>
      <c:catAx>
        <c:axId val="210924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361464"/>
        <c:crossesAt val="0.0"/>
        <c:auto val="0"/>
        <c:lblAlgn val="ctr"/>
        <c:lblOffset val="100"/>
        <c:noMultiLvlLbl val="0"/>
      </c:catAx>
      <c:valAx>
        <c:axId val="2109361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244792"/>
        <c:crosses val="max"/>
        <c:crossBetween val="between"/>
        <c:majorUnit val="1.0"/>
      </c:valAx>
      <c:catAx>
        <c:axId val="210871037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08763928"/>
        <c:crosses val="autoZero"/>
        <c:auto val="0"/>
        <c:lblAlgn val="ctr"/>
        <c:lblOffset val="100"/>
        <c:noMultiLvlLbl val="1"/>
      </c:catAx>
      <c:valAx>
        <c:axId val="2108763928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71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情绪数据!$B$2:$B$325</c:f>
              <c:numCache>
                <c:formatCode>0_ ;[Red]\-0\ </c:formatCode>
                <c:ptCount val="324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 formatCode="General">
                  <c:v>86.0</c:v>
                </c:pt>
                <c:pt idx="286" formatCode="General">
                  <c:v>97.0</c:v>
                </c:pt>
                <c:pt idx="287" formatCode="General">
                  <c:v>96.0</c:v>
                </c:pt>
                <c:pt idx="288" formatCode="General">
                  <c:v>56.0</c:v>
                </c:pt>
                <c:pt idx="289" formatCode="General">
                  <c:v>51.0</c:v>
                </c:pt>
                <c:pt idx="290" formatCode="General">
                  <c:v>84.0</c:v>
                </c:pt>
                <c:pt idx="291" formatCode="General">
                  <c:v>56.0</c:v>
                </c:pt>
                <c:pt idx="292" formatCode="General">
                  <c:v>72.0</c:v>
                </c:pt>
                <c:pt idx="293" formatCode="General">
                  <c:v>45.0</c:v>
                </c:pt>
                <c:pt idx="294" formatCode="General">
                  <c:v>52.0</c:v>
                </c:pt>
                <c:pt idx="295" formatCode="General">
                  <c:v>100.0</c:v>
                </c:pt>
                <c:pt idx="296" formatCode="General">
                  <c:v>51.0</c:v>
                </c:pt>
                <c:pt idx="297" formatCode="General">
                  <c:v>89.0</c:v>
                </c:pt>
                <c:pt idx="298" formatCode="General">
                  <c:v>38.0</c:v>
                </c:pt>
                <c:pt idx="299" formatCode="General">
                  <c:v>60.0</c:v>
                </c:pt>
                <c:pt idx="300" formatCode="General">
                  <c:v>45.0</c:v>
                </c:pt>
                <c:pt idx="301" formatCode="General">
                  <c:v>53.0</c:v>
                </c:pt>
                <c:pt idx="302" formatCode="General">
                  <c:v>64.0</c:v>
                </c:pt>
                <c:pt idx="303" formatCode="General">
                  <c:v>76.0</c:v>
                </c:pt>
                <c:pt idx="304" formatCode="General">
                  <c:v>45.0</c:v>
                </c:pt>
                <c:pt idx="305" formatCode="General">
                  <c:v>52.0</c:v>
                </c:pt>
                <c:pt idx="306" formatCode="General">
                  <c:v>21.0</c:v>
                </c:pt>
                <c:pt idx="307" formatCode="General">
                  <c:v>46.0</c:v>
                </c:pt>
                <c:pt idx="308" formatCode="General">
                  <c:v>84.0</c:v>
                </c:pt>
                <c:pt idx="309" formatCode="General">
                  <c:v>69.0</c:v>
                </c:pt>
                <c:pt idx="310" formatCode="General">
                  <c:v>43.0</c:v>
                </c:pt>
                <c:pt idx="311" formatCode="General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 formatCode="General">
                  <c:v>80.0</c:v>
                </c:pt>
                <c:pt idx="323" formatCode="General">
                  <c:v>55.0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情绪数据!$C$2:$C$325</c:f>
              <c:numCache>
                <c:formatCode>0_ ;[Red]\-0\ </c:formatCode>
                <c:ptCount val="324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 formatCode="General">
                  <c:v>26.0</c:v>
                </c:pt>
                <c:pt idx="286" formatCode="General">
                  <c:v>19.0</c:v>
                </c:pt>
                <c:pt idx="287" formatCode="General">
                  <c:v>19.0</c:v>
                </c:pt>
                <c:pt idx="288" formatCode="General">
                  <c:v>25.0</c:v>
                </c:pt>
                <c:pt idx="289" formatCode="General">
                  <c:v>17.0</c:v>
                </c:pt>
                <c:pt idx="290" formatCode="General">
                  <c:v>28.0</c:v>
                </c:pt>
                <c:pt idx="291" formatCode="General">
                  <c:v>31.0</c:v>
                </c:pt>
                <c:pt idx="292" formatCode="General">
                  <c:v>26.0</c:v>
                </c:pt>
                <c:pt idx="293" formatCode="General">
                  <c:v>41.0</c:v>
                </c:pt>
                <c:pt idx="294" formatCode="General">
                  <c:v>19.0</c:v>
                </c:pt>
                <c:pt idx="295" formatCode="General">
                  <c:v>17.0</c:v>
                </c:pt>
                <c:pt idx="296" formatCode="General">
                  <c:v>24.0</c:v>
                </c:pt>
                <c:pt idx="297" formatCode="General">
                  <c:v>20.0</c:v>
                </c:pt>
                <c:pt idx="298" formatCode="General">
                  <c:v>36.0</c:v>
                </c:pt>
                <c:pt idx="299" formatCode="General">
                  <c:v>24.0</c:v>
                </c:pt>
                <c:pt idx="300" formatCode="General">
                  <c:v>22.0</c:v>
                </c:pt>
                <c:pt idx="301" formatCode="General">
                  <c:v>16.0</c:v>
                </c:pt>
                <c:pt idx="302" formatCode="General">
                  <c:v>13.0</c:v>
                </c:pt>
                <c:pt idx="303" formatCode="General">
                  <c:v>24.0</c:v>
                </c:pt>
                <c:pt idx="304" formatCode="General">
                  <c:v>25.0</c:v>
                </c:pt>
                <c:pt idx="305" formatCode="General">
                  <c:v>19.0</c:v>
                </c:pt>
                <c:pt idx="306" formatCode="General">
                  <c:v>33.0</c:v>
                </c:pt>
                <c:pt idx="307" formatCode="General">
                  <c:v>22.0</c:v>
                </c:pt>
                <c:pt idx="308" formatCode="General">
                  <c:v>39.0</c:v>
                </c:pt>
                <c:pt idx="309" formatCode="General">
                  <c:v>18.0</c:v>
                </c:pt>
                <c:pt idx="310" formatCode="General">
                  <c:v>25.0</c:v>
                </c:pt>
                <c:pt idx="311" formatCode="General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 formatCode="General">
                  <c:v>28.0</c:v>
                </c:pt>
                <c:pt idx="323" formatCode="General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62104"/>
        <c:axId val="2140404216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情绪数据!$A$2:$A$20</c:f>
              <c:numCache>
                <c:formatCode>m/d/yy</c:formatCode>
                <c:ptCount val="1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</c:numCache>
            </c:numRef>
          </c:cat>
          <c:val>
            <c:numRef>
              <c:f>情绪数据!$D$2:$D$325</c:f>
              <c:numCache>
                <c:formatCode>0_ ;[Red]\-0\ </c:formatCode>
                <c:ptCount val="324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情绪数据!$A$2:$A$20</c:f>
              <c:numCache>
                <c:formatCode>m/d/yy</c:formatCode>
                <c:ptCount val="1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</c:numCache>
            </c:numRef>
          </c:cat>
          <c:val>
            <c:numRef>
              <c:f>情绪数据!$F$2:$F$325</c:f>
              <c:numCache>
                <c:formatCode>0_ ;[Red]\-0\ </c:formatCode>
                <c:ptCount val="324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82664"/>
        <c:axId val="2140901400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情绪数据!$A$2:$A$291</c:f>
              <c:numCache>
                <c:formatCode>m/d/yy</c:formatCode>
                <c:ptCount val="290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</c:numCache>
            </c:numRef>
          </c:cat>
          <c:val>
            <c:numRef>
              <c:f>情绪数据!$AF$2:$AF$325</c:f>
              <c:numCache>
                <c:formatCode>0.00_ </c:formatCode>
                <c:ptCount val="3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62104"/>
        <c:axId val="2140404216"/>
      </c:lineChart>
      <c:catAx>
        <c:axId val="214086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404216"/>
        <c:crosses val="autoZero"/>
        <c:auto val="0"/>
        <c:lblAlgn val="ctr"/>
        <c:lblOffset val="100"/>
        <c:noMultiLvlLbl val="0"/>
      </c:catAx>
      <c:valAx>
        <c:axId val="2140404216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862104"/>
        <c:crosses val="max"/>
        <c:crossBetween val="midCat"/>
      </c:valAx>
      <c:catAx>
        <c:axId val="214088266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40901400"/>
        <c:crosses val="autoZero"/>
        <c:auto val="0"/>
        <c:lblAlgn val="ctr"/>
        <c:lblOffset val="100"/>
        <c:noMultiLvlLbl val="1"/>
      </c:catAx>
      <c:valAx>
        <c:axId val="2140901400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8826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29</xdr:row>
      <xdr:rowOff>115781</xdr:rowOff>
    </xdr:from>
    <xdr:to>
      <xdr:col>75</xdr:col>
      <xdr:colOff>438269</xdr:colOff>
      <xdr:row>63</xdr:row>
      <xdr:rowOff>52098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149860</xdr:colOff>
      <xdr:row>0</xdr:row>
      <xdr:rowOff>71120</xdr:rowOff>
    </xdr:from>
    <xdr:to>
      <xdr:col>76</xdr:col>
      <xdr:colOff>49530</xdr:colOff>
      <xdr:row>29</xdr:row>
      <xdr:rowOff>115570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abSelected="1" topLeftCell="BK1" zoomScale="125" zoomScaleNormal="125" zoomScalePageLayoutView="125" workbookViewId="0">
      <selection activeCell="BY41" sqref="BY41"/>
    </sheetView>
  </sheetViews>
  <sheetFormatPr baseColWidth="10" defaultColWidth="9" defaultRowHeight="12" x14ac:dyDescent="0"/>
  <sheetData>
    <row r="33" spans="97:104">
      <c r="CY33" s="118"/>
    </row>
    <row r="34" spans="97:104">
      <c r="CS34" s="118"/>
    </row>
    <row r="37" spans="97:104" ht="15">
      <c r="CZ37" s="119"/>
    </row>
    <row r="51" spans="98:103">
      <c r="CT51" s="118"/>
    </row>
    <row r="53" spans="98:103">
      <c r="CT53" s="120"/>
    </row>
    <row r="60" spans="98:103">
      <c r="CY60" s="121"/>
    </row>
    <row r="70" spans="20:20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5"/>
  <sheetViews>
    <sheetView workbookViewId="0">
      <pane ySplit="1" topLeftCell="A304" activePane="bottomLeft" state="frozen"/>
      <selection pane="bottomLeft" activeCell="D326" sqref="D326"/>
    </sheetView>
  </sheetViews>
  <sheetFormatPr baseColWidth="10" defaultColWidth="8" defaultRowHeight="14" x14ac:dyDescent="0"/>
  <cols>
    <col min="1" max="1" width="13.7109375" style="19" customWidth="1"/>
    <col min="2" max="8" width="8" style="20" customWidth="1"/>
    <col min="9" max="11" width="8" style="21" customWidth="1"/>
    <col min="12" max="19" width="8" style="21" hidden="1" customWidth="1"/>
    <col min="20" max="20" width="8" style="22"/>
    <col min="21" max="21" width="8" style="23" customWidth="1"/>
    <col min="22" max="22" width="8" style="24" hidden="1" customWidth="1"/>
    <col min="23" max="23" width="8" style="23" hidden="1" customWidth="1"/>
    <col min="24" max="24" width="8" style="24" hidden="1" customWidth="1"/>
    <col min="25" max="29" width="8" style="23" hidden="1" customWidth="1"/>
    <col min="30" max="31" width="8" style="25" hidden="1" customWidth="1"/>
    <col min="32" max="32" width="8" style="26" customWidth="1"/>
    <col min="33" max="33" width="8.85546875" style="27" customWidth="1"/>
    <col min="34" max="34" width="10" style="23" customWidth="1"/>
    <col min="35" max="16384" width="8" style="23"/>
  </cols>
  <sheetData>
    <row r="1" spans="1:33" s="18" customFormat="1" ht="105.75" customHeight="1">
      <c r="A1" s="28" t="s">
        <v>1</v>
      </c>
      <c r="B1" s="29" t="s">
        <v>2</v>
      </c>
      <c r="C1" s="29" t="s">
        <v>3</v>
      </c>
      <c r="D1" s="29" t="s">
        <v>4</v>
      </c>
      <c r="E1" s="29" t="s">
        <v>5</v>
      </c>
      <c r="F1" s="29" t="s">
        <v>6</v>
      </c>
      <c r="G1" s="29" t="s">
        <v>7</v>
      </c>
      <c r="H1" s="30" t="s">
        <v>8</v>
      </c>
      <c r="I1" s="35" t="s">
        <v>9</v>
      </c>
      <c r="J1" s="36" t="s">
        <v>10</v>
      </c>
      <c r="K1" s="35" t="s">
        <v>11</v>
      </c>
      <c r="L1" s="35" t="s">
        <v>12</v>
      </c>
      <c r="M1" s="35" t="s">
        <v>13</v>
      </c>
      <c r="N1" s="35" t="s">
        <v>14</v>
      </c>
      <c r="O1" s="35" t="s">
        <v>15</v>
      </c>
      <c r="P1" s="35" t="s">
        <v>16</v>
      </c>
      <c r="Q1" s="35" t="s">
        <v>17</v>
      </c>
      <c r="R1" s="35" t="s">
        <v>18</v>
      </c>
      <c r="S1" s="35" t="s">
        <v>19</v>
      </c>
      <c r="T1" s="39" t="s">
        <v>20</v>
      </c>
      <c r="U1" s="18" t="s">
        <v>21</v>
      </c>
      <c r="V1" s="40" t="s">
        <v>22</v>
      </c>
      <c r="W1" s="18" t="s">
        <v>23</v>
      </c>
      <c r="X1" s="40" t="s">
        <v>24</v>
      </c>
      <c r="Y1" s="18" t="s">
        <v>25</v>
      </c>
      <c r="Z1" s="18" t="s">
        <v>26</v>
      </c>
      <c r="AA1" s="18" t="s">
        <v>27</v>
      </c>
      <c r="AD1" s="51"/>
      <c r="AE1" s="51"/>
      <c r="AF1" s="52" t="s">
        <v>28</v>
      </c>
      <c r="AG1" s="57" t="s">
        <v>29</v>
      </c>
    </row>
    <row r="2" spans="1:33" ht="15">
      <c r="A2" s="19">
        <v>44165</v>
      </c>
      <c r="B2" s="20">
        <v>26</v>
      </c>
      <c r="C2" s="20">
        <v>30</v>
      </c>
      <c r="D2" s="20">
        <v>-17</v>
      </c>
      <c r="E2" s="20">
        <v>-7</v>
      </c>
      <c r="F2" s="20">
        <v>-158</v>
      </c>
      <c r="G2" s="20">
        <v>-61</v>
      </c>
      <c r="H2" s="20">
        <v>-250</v>
      </c>
      <c r="I2" s="21">
        <f t="shared" ref="I2:I24" si="0">B2/(B2+C2)*100</f>
        <v>46.428571428571431</v>
      </c>
      <c r="J2" s="21">
        <v>1.8</v>
      </c>
      <c r="K2" s="21">
        <v>-0.54</v>
      </c>
      <c r="T2" s="41">
        <v>4</v>
      </c>
      <c r="U2" s="42">
        <v>3</v>
      </c>
      <c r="AF2" s="26" t="e">
        <f>(#REF!+#REF!+#REF!)/3</f>
        <v>#REF!</v>
      </c>
      <c r="AG2" s="27" t="e">
        <f t="shared" ref="AG2:AG33" si="1">(B2-AF2)/AF2</f>
        <v>#REF!</v>
      </c>
    </row>
    <row r="3" spans="1:33" ht="15">
      <c r="A3" s="19">
        <v>44166</v>
      </c>
      <c r="B3" s="20">
        <v>42</v>
      </c>
      <c r="C3" s="20">
        <v>16</v>
      </c>
      <c r="D3" s="20">
        <v>-10</v>
      </c>
      <c r="E3" s="20">
        <v>-5</v>
      </c>
      <c r="F3" s="20">
        <v>-64</v>
      </c>
      <c r="G3" s="20">
        <v>-16</v>
      </c>
      <c r="H3" s="20">
        <v>-250</v>
      </c>
      <c r="I3" s="21">
        <f t="shared" si="0"/>
        <v>72.41379310344827</v>
      </c>
      <c r="J3" s="21">
        <v>4.37</v>
      </c>
      <c r="K3" s="21">
        <v>0.15</v>
      </c>
      <c r="T3" s="41">
        <v>5</v>
      </c>
      <c r="U3" s="42">
        <v>4</v>
      </c>
      <c r="AF3" s="26" t="e">
        <f>(#REF!+#REF!+B2)/3</f>
        <v>#REF!</v>
      </c>
      <c r="AG3" s="27" t="e">
        <f t="shared" si="1"/>
        <v>#REF!</v>
      </c>
    </row>
    <row r="4" spans="1:33" ht="15">
      <c r="A4" s="19">
        <v>44167</v>
      </c>
      <c r="B4" s="20">
        <v>47</v>
      </c>
      <c r="C4" s="20">
        <v>14</v>
      </c>
      <c r="D4" s="20">
        <v>-10</v>
      </c>
      <c r="E4" s="20">
        <v>-5</v>
      </c>
      <c r="F4" s="20">
        <v>-110</v>
      </c>
      <c r="G4" s="20">
        <v>-53</v>
      </c>
      <c r="H4" s="20">
        <v>-250</v>
      </c>
      <c r="I4" s="21">
        <f t="shared" si="0"/>
        <v>77.049180327868854</v>
      </c>
      <c r="J4" s="21">
        <v>4.8</v>
      </c>
      <c r="K4" s="21">
        <v>2.21</v>
      </c>
      <c r="T4" s="41">
        <v>6</v>
      </c>
      <c r="U4" s="42">
        <v>5</v>
      </c>
      <c r="AF4" s="26" t="e">
        <f>(#REF!+B2+B3)/3</f>
        <v>#REF!</v>
      </c>
      <c r="AG4" s="27" t="e">
        <f t="shared" si="1"/>
        <v>#REF!</v>
      </c>
    </row>
    <row r="5" spans="1:33" ht="15">
      <c r="A5" s="19">
        <v>44168</v>
      </c>
      <c r="B5" s="20">
        <v>42</v>
      </c>
      <c r="C5" s="20">
        <v>14</v>
      </c>
      <c r="D5" s="20">
        <v>-13</v>
      </c>
      <c r="E5" s="20">
        <v>-9</v>
      </c>
      <c r="F5" s="20">
        <v>-180</v>
      </c>
      <c r="G5" s="20">
        <v>-90</v>
      </c>
      <c r="H5" s="20">
        <v>-250</v>
      </c>
      <c r="I5" s="21">
        <f t="shared" si="0"/>
        <v>75</v>
      </c>
      <c r="J5" s="21">
        <v>2.29</v>
      </c>
      <c r="K5" s="21">
        <v>0.42</v>
      </c>
      <c r="T5" s="41">
        <v>7</v>
      </c>
      <c r="U5" s="42">
        <v>5</v>
      </c>
      <c r="AF5" s="26">
        <f t="shared" ref="AF5:AF36" si="2">(B2+B3+B4)/3</f>
        <v>38.333333333333336</v>
      </c>
      <c r="AG5" s="27">
        <f t="shared" si="1"/>
        <v>9.5652173913043412E-2</v>
      </c>
    </row>
    <row r="6" spans="1:33" ht="15">
      <c r="A6" s="19">
        <v>44169</v>
      </c>
      <c r="B6" s="20">
        <v>33</v>
      </c>
      <c r="C6" s="20">
        <v>21</v>
      </c>
      <c r="D6" s="20">
        <v>-18</v>
      </c>
      <c r="E6" s="20">
        <v>-14</v>
      </c>
      <c r="F6" s="20">
        <v>-95</v>
      </c>
      <c r="G6" s="20">
        <v>-47</v>
      </c>
      <c r="H6" s="20">
        <v>-250</v>
      </c>
      <c r="I6" s="21">
        <f t="shared" si="0"/>
        <v>61.111111111111114</v>
      </c>
      <c r="J6" s="21">
        <v>0</v>
      </c>
      <c r="K6" s="21">
        <v>-1.57</v>
      </c>
      <c r="T6" s="41">
        <v>3</v>
      </c>
      <c r="U6" s="42">
        <v>2</v>
      </c>
      <c r="AF6" s="26">
        <f t="shared" si="2"/>
        <v>43.666666666666664</v>
      </c>
      <c r="AG6" s="27">
        <f t="shared" si="1"/>
        <v>-0.24427480916030531</v>
      </c>
    </row>
    <row r="7" spans="1:33" ht="15">
      <c r="A7" s="19">
        <v>44172</v>
      </c>
      <c r="B7" s="20">
        <v>32</v>
      </c>
      <c r="C7" s="20">
        <v>16</v>
      </c>
      <c r="D7" s="20">
        <v>-19</v>
      </c>
      <c r="E7" s="20">
        <v>-9</v>
      </c>
      <c r="F7" s="20">
        <v>-116</v>
      </c>
      <c r="G7" s="20">
        <v>-57</v>
      </c>
      <c r="H7" s="20">
        <v>-250</v>
      </c>
      <c r="I7" s="21">
        <f t="shared" si="0"/>
        <v>66.666666666666657</v>
      </c>
      <c r="J7" s="21">
        <v>1.62</v>
      </c>
      <c r="K7" s="21">
        <v>-0.7</v>
      </c>
      <c r="T7" s="41">
        <v>3</v>
      </c>
      <c r="U7" s="42">
        <v>2</v>
      </c>
      <c r="AF7" s="26">
        <f t="shared" si="2"/>
        <v>40.666666666666664</v>
      </c>
      <c r="AG7" s="27">
        <f t="shared" si="1"/>
        <v>-0.21311475409836061</v>
      </c>
    </row>
    <row r="8" spans="1:33" ht="15">
      <c r="A8" s="19">
        <v>44173</v>
      </c>
      <c r="B8" s="20">
        <v>30</v>
      </c>
      <c r="C8" s="20">
        <v>16</v>
      </c>
      <c r="D8" s="20">
        <v>-22</v>
      </c>
      <c r="E8" s="20">
        <v>-14</v>
      </c>
      <c r="F8" s="20">
        <v>-107</v>
      </c>
      <c r="G8" s="20">
        <v>-50</v>
      </c>
      <c r="H8" s="20">
        <v>-250</v>
      </c>
      <c r="I8" s="21">
        <f t="shared" si="0"/>
        <v>65.217391304347828</v>
      </c>
      <c r="J8" s="21">
        <v>-0.79</v>
      </c>
      <c r="K8" s="21">
        <v>-3.18</v>
      </c>
      <c r="T8" s="41">
        <v>4</v>
      </c>
      <c r="U8" s="42">
        <v>2</v>
      </c>
      <c r="AF8" s="26">
        <f t="shared" si="2"/>
        <v>35.666666666666664</v>
      </c>
      <c r="AG8" s="27">
        <f t="shared" si="1"/>
        <v>-0.15887850467289713</v>
      </c>
    </row>
    <row r="9" spans="1:33" ht="15">
      <c r="A9" s="19">
        <v>44174</v>
      </c>
      <c r="B9" s="20">
        <v>30</v>
      </c>
      <c r="C9" s="20">
        <v>16</v>
      </c>
      <c r="D9" s="20">
        <v>-18</v>
      </c>
      <c r="E9" s="20">
        <v>-13</v>
      </c>
      <c r="F9" s="20">
        <v>-323</v>
      </c>
      <c r="G9" s="20">
        <v>-213</v>
      </c>
      <c r="H9" s="20">
        <v>-250</v>
      </c>
      <c r="I9" s="21">
        <f t="shared" si="0"/>
        <v>65.217391304347828</v>
      </c>
      <c r="J9" s="21">
        <v>0.97</v>
      </c>
      <c r="K9" s="21">
        <v>-2.08</v>
      </c>
      <c r="T9" s="41">
        <v>3</v>
      </c>
      <c r="U9" s="42">
        <v>2</v>
      </c>
      <c r="AF9" s="26">
        <f t="shared" si="2"/>
        <v>31.666666666666668</v>
      </c>
      <c r="AG9" s="27">
        <f t="shared" si="1"/>
        <v>-5.263157894736846E-2</v>
      </c>
    </row>
    <row r="10" spans="1:33" ht="15">
      <c r="A10" s="19">
        <v>44175</v>
      </c>
      <c r="B10" s="20">
        <v>28</v>
      </c>
      <c r="C10" s="20">
        <v>26</v>
      </c>
      <c r="D10" s="20">
        <v>-23</v>
      </c>
      <c r="E10" s="20">
        <v>-17</v>
      </c>
      <c r="F10" s="20">
        <v>-203</v>
      </c>
      <c r="G10" s="20">
        <v>-93</v>
      </c>
      <c r="H10" s="20">
        <v>-250</v>
      </c>
      <c r="I10" s="21">
        <f t="shared" si="0"/>
        <v>51.851851851851848</v>
      </c>
      <c r="J10" s="21">
        <v>1.41</v>
      </c>
      <c r="K10" s="21">
        <v>-1.85</v>
      </c>
      <c r="T10" s="41">
        <v>4</v>
      </c>
      <c r="U10" s="42">
        <v>3</v>
      </c>
      <c r="AF10" s="26">
        <f t="shared" si="2"/>
        <v>30.666666666666668</v>
      </c>
      <c r="AG10" s="27">
        <f t="shared" si="1"/>
        <v>-8.6956521739130474E-2</v>
      </c>
    </row>
    <row r="11" spans="1:33" ht="15">
      <c r="A11" s="19">
        <v>44176</v>
      </c>
      <c r="B11" s="20">
        <v>19</v>
      </c>
      <c r="C11" s="20">
        <v>12</v>
      </c>
      <c r="D11" s="20">
        <v>-40</v>
      </c>
      <c r="E11" s="20">
        <v>-20</v>
      </c>
      <c r="F11" s="20">
        <v>-639</v>
      </c>
      <c r="G11" s="20">
        <v>-228</v>
      </c>
      <c r="H11" s="20">
        <v>-250</v>
      </c>
      <c r="I11" s="21">
        <f t="shared" si="0"/>
        <v>61.29032258064516</v>
      </c>
      <c r="J11" s="21">
        <v>2.88</v>
      </c>
      <c r="K11" s="21">
        <v>-0.78</v>
      </c>
      <c r="T11" s="41">
        <v>5</v>
      </c>
      <c r="U11" s="42">
        <v>3</v>
      </c>
      <c r="AF11" s="26">
        <f t="shared" si="2"/>
        <v>29.333333333333332</v>
      </c>
      <c r="AG11" s="27">
        <f t="shared" si="1"/>
        <v>-0.35227272727272724</v>
      </c>
    </row>
    <row r="12" spans="1:33" ht="15">
      <c r="A12" s="19">
        <v>44179</v>
      </c>
      <c r="B12" s="20">
        <v>44</v>
      </c>
      <c r="C12" s="20">
        <v>15</v>
      </c>
      <c r="D12" s="20">
        <v>-46</v>
      </c>
      <c r="E12" s="20">
        <v>-18</v>
      </c>
      <c r="F12" s="20">
        <v>-217</v>
      </c>
      <c r="G12" s="20">
        <v>-87</v>
      </c>
      <c r="H12" s="20">
        <v>-250</v>
      </c>
      <c r="I12" s="21">
        <f t="shared" si="0"/>
        <v>74.576271186440678</v>
      </c>
      <c r="J12" s="21">
        <v>3.3</v>
      </c>
      <c r="K12" s="21">
        <v>-1.68</v>
      </c>
      <c r="T12" s="41">
        <v>6</v>
      </c>
      <c r="U12" s="42">
        <v>3</v>
      </c>
      <c r="AF12" s="26">
        <f t="shared" si="2"/>
        <v>25.666666666666668</v>
      </c>
      <c r="AG12" s="27">
        <f t="shared" si="1"/>
        <v>0.71428571428571419</v>
      </c>
    </row>
    <row r="13" spans="1:33" ht="15">
      <c r="A13" s="19">
        <v>44180</v>
      </c>
      <c r="B13" s="20">
        <v>29</v>
      </c>
      <c r="C13" s="20">
        <v>14</v>
      </c>
      <c r="D13" s="20">
        <v>-23</v>
      </c>
      <c r="E13" s="20">
        <v>-14</v>
      </c>
      <c r="F13" s="20">
        <v>-219</v>
      </c>
      <c r="G13" s="20">
        <v>-98</v>
      </c>
      <c r="H13" s="20">
        <v>-250</v>
      </c>
      <c r="I13" s="21">
        <f t="shared" si="0"/>
        <v>67.441860465116278</v>
      </c>
      <c r="J13" s="21">
        <v>1.69</v>
      </c>
      <c r="K13" s="21">
        <v>0</v>
      </c>
      <c r="T13" s="41">
        <v>3</v>
      </c>
      <c r="U13" s="42">
        <v>2</v>
      </c>
      <c r="AF13" s="26">
        <f t="shared" si="2"/>
        <v>30.333333333333332</v>
      </c>
      <c r="AG13" s="27">
        <f t="shared" si="1"/>
        <v>-4.3956043956043918E-2</v>
      </c>
    </row>
    <row r="14" spans="1:33" ht="15">
      <c r="A14" s="19">
        <v>44181</v>
      </c>
      <c r="B14" s="20">
        <v>22</v>
      </c>
      <c r="C14" s="20">
        <v>23</v>
      </c>
      <c r="D14" s="20">
        <v>-31</v>
      </c>
      <c r="E14" s="20">
        <v>-21</v>
      </c>
      <c r="F14" s="20">
        <v>-363</v>
      </c>
      <c r="G14" s="20">
        <v>-224</v>
      </c>
      <c r="H14" s="20">
        <v>-250</v>
      </c>
      <c r="I14" s="21">
        <f t="shared" si="0"/>
        <v>48.888888888888886</v>
      </c>
      <c r="J14" s="21">
        <v>0.56000000000000005</v>
      </c>
      <c r="K14" s="21">
        <v>-1.1299999999999999</v>
      </c>
      <c r="T14" s="41">
        <v>3</v>
      </c>
      <c r="U14" s="42">
        <v>2</v>
      </c>
      <c r="AF14" s="26">
        <f t="shared" si="2"/>
        <v>30.666666666666668</v>
      </c>
      <c r="AG14" s="27">
        <f t="shared" si="1"/>
        <v>-0.28260869565217395</v>
      </c>
    </row>
    <row r="15" spans="1:33" ht="15">
      <c r="A15" s="19">
        <v>44182</v>
      </c>
      <c r="B15" s="20">
        <v>45</v>
      </c>
      <c r="C15" s="20">
        <v>11</v>
      </c>
      <c r="D15" s="20">
        <v>-25</v>
      </c>
      <c r="E15" s="20">
        <v>-8</v>
      </c>
      <c r="F15" s="20">
        <v>-261</v>
      </c>
      <c r="G15" s="20">
        <v>-48</v>
      </c>
      <c r="H15" s="20">
        <v>-250</v>
      </c>
      <c r="I15" s="21">
        <f t="shared" si="0"/>
        <v>80.357142857142861</v>
      </c>
      <c r="J15" s="21">
        <v>1.7</v>
      </c>
      <c r="K15" s="21">
        <v>-1.1100000000000001</v>
      </c>
      <c r="T15" s="41">
        <v>4</v>
      </c>
      <c r="U15" s="42">
        <v>2</v>
      </c>
      <c r="AF15" s="26">
        <f t="shared" si="2"/>
        <v>31.666666666666668</v>
      </c>
      <c r="AG15" s="27">
        <f t="shared" si="1"/>
        <v>0.42105263157894729</v>
      </c>
    </row>
    <row r="16" spans="1:33" ht="15">
      <c r="A16" s="19">
        <v>44183</v>
      </c>
      <c r="B16" s="20">
        <v>37</v>
      </c>
      <c r="C16" s="20">
        <v>20</v>
      </c>
      <c r="D16" s="20">
        <v>-13</v>
      </c>
      <c r="E16" s="20">
        <v>-8</v>
      </c>
      <c r="F16" s="20">
        <v>-149</v>
      </c>
      <c r="G16" s="20">
        <v>-70</v>
      </c>
      <c r="H16" s="20">
        <v>-250</v>
      </c>
      <c r="I16" s="21">
        <f t="shared" si="0"/>
        <v>64.912280701754383</v>
      </c>
      <c r="J16" s="21">
        <v>1.8</v>
      </c>
      <c r="K16" s="21">
        <v>1.1499999999999999</v>
      </c>
      <c r="T16" s="41">
        <v>3</v>
      </c>
      <c r="U16" s="42">
        <v>2</v>
      </c>
      <c r="AF16" s="26">
        <f t="shared" si="2"/>
        <v>32</v>
      </c>
      <c r="AG16" s="27">
        <f t="shared" si="1"/>
        <v>0.15625</v>
      </c>
    </row>
    <row r="17" spans="1:33" ht="15">
      <c r="A17" s="19">
        <v>44186</v>
      </c>
      <c r="B17" s="20">
        <v>50</v>
      </c>
      <c r="C17" s="20">
        <v>25</v>
      </c>
      <c r="D17" s="20">
        <v>-12</v>
      </c>
      <c r="E17" s="20">
        <v>-9</v>
      </c>
      <c r="F17" s="20">
        <v>-82</v>
      </c>
      <c r="G17" s="20">
        <v>-29</v>
      </c>
      <c r="H17" s="20">
        <v>-250</v>
      </c>
      <c r="I17" s="21">
        <f t="shared" si="0"/>
        <v>66.666666666666657</v>
      </c>
      <c r="J17" s="21">
        <v>4.18</v>
      </c>
      <c r="K17" s="21">
        <v>1.44</v>
      </c>
      <c r="T17" s="41">
        <v>3</v>
      </c>
      <c r="U17" s="42">
        <v>2</v>
      </c>
      <c r="AF17" s="26">
        <f t="shared" si="2"/>
        <v>34.666666666666664</v>
      </c>
      <c r="AG17" s="27">
        <f t="shared" si="1"/>
        <v>0.4423076923076924</v>
      </c>
    </row>
    <row r="18" spans="1:33" ht="15">
      <c r="A18" s="19">
        <v>44187</v>
      </c>
      <c r="B18" s="20">
        <v>33</v>
      </c>
      <c r="C18" s="20">
        <v>23</v>
      </c>
      <c r="D18" s="20">
        <v>-19</v>
      </c>
      <c r="E18" s="20">
        <v>-12</v>
      </c>
      <c r="F18" s="20">
        <v>-517</v>
      </c>
      <c r="G18" s="20">
        <v>-366</v>
      </c>
      <c r="H18" s="20">
        <v>-250</v>
      </c>
      <c r="I18" s="21">
        <f t="shared" si="0"/>
        <v>58.928571428571431</v>
      </c>
      <c r="J18" s="21">
        <v>1.21</v>
      </c>
      <c r="K18" s="21">
        <v>-0.67</v>
      </c>
      <c r="T18" s="41">
        <v>3</v>
      </c>
      <c r="U18" s="42">
        <v>2</v>
      </c>
      <c r="AF18" s="26">
        <f t="shared" si="2"/>
        <v>44</v>
      </c>
      <c r="AG18" s="27">
        <f t="shared" si="1"/>
        <v>-0.25</v>
      </c>
    </row>
    <row r="19" spans="1:33" ht="15">
      <c r="A19" s="19">
        <v>44188</v>
      </c>
      <c r="B19" s="20">
        <v>51</v>
      </c>
      <c r="C19" s="20">
        <v>25</v>
      </c>
      <c r="D19" s="20">
        <v>-20</v>
      </c>
      <c r="E19" s="20">
        <v>-7</v>
      </c>
      <c r="F19" s="20">
        <v>-200</v>
      </c>
      <c r="G19" s="20">
        <v>-62</v>
      </c>
      <c r="H19" s="20">
        <v>-250</v>
      </c>
      <c r="I19" s="21">
        <f t="shared" si="0"/>
        <v>67.10526315789474</v>
      </c>
      <c r="J19" s="21">
        <v>4.32</v>
      </c>
      <c r="K19" s="21">
        <v>1.41</v>
      </c>
      <c r="T19" s="41">
        <v>4</v>
      </c>
      <c r="U19" s="42">
        <v>3</v>
      </c>
      <c r="AF19" s="26">
        <f t="shared" si="2"/>
        <v>40</v>
      </c>
      <c r="AG19" s="27">
        <f t="shared" si="1"/>
        <v>0.27500000000000002</v>
      </c>
    </row>
    <row r="20" spans="1:33" ht="15">
      <c r="A20" s="19">
        <v>44189</v>
      </c>
      <c r="B20" s="20">
        <v>36</v>
      </c>
      <c r="C20" s="20">
        <v>26</v>
      </c>
      <c r="D20" s="20">
        <v>-52</v>
      </c>
      <c r="E20" s="20">
        <v>-31</v>
      </c>
      <c r="F20" s="20">
        <v>-639</v>
      </c>
      <c r="G20" s="20">
        <v>-365</v>
      </c>
      <c r="H20" s="20">
        <v>-250</v>
      </c>
      <c r="I20" s="21">
        <f t="shared" si="0"/>
        <v>58.064516129032263</v>
      </c>
      <c r="J20" s="21">
        <v>1.72</v>
      </c>
      <c r="K20" s="21">
        <v>-1.45</v>
      </c>
      <c r="T20" s="41">
        <v>5</v>
      </c>
      <c r="U20" s="42">
        <v>4</v>
      </c>
      <c r="AF20" s="26">
        <f t="shared" si="2"/>
        <v>44.666666666666664</v>
      </c>
      <c r="AG20" s="27">
        <f t="shared" si="1"/>
        <v>-0.19402985074626861</v>
      </c>
    </row>
    <row r="21" spans="1:33" ht="15">
      <c r="A21" s="19">
        <v>44190</v>
      </c>
      <c r="B21" s="20">
        <v>69</v>
      </c>
      <c r="C21" s="20">
        <v>25</v>
      </c>
      <c r="D21" s="20">
        <v>-31</v>
      </c>
      <c r="E21" s="20">
        <v>-14</v>
      </c>
      <c r="F21" s="20">
        <v>-208</v>
      </c>
      <c r="G21" s="20">
        <v>-69</v>
      </c>
      <c r="H21" s="20">
        <v>-250</v>
      </c>
      <c r="I21" s="21">
        <f t="shared" si="0"/>
        <v>73.40425531914893</v>
      </c>
      <c r="J21" s="21">
        <v>4.88</v>
      </c>
      <c r="K21" s="21">
        <v>1.57</v>
      </c>
      <c r="T21" s="41">
        <v>6</v>
      </c>
      <c r="U21" s="42">
        <v>5</v>
      </c>
      <c r="AF21" s="26">
        <f t="shared" si="2"/>
        <v>40</v>
      </c>
      <c r="AG21" s="27">
        <f t="shared" si="1"/>
        <v>0.72499999999999998</v>
      </c>
    </row>
    <row r="22" spans="1:33" ht="15">
      <c r="A22" s="19">
        <v>44193</v>
      </c>
      <c r="B22" s="20">
        <v>60</v>
      </c>
      <c r="C22" s="20">
        <v>26</v>
      </c>
      <c r="D22" s="20">
        <v>-30</v>
      </c>
      <c r="E22" s="20">
        <v>-17</v>
      </c>
      <c r="F22" s="20">
        <v>-490</v>
      </c>
      <c r="G22" s="20">
        <v>-234</v>
      </c>
      <c r="H22" s="20">
        <v>-250</v>
      </c>
      <c r="I22" s="21">
        <f t="shared" si="0"/>
        <v>69.767441860465112</v>
      </c>
      <c r="J22" s="21">
        <v>3.87</v>
      </c>
      <c r="K22" s="21">
        <v>2.0099999999999998</v>
      </c>
      <c r="T22" s="41">
        <v>7</v>
      </c>
      <c r="U22" s="42">
        <v>6</v>
      </c>
      <c r="AF22" s="26">
        <f t="shared" si="2"/>
        <v>52</v>
      </c>
      <c r="AG22" s="27">
        <f t="shared" si="1"/>
        <v>0.15384615384615385</v>
      </c>
    </row>
    <row r="23" spans="1:33" ht="15">
      <c r="A23" s="19">
        <v>44194</v>
      </c>
      <c r="B23" s="20">
        <v>57</v>
      </c>
      <c r="C23" s="20">
        <v>21</v>
      </c>
      <c r="D23" s="20">
        <v>-76</v>
      </c>
      <c r="E23" s="20">
        <v>-52</v>
      </c>
      <c r="F23" s="20">
        <v>-488</v>
      </c>
      <c r="G23" s="20">
        <v>-323</v>
      </c>
      <c r="H23" s="20">
        <v>-250</v>
      </c>
      <c r="I23" s="21">
        <f t="shared" si="0"/>
        <v>73.076923076923066</v>
      </c>
      <c r="J23" s="21">
        <v>0.56999999999999995</v>
      </c>
      <c r="K23" s="21">
        <v>-2.04</v>
      </c>
      <c r="T23" s="41">
        <v>4</v>
      </c>
      <c r="U23" s="42">
        <v>3</v>
      </c>
      <c r="AF23" s="26">
        <f t="shared" si="2"/>
        <v>55</v>
      </c>
      <c r="AG23" s="27">
        <f t="shared" si="1"/>
        <v>3.6363636363636362E-2</v>
      </c>
    </row>
    <row r="24" spans="1:33" ht="15">
      <c r="A24" s="19">
        <v>44195</v>
      </c>
      <c r="B24" s="20">
        <v>64</v>
      </c>
      <c r="C24" s="20">
        <v>13</v>
      </c>
      <c r="D24" s="20">
        <v>-17</v>
      </c>
      <c r="E24" s="20">
        <v>-3</v>
      </c>
      <c r="F24" s="20">
        <v>-151</v>
      </c>
      <c r="G24" s="20">
        <v>-96</v>
      </c>
      <c r="H24" s="20">
        <v>-250</v>
      </c>
      <c r="I24" s="21">
        <f t="shared" si="0"/>
        <v>83.116883116883116</v>
      </c>
      <c r="J24" s="21">
        <v>1.01</v>
      </c>
      <c r="K24" s="21">
        <v>0.21</v>
      </c>
      <c r="T24" s="41">
        <v>5</v>
      </c>
      <c r="U24" s="42">
        <v>4</v>
      </c>
      <c r="AF24" s="26">
        <f t="shared" si="2"/>
        <v>62</v>
      </c>
      <c r="AG24" s="27">
        <f t="shared" si="1"/>
        <v>3.2258064516129031E-2</v>
      </c>
    </row>
    <row r="25" spans="1:33" ht="15">
      <c r="A25" s="19">
        <v>44196</v>
      </c>
      <c r="B25" s="20">
        <v>57</v>
      </c>
      <c r="C25" s="20">
        <v>25</v>
      </c>
      <c r="D25" s="20">
        <v>-11</v>
      </c>
      <c r="E25" s="20">
        <v>-5</v>
      </c>
      <c r="F25" s="20">
        <v>-73</v>
      </c>
      <c r="G25" s="20">
        <v>-31</v>
      </c>
      <c r="H25" s="20">
        <v>-250</v>
      </c>
      <c r="I25" s="21">
        <f t="shared" ref="I25:I88" si="3">B25/(B25+C25)*100</f>
        <v>69.512195121951208</v>
      </c>
      <c r="J25" s="21">
        <v>3.82</v>
      </c>
      <c r="K25" s="21">
        <v>1.54</v>
      </c>
      <c r="T25" s="41">
        <v>4</v>
      </c>
      <c r="U25" s="42">
        <v>3</v>
      </c>
      <c r="AF25" s="26">
        <f t="shared" si="2"/>
        <v>60.333333333333336</v>
      </c>
      <c r="AG25" s="27">
        <f t="shared" si="1"/>
        <v>-5.5248618784530426E-2</v>
      </c>
    </row>
    <row r="26" spans="1:33" ht="15">
      <c r="A26" s="19">
        <v>44200</v>
      </c>
      <c r="B26" s="20">
        <v>107</v>
      </c>
      <c r="C26" s="20">
        <v>41</v>
      </c>
      <c r="D26" s="20">
        <v>-19</v>
      </c>
      <c r="E26" s="20">
        <v>-10</v>
      </c>
      <c r="F26" s="20">
        <v>-129</v>
      </c>
      <c r="G26" s="20">
        <v>-45</v>
      </c>
      <c r="H26" s="20">
        <v>-250</v>
      </c>
      <c r="I26" s="21">
        <f t="shared" si="3"/>
        <v>72.297297297297305</v>
      </c>
      <c r="J26" s="21">
        <v>4.33</v>
      </c>
      <c r="K26" s="21">
        <v>2.29</v>
      </c>
      <c r="T26" s="41">
        <v>5</v>
      </c>
      <c r="U26" s="42">
        <v>4</v>
      </c>
      <c r="AF26" s="26">
        <f t="shared" si="2"/>
        <v>59.333333333333336</v>
      </c>
      <c r="AG26" s="27">
        <f t="shared" si="1"/>
        <v>0.8033707865168539</v>
      </c>
    </row>
    <row r="27" spans="1:33" ht="15">
      <c r="A27" s="19">
        <v>44201</v>
      </c>
      <c r="B27" s="20">
        <v>77</v>
      </c>
      <c r="C27" s="20">
        <v>32</v>
      </c>
      <c r="D27" s="20">
        <v>-28</v>
      </c>
      <c r="E27" s="20">
        <v>-16</v>
      </c>
      <c r="F27" s="20">
        <v>-312</v>
      </c>
      <c r="G27" s="20">
        <v>-115</v>
      </c>
      <c r="H27" s="20">
        <v>-250</v>
      </c>
      <c r="I27" s="21">
        <f t="shared" si="3"/>
        <v>70.642201834862391</v>
      </c>
      <c r="J27" s="21">
        <v>2.69</v>
      </c>
      <c r="K27" s="21">
        <v>0.7</v>
      </c>
      <c r="T27" s="41">
        <v>4</v>
      </c>
      <c r="U27" s="42">
        <v>3</v>
      </c>
      <c r="AF27" s="26">
        <f t="shared" si="2"/>
        <v>76</v>
      </c>
      <c r="AG27" s="27">
        <f t="shared" si="1"/>
        <v>1.3157894736842105E-2</v>
      </c>
    </row>
    <row r="28" spans="1:33" ht="15">
      <c r="A28" s="19">
        <v>44202</v>
      </c>
      <c r="B28" s="20">
        <v>46</v>
      </c>
      <c r="C28" s="20">
        <v>30</v>
      </c>
      <c r="D28" s="20">
        <v>-31</v>
      </c>
      <c r="E28" s="20">
        <v>-12</v>
      </c>
      <c r="F28" s="20">
        <v>-591</v>
      </c>
      <c r="G28" s="20">
        <v>-255</v>
      </c>
      <c r="H28" s="20">
        <v>-250</v>
      </c>
      <c r="I28" s="21">
        <f t="shared" si="3"/>
        <v>60.526315789473685</v>
      </c>
      <c r="J28" s="21">
        <v>0.15</v>
      </c>
      <c r="K28" s="21">
        <v>-2.21</v>
      </c>
      <c r="T28" s="41">
        <v>5</v>
      </c>
      <c r="U28" s="42">
        <v>4</v>
      </c>
      <c r="AF28" s="26">
        <f t="shared" si="2"/>
        <v>80.333333333333329</v>
      </c>
      <c r="AG28" s="27">
        <f t="shared" si="1"/>
        <v>-0.42738589211618255</v>
      </c>
    </row>
    <row r="29" spans="1:33" ht="15">
      <c r="A29" s="19">
        <v>44203</v>
      </c>
      <c r="B29" s="20">
        <v>32</v>
      </c>
      <c r="C29" s="20">
        <v>28</v>
      </c>
      <c r="D29" s="20">
        <v>-44</v>
      </c>
      <c r="E29" s="20">
        <v>-18</v>
      </c>
      <c r="F29" s="20">
        <v>-1605</v>
      </c>
      <c r="G29" s="20">
        <v>-963</v>
      </c>
      <c r="H29" s="20">
        <v>-250</v>
      </c>
      <c r="I29" s="21">
        <f t="shared" si="3"/>
        <v>53.333333333333336</v>
      </c>
      <c r="J29" s="21">
        <v>1.49E-2</v>
      </c>
      <c r="K29" s="21">
        <v>-2.29</v>
      </c>
      <c r="T29" s="41">
        <v>6</v>
      </c>
      <c r="U29" s="42">
        <v>5</v>
      </c>
      <c r="AF29" s="26">
        <f t="shared" si="2"/>
        <v>76.666666666666671</v>
      </c>
      <c r="AG29" s="27">
        <f t="shared" si="1"/>
        <v>-0.58260869565217399</v>
      </c>
    </row>
    <row r="30" spans="1:33" ht="15">
      <c r="A30" s="19">
        <v>44204</v>
      </c>
      <c r="B30" s="20">
        <v>49</v>
      </c>
      <c r="C30" s="20">
        <v>18</v>
      </c>
      <c r="D30" s="20">
        <v>-57</v>
      </c>
      <c r="E30" s="20">
        <v>-14</v>
      </c>
      <c r="F30" s="20">
        <v>-643</v>
      </c>
      <c r="G30" s="20">
        <v>-216</v>
      </c>
      <c r="H30" s="20">
        <v>-250</v>
      </c>
      <c r="I30" s="21">
        <f t="shared" si="3"/>
        <v>73.134328358208961</v>
      </c>
      <c r="J30" s="21">
        <v>0.73</v>
      </c>
      <c r="K30" s="21">
        <v>-3.88</v>
      </c>
      <c r="T30" s="41">
        <v>6</v>
      </c>
      <c r="U30" s="42">
        <v>3</v>
      </c>
      <c r="AF30" s="26">
        <f t="shared" si="2"/>
        <v>51.666666666666664</v>
      </c>
      <c r="AG30" s="27">
        <f t="shared" si="1"/>
        <v>-5.161290322580641E-2</v>
      </c>
    </row>
    <row r="31" spans="1:33" ht="15">
      <c r="A31" s="19">
        <v>44207</v>
      </c>
      <c r="B31" s="20">
        <v>40</v>
      </c>
      <c r="C31" s="20">
        <v>27</v>
      </c>
      <c r="D31" s="20">
        <v>-71</v>
      </c>
      <c r="E31" s="20">
        <v>-40</v>
      </c>
      <c r="F31" s="20">
        <v>-1029</v>
      </c>
      <c r="G31" s="20">
        <v>-633</v>
      </c>
      <c r="H31" s="20">
        <v>-250</v>
      </c>
      <c r="I31" s="21">
        <f t="shared" si="3"/>
        <v>59.701492537313428</v>
      </c>
      <c r="J31" s="21">
        <v>0.26</v>
      </c>
      <c r="K31" s="21">
        <v>-1.1599999999999999</v>
      </c>
      <c r="T31" s="41">
        <v>4</v>
      </c>
      <c r="U31" s="42">
        <v>3</v>
      </c>
      <c r="AF31" s="26">
        <f t="shared" si="2"/>
        <v>42.333333333333336</v>
      </c>
      <c r="AG31" s="27">
        <f t="shared" si="1"/>
        <v>-5.5118110236220527E-2</v>
      </c>
    </row>
    <row r="32" spans="1:33" ht="15">
      <c r="A32" s="19">
        <v>44208</v>
      </c>
      <c r="B32" s="20">
        <v>70</v>
      </c>
      <c r="C32" s="20">
        <v>41</v>
      </c>
      <c r="D32" s="20">
        <v>-22</v>
      </c>
      <c r="E32" s="20">
        <v>-7</v>
      </c>
      <c r="F32" s="20">
        <v>-202</v>
      </c>
      <c r="G32" s="20">
        <v>-61</v>
      </c>
      <c r="H32" s="20">
        <v>-250</v>
      </c>
      <c r="I32" s="21">
        <f t="shared" si="3"/>
        <v>63.063063063063062</v>
      </c>
      <c r="J32" s="21">
        <v>2.34</v>
      </c>
      <c r="K32" s="21">
        <v>-0.73</v>
      </c>
      <c r="T32" s="41">
        <v>5</v>
      </c>
      <c r="U32" s="42">
        <v>2</v>
      </c>
      <c r="AF32" s="26">
        <f t="shared" si="2"/>
        <v>40.333333333333336</v>
      </c>
      <c r="AG32" s="27">
        <f t="shared" si="1"/>
        <v>0.73553719008264451</v>
      </c>
    </row>
    <row r="33" spans="1:33" ht="15">
      <c r="A33" s="19">
        <v>44209</v>
      </c>
      <c r="B33" s="20">
        <v>39</v>
      </c>
      <c r="C33" s="20">
        <v>36</v>
      </c>
      <c r="D33" s="20">
        <v>-37</v>
      </c>
      <c r="E33" s="20">
        <v>-12</v>
      </c>
      <c r="F33" s="20">
        <v>-784</v>
      </c>
      <c r="G33" s="20">
        <v>-406</v>
      </c>
      <c r="H33" s="20">
        <v>-250</v>
      </c>
      <c r="I33" s="21">
        <f t="shared" si="3"/>
        <v>52</v>
      </c>
      <c r="J33" s="21">
        <v>2.2799999999999998</v>
      </c>
      <c r="K33" s="21">
        <v>0.27</v>
      </c>
      <c r="T33" s="41">
        <v>6</v>
      </c>
      <c r="U33" s="42">
        <v>3</v>
      </c>
      <c r="AF33" s="26">
        <f t="shared" si="2"/>
        <v>53</v>
      </c>
      <c r="AG33" s="27">
        <f t="shared" si="1"/>
        <v>-0.26415094339622641</v>
      </c>
    </row>
    <row r="34" spans="1:33" ht="15">
      <c r="A34" s="19">
        <v>44210</v>
      </c>
      <c r="B34" s="20">
        <v>69</v>
      </c>
      <c r="C34" s="20">
        <v>21</v>
      </c>
      <c r="D34" s="20">
        <v>-52</v>
      </c>
      <c r="E34" s="20">
        <v>-32</v>
      </c>
      <c r="F34" s="20">
        <v>-492</v>
      </c>
      <c r="G34" s="20">
        <v>-249</v>
      </c>
      <c r="H34" s="20">
        <v>-250</v>
      </c>
      <c r="I34" s="21">
        <f t="shared" si="3"/>
        <v>76.666666666666671</v>
      </c>
      <c r="J34" s="21">
        <v>1.76</v>
      </c>
      <c r="K34" s="21">
        <v>-2.25</v>
      </c>
      <c r="T34" s="41">
        <v>7</v>
      </c>
      <c r="U34" s="42">
        <v>4</v>
      </c>
      <c r="AF34" s="26">
        <f t="shared" si="2"/>
        <v>49.666666666666664</v>
      </c>
      <c r="AG34" s="27">
        <f t="shared" ref="AG34:AG65" si="4">(B34-AF34)/AF34</f>
        <v>0.389261744966443</v>
      </c>
    </row>
    <row r="35" spans="1:33" ht="15">
      <c r="A35" s="19">
        <v>44211</v>
      </c>
      <c r="B35" s="20">
        <v>78</v>
      </c>
      <c r="C35" s="20">
        <v>12</v>
      </c>
      <c r="D35" s="20">
        <v>-29</v>
      </c>
      <c r="E35" s="20">
        <v>-15</v>
      </c>
      <c r="F35" s="20">
        <v>-243</v>
      </c>
      <c r="G35" s="20">
        <v>-71</v>
      </c>
      <c r="H35" s="20">
        <v>-250</v>
      </c>
      <c r="I35" s="21">
        <f t="shared" si="3"/>
        <v>86.666666666666671</v>
      </c>
      <c r="J35" s="21">
        <v>1.71</v>
      </c>
      <c r="K35" s="21">
        <v>0.41</v>
      </c>
      <c r="T35" s="41">
        <v>8</v>
      </c>
      <c r="U35" s="42">
        <v>5</v>
      </c>
      <c r="AF35" s="26">
        <f t="shared" si="2"/>
        <v>59.333333333333336</v>
      </c>
      <c r="AG35" s="27">
        <f t="shared" si="4"/>
        <v>0.31460674157303364</v>
      </c>
    </row>
    <row r="36" spans="1:33" ht="15">
      <c r="A36" s="19">
        <v>44214</v>
      </c>
      <c r="B36" s="20">
        <v>89</v>
      </c>
      <c r="C36" s="20">
        <v>44</v>
      </c>
      <c r="D36" s="20">
        <v>-13</v>
      </c>
      <c r="E36" s="20">
        <v>-6</v>
      </c>
      <c r="F36" s="20">
        <v>-106</v>
      </c>
      <c r="G36" s="20">
        <v>-26</v>
      </c>
      <c r="H36" s="20">
        <v>-250</v>
      </c>
      <c r="I36" s="21">
        <f t="shared" si="3"/>
        <v>66.917293233082702</v>
      </c>
      <c r="J36" s="21">
        <v>3.71</v>
      </c>
      <c r="K36" s="21">
        <v>1.19</v>
      </c>
      <c r="T36" s="41">
        <v>9</v>
      </c>
      <c r="U36" s="42">
        <v>6</v>
      </c>
      <c r="AF36" s="26">
        <f t="shared" si="2"/>
        <v>62</v>
      </c>
      <c r="AG36" s="27">
        <f t="shared" si="4"/>
        <v>0.43548387096774194</v>
      </c>
    </row>
    <row r="37" spans="1:33" ht="15">
      <c r="A37" s="19">
        <v>44215</v>
      </c>
      <c r="B37" s="20">
        <v>73</v>
      </c>
      <c r="C37" s="20">
        <v>26</v>
      </c>
      <c r="D37" s="20">
        <v>-8</v>
      </c>
      <c r="E37" s="20">
        <v>-4</v>
      </c>
      <c r="F37" s="20">
        <v>-226</v>
      </c>
      <c r="G37" s="20">
        <v>-107</v>
      </c>
      <c r="H37" s="20">
        <v>-250</v>
      </c>
      <c r="I37" s="21">
        <f t="shared" si="3"/>
        <v>73.73737373737373</v>
      </c>
      <c r="J37" s="21">
        <v>2.67</v>
      </c>
      <c r="K37" s="21">
        <v>0.36</v>
      </c>
      <c r="T37" s="41">
        <v>10</v>
      </c>
      <c r="U37" s="42">
        <v>7</v>
      </c>
      <c r="AF37" s="26">
        <f t="shared" ref="AF37:AF68" si="5">(B34+B35+B36)/3</f>
        <v>78.666666666666671</v>
      </c>
      <c r="AG37" s="27">
        <f t="shared" si="4"/>
        <v>-7.2033898305084804E-2</v>
      </c>
    </row>
    <row r="38" spans="1:33" ht="15">
      <c r="A38" s="19">
        <v>44216</v>
      </c>
      <c r="B38" s="20">
        <v>75</v>
      </c>
      <c r="C38" s="20">
        <v>19</v>
      </c>
      <c r="D38" s="20">
        <v>-7</v>
      </c>
      <c r="E38" s="20">
        <v>-3</v>
      </c>
      <c r="F38" s="20">
        <v>-155</v>
      </c>
      <c r="G38" s="20">
        <v>-32</v>
      </c>
      <c r="H38" s="20">
        <v>-250</v>
      </c>
      <c r="I38" s="21">
        <f t="shared" si="3"/>
        <v>79.787234042553195</v>
      </c>
      <c r="J38" s="21">
        <v>1.24</v>
      </c>
      <c r="K38" s="21">
        <v>-0.02</v>
      </c>
      <c r="T38" s="41">
        <v>6</v>
      </c>
      <c r="U38" s="42">
        <v>5</v>
      </c>
      <c r="AF38" s="26">
        <f t="shared" si="5"/>
        <v>80</v>
      </c>
      <c r="AG38" s="27">
        <f t="shared" si="4"/>
        <v>-6.25E-2</v>
      </c>
    </row>
    <row r="39" spans="1:33" ht="15">
      <c r="A39" s="19">
        <v>44217</v>
      </c>
      <c r="B39" s="20">
        <v>78</v>
      </c>
      <c r="C39" s="20">
        <v>38</v>
      </c>
      <c r="D39" s="20">
        <v>-7</v>
      </c>
      <c r="E39" s="20">
        <v>-3</v>
      </c>
      <c r="F39" s="20">
        <v>-123</v>
      </c>
      <c r="G39" s="20">
        <v>-41</v>
      </c>
      <c r="H39" s="20">
        <v>-250</v>
      </c>
      <c r="I39" s="21">
        <f t="shared" si="3"/>
        <v>67.241379310344826</v>
      </c>
      <c r="J39" s="21">
        <v>3.16</v>
      </c>
      <c r="K39" s="21">
        <v>1.38</v>
      </c>
      <c r="T39" s="41">
        <v>6</v>
      </c>
      <c r="U39" s="42">
        <v>5</v>
      </c>
      <c r="AF39" s="26">
        <f t="shared" si="5"/>
        <v>79</v>
      </c>
      <c r="AG39" s="27">
        <f t="shared" si="4"/>
        <v>-1.2658227848101266E-2</v>
      </c>
    </row>
    <row r="40" spans="1:33" ht="15">
      <c r="A40" s="19">
        <v>44218</v>
      </c>
      <c r="B40" s="20">
        <v>49</v>
      </c>
      <c r="C40" s="20">
        <v>23</v>
      </c>
      <c r="D40" s="20">
        <v>-32</v>
      </c>
      <c r="E40" s="20">
        <v>-18</v>
      </c>
      <c r="F40" s="20">
        <v>-337</v>
      </c>
      <c r="G40" s="20">
        <v>-177</v>
      </c>
      <c r="H40" s="20">
        <v>-250</v>
      </c>
      <c r="I40" s="21">
        <f t="shared" si="3"/>
        <v>68.055555555555557</v>
      </c>
      <c r="J40" s="21">
        <v>0.14000000000000001</v>
      </c>
      <c r="K40" s="21">
        <v>-1.95</v>
      </c>
      <c r="T40" s="41">
        <v>4</v>
      </c>
      <c r="U40" s="42">
        <v>3</v>
      </c>
      <c r="AF40" s="26">
        <f t="shared" si="5"/>
        <v>75.333333333333329</v>
      </c>
      <c r="AG40" s="27">
        <f t="shared" si="4"/>
        <v>-0.34955752212389374</v>
      </c>
    </row>
    <row r="41" spans="1:33" ht="15">
      <c r="A41" s="19">
        <v>44221</v>
      </c>
      <c r="B41" s="20">
        <v>46</v>
      </c>
      <c r="C41" s="20">
        <v>44</v>
      </c>
      <c r="D41" s="20">
        <v>-40</v>
      </c>
      <c r="E41" s="20">
        <v>-22</v>
      </c>
      <c r="F41" s="20">
        <v>-657</v>
      </c>
      <c r="G41" s="20">
        <v>-298</v>
      </c>
      <c r="H41" s="20">
        <v>-250</v>
      </c>
      <c r="I41" s="21">
        <f t="shared" si="3"/>
        <v>51.111111111111107</v>
      </c>
      <c r="J41" s="21">
        <v>1.8</v>
      </c>
      <c r="K41" s="21">
        <v>-1.1100000000000001</v>
      </c>
      <c r="T41" s="41">
        <v>4</v>
      </c>
      <c r="U41" s="42">
        <v>3</v>
      </c>
      <c r="AF41" s="26">
        <f t="shared" si="5"/>
        <v>67.333333333333329</v>
      </c>
      <c r="AG41" s="27">
        <f t="shared" si="4"/>
        <v>-0.31683168316831678</v>
      </c>
    </row>
    <row r="42" spans="1:33" ht="15">
      <c r="A42" s="19">
        <v>44222</v>
      </c>
      <c r="B42" s="20">
        <v>51</v>
      </c>
      <c r="C42" s="20">
        <v>19</v>
      </c>
      <c r="D42" s="20">
        <v>-51</v>
      </c>
      <c r="E42" s="20">
        <v>-31</v>
      </c>
      <c r="F42" s="20">
        <v>-529</v>
      </c>
      <c r="G42" s="20">
        <v>-306</v>
      </c>
      <c r="H42" s="20">
        <v>-250</v>
      </c>
      <c r="I42" s="21">
        <f t="shared" si="3"/>
        <v>72.857142857142847</v>
      </c>
      <c r="J42" s="21">
        <v>-0.03</v>
      </c>
      <c r="K42" s="21">
        <v>-3.21</v>
      </c>
      <c r="T42" s="41">
        <v>5</v>
      </c>
      <c r="U42" s="42">
        <v>2</v>
      </c>
      <c r="AF42" s="26">
        <f t="shared" si="5"/>
        <v>57.666666666666664</v>
      </c>
      <c r="AG42" s="27">
        <f t="shared" si="4"/>
        <v>-0.11560693641618494</v>
      </c>
    </row>
    <row r="43" spans="1:33" ht="15">
      <c r="A43" s="19">
        <v>44223</v>
      </c>
      <c r="B43" s="20">
        <v>62</v>
      </c>
      <c r="C43" s="20">
        <v>28</v>
      </c>
      <c r="D43" s="20">
        <v>-34</v>
      </c>
      <c r="E43" s="20">
        <v>-12</v>
      </c>
      <c r="F43" s="20">
        <v>-342</v>
      </c>
      <c r="G43" s="20">
        <v>-109</v>
      </c>
      <c r="H43" s="20">
        <v>-250</v>
      </c>
      <c r="I43" s="21">
        <f t="shared" si="3"/>
        <v>68.888888888888886</v>
      </c>
      <c r="J43" s="21">
        <v>3.18</v>
      </c>
      <c r="K43" s="21">
        <v>1.19</v>
      </c>
      <c r="T43" s="41">
        <v>6</v>
      </c>
      <c r="U43" s="42">
        <v>3</v>
      </c>
      <c r="AF43" s="26">
        <f t="shared" si="5"/>
        <v>48.666666666666664</v>
      </c>
      <c r="AG43" s="27">
        <f t="shared" si="4"/>
        <v>0.27397260273972607</v>
      </c>
    </row>
    <row r="44" spans="1:33" ht="15">
      <c r="A44" s="19">
        <v>44224</v>
      </c>
      <c r="B44" s="20">
        <v>42</v>
      </c>
      <c r="C44" s="20">
        <v>30</v>
      </c>
      <c r="D44" s="20">
        <v>-46</v>
      </c>
      <c r="E44" s="20">
        <v>-33</v>
      </c>
      <c r="F44" s="20">
        <v>-533</v>
      </c>
      <c r="G44" s="20">
        <v>-342</v>
      </c>
      <c r="H44" s="20">
        <v>-250</v>
      </c>
      <c r="I44" s="21">
        <f t="shared" si="3"/>
        <v>58.333333333333336</v>
      </c>
      <c r="J44" s="21">
        <v>0.48</v>
      </c>
      <c r="K44" s="21">
        <v>-1.69</v>
      </c>
      <c r="T44" s="41">
        <v>4</v>
      </c>
      <c r="U44" s="42">
        <v>3</v>
      </c>
      <c r="AF44" s="26">
        <f t="shared" si="5"/>
        <v>53</v>
      </c>
      <c r="AG44" s="27">
        <f t="shared" si="4"/>
        <v>-0.20754716981132076</v>
      </c>
    </row>
    <row r="45" spans="1:33" ht="15">
      <c r="A45" s="19">
        <v>44225</v>
      </c>
      <c r="B45" s="20">
        <v>32</v>
      </c>
      <c r="C45" s="20">
        <v>18</v>
      </c>
      <c r="D45" s="20">
        <v>-78</v>
      </c>
      <c r="E45" s="20">
        <v>-39</v>
      </c>
      <c r="F45" s="20">
        <v>-932</v>
      </c>
      <c r="G45" s="20">
        <v>-320</v>
      </c>
      <c r="H45" s="20">
        <v>-250</v>
      </c>
      <c r="I45" s="21">
        <f t="shared" si="3"/>
        <v>64</v>
      </c>
      <c r="J45" s="21">
        <v>-2.92</v>
      </c>
      <c r="K45" s="21">
        <v>-6.21</v>
      </c>
      <c r="T45" s="41">
        <v>4</v>
      </c>
      <c r="U45" s="42">
        <v>3</v>
      </c>
      <c r="AF45" s="26">
        <f t="shared" si="5"/>
        <v>51.666666666666664</v>
      </c>
      <c r="AG45" s="27">
        <f t="shared" si="4"/>
        <v>-0.38064516129032255</v>
      </c>
    </row>
    <row r="46" spans="1:33" ht="15">
      <c r="A46" s="19">
        <v>44228</v>
      </c>
      <c r="B46" s="20">
        <v>82</v>
      </c>
      <c r="C46" s="20">
        <v>-28</v>
      </c>
      <c r="D46" s="20">
        <v>-92</v>
      </c>
      <c r="E46" s="20">
        <v>-58</v>
      </c>
      <c r="F46" s="20">
        <v>-503</v>
      </c>
      <c r="G46" s="20">
        <v>-244</v>
      </c>
      <c r="H46" s="20">
        <v>-250</v>
      </c>
      <c r="I46" s="21">
        <f t="shared" si="3"/>
        <v>151.85185185185185</v>
      </c>
      <c r="J46" s="21">
        <v>4.8499999999999996</v>
      </c>
      <c r="K46" s="21">
        <v>0.87</v>
      </c>
      <c r="T46" s="41">
        <v>5</v>
      </c>
      <c r="U46" s="42">
        <v>3</v>
      </c>
      <c r="AF46" s="26">
        <f t="shared" si="5"/>
        <v>45.333333333333336</v>
      </c>
      <c r="AG46" s="27">
        <f t="shared" si="4"/>
        <v>0.80882352941176461</v>
      </c>
    </row>
    <row r="47" spans="1:33" ht="15">
      <c r="A47" s="19">
        <v>44229</v>
      </c>
      <c r="B47" s="20">
        <v>68</v>
      </c>
      <c r="C47" s="20">
        <v>-20</v>
      </c>
      <c r="D47" s="20">
        <v>-37</v>
      </c>
      <c r="E47" s="20">
        <v>-20</v>
      </c>
      <c r="F47" s="20">
        <v>-268</v>
      </c>
      <c r="G47" s="20">
        <v>-113</v>
      </c>
      <c r="H47" s="20">
        <v>-250</v>
      </c>
      <c r="I47" s="21">
        <f t="shared" si="3"/>
        <v>141.66666666666669</v>
      </c>
      <c r="J47" s="21">
        <v>1.77</v>
      </c>
      <c r="K47" s="21">
        <v>0.34</v>
      </c>
      <c r="T47" s="41">
        <v>4</v>
      </c>
      <c r="U47" s="42">
        <v>3</v>
      </c>
      <c r="AF47" s="26">
        <f t="shared" si="5"/>
        <v>52</v>
      </c>
      <c r="AG47" s="27">
        <f t="shared" si="4"/>
        <v>0.30769230769230771</v>
      </c>
    </row>
    <row r="48" spans="1:33" ht="15">
      <c r="A48" s="19">
        <v>44230</v>
      </c>
      <c r="B48" s="20">
        <v>39</v>
      </c>
      <c r="C48" s="20">
        <v>28</v>
      </c>
      <c r="D48" s="20">
        <v>-35</v>
      </c>
      <c r="E48" s="20">
        <v>-18</v>
      </c>
      <c r="F48" s="20">
        <v>-551</v>
      </c>
      <c r="G48" s="20">
        <v>-351</v>
      </c>
      <c r="H48" s="20">
        <v>-250</v>
      </c>
      <c r="I48" s="21">
        <f t="shared" si="3"/>
        <v>58.208955223880601</v>
      </c>
      <c r="J48" s="21">
        <v>-0.24</v>
      </c>
      <c r="K48" s="21">
        <v>-2.0699999999999998</v>
      </c>
      <c r="T48" s="41">
        <v>3</v>
      </c>
      <c r="U48" s="42">
        <v>2</v>
      </c>
      <c r="AF48" s="26">
        <f t="shared" si="5"/>
        <v>60.666666666666664</v>
      </c>
      <c r="AG48" s="27">
        <f t="shared" si="4"/>
        <v>-0.3571428571428571</v>
      </c>
    </row>
    <row r="49" spans="1:33" ht="15">
      <c r="A49" s="19">
        <v>44231</v>
      </c>
      <c r="B49" s="20">
        <v>45</v>
      </c>
      <c r="C49" s="20">
        <v>19</v>
      </c>
      <c r="D49" s="20">
        <v>-62</v>
      </c>
      <c r="E49" s="20">
        <v>-26</v>
      </c>
      <c r="F49" s="20">
        <v>-1259</v>
      </c>
      <c r="G49" s="20">
        <v>-411</v>
      </c>
      <c r="H49" s="20">
        <v>-250</v>
      </c>
      <c r="I49" s="21">
        <f t="shared" si="3"/>
        <v>70.3125</v>
      </c>
      <c r="J49" s="21">
        <v>1.53</v>
      </c>
      <c r="K49" s="21">
        <v>-1.52</v>
      </c>
      <c r="T49" s="41">
        <v>4</v>
      </c>
      <c r="U49" s="42">
        <v>3</v>
      </c>
      <c r="AF49" s="26">
        <f t="shared" si="5"/>
        <v>63</v>
      </c>
      <c r="AG49" s="27">
        <f t="shared" si="4"/>
        <v>-0.2857142857142857</v>
      </c>
    </row>
    <row r="50" spans="1:33" ht="15">
      <c r="A50" s="19">
        <v>44232</v>
      </c>
      <c r="B50" s="20">
        <v>45</v>
      </c>
      <c r="C50" s="20">
        <v>30</v>
      </c>
      <c r="D50" s="20">
        <v>-77</v>
      </c>
      <c r="E50" s="20">
        <v>-45</v>
      </c>
      <c r="F50" s="20">
        <v>-617</v>
      </c>
      <c r="G50" s="20">
        <v>-449</v>
      </c>
      <c r="H50" s="20">
        <v>-250</v>
      </c>
      <c r="I50" s="21">
        <f t="shared" si="3"/>
        <v>60</v>
      </c>
      <c r="J50" s="21">
        <v>-3.5</v>
      </c>
      <c r="K50" s="21">
        <v>-4.3099999999999996</v>
      </c>
      <c r="T50" s="41">
        <v>2</v>
      </c>
      <c r="U50" s="42">
        <v>1</v>
      </c>
      <c r="AF50" s="26">
        <f t="shared" si="5"/>
        <v>50.666666666666664</v>
      </c>
      <c r="AG50" s="27">
        <f t="shared" si="4"/>
        <v>-0.11184210526315785</v>
      </c>
    </row>
    <row r="51" spans="1:33" ht="15">
      <c r="A51" s="19">
        <v>44235</v>
      </c>
      <c r="B51" s="20">
        <v>55</v>
      </c>
      <c r="C51" s="20">
        <v>29</v>
      </c>
      <c r="D51" s="20">
        <v>-43</v>
      </c>
      <c r="E51" s="20">
        <v>-20</v>
      </c>
      <c r="F51" s="20">
        <v>-314</v>
      </c>
      <c r="G51" s="20">
        <v>-163</v>
      </c>
      <c r="H51" s="20">
        <v>-250</v>
      </c>
      <c r="I51" s="21">
        <f t="shared" si="3"/>
        <v>65.476190476190482</v>
      </c>
      <c r="J51" s="21">
        <v>-0.54</v>
      </c>
      <c r="K51" s="21">
        <v>-3.28</v>
      </c>
      <c r="T51" s="41">
        <v>3</v>
      </c>
      <c r="U51" s="42">
        <v>2</v>
      </c>
      <c r="AF51" s="26">
        <f t="shared" si="5"/>
        <v>43</v>
      </c>
      <c r="AG51" s="27">
        <f t="shared" si="4"/>
        <v>0.27906976744186046</v>
      </c>
    </row>
    <row r="52" spans="1:33" ht="15">
      <c r="A52" s="19">
        <v>44236</v>
      </c>
      <c r="B52" s="20">
        <v>65</v>
      </c>
      <c r="C52" s="20">
        <v>24</v>
      </c>
      <c r="D52" s="20">
        <v>-15</v>
      </c>
      <c r="E52" s="20">
        <v>-4</v>
      </c>
      <c r="F52" s="20">
        <v>-80</v>
      </c>
      <c r="G52" s="20">
        <v>-28</v>
      </c>
      <c r="H52" s="20">
        <v>-250</v>
      </c>
      <c r="I52" s="21">
        <f t="shared" si="3"/>
        <v>73.033707865168537</v>
      </c>
      <c r="J52" s="21">
        <v>4.2300000000000004</v>
      </c>
      <c r="K52" s="21">
        <v>1.62</v>
      </c>
      <c r="T52" s="41">
        <v>4</v>
      </c>
      <c r="U52" s="42">
        <v>3</v>
      </c>
      <c r="AF52" s="26">
        <f t="shared" si="5"/>
        <v>48.333333333333336</v>
      </c>
      <c r="AG52" s="27">
        <f t="shared" si="4"/>
        <v>0.34482758620689646</v>
      </c>
    </row>
    <row r="53" spans="1:33" ht="15">
      <c r="A53" s="19">
        <v>44237</v>
      </c>
      <c r="B53" s="20">
        <v>39</v>
      </c>
      <c r="C53" s="20">
        <v>15</v>
      </c>
      <c r="D53" s="20">
        <v>-18</v>
      </c>
      <c r="E53" s="20">
        <v>-10</v>
      </c>
      <c r="F53" s="20">
        <v>-117</v>
      </c>
      <c r="G53" s="20">
        <v>-58</v>
      </c>
      <c r="H53" s="20">
        <v>-250</v>
      </c>
      <c r="I53" s="21">
        <f t="shared" si="3"/>
        <v>72.222222222222214</v>
      </c>
      <c r="J53" s="21">
        <v>1.18</v>
      </c>
      <c r="K53" s="21">
        <v>-0.06</v>
      </c>
      <c r="T53" s="41">
        <v>4</v>
      </c>
      <c r="U53" s="42">
        <v>3</v>
      </c>
      <c r="AF53" s="26">
        <f t="shared" si="5"/>
        <v>55</v>
      </c>
      <c r="AG53" s="27">
        <f t="shared" si="4"/>
        <v>-0.29090909090909089</v>
      </c>
    </row>
    <row r="54" spans="1:33" ht="15">
      <c r="A54" s="19">
        <v>44245</v>
      </c>
      <c r="B54" s="20">
        <v>100</v>
      </c>
      <c r="C54" s="20">
        <v>55</v>
      </c>
      <c r="D54" s="20">
        <v>-10</v>
      </c>
      <c r="E54" s="20">
        <v>-4</v>
      </c>
      <c r="F54" s="20">
        <v>-125</v>
      </c>
      <c r="G54" s="20">
        <v>-88</v>
      </c>
      <c r="H54" s="20">
        <v>-250</v>
      </c>
      <c r="I54" s="21">
        <f t="shared" si="3"/>
        <v>64.516129032258064</v>
      </c>
      <c r="J54" s="21">
        <v>4.42</v>
      </c>
      <c r="K54" s="21">
        <v>2.56</v>
      </c>
      <c r="T54" s="41">
        <v>5</v>
      </c>
      <c r="U54" s="42">
        <v>4</v>
      </c>
      <c r="AF54" s="26">
        <f t="shared" si="5"/>
        <v>53</v>
      </c>
      <c r="AG54" s="27">
        <f t="shared" si="4"/>
        <v>0.8867924528301887</v>
      </c>
    </row>
    <row r="55" spans="1:33" ht="15">
      <c r="A55" s="19">
        <v>44246</v>
      </c>
      <c r="B55" s="20">
        <v>100</v>
      </c>
      <c r="C55" s="20">
        <v>21</v>
      </c>
      <c r="D55" s="20">
        <v>-16</v>
      </c>
      <c r="E55" s="20">
        <v>-5</v>
      </c>
      <c r="F55" s="20">
        <v>-204</v>
      </c>
      <c r="G55" s="20">
        <v>-62</v>
      </c>
      <c r="H55" s="20">
        <v>-250</v>
      </c>
      <c r="I55" s="21">
        <f t="shared" si="3"/>
        <v>82.644628099173559</v>
      </c>
      <c r="J55" s="21">
        <v>4.8600000000000003</v>
      </c>
      <c r="K55" s="21">
        <v>2.73</v>
      </c>
      <c r="T55" s="41">
        <v>6</v>
      </c>
      <c r="U55" s="42">
        <v>5</v>
      </c>
      <c r="AF55" s="26">
        <f t="shared" si="5"/>
        <v>68</v>
      </c>
      <c r="AG55" s="27">
        <f t="shared" si="4"/>
        <v>0.47058823529411764</v>
      </c>
    </row>
    <row r="56" spans="1:33" ht="15">
      <c r="A56" s="19">
        <v>44249</v>
      </c>
      <c r="B56" s="20">
        <v>80</v>
      </c>
      <c r="C56" s="20">
        <v>108</v>
      </c>
      <c r="D56" s="20">
        <v>-14</v>
      </c>
      <c r="E56" s="20">
        <v>-7</v>
      </c>
      <c r="F56" s="20">
        <v>-224</v>
      </c>
      <c r="G56" s="20">
        <v>-157</v>
      </c>
      <c r="H56" s="20">
        <v>-250</v>
      </c>
      <c r="I56" s="21">
        <f t="shared" si="3"/>
        <v>42.553191489361701</v>
      </c>
      <c r="J56" s="21">
        <v>5.27</v>
      </c>
      <c r="K56" s="21">
        <v>3.98</v>
      </c>
      <c r="T56" s="41">
        <v>7</v>
      </c>
      <c r="U56" s="42">
        <v>6</v>
      </c>
      <c r="AF56" s="26">
        <f t="shared" si="5"/>
        <v>79.666666666666671</v>
      </c>
      <c r="AG56" s="27">
        <f t="shared" si="4"/>
        <v>4.1841004184099825E-3</v>
      </c>
    </row>
    <row r="57" spans="1:33" ht="15">
      <c r="A57" s="19">
        <v>44250</v>
      </c>
      <c r="B57" s="20">
        <v>53</v>
      </c>
      <c r="C57" s="20">
        <v>26</v>
      </c>
      <c r="D57" s="20">
        <v>-12</v>
      </c>
      <c r="E57" s="20">
        <v>-2</v>
      </c>
      <c r="F57" s="20">
        <v>-302</v>
      </c>
      <c r="G57" s="20">
        <v>-124</v>
      </c>
      <c r="H57" s="20">
        <v>-250</v>
      </c>
      <c r="I57" s="21">
        <f t="shared" si="3"/>
        <v>67.088607594936718</v>
      </c>
      <c r="J57" s="21">
        <v>0.96</v>
      </c>
      <c r="K57" s="21">
        <v>-2.0299999999999998</v>
      </c>
      <c r="T57" s="41">
        <v>4</v>
      </c>
      <c r="U57" s="42">
        <v>3</v>
      </c>
      <c r="AF57" s="26">
        <f t="shared" si="5"/>
        <v>93.333333333333329</v>
      </c>
      <c r="AG57" s="27">
        <f t="shared" si="4"/>
        <v>-0.43214285714285711</v>
      </c>
    </row>
    <row r="58" spans="1:33" ht="15">
      <c r="A58" s="19">
        <v>44251</v>
      </c>
      <c r="B58" s="20">
        <v>42</v>
      </c>
      <c r="C58" s="20">
        <v>13</v>
      </c>
      <c r="D58" s="20">
        <v>-35</v>
      </c>
      <c r="E58" s="20">
        <v>-9</v>
      </c>
      <c r="F58" s="20">
        <v>-360</v>
      </c>
      <c r="G58" s="20">
        <v>-185</v>
      </c>
      <c r="H58" s="20">
        <v>-250</v>
      </c>
      <c r="I58" s="21">
        <f t="shared" si="3"/>
        <v>76.363636363636374</v>
      </c>
      <c r="J58" s="21">
        <v>-0.28999999999999998</v>
      </c>
      <c r="K58" s="21">
        <v>-2.5499999999999998</v>
      </c>
      <c r="T58" s="41">
        <v>5</v>
      </c>
      <c r="U58" s="42">
        <v>3</v>
      </c>
      <c r="AF58" s="26">
        <f t="shared" si="5"/>
        <v>77.666666666666671</v>
      </c>
      <c r="AG58" s="27">
        <f t="shared" si="4"/>
        <v>-0.45922746781115881</v>
      </c>
    </row>
    <row r="59" spans="1:33" ht="15">
      <c r="A59" s="19">
        <v>44252</v>
      </c>
      <c r="B59" s="20">
        <v>41</v>
      </c>
      <c r="C59" s="20">
        <v>29</v>
      </c>
      <c r="D59" s="20">
        <v>-8</v>
      </c>
      <c r="E59" s="20">
        <v>-3</v>
      </c>
      <c r="F59" s="20">
        <v>-227</v>
      </c>
      <c r="G59" s="20">
        <v>-108</v>
      </c>
      <c r="H59" s="20">
        <v>-250</v>
      </c>
      <c r="I59" s="21">
        <f t="shared" si="3"/>
        <v>58.571428571428577</v>
      </c>
      <c r="J59" s="21">
        <v>1.97</v>
      </c>
      <c r="K59" s="21">
        <v>-0.44</v>
      </c>
      <c r="T59" s="41">
        <v>3</v>
      </c>
      <c r="U59" s="42">
        <v>2</v>
      </c>
      <c r="AF59" s="26">
        <f t="shared" si="5"/>
        <v>58.333333333333336</v>
      </c>
      <c r="AG59" s="27">
        <f t="shared" si="4"/>
        <v>-0.29714285714285715</v>
      </c>
    </row>
    <row r="60" spans="1:33" ht="15">
      <c r="A60" s="19">
        <v>44253</v>
      </c>
      <c r="B60" s="20">
        <v>39</v>
      </c>
      <c r="C60" s="20">
        <v>23</v>
      </c>
      <c r="D60" s="20">
        <v>-26</v>
      </c>
      <c r="E60" s="20">
        <v>-4</v>
      </c>
      <c r="F60" s="20">
        <v>-520</v>
      </c>
      <c r="G60" s="20">
        <v>-203</v>
      </c>
      <c r="H60" s="20">
        <v>-250</v>
      </c>
      <c r="I60" s="21">
        <f t="shared" si="3"/>
        <v>62.903225806451616</v>
      </c>
      <c r="J60" s="21">
        <v>1.5</v>
      </c>
      <c r="K60" s="21">
        <v>-3.17</v>
      </c>
      <c r="T60" s="41">
        <v>4</v>
      </c>
      <c r="U60" s="42">
        <v>3</v>
      </c>
      <c r="AF60" s="26">
        <f t="shared" si="5"/>
        <v>45.333333333333336</v>
      </c>
      <c r="AG60" s="27">
        <f t="shared" si="4"/>
        <v>-0.13970588235294124</v>
      </c>
    </row>
    <row r="61" spans="1:33" ht="15">
      <c r="A61" s="31">
        <v>44256</v>
      </c>
      <c r="B61" s="32">
        <v>84</v>
      </c>
      <c r="C61" s="32">
        <v>30</v>
      </c>
      <c r="D61" s="32">
        <v>-10</v>
      </c>
      <c r="E61" s="32">
        <v>-4</v>
      </c>
      <c r="F61" s="32">
        <v>-92</v>
      </c>
      <c r="G61" s="32">
        <v>-22</v>
      </c>
      <c r="H61" s="32">
        <v>-250</v>
      </c>
      <c r="I61" s="37">
        <f t="shared" si="3"/>
        <v>73.68421052631578</v>
      </c>
      <c r="J61" s="37">
        <v>4.68</v>
      </c>
      <c r="K61" s="37">
        <v>2.09</v>
      </c>
      <c r="L61" s="37"/>
      <c r="M61" s="37"/>
      <c r="N61" s="37"/>
      <c r="O61" s="37"/>
      <c r="P61" s="37"/>
      <c r="Q61" s="37"/>
      <c r="R61" s="37"/>
      <c r="S61" s="37"/>
      <c r="T61" s="43">
        <v>5</v>
      </c>
      <c r="U61" s="44">
        <v>4</v>
      </c>
      <c r="V61" s="45"/>
      <c r="W61" s="46"/>
      <c r="X61" s="45"/>
      <c r="Y61" s="46"/>
      <c r="Z61" s="46"/>
      <c r="AA61" s="46"/>
      <c r="AB61" s="46"/>
      <c r="AC61" s="46"/>
      <c r="AD61" s="53"/>
      <c r="AE61" s="53"/>
      <c r="AF61" s="54">
        <f t="shared" si="5"/>
        <v>40.666666666666664</v>
      </c>
      <c r="AG61" s="58">
        <f t="shared" si="4"/>
        <v>1.0655737704918034</v>
      </c>
    </row>
    <row r="62" spans="1:33" ht="15">
      <c r="A62" s="33">
        <v>44257</v>
      </c>
      <c r="B62" s="34">
        <v>37</v>
      </c>
      <c r="C62" s="34">
        <v>20</v>
      </c>
      <c r="D62" s="34">
        <v>-21</v>
      </c>
      <c r="E62" s="34">
        <v>-12</v>
      </c>
      <c r="F62" s="34">
        <v>-266</v>
      </c>
      <c r="G62" s="34">
        <v>-119</v>
      </c>
      <c r="H62" s="34">
        <v>-250</v>
      </c>
      <c r="I62" s="38">
        <f t="shared" si="3"/>
        <v>64.912280701754383</v>
      </c>
      <c r="J62" s="38">
        <v>0.42</v>
      </c>
      <c r="K62" s="38">
        <v>-0.71</v>
      </c>
      <c r="L62" s="38"/>
      <c r="M62" s="38"/>
      <c r="N62" s="38"/>
      <c r="O62" s="38"/>
      <c r="P62" s="38"/>
      <c r="Q62" s="38"/>
      <c r="R62" s="38"/>
      <c r="S62" s="38"/>
      <c r="T62" s="47">
        <v>3</v>
      </c>
      <c r="U62" s="48">
        <v>2</v>
      </c>
      <c r="V62" s="49"/>
      <c r="W62" s="50"/>
      <c r="X62" s="49"/>
      <c r="Y62" s="50"/>
      <c r="Z62" s="50"/>
      <c r="AA62" s="50"/>
      <c r="AB62" s="50"/>
      <c r="AC62" s="50"/>
      <c r="AD62" s="55"/>
      <c r="AE62" s="55"/>
      <c r="AF62" s="56">
        <f t="shared" si="5"/>
        <v>54.666666666666664</v>
      </c>
      <c r="AG62" s="59">
        <f t="shared" si="4"/>
        <v>-0.32317073170731703</v>
      </c>
    </row>
    <row r="63" spans="1:33" ht="15">
      <c r="A63" s="19">
        <v>44258</v>
      </c>
      <c r="B63" s="20">
        <v>81</v>
      </c>
      <c r="C63" s="20">
        <v>22</v>
      </c>
      <c r="D63" s="20">
        <v>-7</v>
      </c>
      <c r="E63" s="20">
        <v>0</v>
      </c>
      <c r="F63" s="20">
        <v>-117</v>
      </c>
      <c r="G63" s="20">
        <v>-17</v>
      </c>
      <c r="H63" s="20">
        <v>-250</v>
      </c>
      <c r="I63" s="21">
        <f t="shared" si="3"/>
        <v>78.640776699029118</v>
      </c>
      <c r="J63" s="21">
        <v>4.24</v>
      </c>
      <c r="K63" s="21">
        <v>1.91</v>
      </c>
      <c r="T63" s="41">
        <v>4</v>
      </c>
      <c r="U63" s="42">
        <v>3</v>
      </c>
      <c r="AF63" s="26">
        <f t="shared" si="5"/>
        <v>53.333333333333336</v>
      </c>
      <c r="AG63" s="27">
        <f t="shared" si="4"/>
        <v>0.51874999999999993</v>
      </c>
    </row>
    <row r="64" spans="1:33" ht="15">
      <c r="A64" s="19">
        <v>44259</v>
      </c>
      <c r="B64" s="20">
        <v>42</v>
      </c>
      <c r="C64" s="20">
        <v>18</v>
      </c>
      <c r="D64" s="20">
        <v>-27</v>
      </c>
      <c r="E64" s="20">
        <v>-10</v>
      </c>
      <c r="F64" s="20">
        <v>-425</v>
      </c>
      <c r="G64" s="20">
        <v>-255</v>
      </c>
      <c r="H64" s="20">
        <v>-250</v>
      </c>
      <c r="I64" s="21">
        <f t="shared" si="3"/>
        <v>70</v>
      </c>
      <c r="J64" s="21">
        <v>2.87</v>
      </c>
      <c r="K64" s="21">
        <v>1.52</v>
      </c>
      <c r="T64" s="41">
        <v>5</v>
      </c>
      <c r="U64" s="42">
        <v>3</v>
      </c>
      <c r="AF64" s="26">
        <f t="shared" si="5"/>
        <v>67.333333333333329</v>
      </c>
      <c r="AG64" s="27">
        <f t="shared" si="4"/>
        <v>-0.37623762376237618</v>
      </c>
    </row>
    <row r="65" spans="1:33" ht="15">
      <c r="A65" s="19">
        <v>44260</v>
      </c>
      <c r="B65" s="20">
        <v>61</v>
      </c>
      <c r="C65" s="20">
        <v>13</v>
      </c>
      <c r="D65" s="20">
        <v>-32</v>
      </c>
      <c r="E65" s="20">
        <v>-9</v>
      </c>
      <c r="F65" s="20">
        <v>-294</v>
      </c>
      <c r="G65" s="20">
        <v>-101</v>
      </c>
      <c r="H65" s="20">
        <v>-250</v>
      </c>
      <c r="I65" s="21">
        <f t="shared" si="3"/>
        <v>82.432432432432435</v>
      </c>
      <c r="J65" s="21">
        <v>1.37</v>
      </c>
      <c r="K65" s="21">
        <v>-1.73</v>
      </c>
      <c r="T65" s="41">
        <v>6</v>
      </c>
      <c r="U65" s="42">
        <v>2</v>
      </c>
      <c r="AF65" s="26">
        <f t="shared" si="5"/>
        <v>53.333333333333336</v>
      </c>
      <c r="AG65" s="27">
        <f t="shared" si="4"/>
        <v>0.14374999999999996</v>
      </c>
    </row>
    <row r="66" spans="1:33" ht="15">
      <c r="A66" s="19">
        <v>44263</v>
      </c>
      <c r="B66" s="20">
        <v>53</v>
      </c>
      <c r="C66" s="20">
        <v>31</v>
      </c>
      <c r="D66" s="20">
        <v>-33</v>
      </c>
      <c r="E66" s="20">
        <v>-19</v>
      </c>
      <c r="F66" s="20">
        <v>-420</v>
      </c>
      <c r="G66" s="20">
        <v>-327</v>
      </c>
      <c r="H66" s="20">
        <v>-250</v>
      </c>
      <c r="I66" s="21">
        <f t="shared" si="3"/>
        <v>63.095238095238095</v>
      </c>
      <c r="J66" s="21">
        <v>1.38</v>
      </c>
      <c r="K66" s="21">
        <v>-0.5</v>
      </c>
      <c r="T66" s="41">
        <v>7</v>
      </c>
      <c r="U66" s="42">
        <v>3</v>
      </c>
      <c r="AF66" s="26">
        <f t="shared" si="5"/>
        <v>61.333333333333336</v>
      </c>
      <c r="AG66" s="27">
        <f t="shared" ref="AG66:AG74" si="6">(B66-AF66)/AF66</f>
        <v>-0.13586956521739132</v>
      </c>
    </row>
    <row r="67" spans="1:33" ht="15">
      <c r="A67" s="19">
        <v>44264</v>
      </c>
      <c r="B67" s="20">
        <v>34</v>
      </c>
      <c r="C67" s="20">
        <v>21</v>
      </c>
      <c r="D67" s="20">
        <v>-109</v>
      </c>
      <c r="E67" s="20">
        <v>-34</v>
      </c>
      <c r="F67" s="20">
        <v>-1699</v>
      </c>
      <c r="G67" s="20">
        <v>-732</v>
      </c>
      <c r="H67" s="20">
        <v>-250</v>
      </c>
      <c r="I67" s="21">
        <f t="shared" si="3"/>
        <v>61.818181818181813</v>
      </c>
      <c r="J67" s="21">
        <v>-1.64</v>
      </c>
      <c r="K67" s="21">
        <v>-4.8600000000000003</v>
      </c>
      <c r="T67" s="41">
        <v>4</v>
      </c>
      <c r="U67" s="42">
        <v>3</v>
      </c>
      <c r="AF67" s="26">
        <f t="shared" si="5"/>
        <v>52</v>
      </c>
      <c r="AG67" s="27">
        <f t="shared" si="6"/>
        <v>-0.34615384615384615</v>
      </c>
    </row>
    <row r="68" spans="1:33" ht="15">
      <c r="A68" s="19">
        <v>44265</v>
      </c>
      <c r="B68" s="20">
        <v>33</v>
      </c>
      <c r="C68" s="20">
        <v>24</v>
      </c>
      <c r="D68" s="20">
        <v>-27</v>
      </c>
      <c r="E68" s="20">
        <v>-13</v>
      </c>
      <c r="F68" s="20">
        <v>-377</v>
      </c>
      <c r="G68" s="20">
        <v>-211</v>
      </c>
      <c r="H68" s="20">
        <v>-250</v>
      </c>
      <c r="I68" s="21">
        <f t="shared" si="3"/>
        <v>57.894736842105267</v>
      </c>
      <c r="J68" s="21">
        <v>-2.5099999999999998</v>
      </c>
      <c r="K68" s="21">
        <v>-4.21</v>
      </c>
      <c r="T68" s="41">
        <v>4</v>
      </c>
      <c r="U68" s="42">
        <v>3</v>
      </c>
      <c r="AF68" s="26">
        <f t="shared" si="5"/>
        <v>49.333333333333336</v>
      </c>
      <c r="AG68" s="27">
        <f t="shared" si="6"/>
        <v>-0.33108108108108109</v>
      </c>
    </row>
    <row r="69" spans="1:33" ht="15">
      <c r="A69" s="19">
        <v>44266</v>
      </c>
      <c r="B69" s="20">
        <v>69</v>
      </c>
      <c r="C69" s="20">
        <v>27</v>
      </c>
      <c r="D69" s="20">
        <v>-7</v>
      </c>
      <c r="E69" s="20">
        <v>0</v>
      </c>
      <c r="F69" s="20">
        <v>-106</v>
      </c>
      <c r="G69" s="20">
        <v>-14</v>
      </c>
      <c r="H69" s="20">
        <v>-250</v>
      </c>
      <c r="I69" s="21">
        <f t="shared" si="3"/>
        <v>71.875</v>
      </c>
      <c r="J69" s="21">
        <v>3.13</v>
      </c>
      <c r="K69" s="21">
        <v>-0.86</v>
      </c>
      <c r="T69" s="41">
        <v>5</v>
      </c>
      <c r="U69" s="42">
        <v>4</v>
      </c>
      <c r="AF69" s="26">
        <f t="shared" ref="AF69:AF74" si="7">(B66+B67+B68)/3</f>
        <v>40</v>
      </c>
      <c r="AG69" s="27">
        <f t="shared" si="6"/>
        <v>0.72499999999999998</v>
      </c>
    </row>
    <row r="70" spans="1:33" ht="15">
      <c r="A70" s="19">
        <v>44267</v>
      </c>
      <c r="B70" s="20">
        <v>47</v>
      </c>
      <c r="C70" s="20">
        <v>38</v>
      </c>
      <c r="D70" s="20">
        <v>-8</v>
      </c>
      <c r="E70" s="20">
        <v>-3</v>
      </c>
      <c r="F70" s="20">
        <v>-159</v>
      </c>
      <c r="G70" s="20">
        <v>-53</v>
      </c>
      <c r="H70" s="20">
        <v>-250</v>
      </c>
      <c r="I70" s="21">
        <f t="shared" si="3"/>
        <v>55.294117647058826</v>
      </c>
      <c r="J70" s="21">
        <v>2.42</v>
      </c>
      <c r="K70" s="21">
        <v>0.25</v>
      </c>
      <c r="T70" s="41">
        <v>5</v>
      </c>
      <c r="U70" s="42">
        <v>3</v>
      </c>
      <c r="AF70" s="26">
        <f t="shared" si="7"/>
        <v>45.333333333333336</v>
      </c>
      <c r="AG70" s="27">
        <f t="shared" si="6"/>
        <v>3.6764705882352887E-2</v>
      </c>
    </row>
    <row r="71" spans="1:33" ht="15">
      <c r="A71" s="19">
        <v>44270</v>
      </c>
      <c r="B71" s="20">
        <v>46</v>
      </c>
      <c r="C71" s="20">
        <v>29</v>
      </c>
      <c r="D71" s="20">
        <v>-22</v>
      </c>
      <c r="E71" s="20">
        <v>-10</v>
      </c>
      <c r="F71" s="20">
        <v>-349</v>
      </c>
      <c r="G71" s="20">
        <v>-168</v>
      </c>
      <c r="H71" s="20">
        <v>-250</v>
      </c>
      <c r="I71" s="21">
        <f t="shared" si="3"/>
        <v>61.333333333333329</v>
      </c>
      <c r="J71" s="21">
        <v>1.44</v>
      </c>
      <c r="K71" s="21">
        <v>-1.64</v>
      </c>
      <c r="T71" s="41">
        <v>6</v>
      </c>
      <c r="U71" s="42">
        <v>3</v>
      </c>
      <c r="AF71" s="26">
        <f t="shared" si="7"/>
        <v>49.666666666666664</v>
      </c>
      <c r="AG71" s="27">
        <f t="shared" si="6"/>
        <v>-7.3825503355704647E-2</v>
      </c>
    </row>
    <row r="72" spans="1:33" ht="15">
      <c r="A72" s="19">
        <v>44271</v>
      </c>
      <c r="B72" s="20">
        <v>64</v>
      </c>
      <c r="C72" s="20">
        <v>20</v>
      </c>
      <c r="D72" s="20">
        <v>-13</v>
      </c>
      <c r="E72" s="20">
        <v>-4</v>
      </c>
      <c r="F72" s="20">
        <v>-143</v>
      </c>
      <c r="G72" s="20">
        <v>-32</v>
      </c>
      <c r="H72" s="20">
        <v>-250</v>
      </c>
      <c r="I72" s="21">
        <f t="shared" si="3"/>
        <v>76.19047619047619</v>
      </c>
      <c r="J72" s="21">
        <v>3.43</v>
      </c>
      <c r="K72" s="21">
        <v>0.55000000000000004</v>
      </c>
      <c r="T72" s="41">
        <v>7</v>
      </c>
      <c r="U72" s="42">
        <v>4</v>
      </c>
      <c r="AF72" s="26">
        <f t="shared" si="7"/>
        <v>54</v>
      </c>
      <c r="AG72" s="27">
        <f t="shared" si="6"/>
        <v>0.18518518518518517</v>
      </c>
    </row>
    <row r="73" spans="1:33" ht="15">
      <c r="A73" s="19">
        <v>44272</v>
      </c>
      <c r="B73" s="20">
        <v>56</v>
      </c>
      <c r="C73" s="20">
        <v>20</v>
      </c>
      <c r="D73" s="20">
        <v>-9</v>
      </c>
      <c r="E73" s="20">
        <v>-3</v>
      </c>
      <c r="F73" s="20">
        <v>-143</v>
      </c>
      <c r="G73" s="20">
        <v>-39</v>
      </c>
      <c r="H73" s="20">
        <v>-250</v>
      </c>
      <c r="I73" s="21">
        <f t="shared" si="3"/>
        <v>73.68421052631578</v>
      </c>
      <c r="J73" s="21">
        <v>2.76</v>
      </c>
      <c r="K73" s="21">
        <v>0.6</v>
      </c>
      <c r="T73" s="41">
        <v>5</v>
      </c>
      <c r="U73" s="42">
        <v>3</v>
      </c>
      <c r="AF73" s="26">
        <f t="shared" si="7"/>
        <v>52.333333333333336</v>
      </c>
      <c r="AG73" s="27">
        <f t="shared" si="6"/>
        <v>7.006369426751588E-2</v>
      </c>
    </row>
    <row r="74" spans="1:33" ht="15">
      <c r="A74" s="19">
        <v>44273</v>
      </c>
      <c r="B74" s="20">
        <v>59</v>
      </c>
      <c r="C74" s="20">
        <v>22</v>
      </c>
      <c r="D74" s="20">
        <v>-5</v>
      </c>
      <c r="E74" s="20">
        <v>-2</v>
      </c>
      <c r="F74" s="20">
        <v>-101</v>
      </c>
      <c r="G74" s="20">
        <v>-41</v>
      </c>
      <c r="H74" s="20">
        <v>-250</v>
      </c>
      <c r="I74" s="21">
        <f t="shared" si="3"/>
        <v>72.839506172839506</v>
      </c>
      <c r="J74" s="21">
        <v>1.96</v>
      </c>
      <c r="K74" s="21">
        <v>-0.45</v>
      </c>
      <c r="T74" s="41">
        <v>4</v>
      </c>
      <c r="U74" s="42">
        <v>3</v>
      </c>
      <c r="AF74" s="26">
        <f t="shared" si="7"/>
        <v>55.333333333333336</v>
      </c>
      <c r="AG74" s="27">
        <f t="shared" si="6"/>
        <v>6.6265060240963805E-2</v>
      </c>
    </row>
    <row r="75" spans="1:33" ht="15">
      <c r="A75" s="19">
        <v>44274</v>
      </c>
      <c r="B75" s="20">
        <v>54</v>
      </c>
      <c r="C75" s="20">
        <v>23</v>
      </c>
      <c r="D75" s="20">
        <v>-11</v>
      </c>
      <c r="E75" s="20">
        <v>-3</v>
      </c>
      <c r="F75" s="20">
        <v>-239</v>
      </c>
      <c r="G75" s="20">
        <v>-110</v>
      </c>
      <c r="H75" s="20">
        <v>-250</v>
      </c>
      <c r="I75" s="21">
        <f t="shared" si="3"/>
        <v>70.129870129870127</v>
      </c>
      <c r="J75" s="21">
        <v>1.78</v>
      </c>
      <c r="K75" s="21">
        <v>-0.36</v>
      </c>
      <c r="T75" s="41">
        <v>4</v>
      </c>
      <c r="U75" s="42">
        <v>3</v>
      </c>
      <c r="AF75" s="26">
        <f t="shared" ref="AF75:AF138" si="8">(B72+B73+B74)/3</f>
        <v>59.666666666666664</v>
      </c>
      <c r="AG75" s="27">
        <f t="shared" ref="AG75:AG138" si="9">(B75-AF75)/AF75</f>
        <v>-9.4972067039106114E-2</v>
      </c>
    </row>
    <row r="76" spans="1:33" ht="15">
      <c r="A76" s="19">
        <v>44277</v>
      </c>
      <c r="B76" s="20">
        <v>80</v>
      </c>
      <c r="C76" s="20">
        <v>27</v>
      </c>
      <c r="D76" s="20">
        <v>-4</v>
      </c>
      <c r="E76" s="20">
        <v>0</v>
      </c>
      <c r="F76" s="20">
        <v>-59</v>
      </c>
      <c r="G76" s="20">
        <v>-13</v>
      </c>
      <c r="H76" s="20">
        <v>-250</v>
      </c>
      <c r="I76" s="21">
        <f t="shared" si="3"/>
        <v>74.766355140186917</v>
      </c>
      <c r="J76" s="21">
        <v>4.82</v>
      </c>
      <c r="K76" s="21">
        <v>2.0099999999999998</v>
      </c>
      <c r="T76" s="41">
        <v>5</v>
      </c>
      <c r="U76" s="42">
        <v>3</v>
      </c>
      <c r="AF76" s="26">
        <f t="shared" si="8"/>
        <v>56.333333333333336</v>
      </c>
      <c r="AG76" s="27">
        <f t="shared" si="9"/>
        <v>0.4201183431952662</v>
      </c>
    </row>
    <row r="77" spans="1:33" ht="15">
      <c r="A77" s="19">
        <v>44278</v>
      </c>
      <c r="B77" s="20">
        <v>47</v>
      </c>
      <c r="C77" s="20">
        <v>35</v>
      </c>
      <c r="D77" s="20">
        <v>-49</v>
      </c>
      <c r="E77" s="20">
        <v>-21</v>
      </c>
      <c r="F77" s="20">
        <v>-512</v>
      </c>
      <c r="G77" s="20">
        <v>-299</v>
      </c>
      <c r="H77" s="20">
        <v>-250</v>
      </c>
      <c r="I77" s="21">
        <f t="shared" si="3"/>
        <v>57.317073170731703</v>
      </c>
      <c r="J77" s="21">
        <v>1.19</v>
      </c>
      <c r="K77" s="21">
        <v>-0.71</v>
      </c>
      <c r="T77" s="41">
        <v>6</v>
      </c>
      <c r="U77" s="42">
        <v>4</v>
      </c>
      <c r="AF77" s="26">
        <f t="shared" si="8"/>
        <v>64.333333333333329</v>
      </c>
      <c r="AG77" s="27">
        <f t="shared" si="9"/>
        <v>-0.26943005181347146</v>
      </c>
    </row>
    <row r="78" spans="1:33" ht="15">
      <c r="A78" s="19">
        <v>44279</v>
      </c>
      <c r="B78" s="20">
        <v>56</v>
      </c>
      <c r="C78" s="20">
        <v>22</v>
      </c>
      <c r="D78" s="20">
        <v>-45</v>
      </c>
      <c r="E78" s="20">
        <v>-22</v>
      </c>
      <c r="F78" s="20">
        <v>-440</v>
      </c>
      <c r="G78" s="20">
        <v>-254</v>
      </c>
      <c r="H78" s="20">
        <v>-250</v>
      </c>
      <c r="I78" s="21">
        <f t="shared" si="3"/>
        <v>71.794871794871796</v>
      </c>
      <c r="J78" s="21">
        <v>2.97</v>
      </c>
      <c r="K78" s="21">
        <v>-1.84</v>
      </c>
      <c r="T78" s="41">
        <v>7</v>
      </c>
      <c r="U78" s="42">
        <v>5</v>
      </c>
      <c r="AF78" s="26">
        <f t="shared" si="8"/>
        <v>60.333333333333336</v>
      </c>
      <c r="AG78" s="27">
        <f t="shared" si="9"/>
        <v>-7.1823204419889541E-2</v>
      </c>
    </row>
    <row r="79" spans="1:33" ht="15">
      <c r="A79" s="19">
        <v>44280</v>
      </c>
      <c r="B79" s="20">
        <v>43</v>
      </c>
      <c r="C79" s="20">
        <v>28</v>
      </c>
      <c r="D79" s="20">
        <v>-45</v>
      </c>
      <c r="E79" s="20">
        <v>-22</v>
      </c>
      <c r="F79" s="20">
        <v>-337</v>
      </c>
      <c r="G79" s="20">
        <v>-178</v>
      </c>
      <c r="H79" s="20">
        <v>-250</v>
      </c>
      <c r="I79" s="21">
        <f t="shared" si="3"/>
        <v>60.563380281690137</v>
      </c>
      <c r="J79" s="21">
        <v>-0.92</v>
      </c>
      <c r="K79" s="21">
        <v>-3.14</v>
      </c>
      <c r="T79" s="41">
        <v>8</v>
      </c>
      <c r="U79" s="42">
        <v>3</v>
      </c>
      <c r="AF79" s="26">
        <f t="shared" si="8"/>
        <v>61</v>
      </c>
      <c r="AG79" s="27">
        <f t="shared" si="9"/>
        <v>-0.29508196721311475</v>
      </c>
    </row>
    <row r="80" spans="1:33" ht="15">
      <c r="A80" s="19">
        <v>44281</v>
      </c>
      <c r="B80" s="20">
        <v>72</v>
      </c>
      <c r="C80" s="20">
        <v>24</v>
      </c>
      <c r="D80" s="20">
        <v>-4</v>
      </c>
      <c r="E80" s="20">
        <v>-1</v>
      </c>
      <c r="F80" s="20">
        <v>-67</v>
      </c>
      <c r="G80" s="20">
        <v>-15</v>
      </c>
      <c r="H80" s="20">
        <v>-250</v>
      </c>
      <c r="I80" s="21">
        <f t="shared" si="3"/>
        <v>75</v>
      </c>
      <c r="J80" s="21">
        <v>2.5</v>
      </c>
      <c r="K80" s="21">
        <v>-1.44</v>
      </c>
      <c r="T80" s="41">
        <v>9</v>
      </c>
      <c r="U80" s="42">
        <v>4</v>
      </c>
      <c r="AF80" s="26">
        <f t="shared" si="8"/>
        <v>48.666666666666664</v>
      </c>
      <c r="AG80" s="27">
        <f t="shared" si="9"/>
        <v>0.47945205479452063</v>
      </c>
    </row>
    <row r="81" spans="1:33" ht="15">
      <c r="A81" s="19">
        <v>44284</v>
      </c>
      <c r="B81" s="20">
        <v>64</v>
      </c>
      <c r="C81" s="20">
        <v>31</v>
      </c>
      <c r="D81" s="20">
        <v>-9</v>
      </c>
      <c r="E81" s="20">
        <v>-5</v>
      </c>
      <c r="F81" s="20">
        <v>-150</v>
      </c>
      <c r="G81" s="20">
        <v>-52</v>
      </c>
      <c r="H81" s="20">
        <v>-250</v>
      </c>
      <c r="I81" s="21">
        <f t="shared" si="3"/>
        <v>67.368421052631575</v>
      </c>
      <c r="J81" s="21">
        <v>3.57</v>
      </c>
      <c r="K81" s="21">
        <v>1.53</v>
      </c>
      <c r="T81" s="41">
        <v>10</v>
      </c>
      <c r="U81" s="42">
        <v>4</v>
      </c>
      <c r="AF81" s="26">
        <f t="shared" si="8"/>
        <v>57</v>
      </c>
      <c r="AG81" s="27">
        <f t="shared" si="9"/>
        <v>0.12280701754385964</v>
      </c>
    </row>
    <row r="82" spans="1:33" ht="15">
      <c r="A82" s="19">
        <v>44285</v>
      </c>
      <c r="B82" s="20">
        <v>58</v>
      </c>
      <c r="C82" s="20">
        <v>32</v>
      </c>
      <c r="D82" s="20">
        <v>-33</v>
      </c>
      <c r="E82" s="20">
        <v>-10</v>
      </c>
      <c r="F82" s="20">
        <v>-341</v>
      </c>
      <c r="G82" s="20">
        <v>-163</v>
      </c>
      <c r="H82" s="20">
        <v>-250</v>
      </c>
      <c r="I82" s="21">
        <f t="shared" si="3"/>
        <v>64.444444444444443</v>
      </c>
      <c r="J82" s="21">
        <v>3.33</v>
      </c>
      <c r="K82" s="21">
        <v>0.3</v>
      </c>
      <c r="T82" s="41">
        <v>11</v>
      </c>
      <c r="U82" s="42">
        <v>5</v>
      </c>
      <c r="AF82" s="26">
        <f t="shared" si="8"/>
        <v>59.666666666666664</v>
      </c>
      <c r="AG82" s="27">
        <f t="shared" si="9"/>
        <v>-2.7932960893854709E-2</v>
      </c>
    </row>
    <row r="83" spans="1:33" ht="15">
      <c r="A83" s="19">
        <v>44286</v>
      </c>
      <c r="B83" s="20">
        <v>73</v>
      </c>
      <c r="C83" s="20">
        <v>30</v>
      </c>
      <c r="D83" s="20">
        <v>-18</v>
      </c>
      <c r="E83" s="20">
        <v>-6</v>
      </c>
      <c r="F83" s="20">
        <v>-230</v>
      </c>
      <c r="G83" s="20">
        <v>-116</v>
      </c>
      <c r="H83" s="20">
        <v>-250</v>
      </c>
      <c r="I83" s="21">
        <f t="shared" si="3"/>
        <v>70.873786407766985</v>
      </c>
      <c r="J83" s="21">
        <v>2.4</v>
      </c>
      <c r="K83" s="21">
        <v>-1.08</v>
      </c>
      <c r="T83" s="41">
        <v>12</v>
      </c>
      <c r="U83" s="42">
        <v>5</v>
      </c>
      <c r="AF83" s="26">
        <f t="shared" si="8"/>
        <v>64.666666666666671</v>
      </c>
      <c r="AG83" s="27">
        <f t="shared" si="9"/>
        <v>0.12886597938144323</v>
      </c>
    </row>
    <row r="84" spans="1:33" ht="15">
      <c r="A84" s="19">
        <v>44287</v>
      </c>
      <c r="B84" s="20">
        <v>72</v>
      </c>
      <c r="C84" s="20">
        <v>27</v>
      </c>
      <c r="D84" s="20">
        <v>-21</v>
      </c>
      <c r="E84" s="20">
        <v>-9</v>
      </c>
      <c r="F84" s="20">
        <v>-174</v>
      </c>
      <c r="G84" s="20">
        <v>-76</v>
      </c>
      <c r="H84" s="20">
        <v>-250</v>
      </c>
      <c r="I84" s="21">
        <f t="shared" si="3"/>
        <v>72.727272727272734</v>
      </c>
      <c r="J84" s="21">
        <v>0.69</v>
      </c>
      <c r="K84" s="21">
        <v>-1.74</v>
      </c>
      <c r="T84" s="41">
        <v>13</v>
      </c>
      <c r="U84" s="42">
        <v>6</v>
      </c>
      <c r="AF84" s="26">
        <f t="shared" si="8"/>
        <v>65</v>
      </c>
      <c r="AG84" s="27">
        <f t="shared" si="9"/>
        <v>0.1076923076923077</v>
      </c>
    </row>
    <row r="85" spans="1:33" ht="15">
      <c r="A85" s="19">
        <v>44288</v>
      </c>
      <c r="B85" s="20">
        <v>68</v>
      </c>
      <c r="C85" s="20">
        <v>22</v>
      </c>
      <c r="D85" s="20">
        <v>-10</v>
      </c>
      <c r="E85" s="20">
        <v>-5</v>
      </c>
      <c r="F85" s="20">
        <v>-132</v>
      </c>
      <c r="G85" s="20">
        <v>-66</v>
      </c>
      <c r="H85" s="20">
        <v>-250</v>
      </c>
      <c r="I85" s="21">
        <f t="shared" si="3"/>
        <v>75.555555555555557</v>
      </c>
      <c r="J85" s="21">
        <v>2.0699999999999998</v>
      </c>
      <c r="K85" s="21">
        <v>0.98</v>
      </c>
      <c r="T85" s="41">
        <v>14</v>
      </c>
      <c r="U85" s="42">
        <v>7</v>
      </c>
      <c r="AF85" s="26">
        <f t="shared" si="8"/>
        <v>67.666666666666671</v>
      </c>
      <c r="AG85" s="27">
        <f t="shared" si="9"/>
        <v>4.9261083743841663E-3</v>
      </c>
    </row>
    <row r="86" spans="1:33" ht="15">
      <c r="A86" s="19">
        <v>44292</v>
      </c>
      <c r="B86" s="20">
        <v>76</v>
      </c>
      <c r="C86" s="20">
        <v>30</v>
      </c>
      <c r="D86" s="20">
        <v>-7</v>
      </c>
      <c r="E86" s="20">
        <v>-5</v>
      </c>
      <c r="F86" s="20">
        <v>-85</v>
      </c>
      <c r="G86" s="20">
        <v>-21</v>
      </c>
      <c r="H86" s="20">
        <v>-250</v>
      </c>
      <c r="I86" s="21">
        <f t="shared" si="3"/>
        <v>71.698113207547166</v>
      </c>
      <c r="J86" s="21">
        <v>3.22</v>
      </c>
      <c r="K86" s="21">
        <v>0.61</v>
      </c>
      <c r="T86" s="41">
        <v>15</v>
      </c>
      <c r="U86" s="42">
        <f t="shared" ref="U86:U91" si="10">T86-1</f>
        <v>14</v>
      </c>
      <c r="AF86" s="26">
        <f t="shared" si="8"/>
        <v>71</v>
      </c>
      <c r="AG86" s="27">
        <f t="shared" si="9"/>
        <v>7.0422535211267609E-2</v>
      </c>
    </row>
    <row r="87" spans="1:33" ht="15">
      <c r="A87" s="19">
        <v>44293</v>
      </c>
      <c r="B87" s="20">
        <v>90</v>
      </c>
      <c r="C87" s="20">
        <v>30</v>
      </c>
      <c r="D87" s="20">
        <v>-4</v>
      </c>
      <c r="E87" s="20">
        <v>-2</v>
      </c>
      <c r="F87" s="20">
        <v>-123</v>
      </c>
      <c r="G87" s="20">
        <v>-37</v>
      </c>
      <c r="H87" s="20">
        <v>-250</v>
      </c>
      <c r="I87" s="21">
        <f t="shared" si="3"/>
        <v>75</v>
      </c>
      <c r="J87" s="21">
        <v>3.66</v>
      </c>
      <c r="K87" s="21">
        <v>1.59</v>
      </c>
      <c r="T87" s="41">
        <v>9</v>
      </c>
      <c r="U87" s="42">
        <f t="shared" si="10"/>
        <v>8</v>
      </c>
      <c r="AF87" s="26">
        <f t="shared" si="8"/>
        <v>72</v>
      </c>
      <c r="AG87" s="27">
        <f t="shared" si="9"/>
        <v>0.25</v>
      </c>
    </row>
    <row r="88" spans="1:33" ht="15">
      <c r="A88" s="60">
        <v>44294</v>
      </c>
      <c r="B88" s="61">
        <v>37</v>
      </c>
      <c r="C88" s="61">
        <v>48</v>
      </c>
      <c r="D88" s="61">
        <v>-29</v>
      </c>
      <c r="E88" s="61">
        <v>-15</v>
      </c>
      <c r="F88" s="61">
        <v>-216</v>
      </c>
      <c r="G88" s="61">
        <v>-140</v>
      </c>
      <c r="H88" s="61">
        <v>-250</v>
      </c>
      <c r="I88" s="69">
        <f t="shared" si="3"/>
        <v>43.529411764705884</v>
      </c>
      <c r="J88" s="69">
        <v>-0.41</v>
      </c>
      <c r="K88" s="69">
        <v>-3.59</v>
      </c>
      <c r="L88" s="69"/>
      <c r="M88" s="69"/>
      <c r="N88" s="69"/>
      <c r="O88" s="69"/>
      <c r="P88" s="69"/>
      <c r="Q88" s="69"/>
      <c r="R88" s="69"/>
      <c r="S88" s="69"/>
      <c r="T88" s="76">
        <v>7</v>
      </c>
      <c r="U88" s="77">
        <f t="shared" si="10"/>
        <v>6</v>
      </c>
      <c r="V88" s="78"/>
      <c r="W88" s="79"/>
      <c r="X88" s="78"/>
      <c r="Y88" s="79"/>
      <c r="Z88" s="79"/>
      <c r="AA88" s="79"/>
      <c r="AB88" s="79"/>
      <c r="AC88" s="79"/>
      <c r="AD88" s="88"/>
      <c r="AE88" s="88"/>
      <c r="AF88" s="89">
        <f t="shared" si="8"/>
        <v>78</v>
      </c>
      <c r="AG88" s="94">
        <f t="shared" si="9"/>
        <v>-0.52564102564102566</v>
      </c>
    </row>
    <row r="89" spans="1:33" ht="15">
      <c r="A89" s="19">
        <v>44295</v>
      </c>
      <c r="B89" s="20">
        <v>55</v>
      </c>
      <c r="C89" s="20">
        <v>17</v>
      </c>
      <c r="D89" s="20">
        <v>-13</v>
      </c>
      <c r="E89" s="20">
        <v>-6</v>
      </c>
      <c r="F89" s="20">
        <v>-181</v>
      </c>
      <c r="G89" s="20">
        <v>-82</v>
      </c>
      <c r="H89" s="20">
        <v>-250</v>
      </c>
      <c r="I89" s="21">
        <f t="shared" ref="I89:I119" si="11">B89/(B89+C89)*100</f>
        <v>76.388888888888886</v>
      </c>
      <c r="J89" s="21">
        <v>3.73</v>
      </c>
      <c r="K89" s="21">
        <v>-2.84</v>
      </c>
      <c r="T89" s="41">
        <v>8</v>
      </c>
      <c r="U89" s="42">
        <f t="shared" si="10"/>
        <v>7</v>
      </c>
      <c r="AF89" s="26">
        <f t="shared" si="8"/>
        <v>67.666666666666671</v>
      </c>
      <c r="AG89" s="27">
        <f t="shared" si="9"/>
        <v>-0.18719211822660103</v>
      </c>
    </row>
    <row r="90" spans="1:33" ht="15">
      <c r="A90" s="19">
        <v>44298</v>
      </c>
      <c r="B90" s="20">
        <v>64</v>
      </c>
      <c r="C90" s="20">
        <v>23</v>
      </c>
      <c r="D90" s="20">
        <v>-35</v>
      </c>
      <c r="E90" s="20">
        <v>-20</v>
      </c>
      <c r="F90" s="20">
        <v>-506</v>
      </c>
      <c r="G90" s="20">
        <v>-303</v>
      </c>
      <c r="H90" s="20">
        <v>-250</v>
      </c>
      <c r="I90" s="21">
        <f t="shared" si="11"/>
        <v>73.563218390804593</v>
      </c>
      <c r="J90" s="21">
        <v>3.5</v>
      </c>
      <c r="K90" s="21">
        <v>0.78</v>
      </c>
      <c r="T90" s="41">
        <v>6</v>
      </c>
      <c r="U90" s="42">
        <f t="shared" si="10"/>
        <v>5</v>
      </c>
      <c r="AF90" s="26">
        <f t="shared" si="8"/>
        <v>60.666666666666664</v>
      </c>
      <c r="AG90" s="27">
        <f t="shared" si="9"/>
        <v>5.4945054945054986E-2</v>
      </c>
    </row>
    <row r="91" spans="1:33" ht="15">
      <c r="A91" s="19">
        <v>44299</v>
      </c>
      <c r="B91" s="20">
        <v>51</v>
      </c>
      <c r="C91" s="20">
        <v>19</v>
      </c>
      <c r="D91" s="20">
        <v>-47</v>
      </c>
      <c r="E91" s="20">
        <v>-29</v>
      </c>
      <c r="F91" s="20">
        <v>-376</v>
      </c>
      <c r="G91" s="20">
        <v>-201</v>
      </c>
      <c r="H91" s="20">
        <v>-250</v>
      </c>
      <c r="I91" s="21">
        <f t="shared" si="11"/>
        <v>72.857142857142847</v>
      </c>
      <c r="J91" s="21">
        <v>0.16</v>
      </c>
      <c r="K91" s="21">
        <v>-2.12</v>
      </c>
      <c r="T91" s="41">
        <v>7</v>
      </c>
      <c r="U91" s="42">
        <f t="shared" si="10"/>
        <v>6</v>
      </c>
      <c r="AF91" s="26">
        <f t="shared" si="8"/>
        <v>52</v>
      </c>
      <c r="AG91" s="27">
        <f t="shared" si="9"/>
        <v>-1.9230769230769232E-2</v>
      </c>
    </row>
    <row r="92" spans="1:33" ht="15">
      <c r="A92" s="19">
        <v>44300</v>
      </c>
      <c r="B92" s="20">
        <v>64</v>
      </c>
      <c r="C92" s="20">
        <v>32</v>
      </c>
      <c r="D92" s="20">
        <v>-23</v>
      </c>
      <c r="E92" s="20">
        <v>-7</v>
      </c>
      <c r="F92" s="20">
        <v>-166</v>
      </c>
      <c r="G92" s="20">
        <v>-54</v>
      </c>
      <c r="H92" s="20">
        <v>-250</v>
      </c>
      <c r="I92" s="21">
        <f t="shared" si="11"/>
        <v>66.666666666666657</v>
      </c>
      <c r="J92" s="21">
        <v>2.08</v>
      </c>
      <c r="K92" s="21">
        <v>0.28999999999999998</v>
      </c>
      <c r="T92" s="41">
        <v>4</v>
      </c>
      <c r="U92" s="42">
        <v>3</v>
      </c>
      <c r="AF92" s="26">
        <f t="shared" si="8"/>
        <v>56.666666666666664</v>
      </c>
      <c r="AG92" s="27">
        <f t="shared" si="9"/>
        <v>0.12941176470588239</v>
      </c>
    </row>
    <row r="93" spans="1:33" ht="15">
      <c r="A93" s="60">
        <v>44301</v>
      </c>
      <c r="B93" s="61">
        <v>43</v>
      </c>
      <c r="C93" s="61">
        <v>29</v>
      </c>
      <c r="D93" s="61">
        <v>-37</v>
      </c>
      <c r="E93" s="61">
        <v>-23</v>
      </c>
      <c r="F93" s="61">
        <v>-332</v>
      </c>
      <c r="G93" s="61">
        <v>-179</v>
      </c>
      <c r="H93" s="61">
        <v>-250</v>
      </c>
      <c r="I93" s="69">
        <f t="shared" si="11"/>
        <v>59.722222222222221</v>
      </c>
      <c r="J93" s="69">
        <v>-0.6</v>
      </c>
      <c r="K93" s="69">
        <v>-3.89</v>
      </c>
      <c r="L93" s="69"/>
      <c r="M93" s="69"/>
      <c r="N93" s="69"/>
      <c r="O93" s="69"/>
      <c r="P93" s="69"/>
      <c r="Q93" s="69"/>
      <c r="R93" s="69"/>
      <c r="S93" s="69"/>
      <c r="T93" s="76">
        <v>5</v>
      </c>
      <c r="U93" s="77">
        <v>4</v>
      </c>
      <c r="V93" s="78"/>
      <c r="W93" s="79"/>
      <c r="X93" s="78"/>
      <c r="Y93" s="79"/>
      <c r="Z93" s="79"/>
      <c r="AA93" s="79"/>
      <c r="AB93" s="79"/>
      <c r="AC93" s="79"/>
      <c r="AD93" s="88"/>
      <c r="AE93" s="88"/>
      <c r="AF93" s="89">
        <f t="shared" si="8"/>
        <v>59.666666666666664</v>
      </c>
      <c r="AG93" s="94">
        <f t="shared" si="9"/>
        <v>-0.27932960893854747</v>
      </c>
    </row>
    <row r="94" spans="1:33" ht="15">
      <c r="A94" s="19">
        <v>44302</v>
      </c>
      <c r="B94" s="20">
        <v>74</v>
      </c>
      <c r="C94" s="20">
        <v>29</v>
      </c>
      <c r="D94" s="20">
        <v>-15</v>
      </c>
      <c r="E94" s="20">
        <v>-9</v>
      </c>
      <c r="F94" s="20">
        <v>-106</v>
      </c>
      <c r="G94" s="20">
        <v>-37</v>
      </c>
      <c r="H94" s="20">
        <v>-250</v>
      </c>
      <c r="I94" s="21">
        <f t="shared" si="11"/>
        <v>71.844660194174764</v>
      </c>
      <c r="J94" s="21">
        <v>2.76</v>
      </c>
      <c r="K94" s="21">
        <v>0.38</v>
      </c>
      <c r="T94" s="41">
        <v>6</v>
      </c>
      <c r="U94" s="42">
        <v>4</v>
      </c>
      <c r="AF94" s="26">
        <f t="shared" si="8"/>
        <v>52.666666666666664</v>
      </c>
      <c r="AG94" s="27">
        <f t="shared" si="9"/>
        <v>0.40506329113924056</v>
      </c>
    </row>
    <row r="95" spans="1:33" ht="15">
      <c r="A95" s="19">
        <v>44305</v>
      </c>
      <c r="B95" s="20">
        <v>77</v>
      </c>
      <c r="C95" s="20">
        <v>30</v>
      </c>
      <c r="D95" s="20">
        <v>-12</v>
      </c>
      <c r="E95" s="20">
        <v>-5</v>
      </c>
      <c r="F95" s="20">
        <v>-100</v>
      </c>
      <c r="G95" s="20">
        <v>-35</v>
      </c>
      <c r="H95" s="20">
        <v>-250</v>
      </c>
      <c r="I95" s="21">
        <f t="shared" si="11"/>
        <v>71.962616822429908</v>
      </c>
      <c r="J95" s="21">
        <v>1.46</v>
      </c>
      <c r="K95" s="21">
        <v>-0.1</v>
      </c>
      <c r="T95" s="41">
        <v>5</v>
      </c>
      <c r="U95" s="42">
        <v>4</v>
      </c>
      <c r="AF95" s="26">
        <f t="shared" si="8"/>
        <v>60.333333333333336</v>
      </c>
      <c r="AG95" s="27">
        <f t="shared" si="9"/>
        <v>0.27624309392265189</v>
      </c>
    </row>
    <row r="96" spans="1:33" ht="15">
      <c r="A96" s="19">
        <v>44306</v>
      </c>
      <c r="B96" s="20">
        <v>41</v>
      </c>
      <c r="C96" s="20">
        <v>38</v>
      </c>
      <c r="D96" s="20">
        <v>-17</v>
      </c>
      <c r="E96" s="20">
        <v>-9</v>
      </c>
      <c r="F96" s="20">
        <v>-140</v>
      </c>
      <c r="G96" s="20">
        <v>-87</v>
      </c>
      <c r="H96" s="20">
        <v>-250</v>
      </c>
      <c r="I96" s="21">
        <f t="shared" si="11"/>
        <v>51.898734177215189</v>
      </c>
      <c r="J96" s="21">
        <v>0.73</v>
      </c>
      <c r="K96" s="21">
        <v>-0.64</v>
      </c>
      <c r="T96" s="41">
        <v>4</v>
      </c>
      <c r="U96" s="42">
        <v>3</v>
      </c>
      <c r="AF96" s="26">
        <f t="shared" si="8"/>
        <v>64.666666666666671</v>
      </c>
      <c r="AG96" s="27">
        <f t="shared" si="9"/>
        <v>-0.365979381443299</v>
      </c>
    </row>
    <row r="97" spans="1:33" ht="15">
      <c r="A97" s="19">
        <v>44307</v>
      </c>
      <c r="B97" s="20">
        <v>34</v>
      </c>
      <c r="C97" s="20">
        <v>20</v>
      </c>
      <c r="D97" s="20">
        <v>-17</v>
      </c>
      <c r="E97" s="20">
        <v>-11</v>
      </c>
      <c r="F97" s="20">
        <v>-203</v>
      </c>
      <c r="G97" s="20">
        <v>-96</v>
      </c>
      <c r="H97" s="20">
        <v>-250</v>
      </c>
      <c r="I97" s="21">
        <f t="shared" si="11"/>
        <v>62.962962962962962</v>
      </c>
      <c r="J97" s="21">
        <v>-0.78</v>
      </c>
      <c r="K97" s="21">
        <v>-3.55</v>
      </c>
      <c r="T97" s="41">
        <v>5</v>
      </c>
      <c r="U97" s="42">
        <v>4</v>
      </c>
      <c r="AF97" s="26">
        <f t="shared" si="8"/>
        <v>64</v>
      </c>
      <c r="AG97" s="27">
        <f t="shared" si="9"/>
        <v>-0.46875</v>
      </c>
    </row>
    <row r="98" spans="1:33" ht="15">
      <c r="A98" s="19">
        <v>44308</v>
      </c>
      <c r="B98" s="20">
        <v>40</v>
      </c>
      <c r="C98" s="20">
        <v>31</v>
      </c>
      <c r="D98" s="20">
        <v>-8</v>
      </c>
      <c r="E98" s="20">
        <v>-5</v>
      </c>
      <c r="F98" s="20">
        <v>-94</v>
      </c>
      <c r="G98" s="20">
        <v>-42</v>
      </c>
      <c r="H98" s="20">
        <v>-250</v>
      </c>
      <c r="I98" s="21">
        <f t="shared" si="11"/>
        <v>56.338028169014088</v>
      </c>
      <c r="J98" s="21">
        <v>1.22</v>
      </c>
      <c r="K98" s="21">
        <v>-0.82</v>
      </c>
      <c r="T98" s="41">
        <v>5</v>
      </c>
      <c r="U98" s="42">
        <v>3</v>
      </c>
      <c r="AF98" s="26">
        <f t="shared" si="8"/>
        <v>50.666666666666664</v>
      </c>
      <c r="AG98" s="27">
        <f t="shared" si="9"/>
        <v>-0.21052631578947364</v>
      </c>
    </row>
    <row r="99" spans="1:33" ht="15">
      <c r="A99" s="19">
        <v>44309</v>
      </c>
      <c r="B99" s="20">
        <v>35</v>
      </c>
      <c r="C99" s="20">
        <v>14</v>
      </c>
      <c r="D99" s="20">
        <v>-20</v>
      </c>
      <c r="E99" s="20">
        <v>-9</v>
      </c>
      <c r="F99" s="20">
        <v>-287</v>
      </c>
      <c r="G99" s="20">
        <v>-155</v>
      </c>
      <c r="H99" s="20">
        <v>-250</v>
      </c>
      <c r="I99" s="21">
        <f t="shared" si="11"/>
        <v>71.428571428571431</v>
      </c>
      <c r="J99" s="21">
        <v>0.55000000000000004</v>
      </c>
      <c r="K99" s="21">
        <v>-1.91</v>
      </c>
      <c r="T99" s="41">
        <v>4</v>
      </c>
      <c r="U99" s="42">
        <v>2</v>
      </c>
      <c r="AF99" s="26">
        <f t="shared" si="8"/>
        <v>38.333333333333336</v>
      </c>
      <c r="AG99" s="27">
        <f t="shared" si="9"/>
        <v>-8.6956521739130488E-2</v>
      </c>
    </row>
    <row r="100" spans="1:33" ht="15">
      <c r="A100" s="19">
        <v>44312</v>
      </c>
      <c r="B100" s="20">
        <v>46</v>
      </c>
      <c r="C100" s="20">
        <v>32</v>
      </c>
      <c r="D100" s="20">
        <v>-26</v>
      </c>
      <c r="E100" s="20">
        <v>-10</v>
      </c>
      <c r="F100" s="20">
        <v>-266</v>
      </c>
      <c r="G100" s="20">
        <v>-170</v>
      </c>
      <c r="H100" s="20">
        <v>-250</v>
      </c>
      <c r="I100" s="21">
        <f t="shared" si="11"/>
        <v>58.974358974358978</v>
      </c>
      <c r="J100" s="21">
        <v>2.93</v>
      </c>
      <c r="K100" s="21">
        <v>-0.2</v>
      </c>
      <c r="T100" s="41">
        <v>5</v>
      </c>
      <c r="U100" s="42">
        <v>3</v>
      </c>
      <c r="AF100" s="26">
        <f t="shared" si="8"/>
        <v>36.333333333333336</v>
      </c>
      <c r="AG100" s="27">
        <f t="shared" si="9"/>
        <v>0.26605504587155954</v>
      </c>
    </row>
    <row r="101" spans="1:33" ht="15">
      <c r="A101" s="62">
        <v>44313</v>
      </c>
      <c r="B101" s="63">
        <v>38</v>
      </c>
      <c r="C101" s="63">
        <v>18</v>
      </c>
      <c r="D101" s="63">
        <v>-42</v>
      </c>
      <c r="E101" s="63">
        <v>-19</v>
      </c>
      <c r="F101" s="63">
        <v>-482</v>
      </c>
      <c r="G101" s="63">
        <v>-243</v>
      </c>
      <c r="H101" s="63">
        <v>-250</v>
      </c>
      <c r="I101" s="70">
        <f t="shared" si="11"/>
        <v>67.857142857142861</v>
      </c>
      <c r="J101" s="70">
        <v>0.46</v>
      </c>
      <c r="K101" s="70">
        <v>-5.49</v>
      </c>
      <c r="L101" s="70"/>
      <c r="M101" s="70"/>
      <c r="N101" s="70"/>
      <c r="O101" s="70"/>
      <c r="P101" s="70"/>
      <c r="Q101" s="70"/>
      <c r="R101" s="70"/>
      <c r="S101" s="70"/>
      <c r="T101" s="80">
        <v>6</v>
      </c>
      <c r="U101" s="81">
        <v>3</v>
      </c>
      <c r="V101" s="82"/>
      <c r="W101" s="83"/>
      <c r="X101" s="82"/>
      <c r="Y101" s="83"/>
      <c r="Z101" s="83"/>
      <c r="AA101" s="83"/>
      <c r="AB101" s="83"/>
      <c r="AC101" s="83"/>
      <c r="AD101" s="90"/>
      <c r="AE101" s="90"/>
      <c r="AF101" s="91">
        <f t="shared" si="8"/>
        <v>40.333333333333336</v>
      </c>
      <c r="AG101" s="95">
        <f t="shared" si="9"/>
        <v>-5.7851239669421545E-2</v>
      </c>
    </row>
    <row r="102" spans="1:33" ht="15">
      <c r="A102" s="19">
        <v>44314</v>
      </c>
      <c r="B102" s="20">
        <v>60</v>
      </c>
      <c r="C102" s="20">
        <v>21</v>
      </c>
      <c r="D102" s="20">
        <v>-40</v>
      </c>
      <c r="E102" s="20">
        <v>-20</v>
      </c>
      <c r="F102" s="20">
        <v>-330</v>
      </c>
      <c r="G102" s="20">
        <v>-167</v>
      </c>
      <c r="H102" s="20">
        <v>-250</v>
      </c>
      <c r="I102" s="21">
        <f t="shared" si="11"/>
        <v>74.074074074074076</v>
      </c>
      <c r="J102" s="21">
        <v>3.41</v>
      </c>
      <c r="K102" s="21">
        <v>0.43</v>
      </c>
      <c r="T102" s="41">
        <v>7</v>
      </c>
      <c r="U102" s="42">
        <v>4</v>
      </c>
      <c r="AF102" s="26">
        <f t="shared" si="8"/>
        <v>39.666666666666664</v>
      </c>
      <c r="AG102" s="27">
        <f t="shared" si="9"/>
        <v>0.51260504201680679</v>
      </c>
    </row>
    <row r="103" spans="1:33" ht="15">
      <c r="A103" s="19">
        <v>44315</v>
      </c>
      <c r="B103" s="20">
        <v>44</v>
      </c>
      <c r="C103" s="20">
        <v>20</v>
      </c>
      <c r="D103" s="20">
        <v>-30</v>
      </c>
      <c r="E103" s="20">
        <v>-20</v>
      </c>
      <c r="F103" s="20">
        <v>-323</v>
      </c>
      <c r="G103" s="20">
        <v>-180</v>
      </c>
      <c r="H103" s="20">
        <v>-250</v>
      </c>
      <c r="I103" s="21">
        <f t="shared" si="11"/>
        <v>68.75</v>
      </c>
      <c r="J103" s="21">
        <v>0.7</v>
      </c>
      <c r="K103" s="21">
        <v>-0.89</v>
      </c>
      <c r="T103" s="41">
        <v>8</v>
      </c>
      <c r="U103" s="42">
        <v>5</v>
      </c>
      <c r="AF103" s="26">
        <f t="shared" si="8"/>
        <v>48</v>
      </c>
      <c r="AG103" s="27">
        <f t="shared" si="9"/>
        <v>-8.3333333333333329E-2</v>
      </c>
    </row>
    <row r="104" spans="1:33" ht="15">
      <c r="A104" s="19">
        <v>44316</v>
      </c>
      <c r="B104" s="20">
        <v>40</v>
      </c>
      <c r="C104" s="20">
        <v>17</v>
      </c>
      <c r="D104" s="20">
        <v>-55</v>
      </c>
      <c r="E104" s="20">
        <v>-25</v>
      </c>
      <c r="F104" s="20">
        <v>-466</v>
      </c>
      <c r="G104" s="20">
        <v>-250</v>
      </c>
      <c r="H104" s="20">
        <v>-250</v>
      </c>
      <c r="I104" s="21">
        <f t="shared" si="11"/>
        <v>70.175438596491219</v>
      </c>
      <c r="J104" s="21">
        <v>1.1599999999999999</v>
      </c>
      <c r="K104" s="21">
        <v>-0.89</v>
      </c>
      <c r="T104" s="41">
        <v>9</v>
      </c>
      <c r="U104" s="42">
        <v>6</v>
      </c>
      <c r="AF104" s="26">
        <f t="shared" si="8"/>
        <v>47.333333333333336</v>
      </c>
      <c r="AG104" s="27">
        <f t="shared" si="9"/>
        <v>-0.15492957746478878</v>
      </c>
    </row>
    <row r="105" spans="1:33" ht="15">
      <c r="A105" s="19">
        <v>44322</v>
      </c>
      <c r="B105" s="20">
        <v>58</v>
      </c>
      <c r="C105" s="20">
        <v>39</v>
      </c>
      <c r="D105" s="20">
        <v>-30</v>
      </c>
      <c r="E105" s="20">
        <v>-7</v>
      </c>
      <c r="F105" s="20">
        <v>-328</v>
      </c>
      <c r="G105" s="20">
        <v>-170</v>
      </c>
      <c r="H105" s="20">
        <v>-250</v>
      </c>
      <c r="I105" s="21">
        <f t="shared" si="11"/>
        <v>59.793814432989691</v>
      </c>
      <c r="J105" s="21">
        <v>3.64</v>
      </c>
      <c r="K105" s="21">
        <v>2.0299999999999998</v>
      </c>
      <c r="T105" s="41">
        <v>10</v>
      </c>
      <c r="U105" s="42">
        <v>4</v>
      </c>
      <c r="AF105" s="26">
        <f t="shared" si="8"/>
        <v>48</v>
      </c>
      <c r="AG105" s="27">
        <f t="shared" si="9"/>
        <v>0.20833333333333334</v>
      </c>
    </row>
    <row r="106" spans="1:33" ht="15">
      <c r="A106" s="19">
        <v>44323</v>
      </c>
      <c r="B106" s="20">
        <v>43</v>
      </c>
      <c r="C106" s="20">
        <v>31</v>
      </c>
      <c r="D106" s="20">
        <v>-20</v>
      </c>
      <c r="E106" s="20">
        <v>-6</v>
      </c>
      <c r="F106" s="20">
        <v>-384</v>
      </c>
      <c r="G106" s="20">
        <v>-249</v>
      </c>
      <c r="H106" s="20">
        <v>-250</v>
      </c>
      <c r="I106" s="21">
        <f t="shared" si="11"/>
        <v>58.108108108108105</v>
      </c>
      <c r="J106" s="21">
        <v>3.79</v>
      </c>
      <c r="K106" s="21">
        <v>0.46</v>
      </c>
      <c r="T106" s="41">
        <v>3</v>
      </c>
      <c r="U106" s="42">
        <v>2</v>
      </c>
      <c r="AF106" s="26">
        <f t="shared" si="8"/>
        <v>47.333333333333336</v>
      </c>
      <c r="AG106" s="27">
        <f t="shared" si="9"/>
        <v>-9.1549295774647932E-2</v>
      </c>
    </row>
    <row r="107" spans="1:33" ht="15">
      <c r="A107" s="64">
        <v>44326</v>
      </c>
      <c r="B107" s="65">
        <v>82</v>
      </c>
      <c r="C107" s="65">
        <v>28</v>
      </c>
      <c r="D107" s="65">
        <v>-17</v>
      </c>
      <c r="E107" s="65">
        <v>-4</v>
      </c>
      <c r="F107" s="65">
        <v>-270</v>
      </c>
      <c r="G107" s="65">
        <v>-109</v>
      </c>
      <c r="H107" s="65">
        <v>-250</v>
      </c>
      <c r="I107" s="71">
        <f t="shared" si="11"/>
        <v>74.545454545454547</v>
      </c>
      <c r="J107" s="71">
        <v>6.67</v>
      </c>
      <c r="K107" s="71">
        <v>3.89</v>
      </c>
      <c r="L107" s="71"/>
      <c r="M107" s="71"/>
      <c r="N107" s="71"/>
      <c r="O107" s="71"/>
      <c r="P107" s="71"/>
      <c r="Q107" s="71"/>
      <c r="R107" s="71"/>
      <c r="S107" s="71"/>
      <c r="T107" s="84">
        <v>4</v>
      </c>
      <c r="U107" s="85">
        <v>3</v>
      </c>
      <c r="V107" s="86"/>
      <c r="W107" s="87"/>
      <c r="X107" s="86"/>
      <c r="Y107" s="87"/>
      <c r="Z107" s="87"/>
      <c r="AA107" s="87"/>
      <c r="AB107" s="87"/>
      <c r="AC107" s="87"/>
      <c r="AD107" s="92"/>
      <c r="AE107" s="92"/>
      <c r="AF107" s="93">
        <f t="shared" si="8"/>
        <v>47</v>
      </c>
      <c r="AG107" s="96">
        <f t="shared" si="9"/>
        <v>0.74468085106382975</v>
      </c>
    </row>
    <row r="108" spans="1:33" ht="15">
      <c r="A108" s="19">
        <v>44327</v>
      </c>
      <c r="B108" s="20">
        <v>54</v>
      </c>
      <c r="C108" s="20">
        <v>32</v>
      </c>
      <c r="D108" s="20">
        <v>-35</v>
      </c>
      <c r="E108" s="20">
        <v>-9</v>
      </c>
      <c r="F108" s="20">
        <v>-422</v>
      </c>
      <c r="G108" s="20">
        <v>-131</v>
      </c>
      <c r="H108" s="20">
        <v>-250</v>
      </c>
      <c r="I108" s="21">
        <f t="shared" si="11"/>
        <v>62.790697674418603</v>
      </c>
      <c r="J108" s="21">
        <v>1.76</v>
      </c>
      <c r="K108" s="21">
        <v>7.0000000000000007E-2</v>
      </c>
      <c r="T108" s="41">
        <v>5</v>
      </c>
      <c r="U108" s="42">
        <v>4</v>
      </c>
      <c r="AF108" s="26">
        <f t="shared" si="8"/>
        <v>61</v>
      </c>
      <c r="AG108" s="27">
        <f t="shared" si="9"/>
        <v>-0.11475409836065574</v>
      </c>
    </row>
    <row r="109" spans="1:33" ht="15">
      <c r="A109" s="19">
        <v>44328</v>
      </c>
      <c r="B109" s="20">
        <v>42</v>
      </c>
      <c r="C109" s="20">
        <v>30</v>
      </c>
      <c r="D109" s="20">
        <v>-12</v>
      </c>
      <c r="E109" s="20">
        <v>-2</v>
      </c>
      <c r="F109" s="20">
        <v>-257</v>
      </c>
      <c r="G109" s="20">
        <v>-136</v>
      </c>
      <c r="H109" s="20">
        <v>-250</v>
      </c>
      <c r="I109" s="21">
        <f t="shared" si="11"/>
        <v>58.333333333333336</v>
      </c>
      <c r="J109" s="21">
        <v>1.42</v>
      </c>
      <c r="K109" s="21">
        <v>0.1</v>
      </c>
      <c r="T109" s="41">
        <v>6</v>
      </c>
      <c r="U109" s="42">
        <v>3</v>
      </c>
      <c r="AF109" s="26">
        <f t="shared" si="8"/>
        <v>59.666666666666664</v>
      </c>
      <c r="AG109" s="27">
        <f t="shared" si="9"/>
        <v>-0.2960893854748603</v>
      </c>
    </row>
    <row r="110" spans="1:33" ht="15">
      <c r="A110" s="19">
        <v>44329</v>
      </c>
      <c r="B110" s="20">
        <v>77</v>
      </c>
      <c r="C110" s="20">
        <v>27</v>
      </c>
      <c r="D110" s="20">
        <v>-4</v>
      </c>
      <c r="E110" s="20">
        <v>0</v>
      </c>
      <c r="F110" s="20">
        <v>-108</v>
      </c>
      <c r="G110" s="20">
        <v>-38</v>
      </c>
      <c r="H110" s="20">
        <v>-250</v>
      </c>
      <c r="I110" s="21">
        <f t="shared" si="11"/>
        <v>74.038461538461547</v>
      </c>
      <c r="J110" s="21">
        <v>2.99</v>
      </c>
      <c r="K110" s="21">
        <v>-0.38</v>
      </c>
      <c r="T110" s="41">
        <v>5</v>
      </c>
      <c r="U110" s="42">
        <v>3</v>
      </c>
      <c r="AF110" s="26">
        <f t="shared" si="8"/>
        <v>59.333333333333336</v>
      </c>
      <c r="AG110" s="27">
        <f t="shared" si="9"/>
        <v>0.297752808988764</v>
      </c>
    </row>
    <row r="111" spans="1:33" ht="15">
      <c r="A111" s="60">
        <v>44333</v>
      </c>
      <c r="B111" s="61">
        <v>32</v>
      </c>
      <c r="C111" s="61">
        <v>30</v>
      </c>
      <c r="D111" s="61">
        <v>-47</v>
      </c>
      <c r="E111" s="61">
        <v>-22</v>
      </c>
      <c r="F111" s="61">
        <v>-437</v>
      </c>
      <c r="G111" s="61">
        <v>-229</v>
      </c>
      <c r="H111" s="61">
        <v>-250</v>
      </c>
      <c r="I111" s="69">
        <f t="shared" si="11"/>
        <v>51.612903225806448</v>
      </c>
      <c r="J111" s="69">
        <v>0.44</v>
      </c>
      <c r="K111" s="69">
        <v>-1.29</v>
      </c>
      <c r="L111" s="69"/>
      <c r="M111" s="69"/>
      <c r="N111" s="69"/>
      <c r="O111" s="69"/>
      <c r="P111" s="69"/>
      <c r="Q111" s="69"/>
      <c r="R111" s="69"/>
      <c r="S111" s="69"/>
      <c r="T111" s="76">
        <v>3</v>
      </c>
      <c r="U111" s="77">
        <v>2</v>
      </c>
      <c r="V111" s="78"/>
      <c r="W111" s="79"/>
      <c r="X111" s="78"/>
      <c r="Y111" s="79"/>
      <c r="Z111" s="79"/>
      <c r="AA111" s="79"/>
      <c r="AB111" s="79"/>
      <c r="AC111" s="79"/>
      <c r="AD111" s="88"/>
      <c r="AE111" s="88"/>
      <c r="AF111" s="89">
        <f t="shared" si="8"/>
        <v>57.666666666666664</v>
      </c>
      <c r="AG111" s="94">
        <f t="shared" si="9"/>
        <v>-0.44508670520231214</v>
      </c>
    </row>
    <row r="112" spans="1:33" ht="15">
      <c r="A112" s="19">
        <v>44334</v>
      </c>
      <c r="B112" s="20">
        <v>69</v>
      </c>
      <c r="C112" s="20">
        <v>23</v>
      </c>
      <c r="D112" s="20">
        <v>-16</v>
      </c>
      <c r="E112" s="20">
        <v>-5</v>
      </c>
      <c r="F112" s="20">
        <v>-174</v>
      </c>
      <c r="G112" s="20">
        <v>-52</v>
      </c>
      <c r="H112" s="20">
        <v>-250</v>
      </c>
      <c r="I112" s="21">
        <f t="shared" si="11"/>
        <v>75</v>
      </c>
      <c r="J112" s="21">
        <v>4.6100000000000003</v>
      </c>
      <c r="K112" s="21">
        <v>-0.56999999999999995</v>
      </c>
      <c r="T112" s="41">
        <v>4</v>
      </c>
      <c r="U112" s="42">
        <v>3</v>
      </c>
      <c r="AF112" s="26">
        <f t="shared" si="8"/>
        <v>50.333333333333336</v>
      </c>
      <c r="AG112" s="27">
        <f t="shared" si="9"/>
        <v>0.37086092715231783</v>
      </c>
    </row>
    <row r="113" spans="1:33" ht="15">
      <c r="A113" s="19">
        <v>44335</v>
      </c>
      <c r="B113" s="20">
        <v>53</v>
      </c>
      <c r="C113" s="20">
        <v>21</v>
      </c>
      <c r="D113" s="20">
        <v>-7</v>
      </c>
      <c r="E113" s="20">
        <v>-3</v>
      </c>
      <c r="F113" s="20">
        <v>-140</v>
      </c>
      <c r="G113" s="20">
        <v>-49</v>
      </c>
      <c r="H113" s="20">
        <v>-250</v>
      </c>
      <c r="I113" s="21">
        <f t="shared" si="11"/>
        <v>71.621621621621628</v>
      </c>
      <c r="J113" s="21">
        <v>0.84</v>
      </c>
      <c r="K113" s="21">
        <v>-0.19</v>
      </c>
      <c r="T113" s="41">
        <v>5</v>
      </c>
      <c r="U113" s="42">
        <v>4</v>
      </c>
      <c r="AF113" s="26">
        <f t="shared" si="8"/>
        <v>59.333333333333336</v>
      </c>
      <c r="AG113" s="27">
        <f t="shared" si="9"/>
        <v>-0.1067415730337079</v>
      </c>
    </row>
    <row r="114" spans="1:33" ht="15">
      <c r="A114" s="19">
        <v>44336</v>
      </c>
      <c r="B114" s="20">
        <v>46</v>
      </c>
      <c r="C114" s="20">
        <v>25</v>
      </c>
      <c r="D114" s="20">
        <v>-22</v>
      </c>
      <c r="E114" s="20">
        <v>-8</v>
      </c>
      <c r="F114" s="20">
        <v>-329</v>
      </c>
      <c r="G114" s="20">
        <v>-164</v>
      </c>
      <c r="H114" s="20">
        <v>-250</v>
      </c>
      <c r="I114" s="21">
        <f t="shared" si="11"/>
        <v>64.788732394366207</v>
      </c>
      <c r="J114" s="21">
        <v>0.9</v>
      </c>
      <c r="K114" s="21">
        <v>-0.78</v>
      </c>
      <c r="T114" s="41">
        <v>6</v>
      </c>
      <c r="U114" s="42">
        <v>5</v>
      </c>
      <c r="AF114" s="26">
        <f t="shared" si="8"/>
        <v>51.333333333333336</v>
      </c>
      <c r="AG114" s="27">
        <f t="shared" si="9"/>
        <v>-0.10389610389610393</v>
      </c>
    </row>
    <row r="115" spans="1:33" ht="15">
      <c r="A115" s="19">
        <v>44337</v>
      </c>
      <c r="B115" s="20">
        <v>62</v>
      </c>
      <c r="C115" s="20">
        <v>17</v>
      </c>
      <c r="D115" s="20">
        <v>-8</v>
      </c>
      <c r="E115" s="20">
        <v>-3</v>
      </c>
      <c r="F115" s="20">
        <v>-143</v>
      </c>
      <c r="G115" s="20">
        <v>-57</v>
      </c>
      <c r="H115" s="20">
        <v>-250</v>
      </c>
      <c r="I115" s="21">
        <f t="shared" si="11"/>
        <v>78.48101265822784</v>
      </c>
      <c r="J115" s="21">
        <v>1.74</v>
      </c>
      <c r="K115" s="21">
        <v>-0.48</v>
      </c>
      <c r="T115" s="41">
        <v>7</v>
      </c>
      <c r="U115" s="42">
        <v>6</v>
      </c>
      <c r="AF115" s="26">
        <f t="shared" si="8"/>
        <v>56</v>
      </c>
      <c r="AG115" s="27">
        <f t="shared" si="9"/>
        <v>0.10714285714285714</v>
      </c>
    </row>
    <row r="116" spans="1:33" ht="15">
      <c r="A116" s="19">
        <v>44340</v>
      </c>
      <c r="B116" s="20">
        <v>56</v>
      </c>
      <c r="C116" s="20">
        <v>23</v>
      </c>
      <c r="D116" s="20">
        <v>-15</v>
      </c>
      <c r="E116" s="20">
        <v>-7</v>
      </c>
      <c r="F116" s="20">
        <v>-206</v>
      </c>
      <c r="G116" s="20">
        <v>-77</v>
      </c>
      <c r="H116" s="20">
        <v>-250</v>
      </c>
      <c r="I116" s="21">
        <f t="shared" si="11"/>
        <v>70.886075949367083</v>
      </c>
      <c r="J116" s="21">
        <v>2.17</v>
      </c>
      <c r="K116" s="21">
        <v>1</v>
      </c>
      <c r="T116" s="41">
        <v>7</v>
      </c>
      <c r="U116" s="42">
        <v>4</v>
      </c>
      <c r="AF116" s="26">
        <f t="shared" si="8"/>
        <v>53.666666666666664</v>
      </c>
      <c r="AG116" s="27">
        <f t="shared" si="9"/>
        <v>4.3478260869565265E-2</v>
      </c>
    </row>
    <row r="117" spans="1:33" ht="15">
      <c r="A117" s="19">
        <v>44341</v>
      </c>
      <c r="B117" s="20">
        <v>48</v>
      </c>
      <c r="C117" s="20">
        <v>21</v>
      </c>
      <c r="D117" s="20">
        <v>-10</v>
      </c>
      <c r="E117" s="20">
        <v>-3</v>
      </c>
      <c r="F117" s="20">
        <v>-107</v>
      </c>
      <c r="G117" s="20">
        <v>-28</v>
      </c>
      <c r="H117" s="20">
        <v>-250</v>
      </c>
      <c r="I117" s="21">
        <f t="shared" si="11"/>
        <v>69.565217391304344</v>
      </c>
      <c r="J117" s="21">
        <v>0.54</v>
      </c>
      <c r="K117" s="21">
        <v>-1.2</v>
      </c>
      <c r="T117" s="41">
        <v>8</v>
      </c>
      <c r="U117" s="42">
        <v>5</v>
      </c>
      <c r="AF117" s="26">
        <f t="shared" si="8"/>
        <v>54.666666666666664</v>
      </c>
      <c r="AG117" s="27">
        <f t="shared" si="9"/>
        <v>-0.12195121951219508</v>
      </c>
    </row>
    <row r="118" spans="1:33" ht="15">
      <c r="A118" s="19">
        <v>44342</v>
      </c>
      <c r="B118" s="20">
        <v>59</v>
      </c>
      <c r="C118" s="20">
        <v>31</v>
      </c>
      <c r="D118" s="20">
        <v>-3</v>
      </c>
      <c r="E118" s="20">
        <v>-1</v>
      </c>
      <c r="F118" s="20">
        <v>-104</v>
      </c>
      <c r="G118" s="20">
        <v>-29</v>
      </c>
      <c r="H118" s="20">
        <v>-250</v>
      </c>
      <c r="I118" s="21">
        <f t="shared" si="11"/>
        <v>65.555555555555557</v>
      </c>
      <c r="J118" s="21">
        <v>1.77</v>
      </c>
      <c r="K118" s="21">
        <v>0.21</v>
      </c>
      <c r="T118" s="41">
        <v>5</v>
      </c>
      <c r="U118" s="42">
        <v>4</v>
      </c>
      <c r="AF118" s="26">
        <f t="shared" si="8"/>
        <v>55.333333333333336</v>
      </c>
      <c r="AG118" s="27">
        <f t="shared" si="9"/>
        <v>6.6265060240963805E-2</v>
      </c>
    </row>
    <row r="119" spans="1:33" ht="15">
      <c r="A119" s="19">
        <v>44343</v>
      </c>
      <c r="B119" s="20">
        <v>65</v>
      </c>
      <c r="C119" s="20">
        <v>16</v>
      </c>
      <c r="D119" s="20">
        <v>-4</v>
      </c>
      <c r="E119" s="20">
        <v>-2</v>
      </c>
      <c r="F119" s="20">
        <v>-87</v>
      </c>
      <c r="G119" s="20">
        <v>-28</v>
      </c>
      <c r="H119" s="20">
        <v>-250</v>
      </c>
      <c r="I119" s="21">
        <f t="shared" si="11"/>
        <v>80.246913580246911</v>
      </c>
      <c r="J119" s="21">
        <v>1.05</v>
      </c>
      <c r="K119" s="21">
        <v>-0.16</v>
      </c>
      <c r="T119" s="41">
        <v>6</v>
      </c>
      <c r="U119" s="42">
        <v>5</v>
      </c>
      <c r="AF119" s="26">
        <f t="shared" si="8"/>
        <v>54.333333333333336</v>
      </c>
      <c r="AG119" s="27">
        <f t="shared" si="9"/>
        <v>0.19631901840490792</v>
      </c>
    </row>
    <row r="120" spans="1:33" ht="15">
      <c r="A120" s="19">
        <v>44344</v>
      </c>
      <c r="B120" s="20">
        <v>48</v>
      </c>
      <c r="C120" s="20">
        <v>32</v>
      </c>
      <c r="D120" s="20">
        <v>-5</v>
      </c>
      <c r="E120" s="20">
        <v>-1</v>
      </c>
      <c r="F120" s="20">
        <v>-135</v>
      </c>
      <c r="G120" s="20">
        <v>-59</v>
      </c>
      <c r="H120" s="20">
        <v>-250</v>
      </c>
      <c r="I120" s="21">
        <f t="shared" ref="I120:I183" si="12">B120/(B120+C120)*100</f>
        <v>60</v>
      </c>
      <c r="J120" s="21">
        <v>1.73</v>
      </c>
      <c r="K120" s="21">
        <v>0.77</v>
      </c>
      <c r="T120" s="41">
        <v>6</v>
      </c>
      <c r="U120" s="42">
        <v>5</v>
      </c>
      <c r="AF120" s="26">
        <f t="shared" si="8"/>
        <v>57.333333333333336</v>
      </c>
      <c r="AG120" s="27">
        <f t="shared" si="9"/>
        <v>-0.16279069767441864</v>
      </c>
    </row>
    <row r="121" spans="1:33" ht="15">
      <c r="A121" s="19">
        <v>44347</v>
      </c>
      <c r="B121" s="20">
        <v>85</v>
      </c>
      <c r="C121" s="20">
        <v>26</v>
      </c>
      <c r="D121" s="20">
        <v>-8</v>
      </c>
      <c r="E121" s="20">
        <v>-4</v>
      </c>
      <c r="F121" s="20">
        <v>-108</v>
      </c>
      <c r="G121" s="20">
        <v>-26</v>
      </c>
      <c r="H121" s="20">
        <v>-250</v>
      </c>
      <c r="I121" s="21">
        <f t="shared" si="12"/>
        <v>76.576576576576571</v>
      </c>
      <c r="J121" s="21">
        <v>5.72</v>
      </c>
      <c r="K121" s="21">
        <v>3.19</v>
      </c>
      <c r="T121" s="41">
        <v>7</v>
      </c>
      <c r="U121" s="42">
        <v>5</v>
      </c>
      <c r="AF121" s="26">
        <f t="shared" si="8"/>
        <v>57.333333333333336</v>
      </c>
      <c r="AG121" s="27">
        <f t="shared" si="9"/>
        <v>0.48255813953488363</v>
      </c>
    </row>
    <row r="122" spans="1:33" ht="15">
      <c r="A122" s="19">
        <v>44348</v>
      </c>
      <c r="B122" s="66">
        <v>67</v>
      </c>
      <c r="C122" s="66">
        <v>22</v>
      </c>
      <c r="D122" s="67">
        <v>-12</v>
      </c>
      <c r="E122" s="67">
        <v>-5</v>
      </c>
      <c r="F122" s="67">
        <v>-124</v>
      </c>
      <c r="G122" s="67">
        <v>-34</v>
      </c>
      <c r="H122" s="67">
        <v>-250</v>
      </c>
      <c r="I122" s="21">
        <f t="shared" si="12"/>
        <v>75.280898876404493</v>
      </c>
      <c r="J122" s="72">
        <v>2.74</v>
      </c>
      <c r="K122" s="72">
        <v>1.39</v>
      </c>
      <c r="L122" s="73">
        <v>8</v>
      </c>
      <c r="M122" s="74"/>
      <c r="N122" s="74"/>
      <c r="O122" s="75"/>
      <c r="T122" s="41">
        <v>8</v>
      </c>
      <c r="U122" s="42">
        <v>6</v>
      </c>
      <c r="AF122" s="26">
        <f t="shared" si="8"/>
        <v>66</v>
      </c>
      <c r="AG122" s="27">
        <f t="shared" si="9"/>
        <v>1.5151515151515152E-2</v>
      </c>
    </row>
    <row r="123" spans="1:33" ht="15">
      <c r="A123" s="62">
        <v>44349</v>
      </c>
      <c r="B123" s="63">
        <v>54</v>
      </c>
      <c r="C123" s="63">
        <v>32</v>
      </c>
      <c r="D123" s="63">
        <v>-25</v>
      </c>
      <c r="E123" s="63">
        <v>-14</v>
      </c>
      <c r="F123" s="63">
        <v>-292</v>
      </c>
      <c r="G123" s="63">
        <v>-178</v>
      </c>
      <c r="H123" s="68">
        <v>-250</v>
      </c>
      <c r="I123" s="70">
        <f t="shared" si="12"/>
        <v>62.790697674418603</v>
      </c>
      <c r="J123" s="70">
        <v>0.63</v>
      </c>
      <c r="K123" s="70">
        <v>-1.57</v>
      </c>
      <c r="L123" s="70"/>
      <c r="M123" s="70"/>
      <c r="N123" s="70"/>
      <c r="O123" s="70"/>
      <c r="P123" s="70"/>
      <c r="Q123" s="70"/>
      <c r="R123" s="70"/>
      <c r="S123" s="70"/>
      <c r="T123" s="80">
        <v>9</v>
      </c>
      <c r="U123" s="81">
        <v>7</v>
      </c>
      <c r="V123" s="82"/>
      <c r="W123" s="83"/>
      <c r="X123" s="82"/>
      <c r="Y123" s="83"/>
      <c r="Z123" s="83"/>
      <c r="AA123" s="83"/>
      <c r="AB123" s="83"/>
      <c r="AC123" s="83"/>
      <c r="AD123" s="90"/>
      <c r="AE123" s="90"/>
      <c r="AF123" s="91">
        <f t="shared" si="8"/>
        <v>66.666666666666671</v>
      </c>
      <c r="AG123" s="95">
        <f t="shared" si="9"/>
        <v>-0.19000000000000006</v>
      </c>
    </row>
    <row r="124" spans="1:33" ht="15">
      <c r="A124" s="19">
        <v>44350</v>
      </c>
      <c r="B124" s="20">
        <v>63</v>
      </c>
      <c r="C124" s="20">
        <v>37</v>
      </c>
      <c r="D124" s="20">
        <v>-12</v>
      </c>
      <c r="E124" s="20">
        <v>-7</v>
      </c>
      <c r="F124" s="20">
        <v>-198</v>
      </c>
      <c r="G124" s="20">
        <v>-102</v>
      </c>
      <c r="H124" s="67">
        <v>-250</v>
      </c>
      <c r="I124" s="21">
        <f t="shared" si="12"/>
        <v>63</v>
      </c>
      <c r="J124" s="21">
        <v>1.19</v>
      </c>
      <c r="K124" s="21">
        <v>-1.42</v>
      </c>
      <c r="T124" s="41">
        <v>10</v>
      </c>
      <c r="U124" s="42">
        <v>4</v>
      </c>
      <c r="AF124" s="26">
        <f t="shared" si="8"/>
        <v>68.666666666666671</v>
      </c>
      <c r="AG124" s="27">
        <f t="shared" si="9"/>
        <v>-8.2524271844660255E-2</v>
      </c>
    </row>
    <row r="125" spans="1:33" ht="15">
      <c r="A125" s="19">
        <v>44351</v>
      </c>
      <c r="B125" s="20">
        <v>49</v>
      </c>
      <c r="C125" s="20">
        <v>23</v>
      </c>
      <c r="D125" s="20">
        <v>-19</v>
      </c>
      <c r="E125" s="20">
        <v>-8</v>
      </c>
      <c r="F125" s="20">
        <v>-202</v>
      </c>
      <c r="G125" s="20">
        <v>-99</v>
      </c>
      <c r="H125" s="67">
        <v>-250</v>
      </c>
      <c r="I125" s="21">
        <f t="shared" si="12"/>
        <v>68.055555555555557</v>
      </c>
      <c r="J125" s="21">
        <v>-0.17</v>
      </c>
      <c r="K125" s="21">
        <v>-2.0299999999999998</v>
      </c>
      <c r="T125" s="41">
        <v>5</v>
      </c>
      <c r="U125" s="42">
        <v>3</v>
      </c>
      <c r="AF125" s="26">
        <f t="shared" si="8"/>
        <v>61.333333333333336</v>
      </c>
      <c r="AG125" s="27">
        <f t="shared" si="9"/>
        <v>-0.20108695652173916</v>
      </c>
    </row>
    <row r="126" spans="1:33" ht="15">
      <c r="A126" s="19">
        <v>44354</v>
      </c>
      <c r="B126" s="20">
        <v>60</v>
      </c>
      <c r="C126" s="20">
        <v>28</v>
      </c>
      <c r="D126" s="20">
        <v>-14</v>
      </c>
      <c r="E126" s="20">
        <v>-9</v>
      </c>
      <c r="F126" s="20">
        <v>-163</v>
      </c>
      <c r="G126" s="20">
        <v>-54</v>
      </c>
      <c r="H126" s="67">
        <v>-250</v>
      </c>
      <c r="I126" s="21">
        <f t="shared" si="12"/>
        <v>68.181818181818173</v>
      </c>
      <c r="J126" s="21">
        <v>3.2</v>
      </c>
      <c r="K126" s="21">
        <v>0.4</v>
      </c>
      <c r="T126" s="41">
        <v>4</v>
      </c>
      <c r="U126" s="42">
        <v>3</v>
      </c>
      <c r="AF126" s="26">
        <f t="shared" si="8"/>
        <v>55.333333333333336</v>
      </c>
      <c r="AG126" s="27">
        <f t="shared" si="9"/>
        <v>8.4337349397590314E-2</v>
      </c>
    </row>
    <row r="127" spans="1:33" ht="15">
      <c r="A127" s="19">
        <v>44355</v>
      </c>
      <c r="B127" s="20">
        <v>53</v>
      </c>
      <c r="C127" s="20">
        <v>23</v>
      </c>
      <c r="D127" s="20">
        <v>-37</v>
      </c>
      <c r="E127" s="20">
        <v>-22</v>
      </c>
      <c r="F127" s="20">
        <v>-244</v>
      </c>
      <c r="G127" s="20">
        <v>-128</v>
      </c>
      <c r="H127" s="67">
        <v>-250</v>
      </c>
      <c r="I127" s="21">
        <f t="shared" si="12"/>
        <v>69.73684210526315</v>
      </c>
      <c r="J127" s="21">
        <v>1.68</v>
      </c>
      <c r="K127" s="21">
        <v>-0.53</v>
      </c>
      <c r="T127" s="41">
        <v>5</v>
      </c>
      <c r="U127" s="42">
        <v>4</v>
      </c>
      <c r="AF127" s="26">
        <f t="shared" si="8"/>
        <v>57.333333333333336</v>
      </c>
      <c r="AG127" s="27">
        <f t="shared" si="9"/>
        <v>-7.5581395348837246E-2</v>
      </c>
    </row>
    <row r="128" spans="1:33" ht="15">
      <c r="A128" s="19">
        <v>44356</v>
      </c>
      <c r="B128" s="20">
        <v>51</v>
      </c>
      <c r="C128" s="20">
        <v>21</v>
      </c>
      <c r="D128" s="20">
        <v>-14</v>
      </c>
      <c r="E128" s="20">
        <v>-5</v>
      </c>
      <c r="F128" s="20">
        <v>-162</v>
      </c>
      <c r="G128" s="20">
        <v>-74</v>
      </c>
      <c r="H128" s="67">
        <v>-250</v>
      </c>
      <c r="I128" s="21">
        <f t="shared" si="12"/>
        <v>70.833333333333343</v>
      </c>
      <c r="J128" s="21">
        <v>2.1800000000000002</v>
      </c>
      <c r="K128" s="21">
        <v>0.32</v>
      </c>
      <c r="T128" s="41">
        <v>6</v>
      </c>
      <c r="U128" s="42">
        <v>4</v>
      </c>
      <c r="AF128" s="26">
        <f t="shared" si="8"/>
        <v>54</v>
      </c>
      <c r="AG128" s="27">
        <f t="shared" si="9"/>
        <v>-5.5555555555555552E-2</v>
      </c>
    </row>
    <row r="129" spans="1:33" ht="15">
      <c r="A129" s="19">
        <v>44357</v>
      </c>
      <c r="B129" s="20">
        <v>63</v>
      </c>
      <c r="C129" s="20">
        <v>26</v>
      </c>
      <c r="D129" s="20">
        <v>-10</v>
      </c>
      <c r="E129" s="20">
        <v>-3</v>
      </c>
      <c r="F129" s="20">
        <v>-133</v>
      </c>
      <c r="G129" s="20">
        <v>-59</v>
      </c>
      <c r="H129" s="67">
        <v>-250</v>
      </c>
      <c r="I129" s="21">
        <f t="shared" si="12"/>
        <v>70.786516853932582</v>
      </c>
      <c r="J129" s="21">
        <v>1.78</v>
      </c>
      <c r="K129" s="21">
        <v>0.78</v>
      </c>
      <c r="T129" s="41">
        <v>7</v>
      </c>
      <c r="U129" s="42">
        <v>4</v>
      </c>
      <c r="AF129" s="26">
        <f t="shared" si="8"/>
        <v>54.666666666666664</v>
      </c>
      <c r="AG129" s="27">
        <f t="shared" si="9"/>
        <v>0.15243902439024395</v>
      </c>
    </row>
    <row r="130" spans="1:33" ht="15">
      <c r="A130" s="19">
        <v>44358</v>
      </c>
      <c r="B130" s="20">
        <v>60</v>
      </c>
      <c r="C130" s="20">
        <v>26</v>
      </c>
      <c r="D130" s="20">
        <v>-18</v>
      </c>
      <c r="E130" s="20">
        <v>-11</v>
      </c>
      <c r="F130" s="20">
        <v>-344</v>
      </c>
      <c r="G130" s="20">
        <v>-217</v>
      </c>
      <c r="H130" s="67">
        <v>-250</v>
      </c>
      <c r="I130" s="21">
        <f t="shared" si="12"/>
        <v>69.767441860465112</v>
      </c>
      <c r="J130" s="21">
        <v>3.53</v>
      </c>
      <c r="K130" s="21">
        <v>0.65</v>
      </c>
      <c r="T130" s="41">
        <v>5</v>
      </c>
      <c r="U130" s="42">
        <v>4</v>
      </c>
      <c r="AF130" s="26">
        <f t="shared" si="8"/>
        <v>55.666666666666664</v>
      </c>
      <c r="AG130" s="27">
        <f t="shared" si="9"/>
        <v>7.7844311377245554E-2</v>
      </c>
    </row>
    <row r="131" spans="1:33" ht="15">
      <c r="A131" s="62">
        <v>44362</v>
      </c>
      <c r="B131" s="63">
        <v>38</v>
      </c>
      <c r="C131" s="63">
        <v>15</v>
      </c>
      <c r="D131" s="63">
        <v>-37</v>
      </c>
      <c r="E131" s="63">
        <v>-16</v>
      </c>
      <c r="F131" s="63">
        <v>-430</v>
      </c>
      <c r="G131" s="63">
        <v>-232</v>
      </c>
      <c r="H131" s="68">
        <v>-250</v>
      </c>
      <c r="I131" s="70">
        <f t="shared" si="12"/>
        <v>71.698113207547166</v>
      </c>
      <c r="J131" s="70">
        <v>-0.61</v>
      </c>
      <c r="K131" s="70">
        <v>-2.78</v>
      </c>
      <c r="L131" s="70"/>
      <c r="M131" s="70"/>
      <c r="N131" s="70"/>
      <c r="O131" s="70"/>
      <c r="P131" s="70"/>
      <c r="Q131" s="70"/>
      <c r="R131" s="70"/>
      <c r="S131" s="70"/>
      <c r="T131" s="80">
        <v>2</v>
      </c>
      <c r="U131" s="81">
        <v>1</v>
      </c>
      <c r="V131" s="82"/>
      <c r="W131" s="83"/>
      <c r="X131" s="82"/>
      <c r="Y131" s="83"/>
      <c r="Z131" s="83"/>
      <c r="AA131" s="83"/>
      <c r="AB131" s="83"/>
      <c r="AC131" s="83"/>
      <c r="AD131" s="90"/>
      <c r="AE131" s="90"/>
      <c r="AF131" s="91">
        <f t="shared" si="8"/>
        <v>58</v>
      </c>
      <c r="AG131" s="95">
        <f t="shared" si="9"/>
        <v>-0.34482758620689657</v>
      </c>
    </row>
    <row r="132" spans="1:33" ht="15">
      <c r="A132" s="62">
        <v>44363</v>
      </c>
      <c r="B132" s="63">
        <v>35</v>
      </c>
      <c r="C132" s="63">
        <v>19</v>
      </c>
      <c r="D132" s="63">
        <v>-35</v>
      </c>
      <c r="E132" s="63">
        <v>-18</v>
      </c>
      <c r="F132" s="63">
        <v>-514</v>
      </c>
      <c r="G132" s="63">
        <v>-322</v>
      </c>
      <c r="H132" s="63">
        <v>-250</v>
      </c>
      <c r="I132" s="70">
        <f t="shared" si="12"/>
        <v>64.81481481481481</v>
      </c>
      <c r="J132" s="70">
        <v>-0.33</v>
      </c>
      <c r="K132" s="70">
        <v>-3.08</v>
      </c>
      <c r="T132" s="80">
        <v>3</v>
      </c>
      <c r="U132" s="81">
        <v>2</v>
      </c>
      <c r="AF132" s="91">
        <f t="shared" si="8"/>
        <v>53.666666666666664</v>
      </c>
      <c r="AG132" s="95">
        <f t="shared" si="9"/>
        <v>-0.34782608695652173</v>
      </c>
    </row>
    <row r="133" spans="1:33" ht="15">
      <c r="A133" s="19">
        <v>44364</v>
      </c>
      <c r="B133" s="20">
        <v>49</v>
      </c>
      <c r="C133" s="20">
        <v>28</v>
      </c>
      <c r="D133" s="20">
        <v>-11</v>
      </c>
      <c r="E133" s="20">
        <v>0</v>
      </c>
      <c r="F133" s="20">
        <v>-146</v>
      </c>
      <c r="G133" s="20">
        <v>-31</v>
      </c>
      <c r="H133" s="97">
        <v>-250</v>
      </c>
      <c r="I133" s="21">
        <f t="shared" si="12"/>
        <v>63.636363636363633</v>
      </c>
      <c r="J133" s="21">
        <v>1.62</v>
      </c>
      <c r="K133" s="21">
        <v>0.13</v>
      </c>
      <c r="T133" s="41">
        <v>3</v>
      </c>
      <c r="U133" s="42">
        <v>2</v>
      </c>
      <c r="AF133" s="26">
        <f t="shared" si="8"/>
        <v>44.333333333333336</v>
      </c>
      <c r="AG133" s="27">
        <f t="shared" si="9"/>
        <v>0.10526315789473678</v>
      </c>
    </row>
    <row r="134" spans="1:33" ht="15">
      <c r="A134" s="19">
        <v>44365</v>
      </c>
      <c r="B134" s="20">
        <v>58</v>
      </c>
      <c r="C134" s="20">
        <v>24</v>
      </c>
      <c r="D134" s="20">
        <v>-6</v>
      </c>
      <c r="E134" s="20">
        <v>-2</v>
      </c>
      <c r="F134" s="20">
        <v>-167</v>
      </c>
      <c r="G134" s="20">
        <v>-52</v>
      </c>
      <c r="H134" s="97">
        <v>-250</v>
      </c>
      <c r="I134" s="21">
        <f t="shared" si="12"/>
        <v>70.731707317073173</v>
      </c>
      <c r="J134" s="21">
        <v>3.5</v>
      </c>
      <c r="K134" s="21">
        <v>0.78</v>
      </c>
      <c r="T134" s="41">
        <v>4</v>
      </c>
      <c r="U134" s="42">
        <v>2</v>
      </c>
      <c r="AF134" s="26">
        <f t="shared" si="8"/>
        <v>40.666666666666664</v>
      </c>
      <c r="AG134" s="27">
        <f t="shared" si="9"/>
        <v>0.4262295081967214</v>
      </c>
    </row>
    <row r="135" spans="1:33" ht="15">
      <c r="A135" s="19">
        <v>44368</v>
      </c>
      <c r="B135" s="20">
        <v>69</v>
      </c>
      <c r="C135" s="20">
        <v>31</v>
      </c>
      <c r="D135" s="20">
        <v>-2</v>
      </c>
      <c r="E135" s="20">
        <v>-1</v>
      </c>
      <c r="F135" s="20">
        <v>-103</v>
      </c>
      <c r="G135" s="20">
        <v>-21</v>
      </c>
      <c r="H135" s="97">
        <v>-250</v>
      </c>
      <c r="I135" s="21">
        <f t="shared" si="12"/>
        <v>69</v>
      </c>
      <c r="J135" s="21">
        <v>2.68</v>
      </c>
      <c r="K135" s="21">
        <v>1.52</v>
      </c>
      <c r="T135" s="41">
        <v>5</v>
      </c>
      <c r="U135" s="42">
        <v>3</v>
      </c>
      <c r="AF135" s="26">
        <f t="shared" si="8"/>
        <v>47.333333333333336</v>
      </c>
      <c r="AG135" s="27">
        <f t="shared" si="9"/>
        <v>0.45774647887323938</v>
      </c>
    </row>
    <row r="136" spans="1:33" ht="15">
      <c r="A136" s="19">
        <v>44369</v>
      </c>
      <c r="B136" s="20">
        <v>66</v>
      </c>
      <c r="C136" s="20">
        <v>30</v>
      </c>
      <c r="D136" s="20">
        <v>-3</v>
      </c>
      <c r="E136" s="20">
        <v>-1</v>
      </c>
      <c r="F136" s="20">
        <v>-151</v>
      </c>
      <c r="G136" s="20">
        <v>-52</v>
      </c>
      <c r="H136" s="97">
        <v>-250</v>
      </c>
      <c r="I136" s="21">
        <f t="shared" si="12"/>
        <v>68.75</v>
      </c>
      <c r="J136" s="21">
        <v>2.79</v>
      </c>
      <c r="K136" s="21">
        <v>0.91</v>
      </c>
      <c r="T136" s="41">
        <v>6</v>
      </c>
      <c r="U136" s="42">
        <v>3</v>
      </c>
      <c r="AF136" s="26">
        <f t="shared" si="8"/>
        <v>58.666666666666664</v>
      </c>
      <c r="AG136" s="27">
        <f t="shared" si="9"/>
        <v>0.12500000000000006</v>
      </c>
    </row>
    <row r="137" spans="1:33" ht="15">
      <c r="A137" s="19">
        <v>44370</v>
      </c>
      <c r="B137" s="20">
        <v>51</v>
      </c>
      <c r="C137" s="20">
        <v>33</v>
      </c>
      <c r="D137" s="20">
        <v>-4</v>
      </c>
      <c r="E137" s="20">
        <v>-3</v>
      </c>
      <c r="F137" s="20">
        <v>-147</v>
      </c>
      <c r="G137" s="20">
        <v>-46</v>
      </c>
      <c r="H137" s="97">
        <v>-250</v>
      </c>
      <c r="I137" s="21">
        <f t="shared" si="12"/>
        <v>60.714285714285708</v>
      </c>
      <c r="J137" s="21">
        <v>1.73</v>
      </c>
      <c r="K137" s="21">
        <v>-0.51</v>
      </c>
      <c r="T137" s="41">
        <v>5</v>
      </c>
      <c r="U137" s="42">
        <v>3</v>
      </c>
      <c r="AF137" s="26">
        <f t="shared" si="8"/>
        <v>64.333333333333329</v>
      </c>
      <c r="AG137" s="27">
        <f t="shared" si="9"/>
        <v>-0.20725388601036263</v>
      </c>
    </row>
    <row r="138" spans="1:33" ht="15">
      <c r="A138" s="19">
        <v>44371</v>
      </c>
      <c r="B138" s="20">
        <v>55</v>
      </c>
      <c r="C138" s="20">
        <v>16</v>
      </c>
      <c r="D138" s="20">
        <v>-15</v>
      </c>
      <c r="E138" s="20">
        <v>-8</v>
      </c>
      <c r="F138" s="20">
        <v>-344</v>
      </c>
      <c r="G138" s="20">
        <v>-214</v>
      </c>
      <c r="H138" s="97">
        <v>-250</v>
      </c>
      <c r="I138" s="21">
        <f t="shared" si="12"/>
        <v>77.464788732394368</v>
      </c>
      <c r="J138" s="21">
        <v>1.1499999999999999</v>
      </c>
      <c r="K138" s="21">
        <v>-1.84</v>
      </c>
      <c r="T138" s="41">
        <v>4</v>
      </c>
      <c r="U138" s="42">
        <v>3</v>
      </c>
      <c r="AF138" s="26">
        <f t="shared" si="8"/>
        <v>62</v>
      </c>
      <c r="AG138" s="27">
        <f t="shared" si="9"/>
        <v>-0.11290322580645161</v>
      </c>
    </row>
    <row r="139" spans="1:33" ht="15">
      <c r="A139" s="19">
        <v>44372</v>
      </c>
      <c r="B139" s="20">
        <v>56</v>
      </c>
      <c r="C139" s="20">
        <v>19</v>
      </c>
      <c r="D139" s="20">
        <v>-8</v>
      </c>
      <c r="E139" s="20">
        <v>-3</v>
      </c>
      <c r="F139" s="20">
        <v>-215</v>
      </c>
      <c r="G139" s="20">
        <v>-79</v>
      </c>
      <c r="H139" s="97">
        <v>-250</v>
      </c>
      <c r="I139" s="21">
        <f t="shared" si="12"/>
        <v>74.666666666666671</v>
      </c>
      <c r="J139" s="21">
        <v>1.73</v>
      </c>
      <c r="K139" s="21">
        <v>0.44</v>
      </c>
      <c r="T139" s="41">
        <v>5</v>
      </c>
      <c r="U139" s="42">
        <v>4</v>
      </c>
      <c r="AF139" s="26">
        <f t="shared" ref="AF139:AF202" si="13">(B136+B137+B138)/3</f>
        <v>57.333333333333336</v>
      </c>
      <c r="AG139" s="27">
        <f t="shared" ref="AG139:AG202" si="14">(B139-AF139)/AF139</f>
        <v>-2.3255813953488413E-2</v>
      </c>
    </row>
    <row r="140" spans="1:33" ht="15">
      <c r="A140" s="19">
        <v>44375</v>
      </c>
      <c r="B140" s="20">
        <v>62</v>
      </c>
      <c r="C140" s="20">
        <v>29</v>
      </c>
      <c r="D140" s="20">
        <v>-18</v>
      </c>
      <c r="E140" s="20">
        <v>-9</v>
      </c>
      <c r="F140" s="20">
        <v>-164</v>
      </c>
      <c r="G140" s="20">
        <v>-73</v>
      </c>
      <c r="H140" s="97">
        <v>-250</v>
      </c>
      <c r="I140" s="21">
        <f t="shared" si="12"/>
        <v>68.131868131868131</v>
      </c>
      <c r="J140" s="21">
        <v>1.61</v>
      </c>
      <c r="K140" s="21">
        <v>0</v>
      </c>
      <c r="T140" s="41">
        <v>6</v>
      </c>
      <c r="U140" s="42">
        <v>5</v>
      </c>
      <c r="AF140" s="26">
        <f t="shared" si="13"/>
        <v>54</v>
      </c>
      <c r="AG140" s="27">
        <f t="shared" si="14"/>
        <v>0.14814814814814814</v>
      </c>
    </row>
    <row r="141" spans="1:33" ht="15">
      <c r="A141" s="19">
        <v>44376</v>
      </c>
      <c r="B141" s="20">
        <v>43</v>
      </c>
      <c r="C141" s="20">
        <v>23</v>
      </c>
      <c r="D141" s="20">
        <v>-9</v>
      </c>
      <c r="E141" s="20">
        <v>-1</v>
      </c>
      <c r="F141" s="20">
        <v>-269</v>
      </c>
      <c r="G141" s="20">
        <v>-141</v>
      </c>
      <c r="H141" s="97">
        <v>-250</v>
      </c>
      <c r="I141" s="21">
        <f t="shared" si="12"/>
        <v>65.151515151515156</v>
      </c>
      <c r="J141" s="21">
        <v>0.92</v>
      </c>
      <c r="K141" s="21">
        <v>-0.25</v>
      </c>
      <c r="T141" s="41">
        <v>3</v>
      </c>
      <c r="U141" s="42">
        <v>2</v>
      </c>
      <c r="AF141" s="26">
        <f t="shared" si="13"/>
        <v>57.666666666666664</v>
      </c>
      <c r="AG141" s="27">
        <f t="shared" si="14"/>
        <v>-0.25433526011560692</v>
      </c>
    </row>
    <row r="142" spans="1:33" ht="15">
      <c r="A142" s="19">
        <v>44377</v>
      </c>
      <c r="B142" s="20">
        <v>51</v>
      </c>
      <c r="C142" s="20">
        <v>33</v>
      </c>
      <c r="D142" s="20">
        <v>-8</v>
      </c>
      <c r="E142" s="20">
        <v>-3</v>
      </c>
      <c r="F142" s="20">
        <v>-145</v>
      </c>
      <c r="G142" s="20">
        <v>-48</v>
      </c>
      <c r="H142" s="97">
        <v>-250</v>
      </c>
      <c r="I142" s="21">
        <f t="shared" si="12"/>
        <v>60.714285714285708</v>
      </c>
      <c r="J142" s="21">
        <v>2.65</v>
      </c>
      <c r="K142" s="21">
        <v>-0.31</v>
      </c>
      <c r="T142" s="41">
        <v>4</v>
      </c>
      <c r="U142" s="42">
        <v>3</v>
      </c>
      <c r="AF142" s="26">
        <f t="shared" si="13"/>
        <v>53.666666666666664</v>
      </c>
      <c r="AG142" s="27">
        <f t="shared" si="14"/>
        <v>-4.9689440993788775E-2</v>
      </c>
    </row>
    <row r="143" spans="1:33" ht="15">
      <c r="A143" s="19">
        <v>44378</v>
      </c>
      <c r="B143" s="20">
        <v>52</v>
      </c>
      <c r="C143" s="20">
        <v>20</v>
      </c>
      <c r="D143" s="20">
        <v>-17</v>
      </c>
      <c r="E143" s="20">
        <v>-5</v>
      </c>
      <c r="F143" s="20">
        <v>-556</v>
      </c>
      <c r="G143" s="20">
        <v>-416</v>
      </c>
      <c r="H143" s="97">
        <v>-250</v>
      </c>
      <c r="I143" s="21">
        <f t="shared" si="12"/>
        <v>72.222222222222214</v>
      </c>
      <c r="J143" s="21">
        <v>-0.7</v>
      </c>
      <c r="K143" s="21">
        <v>-2.9</v>
      </c>
      <c r="T143" s="41">
        <v>5</v>
      </c>
      <c r="U143" s="42">
        <v>3</v>
      </c>
      <c r="AF143" s="26">
        <f t="shared" si="13"/>
        <v>52</v>
      </c>
      <c r="AG143" s="27">
        <f t="shared" si="14"/>
        <v>0</v>
      </c>
    </row>
    <row r="144" spans="1:33" ht="15">
      <c r="A144" s="19">
        <v>44379</v>
      </c>
      <c r="B144" s="20">
        <v>36</v>
      </c>
      <c r="C144" s="20">
        <v>20</v>
      </c>
      <c r="D144" s="20">
        <v>-5</v>
      </c>
      <c r="E144" s="20">
        <v>-2</v>
      </c>
      <c r="F144" s="20">
        <v>-383</v>
      </c>
      <c r="G144" s="20">
        <v>-195</v>
      </c>
      <c r="H144" s="97">
        <v>-250</v>
      </c>
      <c r="I144" s="21">
        <f t="shared" si="12"/>
        <v>64.285714285714292</v>
      </c>
      <c r="J144" s="21">
        <v>1.04</v>
      </c>
      <c r="K144" s="21">
        <v>-0.56000000000000005</v>
      </c>
      <c r="T144" s="41">
        <v>4</v>
      </c>
      <c r="U144" s="42">
        <v>3</v>
      </c>
      <c r="AF144" s="26">
        <f t="shared" si="13"/>
        <v>48.666666666666664</v>
      </c>
      <c r="AG144" s="27">
        <f t="shared" si="14"/>
        <v>-0.26027397260273971</v>
      </c>
    </row>
    <row r="145" spans="1:33" ht="15">
      <c r="A145" s="19">
        <v>44382</v>
      </c>
      <c r="B145" s="20">
        <v>70</v>
      </c>
      <c r="C145" s="20">
        <v>24</v>
      </c>
      <c r="D145" s="20">
        <v>-12</v>
      </c>
      <c r="E145" s="20">
        <v>-9</v>
      </c>
      <c r="F145" s="20">
        <v>-179</v>
      </c>
      <c r="G145" s="20">
        <v>-57</v>
      </c>
      <c r="H145" s="97">
        <v>-250</v>
      </c>
      <c r="I145" s="21">
        <f t="shared" si="12"/>
        <v>74.468085106382972</v>
      </c>
      <c r="J145" s="21">
        <v>3.97</v>
      </c>
      <c r="K145" s="21">
        <v>1.23</v>
      </c>
      <c r="T145" s="41">
        <v>5</v>
      </c>
      <c r="U145" s="42">
        <v>3</v>
      </c>
      <c r="AF145" s="26">
        <f t="shared" si="13"/>
        <v>46.333333333333336</v>
      </c>
      <c r="AG145" s="27">
        <f t="shared" si="14"/>
        <v>0.51079136690647475</v>
      </c>
    </row>
    <row r="146" spans="1:33" ht="15">
      <c r="A146" s="19">
        <v>44383</v>
      </c>
      <c r="B146" s="20">
        <v>38</v>
      </c>
      <c r="C146" s="20">
        <v>26</v>
      </c>
      <c r="D146" s="20">
        <v>-21</v>
      </c>
      <c r="E146" s="20">
        <v>-7</v>
      </c>
      <c r="F146" s="20">
        <v>-413</v>
      </c>
      <c r="G146" s="20">
        <v>-159</v>
      </c>
      <c r="H146" s="97">
        <v>-250</v>
      </c>
      <c r="I146" s="21">
        <f t="shared" si="12"/>
        <v>59.375</v>
      </c>
      <c r="J146" s="21">
        <v>0.73</v>
      </c>
      <c r="K146" s="21">
        <v>-0.96</v>
      </c>
      <c r="T146" s="41">
        <v>2</v>
      </c>
      <c r="U146" s="42">
        <v>1</v>
      </c>
      <c r="AF146" s="26">
        <f t="shared" si="13"/>
        <v>52.666666666666664</v>
      </c>
      <c r="AG146" s="27">
        <f t="shared" si="14"/>
        <v>-0.27848101265822783</v>
      </c>
    </row>
    <row r="147" spans="1:33" ht="15">
      <c r="A147" s="19">
        <v>44384</v>
      </c>
      <c r="B147" s="20">
        <v>63</v>
      </c>
      <c r="C147" s="20">
        <v>25</v>
      </c>
      <c r="D147" s="20">
        <v>-7</v>
      </c>
      <c r="E147" s="20">
        <v>-1</v>
      </c>
      <c r="F147" s="20">
        <v>-172</v>
      </c>
      <c r="G147" s="20">
        <v>-21</v>
      </c>
      <c r="H147" s="97">
        <v>-250</v>
      </c>
      <c r="I147" s="21">
        <f t="shared" si="12"/>
        <v>71.590909090909093</v>
      </c>
      <c r="J147" s="21">
        <v>2.09</v>
      </c>
      <c r="K147" s="21">
        <v>0.31</v>
      </c>
      <c r="T147" s="41">
        <v>3</v>
      </c>
      <c r="U147" s="42">
        <v>2</v>
      </c>
      <c r="AF147" s="26">
        <f t="shared" si="13"/>
        <v>48</v>
      </c>
      <c r="AG147" s="27">
        <f t="shared" si="14"/>
        <v>0.3125</v>
      </c>
    </row>
    <row r="148" spans="1:33" ht="15">
      <c r="A148" s="19">
        <v>44385</v>
      </c>
      <c r="B148" s="20">
        <v>46</v>
      </c>
      <c r="C148" s="20">
        <v>16</v>
      </c>
      <c r="D148" s="20">
        <v>-9</v>
      </c>
      <c r="E148" s="20">
        <v>-4</v>
      </c>
      <c r="F148" s="20">
        <v>-241</v>
      </c>
      <c r="G148" s="20">
        <v>-116</v>
      </c>
      <c r="H148" s="97">
        <v>-250</v>
      </c>
      <c r="I148" s="21">
        <f t="shared" si="12"/>
        <v>74.193548387096769</v>
      </c>
      <c r="J148" s="21">
        <v>1.5329999999999999</v>
      </c>
      <c r="K148" s="21">
        <v>0.17</v>
      </c>
      <c r="T148" s="41">
        <v>4</v>
      </c>
      <c r="U148" s="42">
        <v>2</v>
      </c>
      <c r="AF148" s="26">
        <f t="shared" si="13"/>
        <v>57</v>
      </c>
      <c r="AG148" s="27">
        <f t="shared" si="14"/>
        <v>-0.19298245614035087</v>
      </c>
    </row>
    <row r="149" spans="1:33" ht="15">
      <c r="A149" s="19">
        <v>44386</v>
      </c>
      <c r="B149" s="20">
        <v>64</v>
      </c>
      <c r="C149" s="20">
        <v>17</v>
      </c>
      <c r="D149" s="20">
        <v>-9</v>
      </c>
      <c r="E149" s="20">
        <v>-3</v>
      </c>
      <c r="F149" s="20">
        <v>-305</v>
      </c>
      <c r="G149" s="20">
        <v>-79</v>
      </c>
      <c r="H149" s="97">
        <v>-250</v>
      </c>
      <c r="I149" s="21">
        <f t="shared" si="12"/>
        <v>79.012345679012341</v>
      </c>
      <c r="J149" s="21">
        <v>2.52</v>
      </c>
      <c r="K149" s="21">
        <v>0.5</v>
      </c>
      <c r="T149" s="41">
        <v>3</v>
      </c>
      <c r="U149" s="42">
        <v>2</v>
      </c>
      <c r="AF149" s="26">
        <f t="shared" si="13"/>
        <v>49</v>
      </c>
      <c r="AG149" s="27">
        <f t="shared" si="14"/>
        <v>0.30612244897959184</v>
      </c>
    </row>
    <row r="150" spans="1:33" ht="15">
      <c r="A150" s="19">
        <v>44389</v>
      </c>
      <c r="B150" s="20">
        <v>83</v>
      </c>
      <c r="C150" s="20">
        <v>43</v>
      </c>
      <c r="D150" s="20">
        <v>-8</v>
      </c>
      <c r="E150" s="20">
        <v>-3</v>
      </c>
      <c r="F150" s="20">
        <v>-88</v>
      </c>
      <c r="G150" s="20">
        <v>-40</v>
      </c>
      <c r="H150" s="97">
        <v>-250</v>
      </c>
      <c r="I150" s="21">
        <f t="shared" si="12"/>
        <v>65.873015873015873</v>
      </c>
      <c r="J150" s="21">
        <v>4.38</v>
      </c>
      <c r="K150" s="21">
        <v>3.14</v>
      </c>
      <c r="T150" s="41">
        <v>4</v>
      </c>
      <c r="U150" s="42">
        <v>3</v>
      </c>
      <c r="AF150" s="26">
        <f t="shared" si="13"/>
        <v>57.666666666666664</v>
      </c>
      <c r="AG150" s="27">
        <f t="shared" si="14"/>
        <v>0.43930635838150295</v>
      </c>
    </row>
    <row r="151" spans="1:33" ht="15">
      <c r="A151" s="19">
        <v>44390</v>
      </c>
      <c r="B151" s="20">
        <v>63</v>
      </c>
      <c r="C151" s="20">
        <v>25</v>
      </c>
      <c r="D151" s="20">
        <v>-9</v>
      </c>
      <c r="E151" s="20">
        <v>-4</v>
      </c>
      <c r="F151" s="20">
        <v>-262</v>
      </c>
      <c r="G151" s="20">
        <v>-121</v>
      </c>
      <c r="H151" s="97">
        <v>-250</v>
      </c>
      <c r="I151" s="21">
        <f t="shared" si="12"/>
        <v>71.590909090909093</v>
      </c>
      <c r="J151" s="21">
        <v>0.37</v>
      </c>
      <c r="K151" s="21">
        <v>-0.92</v>
      </c>
      <c r="T151" s="41">
        <v>4</v>
      </c>
      <c r="U151" s="42">
        <v>3</v>
      </c>
      <c r="AF151" s="26">
        <f t="shared" si="13"/>
        <v>64.333333333333329</v>
      </c>
      <c r="AG151" s="27">
        <f t="shared" si="14"/>
        <v>-2.0725388601036197E-2</v>
      </c>
    </row>
    <row r="152" spans="1:33" ht="15">
      <c r="A152" s="19">
        <v>44391</v>
      </c>
      <c r="B152" s="20">
        <v>52</v>
      </c>
      <c r="C152" s="20">
        <v>24</v>
      </c>
      <c r="D152" s="20">
        <v>-21</v>
      </c>
      <c r="E152" s="20">
        <v>-14</v>
      </c>
      <c r="F152" s="20">
        <v>-321</v>
      </c>
      <c r="G152" s="20">
        <v>-192</v>
      </c>
      <c r="H152" s="97">
        <v>-250</v>
      </c>
      <c r="I152" s="21">
        <f t="shared" si="12"/>
        <v>68.421052631578945</v>
      </c>
      <c r="J152" s="21">
        <v>0.98</v>
      </c>
      <c r="K152" s="21">
        <v>-0.77</v>
      </c>
      <c r="T152" s="41">
        <v>3</v>
      </c>
      <c r="U152" s="42">
        <v>2</v>
      </c>
      <c r="AF152" s="26">
        <f t="shared" si="13"/>
        <v>70</v>
      </c>
      <c r="AG152" s="27">
        <f t="shared" si="14"/>
        <v>-0.25714285714285712</v>
      </c>
    </row>
    <row r="153" spans="1:33" ht="15">
      <c r="A153" s="19">
        <v>44392</v>
      </c>
      <c r="B153" s="20">
        <v>45</v>
      </c>
      <c r="C153" s="20">
        <v>19</v>
      </c>
      <c r="D153" s="20">
        <v>-32</v>
      </c>
      <c r="E153" s="20">
        <v>-19</v>
      </c>
      <c r="F153" s="20">
        <v>-565</v>
      </c>
      <c r="G153" s="20">
        <v>-206</v>
      </c>
      <c r="H153" s="97">
        <v>-250</v>
      </c>
      <c r="I153" s="21">
        <f t="shared" si="12"/>
        <v>70.3125</v>
      </c>
      <c r="J153" s="21">
        <v>-0.67</v>
      </c>
      <c r="K153" s="21">
        <v>-2.52</v>
      </c>
      <c r="T153" s="41">
        <v>4</v>
      </c>
      <c r="U153" s="42">
        <v>2</v>
      </c>
      <c r="AF153" s="26">
        <f t="shared" si="13"/>
        <v>66</v>
      </c>
      <c r="AG153" s="27">
        <f t="shared" si="14"/>
        <v>-0.31818181818181818</v>
      </c>
    </row>
    <row r="154" spans="1:33" ht="15">
      <c r="A154" s="19">
        <v>44393</v>
      </c>
      <c r="B154" s="20">
        <v>35</v>
      </c>
      <c r="C154" s="20">
        <v>47</v>
      </c>
      <c r="D154" s="20">
        <v>-10</v>
      </c>
      <c r="E154" s="20">
        <v>-5</v>
      </c>
      <c r="F154" s="20">
        <v>-140</v>
      </c>
      <c r="G154" s="20">
        <v>-110</v>
      </c>
      <c r="H154" s="97">
        <v>-250</v>
      </c>
      <c r="I154" s="21">
        <f t="shared" si="12"/>
        <v>42.68292682926829</v>
      </c>
      <c r="J154" s="21">
        <v>1.74</v>
      </c>
      <c r="K154" s="21">
        <v>0.27</v>
      </c>
      <c r="T154" s="41">
        <v>5</v>
      </c>
      <c r="U154" s="42">
        <v>3</v>
      </c>
      <c r="AF154" s="26">
        <f t="shared" si="13"/>
        <v>53.333333333333336</v>
      </c>
      <c r="AG154" s="27">
        <f t="shared" si="14"/>
        <v>-0.34375000000000006</v>
      </c>
    </row>
    <row r="155" spans="1:33" ht="15">
      <c r="A155" s="19">
        <v>44396</v>
      </c>
      <c r="B155" s="20">
        <v>52</v>
      </c>
      <c r="C155" s="20">
        <v>24</v>
      </c>
      <c r="D155" s="20">
        <v>-23</v>
      </c>
      <c r="E155" s="20">
        <v>-12</v>
      </c>
      <c r="F155" s="20">
        <v>-324</v>
      </c>
      <c r="G155" s="20">
        <v>-170</v>
      </c>
      <c r="H155" s="97">
        <v>-250</v>
      </c>
      <c r="I155" s="21">
        <f t="shared" si="12"/>
        <v>68.421052631578945</v>
      </c>
      <c r="J155" s="21">
        <v>0.61</v>
      </c>
      <c r="K155" s="21">
        <v>-2.4700000000000002</v>
      </c>
      <c r="T155" s="41">
        <v>4</v>
      </c>
      <c r="U155" s="42">
        <v>2</v>
      </c>
      <c r="AF155" s="26">
        <f t="shared" si="13"/>
        <v>44</v>
      </c>
      <c r="AG155" s="27">
        <f t="shared" si="14"/>
        <v>0.18181818181818182</v>
      </c>
    </row>
    <row r="156" spans="1:33" ht="15">
      <c r="A156" s="19">
        <v>44397</v>
      </c>
      <c r="B156" s="20">
        <v>46</v>
      </c>
      <c r="C156" s="20">
        <v>9</v>
      </c>
      <c r="D156" s="20">
        <v>-12</v>
      </c>
      <c r="E156" s="20">
        <v>-4</v>
      </c>
      <c r="F156" s="20">
        <v>-212</v>
      </c>
      <c r="G156" s="20">
        <v>-51</v>
      </c>
      <c r="H156" s="97">
        <v>-250</v>
      </c>
      <c r="I156" s="21">
        <f t="shared" si="12"/>
        <v>83.636363636363626</v>
      </c>
      <c r="J156" s="21">
        <v>2.8</v>
      </c>
      <c r="K156" s="21">
        <v>7.0000000000000007E-2</v>
      </c>
      <c r="T156" s="41">
        <v>5</v>
      </c>
      <c r="U156" s="42">
        <v>3</v>
      </c>
      <c r="AF156" s="26">
        <f t="shared" si="13"/>
        <v>44</v>
      </c>
      <c r="AG156" s="27">
        <f t="shared" si="14"/>
        <v>4.5454545454545456E-2</v>
      </c>
    </row>
    <row r="157" spans="1:33" ht="15">
      <c r="A157" s="19">
        <v>44398</v>
      </c>
      <c r="B157" s="20">
        <v>84</v>
      </c>
      <c r="C157" s="20">
        <v>28</v>
      </c>
      <c r="D157" s="20">
        <v>-5</v>
      </c>
      <c r="E157" s="20">
        <v>-2</v>
      </c>
      <c r="F157" s="20">
        <v>-51</v>
      </c>
      <c r="G157" s="20">
        <v>-19</v>
      </c>
      <c r="H157" s="97">
        <v>-250</v>
      </c>
      <c r="I157" s="21">
        <f t="shared" si="12"/>
        <v>75</v>
      </c>
      <c r="J157" s="21">
        <v>4.32</v>
      </c>
      <c r="K157" s="21">
        <v>3.43</v>
      </c>
      <c r="T157" s="41">
        <v>6</v>
      </c>
      <c r="U157" s="42">
        <v>3</v>
      </c>
      <c r="AF157" s="26">
        <f t="shared" si="13"/>
        <v>44.333333333333336</v>
      </c>
      <c r="AG157" s="27">
        <f t="shared" si="14"/>
        <v>0.89473684210526305</v>
      </c>
    </row>
    <row r="158" spans="1:33" ht="15">
      <c r="A158" s="19">
        <v>44399</v>
      </c>
      <c r="B158" s="20">
        <v>56</v>
      </c>
      <c r="C158" s="20">
        <v>33</v>
      </c>
      <c r="D158" s="20">
        <v>-13</v>
      </c>
      <c r="E158" s="20">
        <v>-6</v>
      </c>
      <c r="F158" s="20">
        <v>-220</v>
      </c>
      <c r="G158" s="20">
        <v>-89</v>
      </c>
      <c r="H158" s="97">
        <v>-250</v>
      </c>
      <c r="I158" s="21">
        <f t="shared" si="12"/>
        <v>62.921348314606739</v>
      </c>
      <c r="J158" s="21">
        <v>3.52</v>
      </c>
      <c r="K158" s="21">
        <v>1.99</v>
      </c>
      <c r="T158" s="41">
        <v>2</v>
      </c>
      <c r="U158" s="42">
        <v>1</v>
      </c>
      <c r="AF158" s="26">
        <f t="shared" si="13"/>
        <v>60.666666666666664</v>
      </c>
      <c r="AG158" s="27">
        <f t="shared" si="14"/>
        <v>-7.6923076923076886E-2</v>
      </c>
    </row>
    <row r="159" spans="1:33" ht="15">
      <c r="A159" s="19">
        <v>44400</v>
      </c>
      <c r="B159" s="20">
        <v>47</v>
      </c>
      <c r="C159" s="20">
        <v>26</v>
      </c>
      <c r="D159" s="20">
        <v>-17</v>
      </c>
      <c r="E159" s="20">
        <v>-10</v>
      </c>
      <c r="F159" s="20">
        <v>-521</v>
      </c>
      <c r="G159" s="20">
        <v>-274</v>
      </c>
      <c r="H159" s="97">
        <v>-250</v>
      </c>
      <c r="I159" s="21">
        <f t="shared" si="12"/>
        <v>64.38356164383562</v>
      </c>
      <c r="J159" s="21">
        <v>1.74</v>
      </c>
      <c r="K159" s="21">
        <v>-0.18</v>
      </c>
      <c r="T159" s="41">
        <v>3</v>
      </c>
      <c r="U159" s="42">
        <v>2</v>
      </c>
      <c r="AF159" s="26">
        <f t="shared" si="13"/>
        <v>62</v>
      </c>
      <c r="AG159" s="27">
        <f t="shared" si="14"/>
        <v>-0.24193548387096775</v>
      </c>
    </row>
    <row r="160" spans="1:33" ht="15">
      <c r="A160" s="19">
        <v>44403</v>
      </c>
      <c r="B160" s="20">
        <v>37</v>
      </c>
      <c r="C160" s="20">
        <v>28</v>
      </c>
      <c r="D160" s="20">
        <v>-58</v>
      </c>
      <c r="E160" s="20">
        <v>-31</v>
      </c>
      <c r="F160" s="20">
        <v>-971</v>
      </c>
      <c r="G160" s="20">
        <v>-402</v>
      </c>
      <c r="H160" s="97">
        <v>-250</v>
      </c>
      <c r="I160" s="21">
        <f t="shared" si="12"/>
        <v>56.92307692307692</v>
      </c>
      <c r="J160" s="21">
        <v>3.94</v>
      </c>
      <c r="K160" s="21">
        <v>0.72</v>
      </c>
      <c r="T160" s="41">
        <v>4</v>
      </c>
      <c r="U160" s="42">
        <v>2</v>
      </c>
      <c r="AF160" s="26">
        <f t="shared" si="13"/>
        <v>62.333333333333336</v>
      </c>
      <c r="AG160" s="27">
        <f t="shared" si="14"/>
        <v>-0.40641711229946526</v>
      </c>
    </row>
    <row r="161" spans="1:33" ht="15">
      <c r="A161" s="19">
        <v>44404</v>
      </c>
      <c r="B161" s="20">
        <v>26</v>
      </c>
      <c r="C161" s="20">
        <v>50</v>
      </c>
      <c r="D161" s="20">
        <v>-82</v>
      </c>
      <c r="E161" s="20">
        <v>-57</v>
      </c>
      <c r="F161" s="20">
        <v>-832</v>
      </c>
      <c r="G161" s="20">
        <v>-650</v>
      </c>
      <c r="H161" s="97">
        <v>-250</v>
      </c>
      <c r="I161" s="21">
        <f t="shared" si="12"/>
        <v>34.210526315789473</v>
      </c>
      <c r="J161" s="21">
        <v>0.05</v>
      </c>
      <c r="K161" s="21">
        <v>-4.03</v>
      </c>
      <c r="T161" s="41">
        <v>5</v>
      </c>
      <c r="U161" s="42">
        <v>3</v>
      </c>
      <c r="AF161" s="26">
        <f t="shared" si="13"/>
        <v>46.666666666666664</v>
      </c>
      <c r="AG161" s="27">
        <f t="shared" si="14"/>
        <v>-0.44285714285714284</v>
      </c>
    </row>
    <row r="162" spans="1:33" ht="15">
      <c r="A162" s="19">
        <v>44405</v>
      </c>
      <c r="B162" s="20">
        <v>37</v>
      </c>
      <c r="C162" s="20">
        <v>11</v>
      </c>
      <c r="D162" s="20">
        <v>-146</v>
      </c>
      <c r="E162" s="20">
        <v>-36</v>
      </c>
      <c r="F162" s="20">
        <v>-2101</v>
      </c>
      <c r="G162" s="20">
        <v>-837</v>
      </c>
      <c r="H162" s="97">
        <v>-250</v>
      </c>
      <c r="I162" s="21">
        <f t="shared" si="12"/>
        <v>77.083333333333343</v>
      </c>
      <c r="J162" s="21">
        <v>-0.35</v>
      </c>
      <c r="K162" s="21">
        <v>-5.7</v>
      </c>
      <c r="T162" s="41">
        <v>3</v>
      </c>
      <c r="U162" s="42">
        <v>2</v>
      </c>
      <c r="AF162" s="26">
        <f t="shared" si="13"/>
        <v>36.666666666666664</v>
      </c>
      <c r="AG162" s="27">
        <f t="shared" si="14"/>
        <v>9.0909090909091564E-3</v>
      </c>
    </row>
    <row r="163" spans="1:33" ht="15">
      <c r="A163" s="19">
        <v>44406</v>
      </c>
      <c r="B163" s="20">
        <v>115</v>
      </c>
      <c r="C163" s="20">
        <v>31</v>
      </c>
      <c r="D163" s="20">
        <v>-2</v>
      </c>
      <c r="E163" s="20">
        <v>-1</v>
      </c>
      <c r="F163" s="20">
        <v>-53</v>
      </c>
      <c r="G163" s="20">
        <v>-11</v>
      </c>
      <c r="H163" s="20">
        <v>-250</v>
      </c>
      <c r="I163" s="21">
        <f t="shared" si="12"/>
        <v>78.767123287671239</v>
      </c>
      <c r="J163" s="21">
        <v>7.22</v>
      </c>
      <c r="K163" s="21">
        <v>5.26</v>
      </c>
      <c r="T163" s="41">
        <v>4</v>
      </c>
      <c r="U163" s="42">
        <v>2</v>
      </c>
      <c r="AF163" s="26">
        <f t="shared" si="13"/>
        <v>33.333333333333336</v>
      </c>
      <c r="AG163" s="27">
        <f t="shared" si="14"/>
        <v>2.4499999999999997</v>
      </c>
    </row>
    <row r="164" spans="1:33" ht="15">
      <c r="A164" s="19">
        <v>44407</v>
      </c>
      <c r="B164" s="20">
        <v>81</v>
      </c>
      <c r="C164" s="20">
        <v>27</v>
      </c>
      <c r="D164" s="20">
        <v>-24</v>
      </c>
      <c r="E164" s="20">
        <v>-10</v>
      </c>
      <c r="F164" s="20">
        <v>-380</v>
      </c>
      <c r="G164" s="20">
        <v>-154</v>
      </c>
      <c r="H164" s="20">
        <v>-250</v>
      </c>
      <c r="I164" s="21">
        <f t="shared" si="12"/>
        <v>75</v>
      </c>
      <c r="J164" s="21">
        <v>4.3899999999999997</v>
      </c>
      <c r="K164" s="21">
        <v>3.59</v>
      </c>
      <c r="T164" s="41">
        <v>3</v>
      </c>
      <c r="U164" s="42">
        <v>2</v>
      </c>
      <c r="AF164" s="26">
        <f t="shared" si="13"/>
        <v>59.333333333333336</v>
      </c>
      <c r="AG164" s="27">
        <f t="shared" si="14"/>
        <v>0.36516853932584264</v>
      </c>
    </row>
    <row r="165" spans="1:33" ht="15">
      <c r="A165" s="19">
        <v>44410</v>
      </c>
      <c r="B165" s="20">
        <v>96</v>
      </c>
      <c r="C165" s="20">
        <v>49</v>
      </c>
      <c r="D165" s="20">
        <v>-22</v>
      </c>
      <c r="E165" s="20">
        <v>-6</v>
      </c>
      <c r="F165" s="20">
        <v>-367</v>
      </c>
      <c r="G165" s="20">
        <v>-83</v>
      </c>
      <c r="H165" s="20">
        <v>-250</v>
      </c>
      <c r="I165" s="21">
        <f t="shared" si="12"/>
        <v>66.206896551724142</v>
      </c>
      <c r="J165" s="21">
        <v>2.2400000000000002</v>
      </c>
      <c r="K165" s="21">
        <v>0.72</v>
      </c>
      <c r="T165" s="41">
        <v>4</v>
      </c>
      <c r="U165" s="42">
        <v>3</v>
      </c>
      <c r="AF165" s="26">
        <f t="shared" si="13"/>
        <v>77.666666666666671</v>
      </c>
      <c r="AG165" s="27">
        <f t="shared" si="14"/>
        <v>0.23605150214592266</v>
      </c>
    </row>
    <row r="166" spans="1:33" ht="15">
      <c r="A166" s="19">
        <v>44411</v>
      </c>
      <c r="B166" s="20">
        <v>53</v>
      </c>
      <c r="C166" s="20">
        <v>28</v>
      </c>
      <c r="D166" s="20">
        <v>-52</v>
      </c>
      <c r="E166" s="20">
        <v>-33</v>
      </c>
      <c r="F166" s="20">
        <v>-541</v>
      </c>
      <c r="G166" s="20">
        <v>-372</v>
      </c>
      <c r="H166" s="20">
        <v>-250</v>
      </c>
      <c r="I166" s="21">
        <f t="shared" si="12"/>
        <v>65.432098765432102</v>
      </c>
      <c r="J166" s="21">
        <v>0.22</v>
      </c>
      <c r="K166" s="21">
        <v>-1.73</v>
      </c>
      <c r="T166" s="41">
        <v>3</v>
      </c>
      <c r="U166" s="42">
        <v>2</v>
      </c>
      <c r="AF166" s="26">
        <f t="shared" si="13"/>
        <v>97.333333333333329</v>
      </c>
      <c r="AG166" s="27">
        <f t="shared" si="14"/>
        <v>-0.45547945205479451</v>
      </c>
    </row>
    <row r="167" spans="1:33" ht="15">
      <c r="A167" s="19">
        <v>44412</v>
      </c>
      <c r="B167" s="20">
        <v>87</v>
      </c>
      <c r="C167" s="20">
        <v>23</v>
      </c>
      <c r="D167" s="20">
        <v>-6</v>
      </c>
      <c r="E167" s="20">
        <v>-2</v>
      </c>
      <c r="F167" s="20">
        <v>-141</v>
      </c>
      <c r="G167" s="20">
        <v>-22</v>
      </c>
      <c r="H167" s="20">
        <v>-250</v>
      </c>
      <c r="I167" s="21">
        <f t="shared" si="12"/>
        <v>79.090909090909093</v>
      </c>
      <c r="J167" s="21">
        <v>2.17</v>
      </c>
      <c r="K167" s="21">
        <v>0.54</v>
      </c>
      <c r="T167" s="41">
        <v>3</v>
      </c>
      <c r="U167" s="42">
        <v>2</v>
      </c>
      <c r="AF167" s="26">
        <f t="shared" si="13"/>
        <v>76.666666666666671</v>
      </c>
      <c r="AG167" s="27">
        <f t="shared" si="14"/>
        <v>0.13478260869565212</v>
      </c>
    </row>
    <row r="168" spans="1:33" ht="15">
      <c r="A168" s="19">
        <v>44413</v>
      </c>
      <c r="B168" s="20">
        <v>50</v>
      </c>
      <c r="C168" s="20">
        <v>21</v>
      </c>
      <c r="D168" s="20">
        <v>-13</v>
      </c>
      <c r="E168" s="20">
        <v>-3</v>
      </c>
      <c r="F168" s="20">
        <v>-647</v>
      </c>
      <c r="G168" s="20">
        <v>-170</v>
      </c>
      <c r="H168" s="20">
        <v>-250</v>
      </c>
      <c r="I168" s="21">
        <f t="shared" si="12"/>
        <v>70.422535211267601</v>
      </c>
      <c r="J168" s="21">
        <v>2.34</v>
      </c>
      <c r="K168" s="21">
        <v>1.01</v>
      </c>
      <c r="T168" s="41">
        <v>4</v>
      </c>
      <c r="U168" s="42">
        <v>3</v>
      </c>
      <c r="AF168" s="26">
        <f t="shared" si="13"/>
        <v>78.666666666666671</v>
      </c>
      <c r="AG168" s="27">
        <f t="shared" si="14"/>
        <v>-0.36440677966101698</v>
      </c>
    </row>
    <row r="169" spans="1:33" ht="15">
      <c r="A169" s="19">
        <v>44414</v>
      </c>
      <c r="B169" s="20">
        <v>59</v>
      </c>
      <c r="C169" s="20">
        <v>30</v>
      </c>
      <c r="D169" s="20">
        <v>-5</v>
      </c>
      <c r="E169" s="20">
        <v>0</v>
      </c>
      <c r="F169" s="20">
        <v>-288</v>
      </c>
      <c r="G169" s="20">
        <v>-99</v>
      </c>
      <c r="H169" s="20">
        <v>-250</v>
      </c>
      <c r="I169" s="21">
        <f t="shared" si="12"/>
        <v>66.292134831460672</v>
      </c>
      <c r="J169" s="21">
        <v>1.85</v>
      </c>
      <c r="K169" s="21">
        <v>0.56000000000000005</v>
      </c>
      <c r="T169" s="41">
        <v>3</v>
      </c>
      <c r="U169" s="42">
        <v>2</v>
      </c>
      <c r="AF169" s="26">
        <f t="shared" si="13"/>
        <v>63.333333333333336</v>
      </c>
      <c r="AG169" s="27">
        <f t="shared" si="14"/>
        <v>-6.842105263157898E-2</v>
      </c>
    </row>
    <row r="170" spans="1:33" ht="15">
      <c r="A170" s="19">
        <v>44417</v>
      </c>
      <c r="B170" s="20">
        <v>79</v>
      </c>
      <c r="C170" s="20">
        <v>31</v>
      </c>
      <c r="D170" s="20">
        <v>-15</v>
      </c>
      <c r="E170" s="20">
        <v>-4</v>
      </c>
      <c r="F170" s="20">
        <v>-362</v>
      </c>
      <c r="G170" s="20">
        <v>-95</v>
      </c>
      <c r="H170" s="20">
        <v>-250</v>
      </c>
      <c r="I170" s="21">
        <f t="shared" si="12"/>
        <v>71.818181818181813</v>
      </c>
      <c r="J170" s="21">
        <v>2.42</v>
      </c>
      <c r="K170" s="21">
        <v>0.04</v>
      </c>
      <c r="T170" s="41">
        <v>4</v>
      </c>
      <c r="U170" s="42">
        <v>3</v>
      </c>
      <c r="AF170" s="26">
        <f t="shared" si="13"/>
        <v>65.333333333333329</v>
      </c>
      <c r="AG170" s="27">
        <f t="shared" si="14"/>
        <v>0.20918367346938785</v>
      </c>
    </row>
    <row r="171" spans="1:33" ht="15">
      <c r="A171" s="19">
        <v>44418</v>
      </c>
      <c r="B171" s="20">
        <v>70</v>
      </c>
      <c r="C171" s="20">
        <v>27</v>
      </c>
      <c r="D171" s="20">
        <v>-12</v>
      </c>
      <c r="E171" s="20">
        <v>-3</v>
      </c>
      <c r="F171" s="20">
        <v>-196</v>
      </c>
      <c r="G171" s="20">
        <v>-59</v>
      </c>
      <c r="H171" s="20">
        <v>-250</v>
      </c>
      <c r="I171" s="21">
        <f t="shared" si="12"/>
        <v>72.164948453608247</v>
      </c>
      <c r="J171" s="21">
        <v>4.21</v>
      </c>
      <c r="K171" s="21">
        <v>2.61</v>
      </c>
      <c r="T171" s="41">
        <v>5</v>
      </c>
      <c r="U171" s="42">
        <v>4</v>
      </c>
      <c r="AF171" s="26">
        <f t="shared" si="13"/>
        <v>62.666666666666664</v>
      </c>
      <c r="AG171" s="27">
        <f t="shared" si="14"/>
        <v>0.11702127659574472</v>
      </c>
    </row>
    <row r="172" spans="1:33" ht="15">
      <c r="A172" s="19">
        <v>44419</v>
      </c>
      <c r="B172" s="20">
        <v>90</v>
      </c>
      <c r="C172" s="20">
        <v>20</v>
      </c>
      <c r="D172" s="20">
        <v>-6</v>
      </c>
      <c r="E172" s="20">
        <v>-3</v>
      </c>
      <c r="F172" s="20">
        <v>-175</v>
      </c>
      <c r="G172" s="20">
        <v>-61</v>
      </c>
      <c r="H172" s="20">
        <v>-250</v>
      </c>
      <c r="I172" s="21">
        <f t="shared" si="12"/>
        <v>81.818181818181827</v>
      </c>
      <c r="J172" s="21">
        <v>2.95</v>
      </c>
      <c r="K172" s="21">
        <v>1.18</v>
      </c>
      <c r="T172" s="41">
        <v>6</v>
      </c>
      <c r="U172" s="42">
        <v>5</v>
      </c>
      <c r="AF172" s="26">
        <f t="shared" si="13"/>
        <v>69.333333333333329</v>
      </c>
      <c r="AG172" s="27">
        <f t="shared" si="14"/>
        <v>0.29807692307692318</v>
      </c>
    </row>
    <row r="173" spans="1:33" ht="15">
      <c r="A173" s="19">
        <v>44420</v>
      </c>
      <c r="B173" s="20">
        <v>66</v>
      </c>
      <c r="C173" s="20">
        <v>32</v>
      </c>
      <c r="D173" s="20">
        <v>-10</v>
      </c>
      <c r="E173" s="20">
        <v>-4</v>
      </c>
      <c r="F173" s="20">
        <v>-205</v>
      </c>
      <c r="G173" s="20">
        <v>-80</v>
      </c>
      <c r="H173" s="20">
        <v>-250</v>
      </c>
      <c r="I173" s="21">
        <f t="shared" si="12"/>
        <v>67.346938775510196</v>
      </c>
      <c r="J173" s="21">
        <v>2.0299999999999998</v>
      </c>
      <c r="K173" s="21">
        <v>0.69</v>
      </c>
      <c r="T173" s="41">
        <v>7</v>
      </c>
      <c r="U173" s="42">
        <v>6</v>
      </c>
      <c r="AF173" s="26">
        <f t="shared" si="13"/>
        <v>79.666666666666671</v>
      </c>
      <c r="AG173" s="27">
        <f t="shared" si="14"/>
        <v>-0.17154811715481177</v>
      </c>
    </row>
    <row r="174" spans="1:33" ht="15">
      <c r="A174" s="19">
        <v>44423</v>
      </c>
      <c r="B174" s="20">
        <v>65</v>
      </c>
      <c r="C174" s="20">
        <v>27</v>
      </c>
      <c r="D174" s="20">
        <v>-5</v>
      </c>
      <c r="E174" s="20">
        <v>-2</v>
      </c>
      <c r="F174" s="20">
        <v>-253</v>
      </c>
      <c r="G174" s="20">
        <v>-115</v>
      </c>
      <c r="H174" s="20">
        <v>-250</v>
      </c>
      <c r="I174" s="21">
        <f t="shared" si="12"/>
        <v>70.652173913043484</v>
      </c>
      <c r="J174" s="21">
        <v>3.15</v>
      </c>
      <c r="K174" s="21">
        <v>1.0900000000000001</v>
      </c>
      <c r="T174" s="41">
        <v>8</v>
      </c>
      <c r="U174" s="42">
        <v>7</v>
      </c>
      <c r="AF174" s="26">
        <f t="shared" si="13"/>
        <v>75.333333333333329</v>
      </c>
      <c r="AG174" s="27">
        <f t="shared" si="14"/>
        <v>-0.13716814159292029</v>
      </c>
    </row>
    <row r="175" spans="1:33" ht="15">
      <c r="A175" s="19">
        <v>44424</v>
      </c>
      <c r="B175" s="20">
        <v>71</v>
      </c>
      <c r="C175" s="20">
        <v>32</v>
      </c>
      <c r="D175" s="20">
        <v>-28</v>
      </c>
      <c r="E175" s="20">
        <v>-15</v>
      </c>
      <c r="F175" s="20">
        <v>-431</v>
      </c>
      <c r="G175" s="20">
        <v>-255</v>
      </c>
      <c r="H175" s="20">
        <v>-250</v>
      </c>
      <c r="I175" s="21">
        <f t="shared" si="12"/>
        <v>68.932038834951456</v>
      </c>
      <c r="J175" s="21">
        <v>0.94</v>
      </c>
      <c r="K175" s="21">
        <v>-0.74</v>
      </c>
      <c r="T175" s="41">
        <v>8</v>
      </c>
      <c r="U175" s="42">
        <v>6</v>
      </c>
      <c r="AF175" s="26">
        <f t="shared" si="13"/>
        <v>73.666666666666671</v>
      </c>
      <c r="AG175" s="27">
        <f t="shared" si="14"/>
        <v>-3.6199095022624493E-2</v>
      </c>
    </row>
    <row r="176" spans="1:33" ht="15">
      <c r="A176" s="19">
        <v>44425</v>
      </c>
      <c r="B176" s="20">
        <v>27</v>
      </c>
      <c r="C176" s="20">
        <v>39</v>
      </c>
      <c r="D176" s="20">
        <v>-43</v>
      </c>
      <c r="E176" s="20">
        <v>-18</v>
      </c>
      <c r="F176" s="20">
        <v>-935</v>
      </c>
      <c r="G176" s="20">
        <v>-618</v>
      </c>
      <c r="H176" s="20">
        <v>-250</v>
      </c>
      <c r="I176" s="21">
        <f t="shared" si="12"/>
        <v>40.909090909090914</v>
      </c>
      <c r="J176" s="21">
        <v>-1.4</v>
      </c>
      <c r="K176" s="21">
        <v>-3.46</v>
      </c>
      <c r="T176" s="41">
        <v>7</v>
      </c>
      <c r="U176" s="42">
        <v>4</v>
      </c>
      <c r="AF176" s="26">
        <f t="shared" si="13"/>
        <v>67.333333333333329</v>
      </c>
      <c r="AG176" s="27">
        <f t="shared" si="14"/>
        <v>-0.59900990099009899</v>
      </c>
    </row>
    <row r="177" spans="1:33" ht="15">
      <c r="A177" s="19">
        <v>44426</v>
      </c>
      <c r="B177" s="20">
        <v>69</v>
      </c>
      <c r="C177" s="20">
        <v>21</v>
      </c>
      <c r="D177" s="20">
        <v>-15</v>
      </c>
      <c r="E177" s="20">
        <v>-5</v>
      </c>
      <c r="F177" s="20">
        <v>-275</v>
      </c>
      <c r="G177" s="20">
        <v>-76</v>
      </c>
      <c r="H177" s="20">
        <v>-250</v>
      </c>
      <c r="I177" s="21">
        <f t="shared" si="12"/>
        <v>76.666666666666671</v>
      </c>
      <c r="J177" s="21">
        <v>5.74</v>
      </c>
      <c r="K177" s="21">
        <v>-0.22</v>
      </c>
      <c r="T177" s="41">
        <v>5</v>
      </c>
      <c r="U177" s="42">
        <v>4</v>
      </c>
      <c r="AF177" s="26">
        <f t="shared" si="13"/>
        <v>54.333333333333336</v>
      </c>
      <c r="AG177" s="27">
        <f t="shared" si="14"/>
        <v>0.26993865030674841</v>
      </c>
    </row>
    <row r="178" spans="1:33" ht="15">
      <c r="A178" s="19">
        <v>44427</v>
      </c>
      <c r="B178" s="20">
        <v>46</v>
      </c>
      <c r="C178" s="20">
        <v>17</v>
      </c>
      <c r="D178" s="20">
        <v>-26</v>
      </c>
      <c r="E178" s="20">
        <v>-13</v>
      </c>
      <c r="F178" s="20">
        <v>-393</v>
      </c>
      <c r="G178" s="20">
        <v>-156</v>
      </c>
      <c r="H178" s="20">
        <v>-250</v>
      </c>
      <c r="I178" s="21">
        <f t="shared" si="12"/>
        <v>73.015873015873012</v>
      </c>
      <c r="J178" s="21">
        <v>0.11</v>
      </c>
      <c r="K178" s="21">
        <v>-0.96</v>
      </c>
      <c r="T178" s="41">
        <v>4</v>
      </c>
      <c r="U178" s="42">
        <v>3</v>
      </c>
      <c r="AF178" s="26">
        <f t="shared" si="13"/>
        <v>55.666666666666664</v>
      </c>
      <c r="AG178" s="27">
        <f t="shared" si="14"/>
        <v>-0.1736526946107784</v>
      </c>
    </row>
    <row r="179" spans="1:33" ht="15">
      <c r="A179" s="98">
        <v>44428</v>
      </c>
      <c r="B179" s="99">
        <v>46</v>
      </c>
      <c r="C179" s="99">
        <v>18</v>
      </c>
      <c r="D179" s="99">
        <v>-39</v>
      </c>
      <c r="E179" s="99">
        <v>-14</v>
      </c>
      <c r="F179" s="99">
        <v>-576</v>
      </c>
      <c r="G179" s="99">
        <v>-576</v>
      </c>
      <c r="H179" s="99">
        <v>-250</v>
      </c>
      <c r="I179" s="100">
        <f t="shared" si="12"/>
        <v>71.875</v>
      </c>
      <c r="J179" s="100">
        <v>0.08</v>
      </c>
      <c r="K179" s="100">
        <v>-0.95</v>
      </c>
      <c r="L179" s="100"/>
      <c r="M179" s="100"/>
      <c r="N179" s="100"/>
      <c r="O179" s="100"/>
      <c r="P179" s="100"/>
      <c r="Q179" s="100"/>
      <c r="R179" s="100"/>
      <c r="S179" s="100"/>
      <c r="T179" s="101">
        <v>5</v>
      </c>
      <c r="U179" s="102">
        <v>3</v>
      </c>
      <c r="V179" s="103"/>
      <c r="W179" s="102"/>
      <c r="X179" s="103"/>
      <c r="Y179" s="102"/>
      <c r="Z179" s="102"/>
      <c r="AA179" s="102"/>
      <c r="AB179" s="102"/>
      <c r="AC179" s="102"/>
      <c r="AD179" s="104"/>
      <c r="AE179" s="104"/>
      <c r="AF179" s="105">
        <f t="shared" si="13"/>
        <v>47.333333333333336</v>
      </c>
      <c r="AG179" s="106">
        <f t="shared" si="14"/>
        <v>-2.8169014084507091E-2</v>
      </c>
    </row>
    <row r="180" spans="1:33" ht="15">
      <c r="A180" s="19">
        <v>44431</v>
      </c>
      <c r="B180" s="20">
        <v>122</v>
      </c>
      <c r="C180" s="20">
        <v>51</v>
      </c>
      <c r="D180" s="20">
        <v>-9</v>
      </c>
      <c r="E180" s="20">
        <v>-5</v>
      </c>
      <c r="F180" s="20">
        <v>-40</v>
      </c>
      <c r="G180" s="20">
        <v>-30</v>
      </c>
      <c r="H180" s="20">
        <v>-250</v>
      </c>
      <c r="I180" s="21">
        <f t="shared" si="12"/>
        <v>70.520231213872833</v>
      </c>
      <c r="J180" s="21">
        <v>6.32</v>
      </c>
      <c r="K180" s="21">
        <v>3.56</v>
      </c>
      <c r="T180" s="41">
        <v>6</v>
      </c>
      <c r="U180" s="42">
        <v>3</v>
      </c>
      <c r="AF180" s="26">
        <f t="shared" si="13"/>
        <v>53.666666666666664</v>
      </c>
      <c r="AG180" s="27">
        <f t="shared" si="14"/>
        <v>1.2732919254658388</v>
      </c>
    </row>
    <row r="181" spans="1:33" ht="15">
      <c r="A181" s="19">
        <v>44432</v>
      </c>
      <c r="B181" s="20">
        <v>66</v>
      </c>
      <c r="C181" s="20">
        <v>42</v>
      </c>
      <c r="D181" s="20">
        <v>-7</v>
      </c>
      <c r="E181" s="20">
        <v>-3</v>
      </c>
      <c r="F181" s="20">
        <v>-248</v>
      </c>
      <c r="G181" s="20">
        <v>-82</v>
      </c>
      <c r="H181" s="20">
        <v>-250</v>
      </c>
      <c r="I181" s="21">
        <f t="shared" si="12"/>
        <v>61.111111111111114</v>
      </c>
      <c r="J181" s="21">
        <v>2.57</v>
      </c>
      <c r="K181" s="21">
        <v>1.17</v>
      </c>
      <c r="T181" s="41">
        <v>3</v>
      </c>
      <c r="U181" s="42">
        <v>2</v>
      </c>
      <c r="AF181" s="26">
        <f t="shared" si="13"/>
        <v>71.333333333333329</v>
      </c>
      <c r="AG181" s="27">
        <f t="shared" si="14"/>
        <v>-7.4766355140186855E-2</v>
      </c>
    </row>
    <row r="182" spans="1:33" ht="15">
      <c r="A182" s="19">
        <v>44433</v>
      </c>
      <c r="B182" s="20">
        <v>81</v>
      </c>
      <c r="C182" s="20">
        <v>29</v>
      </c>
      <c r="D182" s="20">
        <v>-8</v>
      </c>
      <c r="E182" s="20">
        <v>-3</v>
      </c>
      <c r="F182" s="20">
        <v>-249</v>
      </c>
      <c r="G182" s="20">
        <v>-77</v>
      </c>
      <c r="H182" s="20">
        <v>-250</v>
      </c>
      <c r="I182" s="21">
        <f t="shared" si="12"/>
        <v>73.636363636363626</v>
      </c>
      <c r="J182" s="21">
        <v>2.14</v>
      </c>
      <c r="K182" s="21">
        <v>-0.16</v>
      </c>
      <c r="T182" s="41">
        <v>4</v>
      </c>
      <c r="U182" s="42">
        <v>3</v>
      </c>
      <c r="AF182" s="26">
        <f t="shared" si="13"/>
        <v>78</v>
      </c>
      <c r="AG182" s="27">
        <f t="shared" si="14"/>
        <v>3.8461538461538464E-2</v>
      </c>
    </row>
    <row r="183" spans="1:33" ht="15">
      <c r="A183" s="19">
        <v>44434</v>
      </c>
      <c r="B183" s="20">
        <v>54</v>
      </c>
      <c r="C183" s="20">
        <v>37</v>
      </c>
      <c r="D183" s="20">
        <v>-12</v>
      </c>
      <c r="E183" s="20">
        <v>-6</v>
      </c>
      <c r="F183" s="20">
        <v>-380</v>
      </c>
      <c r="G183" s="20">
        <v>-224</v>
      </c>
      <c r="H183" s="20">
        <v>-250</v>
      </c>
      <c r="I183" s="21">
        <f t="shared" si="12"/>
        <v>59.340659340659343</v>
      </c>
      <c r="J183" s="21">
        <v>1.17</v>
      </c>
      <c r="K183" s="21">
        <v>-0.46</v>
      </c>
      <c r="T183" s="41">
        <v>5</v>
      </c>
      <c r="U183" s="42">
        <v>3</v>
      </c>
      <c r="AF183" s="26">
        <f t="shared" si="13"/>
        <v>89.666666666666671</v>
      </c>
      <c r="AG183" s="27">
        <f t="shared" si="14"/>
        <v>-0.39776951672862459</v>
      </c>
    </row>
    <row r="184" spans="1:33" ht="15">
      <c r="A184" s="19">
        <v>44435</v>
      </c>
      <c r="B184" s="20">
        <v>73</v>
      </c>
      <c r="C184" s="20">
        <v>26</v>
      </c>
      <c r="D184" s="20">
        <v>-27</v>
      </c>
      <c r="E184" s="20">
        <v>-10</v>
      </c>
      <c r="F184" s="20">
        <v>-430</v>
      </c>
      <c r="G184" s="20">
        <v>-175</v>
      </c>
      <c r="H184" s="20">
        <v>-250</v>
      </c>
      <c r="I184" s="21">
        <f t="shared" ref="I184:I271" si="15">B184/(B184+C184)*100</f>
        <v>73.73737373737373</v>
      </c>
      <c r="J184" s="21">
        <v>2.59</v>
      </c>
      <c r="K184" s="21">
        <v>0.36</v>
      </c>
      <c r="T184" s="41">
        <v>2</v>
      </c>
      <c r="U184" s="42">
        <v>1</v>
      </c>
      <c r="AF184" s="26">
        <f t="shared" si="13"/>
        <v>67</v>
      </c>
      <c r="AG184" s="27">
        <f t="shared" si="14"/>
        <v>8.9552238805970144E-2</v>
      </c>
    </row>
    <row r="185" spans="1:33" ht="15">
      <c r="A185" s="19">
        <v>44438</v>
      </c>
      <c r="B185" s="20">
        <v>77</v>
      </c>
      <c r="C185" s="20">
        <v>45</v>
      </c>
      <c r="D185" s="20">
        <v>-34</v>
      </c>
      <c r="E185" s="20">
        <v>-17</v>
      </c>
      <c r="F185" s="20">
        <v>-407</v>
      </c>
      <c r="G185" s="20">
        <v>-180</v>
      </c>
      <c r="H185" s="20">
        <v>-250</v>
      </c>
      <c r="I185" s="21">
        <f t="shared" si="15"/>
        <v>63.114754098360656</v>
      </c>
      <c r="J185" s="21">
        <v>4.29</v>
      </c>
      <c r="K185" s="21">
        <v>2.59</v>
      </c>
      <c r="T185" s="41">
        <v>3</v>
      </c>
      <c r="U185" s="42">
        <v>2</v>
      </c>
      <c r="AF185" s="26">
        <f t="shared" si="13"/>
        <v>69.333333333333329</v>
      </c>
      <c r="AG185" s="27">
        <f t="shared" si="14"/>
        <v>0.11057692307692316</v>
      </c>
    </row>
    <row r="186" spans="1:33" ht="15">
      <c r="A186" s="19">
        <v>44439</v>
      </c>
      <c r="B186" s="20">
        <v>79</v>
      </c>
      <c r="C186" s="20">
        <v>27</v>
      </c>
      <c r="D186" s="20">
        <v>-39</v>
      </c>
      <c r="E186" s="20">
        <v>-21</v>
      </c>
      <c r="F186" s="20">
        <v>-579</v>
      </c>
      <c r="G186" s="20">
        <v>-263</v>
      </c>
      <c r="H186" s="20">
        <v>-250</v>
      </c>
      <c r="I186" s="21">
        <f t="shared" si="15"/>
        <v>74.528301886792448</v>
      </c>
      <c r="J186" s="21">
        <v>0.9</v>
      </c>
      <c r="K186" s="21">
        <v>-0.3</v>
      </c>
      <c r="T186" s="41">
        <v>4</v>
      </c>
      <c r="U186" s="42">
        <v>3</v>
      </c>
      <c r="AF186" s="26">
        <f t="shared" si="13"/>
        <v>68</v>
      </c>
      <c r="AG186" s="27">
        <f t="shared" si="14"/>
        <v>0.16176470588235295</v>
      </c>
    </row>
    <row r="187" spans="1:33" ht="15">
      <c r="A187" s="19">
        <v>44440</v>
      </c>
      <c r="B187" s="20">
        <v>65</v>
      </c>
      <c r="C187" s="20">
        <v>37</v>
      </c>
      <c r="D187" s="20">
        <v>-96</v>
      </c>
      <c r="E187" s="20">
        <v>-44</v>
      </c>
      <c r="F187" s="20">
        <v>-895</v>
      </c>
      <c r="G187" s="20">
        <v>-469</v>
      </c>
      <c r="H187" s="20">
        <v>-250</v>
      </c>
      <c r="I187" s="21">
        <f t="shared" si="15"/>
        <v>63.725490196078425</v>
      </c>
      <c r="J187" s="21">
        <v>0.77</v>
      </c>
      <c r="K187" s="21">
        <v>-0.4</v>
      </c>
      <c r="T187" s="41">
        <v>5</v>
      </c>
      <c r="U187" s="42">
        <v>4</v>
      </c>
      <c r="AF187" s="26">
        <f t="shared" si="13"/>
        <v>76.333333333333329</v>
      </c>
      <c r="AG187" s="27">
        <f t="shared" si="14"/>
        <v>-0.14847161572052398</v>
      </c>
    </row>
    <row r="188" spans="1:33" ht="15">
      <c r="A188" s="19">
        <v>44441</v>
      </c>
      <c r="B188" s="20">
        <v>109</v>
      </c>
      <c r="C188" s="20">
        <v>40</v>
      </c>
      <c r="D188" s="20">
        <v>-2</v>
      </c>
      <c r="E188" s="20">
        <v>0</v>
      </c>
      <c r="F188" s="20">
        <v>-195</v>
      </c>
      <c r="G188" s="20">
        <v>-61</v>
      </c>
      <c r="H188" s="20">
        <v>-250</v>
      </c>
      <c r="I188" s="21">
        <f t="shared" si="15"/>
        <v>73.154362416107389</v>
      </c>
      <c r="J188" s="21">
        <v>2.78</v>
      </c>
      <c r="K188" s="21">
        <v>0.98</v>
      </c>
      <c r="T188" s="41">
        <v>4</v>
      </c>
      <c r="U188" s="42">
        <v>3</v>
      </c>
      <c r="AF188" s="26">
        <f t="shared" si="13"/>
        <v>73.666666666666671</v>
      </c>
      <c r="AG188" s="27">
        <f t="shared" si="14"/>
        <v>0.47963800904977366</v>
      </c>
    </row>
    <row r="189" spans="1:33" ht="15">
      <c r="A189" s="19">
        <v>44442</v>
      </c>
      <c r="B189" s="20">
        <v>52</v>
      </c>
      <c r="C189" s="20">
        <v>61</v>
      </c>
      <c r="D189" s="20">
        <v>-48</v>
      </c>
      <c r="E189" s="20">
        <v>-20</v>
      </c>
      <c r="F189" s="20">
        <v>-468</v>
      </c>
      <c r="G189" s="20">
        <v>-237</v>
      </c>
      <c r="H189" s="20">
        <v>-250</v>
      </c>
      <c r="I189" s="21">
        <f t="shared" si="15"/>
        <v>46.017699115044245</v>
      </c>
      <c r="J189" s="21">
        <v>1.34</v>
      </c>
      <c r="K189" s="21">
        <v>0.28000000000000003</v>
      </c>
      <c r="T189" s="41">
        <v>4</v>
      </c>
      <c r="U189" s="42">
        <v>2</v>
      </c>
      <c r="AF189" s="26">
        <f t="shared" si="13"/>
        <v>84.333333333333329</v>
      </c>
      <c r="AG189" s="27">
        <f t="shared" si="14"/>
        <v>-0.38339920948616596</v>
      </c>
    </row>
    <row r="190" spans="1:33" ht="15">
      <c r="A190" s="19">
        <v>44445</v>
      </c>
      <c r="B190" s="20">
        <v>79</v>
      </c>
      <c r="C190" s="20">
        <v>18</v>
      </c>
      <c r="D190" s="20">
        <v>-38</v>
      </c>
      <c r="E190" s="20">
        <v>-11</v>
      </c>
      <c r="F190" s="20">
        <v>-340</v>
      </c>
      <c r="G190" s="20">
        <v>-76</v>
      </c>
      <c r="H190" s="20">
        <v>-250</v>
      </c>
      <c r="I190" s="21">
        <f t="shared" si="15"/>
        <v>81.44329896907216</v>
      </c>
      <c r="J190" s="21">
        <v>3.03</v>
      </c>
      <c r="K190" s="21">
        <v>-1.48</v>
      </c>
      <c r="T190" s="41">
        <v>3</v>
      </c>
      <c r="U190" s="42">
        <v>2</v>
      </c>
      <c r="AF190" s="26">
        <f t="shared" si="13"/>
        <v>75.333333333333329</v>
      </c>
      <c r="AG190" s="27">
        <f t="shared" si="14"/>
        <v>4.8672566371681485E-2</v>
      </c>
    </row>
    <row r="191" spans="1:33" ht="15">
      <c r="A191" s="19">
        <v>44446</v>
      </c>
      <c r="B191" s="20">
        <v>95</v>
      </c>
      <c r="C191" s="20">
        <v>32</v>
      </c>
      <c r="D191" s="20">
        <v>-5</v>
      </c>
      <c r="E191" s="20">
        <v>0</v>
      </c>
      <c r="F191" s="20">
        <v>-98</v>
      </c>
      <c r="G191" s="20">
        <v>-22</v>
      </c>
      <c r="H191" s="20">
        <v>-250</v>
      </c>
      <c r="I191" s="21">
        <f t="shared" si="15"/>
        <v>74.803149606299215</v>
      </c>
      <c r="J191" s="21">
        <v>2.29</v>
      </c>
      <c r="K191" s="21">
        <v>1.37</v>
      </c>
      <c r="T191" s="41">
        <v>4</v>
      </c>
      <c r="U191" s="42">
        <v>3</v>
      </c>
      <c r="AF191" s="26">
        <f t="shared" si="13"/>
        <v>80</v>
      </c>
      <c r="AG191" s="27">
        <f t="shared" si="14"/>
        <v>0.1875</v>
      </c>
    </row>
    <row r="192" spans="1:33" ht="15">
      <c r="A192" s="19">
        <v>44447</v>
      </c>
      <c r="B192" s="20">
        <v>89</v>
      </c>
      <c r="C192" s="20">
        <v>29</v>
      </c>
      <c r="D192" s="20">
        <v>-2</v>
      </c>
      <c r="E192" s="20">
        <v>0</v>
      </c>
      <c r="F192" s="20">
        <v>-197</v>
      </c>
      <c r="G192" s="20">
        <v>-106</v>
      </c>
      <c r="H192" s="20">
        <v>-250</v>
      </c>
      <c r="I192" s="21">
        <f t="shared" si="15"/>
        <v>75.423728813559322</v>
      </c>
      <c r="J192" s="21">
        <v>3.2</v>
      </c>
      <c r="K192" s="21">
        <v>1.4</v>
      </c>
      <c r="T192" s="41">
        <v>5</v>
      </c>
      <c r="U192" s="42">
        <v>4</v>
      </c>
      <c r="AF192" s="26">
        <f t="shared" si="13"/>
        <v>75.333333333333329</v>
      </c>
      <c r="AG192" s="27">
        <f t="shared" si="14"/>
        <v>0.18141592920353991</v>
      </c>
    </row>
    <row r="193" spans="1:33" ht="15">
      <c r="A193" s="19">
        <v>44448</v>
      </c>
      <c r="B193" s="20">
        <v>71</v>
      </c>
      <c r="C193" s="20">
        <v>19</v>
      </c>
      <c r="D193" s="20">
        <v>-5</v>
      </c>
      <c r="E193" s="20">
        <v>-1</v>
      </c>
      <c r="F193" s="20">
        <v>-313</v>
      </c>
      <c r="G193" s="20">
        <v>-139</v>
      </c>
      <c r="H193" s="20">
        <v>-250</v>
      </c>
      <c r="I193" s="21">
        <f t="shared" si="15"/>
        <v>78.888888888888886</v>
      </c>
      <c r="J193" s="21">
        <v>1.05</v>
      </c>
      <c r="K193" s="21">
        <v>0.01</v>
      </c>
      <c r="T193" s="41">
        <v>5</v>
      </c>
      <c r="U193" s="42">
        <v>4</v>
      </c>
      <c r="AF193" s="26">
        <f t="shared" si="13"/>
        <v>87.666666666666671</v>
      </c>
      <c r="AG193" s="27">
        <f t="shared" si="14"/>
        <v>-0.19011406844106468</v>
      </c>
    </row>
    <row r="194" spans="1:33" ht="15">
      <c r="A194" s="19">
        <v>44449</v>
      </c>
      <c r="B194" s="20">
        <v>53</v>
      </c>
      <c r="C194" s="20">
        <v>34</v>
      </c>
      <c r="D194" s="20">
        <v>-3</v>
      </c>
      <c r="E194" s="20">
        <v>-2</v>
      </c>
      <c r="F194" s="20">
        <v>-366</v>
      </c>
      <c r="G194" s="20">
        <v>-130</v>
      </c>
      <c r="H194" s="20">
        <v>-250</v>
      </c>
      <c r="I194" s="21">
        <f t="shared" si="15"/>
        <v>60.919540229885058</v>
      </c>
      <c r="J194" s="21">
        <v>0.21</v>
      </c>
      <c r="K194" s="21">
        <v>-1.1299999999999999</v>
      </c>
      <c r="T194" s="41">
        <v>6</v>
      </c>
      <c r="U194" s="42">
        <v>4</v>
      </c>
      <c r="AF194" s="26">
        <f t="shared" si="13"/>
        <v>85</v>
      </c>
      <c r="AG194" s="27">
        <f t="shared" si="14"/>
        <v>-0.37647058823529411</v>
      </c>
    </row>
    <row r="195" spans="1:33" ht="15">
      <c r="A195" s="19">
        <v>44452</v>
      </c>
      <c r="B195" s="20">
        <v>85</v>
      </c>
      <c r="C195" s="20">
        <v>28</v>
      </c>
      <c r="D195" s="20">
        <v>-13</v>
      </c>
      <c r="E195" s="20">
        <v>-8</v>
      </c>
      <c r="F195" s="20">
        <v>-429</v>
      </c>
      <c r="G195" s="20">
        <v>-147</v>
      </c>
      <c r="H195" s="20">
        <v>-250</v>
      </c>
      <c r="I195" s="21">
        <f t="shared" si="15"/>
        <v>75.221238938053091</v>
      </c>
      <c r="J195" s="21">
        <v>3.38</v>
      </c>
      <c r="K195" s="21">
        <v>1.08</v>
      </c>
      <c r="T195" s="41">
        <v>6</v>
      </c>
      <c r="U195" s="42">
        <v>5</v>
      </c>
      <c r="AF195" s="26">
        <f t="shared" si="13"/>
        <v>71</v>
      </c>
      <c r="AG195" s="27">
        <f t="shared" si="14"/>
        <v>0.19718309859154928</v>
      </c>
    </row>
    <row r="196" spans="1:33" ht="15">
      <c r="A196" s="19">
        <v>44453</v>
      </c>
      <c r="B196" s="20">
        <v>63</v>
      </c>
      <c r="C196" s="20">
        <v>36</v>
      </c>
      <c r="D196" s="20">
        <v>-13</v>
      </c>
      <c r="E196" s="20">
        <v>-6</v>
      </c>
      <c r="F196" s="20">
        <v>-526</v>
      </c>
      <c r="G196" s="20">
        <v>-200</v>
      </c>
      <c r="H196" s="20">
        <v>-250</v>
      </c>
      <c r="I196" s="21">
        <f t="shared" si="15"/>
        <v>63.636363636363633</v>
      </c>
      <c r="J196" s="21">
        <v>1.98</v>
      </c>
      <c r="K196" s="21">
        <v>0.19</v>
      </c>
      <c r="T196" s="41">
        <v>7</v>
      </c>
      <c r="U196" s="42">
        <v>5</v>
      </c>
      <c r="AF196" s="26">
        <f t="shared" si="13"/>
        <v>69.666666666666671</v>
      </c>
      <c r="AG196" s="27">
        <f t="shared" si="14"/>
        <v>-9.5693779904306275E-2</v>
      </c>
    </row>
    <row r="197" spans="1:33" ht="15">
      <c r="A197" s="19">
        <v>44454</v>
      </c>
      <c r="B197" s="20">
        <v>90</v>
      </c>
      <c r="C197" s="20">
        <v>19</v>
      </c>
      <c r="D197" s="20">
        <v>-6</v>
      </c>
      <c r="E197" s="20">
        <v>-1</v>
      </c>
      <c r="F197" s="20">
        <v>-171</v>
      </c>
      <c r="G197" s="20">
        <v>-77</v>
      </c>
      <c r="H197" s="20">
        <v>-250</v>
      </c>
      <c r="I197" s="21">
        <f t="shared" si="15"/>
        <v>82.568807339449549</v>
      </c>
      <c r="J197" s="21">
        <v>0.54</v>
      </c>
      <c r="K197" s="21">
        <v>-0.61</v>
      </c>
      <c r="T197" s="41">
        <v>8</v>
      </c>
      <c r="U197" s="42">
        <v>4</v>
      </c>
      <c r="AF197" s="26">
        <f t="shared" si="13"/>
        <v>67</v>
      </c>
      <c r="AG197" s="27">
        <f t="shared" si="14"/>
        <v>0.34328358208955223</v>
      </c>
    </row>
    <row r="198" spans="1:33" ht="15">
      <c r="A198" s="98">
        <v>44455</v>
      </c>
      <c r="B198" s="99">
        <v>46</v>
      </c>
      <c r="C198" s="99">
        <v>50</v>
      </c>
      <c r="D198" s="99">
        <v>-53</v>
      </c>
      <c r="E198" s="99">
        <v>29</v>
      </c>
      <c r="F198" s="99">
        <v>-476</v>
      </c>
      <c r="G198" s="99">
        <v>-439</v>
      </c>
      <c r="H198" s="99">
        <v>-250</v>
      </c>
      <c r="I198" s="100">
        <f t="shared" si="15"/>
        <v>47.916666666666671</v>
      </c>
      <c r="J198" s="100">
        <v>-0.06</v>
      </c>
      <c r="K198" s="100">
        <v>-1.07</v>
      </c>
      <c r="L198" s="100"/>
      <c r="M198" s="100"/>
      <c r="N198" s="100"/>
      <c r="O198" s="100"/>
      <c r="P198" s="100"/>
      <c r="Q198" s="100"/>
      <c r="R198" s="100"/>
      <c r="S198" s="100"/>
      <c r="T198" s="101">
        <v>9</v>
      </c>
      <c r="U198" s="102">
        <v>2</v>
      </c>
      <c r="V198" s="103"/>
      <c r="W198" s="102"/>
      <c r="X198" s="103"/>
      <c r="Y198" s="102"/>
      <c r="Z198" s="102"/>
      <c r="AA198" s="102"/>
      <c r="AB198" s="102"/>
      <c r="AC198" s="102"/>
      <c r="AD198" s="104"/>
      <c r="AE198" s="104"/>
      <c r="AF198" s="105">
        <f t="shared" si="13"/>
        <v>79.333333333333329</v>
      </c>
      <c r="AG198" s="106">
        <f t="shared" si="14"/>
        <v>-0.42016806722689071</v>
      </c>
    </row>
    <row r="199" spans="1:33" ht="15">
      <c r="A199" s="98">
        <v>44456</v>
      </c>
      <c r="B199" s="99">
        <v>47</v>
      </c>
      <c r="C199" s="99">
        <v>30</v>
      </c>
      <c r="D199" s="99">
        <v>-45</v>
      </c>
      <c r="E199" s="99">
        <v>-11</v>
      </c>
      <c r="F199" s="99">
        <v>-560</v>
      </c>
      <c r="G199" s="99">
        <v>-209</v>
      </c>
      <c r="H199" s="99">
        <v>-250</v>
      </c>
      <c r="I199" s="100">
        <f t="shared" si="15"/>
        <v>61.038961038961034</v>
      </c>
      <c r="J199" s="100">
        <v>0.46</v>
      </c>
      <c r="K199" s="100">
        <v>-2.87</v>
      </c>
      <c r="L199" s="100"/>
      <c r="M199" s="100"/>
      <c r="N199" s="100"/>
      <c r="O199" s="100"/>
      <c r="P199" s="100"/>
      <c r="Q199" s="100"/>
      <c r="R199" s="100"/>
      <c r="S199" s="100"/>
      <c r="T199" s="101">
        <v>10</v>
      </c>
      <c r="U199" s="102">
        <v>3</v>
      </c>
      <c r="V199" s="103"/>
      <c r="W199" s="102"/>
      <c r="X199" s="103"/>
      <c r="Y199" s="102"/>
      <c r="Z199" s="102"/>
      <c r="AA199" s="102"/>
      <c r="AB199" s="102"/>
      <c r="AC199" s="102"/>
      <c r="AD199" s="104"/>
      <c r="AE199" s="104"/>
      <c r="AF199" s="105">
        <f t="shared" si="13"/>
        <v>66.333333333333329</v>
      </c>
      <c r="AG199" s="106">
        <f t="shared" si="14"/>
        <v>-0.29145728643216073</v>
      </c>
    </row>
    <row r="200" spans="1:33" ht="15">
      <c r="A200" s="19">
        <v>44461</v>
      </c>
      <c r="B200" s="20">
        <v>96</v>
      </c>
      <c r="C200" s="20">
        <v>30</v>
      </c>
      <c r="D200" s="20">
        <v>-11</v>
      </c>
      <c r="E200" s="20">
        <v>-1</v>
      </c>
      <c r="F200" s="20">
        <v>-297</v>
      </c>
      <c r="G200" s="20">
        <v>-115</v>
      </c>
      <c r="H200" s="20">
        <v>-250</v>
      </c>
      <c r="I200" s="21">
        <f t="shared" si="15"/>
        <v>76.19047619047619</v>
      </c>
      <c r="J200" s="21">
        <v>5.21</v>
      </c>
      <c r="K200" s="21">
        <v>2.66</v>
      </c>
      <c r="T200" s="41">
        <v>11</v>
      </c>
      <c r="U200" s="42">
        <v>4</v>
      </c>
      <c r="AF200" s="26">
        <f t="shared" si="13"/>
        <v>61</v>
      </c>
      <c r="AG200" s="27">
        <f t="shared" si="14"/>
        <v>0.57377049180327866</v>
      </c>
    </row>
    <row r="201" spans="1:33" ht="15">
      <c r="A201" s="19">
        <v>44462</v>
      </c>
      <c r="B201" s="20">
        <v>69</v>
      </c>
      <c r="C201" s="20">
        <v>48</v>
      </c>
      <c r="D201" s="20">
        <v>-27</v>
      </c>
      <c r="E201" s="20">
        <v>-20</v>
      </c>
      <c r="F201" s="20">
        <v>-277</v>
      </c>
      <c r="G201" s="20">
        <v>-152</v>
      </c>
      <c r="H201" s="20">
        <v>-250</v>
      </c>
      <c r="I201" s="21">
        <f t="shared" si="15"/>
        <v>58.974358974358978</v>
      </c>
      <c r="J201" s="21">
        <v>2.93</v>
      </c>
      <c r="K201" s="21">
        <v>1.51</v>
      </c>
      <c r="T201" s="41">
        <v>12</v>
      </c>
      <c r="U201" s="42">
        <v>3</v>
      </c>
      <c r="AF201" s="26">
        <f t="shared" si="13"/>
        <v>63</v>
      </c>
      <c r="AG201" s="27">
        <f t="shared" si="14"/>
        <v>9.5238095238095233E-2</v>
      </c>
    </row>
    <row r="202" spans="1:33" ht="15">
      <c r="A202" s="19">
        <v>44463</v>
      </c>
      <c r="B202" s="20">
        <v>41</v>
      </c>
      <c r="C202" s="20">
        <v>23</v>
      </c>
      <c r="D202" s="20">
        <v>-80</v>
      </c>
      <c r="E202" s="20">
        <v>-52</v>
      </c>
      <c r="F202" s="20">
        <v>-703</v>
      </c>
      <c r="G202" s="20">
        <v>-476</v>
      </c>
      <c r="H202" s="20">
        <v>-250</v>
      </c>
      <c r="I202" s="21">
        <f t="shared" si="15"/>
        <v>64.0625</v>
      </c>
      <c r="J202" s="21">
        <v>-0.99</v>
      </c>
      <c r="K202" s="21">
        <v>-4.12</v>
      </c>
      <c r="T202" s="41">
        <v>13</v>
      </c>
      <c r="U202" s="42">
        <v>4</v>
      </c>
      <c r="AF202" s="26">
        <f t="shared" si="13"/>
        <v>70.666666666666671</v>
      </c>
      <c r="AG202" s="27">
        <f t="shared" si="14"/>
        <v>-0.419811320754717</v>
      </c>
    </row>
    <row r="203" spans="1:33" ht="15">
      <c r="A203" s="98">
        <v>44466</v>
      </c>
      <c r="B203" s="99">
        <v>40</v>
      </c>
      <c r="C203" s="99">
        <v>20</v>
      </c>
      <c r="D203" s="99">
        <v>-256</v>
      </c>
      <c r="E203" s="99">
        <f>D203+109</f>
        <v>-147</v>
      </c>
      <c r="F203" s="99">
        <v>-1489</v>
      </c>
      <c r="G203" s="99">
        <v>-1043</v>
      </c>
      <c r="H203" s="99">
        <v>-250</v>
      </c>
      <c r="I203" s="100">
        <f t="shared" si="15"/>
        <v>66.666666666666657</v>
      </c>
      <c r="J203" s="100">
        <v>-0.43</v>
      </c>
      <c r="K203" s="100">
        <v>-3.22</v>
      </c>
      <c r="T203" s="101">
        <v>2</v>
      </c>
      <c r="U203" s="101">
        <v>1</v>
      </c>
      <c r="AF203" s="105">
        <f t="shared" ref="AF203:AF210" si="16">(B200+B201+B202)/3</f>
        <v>68.666666666666671</v>
      </c>
      <c r="AG203" s="106">
        <f t="shared" ref="AG203:AG220" si="17">(B203-AF203)/AF203</f>
        <v>-0.41747572815533984</v>
      </c>
    </row>
    <row r="204" spans="1:33" ht="15">
      <c r="A204" s="19">
        <v>44467</v>
      </c>
      <c r="B204" s="20">
        <v>71</v>
      </c>
      <c r="C204" s="20">
        <v>20</v>
      </c>
      <c r="D204" s="20">
        <v>-53</v>
      </c>
      <c r="E204" s="20">
        <v>-13</v>
      </c>
      <c r="F204" s="20">
        <v>-297</v>
      </c>
      <c r="G204" s="20">
        <v>-142</v>
      </c>
      <c r="H204" s="20">
        <v>-250</v>
      </c>
      <c r="I204" s="21">
        <f t="shared" si="15"/>
        <v>78.021978021978029</v>
      </c>
      <c r="J204" s="21">
        <v>-7.0000000000000007E-2</v>
      </c>
      <c r="K204" s="21">
        <v>-1.71</v>
      </c>
      <c r="T204" s="41">
        <v>3</v>
      </c>
      <c r="U204" s="42">
        <v>2</v>
      </c>
      <c r="AF204" s="26">
        <f t="shared" si="16"/>
        <v>50</v>
      </c>
      <c r="AG204" s="27">
        <f t="shared" si="17"/>
        <v>0.42</v>
      </c>
    </row>
    <row r="205" spans="1:33" ht="15">
      <c r="A205" s="98">
        <v>44468</v>
      </c>
      <c r="B205" s="99">
        <v>18</v>
      </c>
      <c r="C205" s="99">
        <v>5</v>
      </c>
      <c r="D205" s="99">
        <v>-92</v>
      </c>
      <c r="E205" s="99">
        <f>D205+32</f>
        <v>-60</v>
      </c>
      <c r="F205" s="99">
        <v>-950</v>
      </c>
      <c r="G205" s="99">
        <v>-852</v>
      </c>
      <c r="H205" s="99">
        <v>-250</v>
      </c>
      <c r="I205" s="100">
        <f t="shared" si="15"/>
        <v>78.260869565217391</v>
      </c>
      <c r="J205" s="100">
        <v>-3.73</v>
      </c>
      <c r="K205" s="100">
        <v>-3.96</v>
      </c>
      <c r="T205" s="101">
        <v>4</v>
      </c>
      <c r="U205" s="101">
        <v>2</v>
      </c>
      <c r="AF205" s="105">
        <f t="shared" si="16"/>
        <v>50.666666666666664</v>
      </c>
      <c r="AG205" s="106">
        <f t="shared" si="17"/>
        <v>-0.64473684210526316</v>
      </c>
    </row>
    <row r="206" spans="1:33" ht="15">
      <c r="A206" s="19">
        <v>44469</v>
      </c>
      <c r="B206" s="20">
        <v>73</v>
      </c>
      <c r="C206" s="20">
        <v>21</v>
      </c>
      <c r="D206" s="20">
        <v>-13</v>
      </c>
      <c r="E206" s="20">
        <v>0</v>
      </c>
      <c r="F206" s="20">
        <v>-81</v>
      </c>
      <c r="G206" s="20">
        <v>-15</v>
      </c>
      <c r="H206" s="20">
        <v>-250</v>
      </c>
      <c r="I206" s="21">
        <f t="shared" si="15"/>
        <v>77.659574468085097</v>
      </c>
      <c r="J206" s="21">
        <v>0.96</v>
      </c>
      <c r="K206" s="21">
        <v>7.0000000000000007E-2</v>
      </c>
      <c r="T206" s="41">
        <v>5</v>
      </c>
      <c r="U206" s="42">
        <v>2</v>
      </c>
      <c r="AF206" s="26">
        <f t="shared" si="16"/>
        <v>43</v>
      </c>
      <c r="AG206" s="27">
        <f t="shared" si="17"/>
        <v>0.69767441860465118</v>
      </c>
    </row>
    <row r="207" spans="1:33" ht="15">
      <c r="A207" s="19">
        <v>44477</v>
      </c>
      <c r="B207" s="20">
        <v>64</v>
      </c>
      <c r="C207" s="20">
        <v>38</v>
      </c>
      <c r="D207" s="20">
        <v>-35</v>
      </c>
      <c r="E207" s="20">
        <v>-15</v>
      </c>
      <c r="F207" s="20">
        <v>-274</v>
      </c>
      <c r="G207" s="20">
        <v>-274</v>
      </c>
      <c r="H207" s="20">
        <v>-250</v>
      </c>
      <c r="I207" s="21">
        <f t="shared" si="15"/>
        <v>62.745098039215684</v>
      </c>
      <c r="J207" s="21">
        <v>0.82</v>
      </c>
      <c r="K207" s="21">
        <v>-0.62</v>
      </c>
      <c r="T207" s="41">
        <v>3</v>
      </c>
      <c r="U207" s="42">
        <v>2</v>
      </c>
      <c r="AF207" s="26">
        <f t="shared" si="16"/>
        <v>54</v>
      </c>
      <c r="AG207" s="27">
        <f t="shared" si="17"/>
        <v>0.18518518518518517</v>
      </c>
    </row>
    <row r="208" spans="1:33" ht="15">
      <c r="A208" s="19">
        <v>44480</v>
      </c>
      <c r="B208" s="20">
        <v>46</v>
      </c>
      <c r="C208" s="20">
        <v>18</v>
      </c>
      <c r="D208" s="20">
        <v>-57</v>
      </c>
      <c r="E208" s="20">
        <v>-28</v>
      </c>
      <c r="F208" s="20">
        <v>-374</v>
      </c>
      <c r="G208" s="20">
        <v>-211</v>
      </c>
      <c r="H208" s="20">
        <v>-250</v>
      </c>
      <c r="I208" s="21">
        <f t="shared" si="15"/>
        <v>71.875</v>
      </c>
      <c r="J208" s="21">
        <v>2.59</v>
      </c>
      <c r="K208" s="21">
        <v>-1.2</v>
      </c>
      <c r="T208" s="41">
        <v>3</v>
      </c>
      <c r="U208" s="42">
        <v>2</v>
      </c>
      <c r="AF208" s="26">
        <f t="shared" si="16"/>
        <v>51.666666666666664</v>
      </c>
      <c r="AG208" s="27">
        <f t="shared" si="17"/>
        <v>-0.10967741935483867</v>
      </c>
    </row>
    <row r="209" spans="1:33" ht="15">
      <c r="A209" s="19">
        <v>44481</v>
      </c>
      <c r="B209" s="20">
        <v>35</v>
      </c>
      <c r="C209" s="20">
        <v>12</v>
      </c>
      <c r="D209" s="20">
        <v>-47</v>
      </c>
      <c r="E209" s="20">
        <v>-11</v>
      </c>
      <c r="F209" s="20">
        <v>-892</v>
      </c>
      <c r="G209" s="20">
        <v>-295</v>
      </c>
      <c r="H209" s="20">
        <v>-250</v>
      </c>
      <c r="I209" s="21">
        <f t="shared" si="15"/>
        <v>74.468085106382972</v>
      </c>
      <c r="J209" s="21">
        <v>1.59</v>
      </c>
      <c r="K209" s="21">
        <v>-1.27</v>
      </c>
      <c r="T209" s="41">
        <v>4</v>
      </c>
      <c r="U209" s="42">
        <v>3</v>
      </c>
      <c r="AF209" s="26">
        <f t="shared" si="16"/>
        <v>61</v>
      </c>
      <c r="AG209" s="27">
        <f t="shared" si="17"/>
        <v>-0.42622950819672129</v>
      </c>
    </row>
    <row r="210" spans="1:33" ht="15">
      <c r="A210" s="19">
        <v>44482</v>
      </c>
      <c r="B210" s="20">
        <v>57</v>
      </c>
      <c r="C210" s="20">
        <v>9</v>
      </c>
      <c r="D210" s="20">
        <v>-53</v>
      </c>
      <c r="E210" s="20">
        <v>-27</v>
      </c>
      <c r="F210" s="20">
        <v>-353</v>
      </c>
      <c r="G210" s="20">
        <v>-285</v>
      </c>
      <c r="H210" s="20">
        <v>-250</v>
      </c>
      <c r="I210" s="21">
        <f t="shared" si="15"/>
        <v>86.36363636363636</v>
      </c>
      <c r="J210" s="21">
        <v>0.82</v>
      </c>
      <c r="K210" s="21">
        <v>-0.93</v>
      </c>
      <c r="T210" s="41">
        <v>4</v>
      </c>
      <c r="U210" s="42">
        <v>2</v>
      </c>
      <c r="AF210" s="26">
        <f t="shared" si="16"/>
        <v>48.333333333333336</v>
      </c>
      <c r="AG210" s="27">
        <f t="shared" si="17"/>
        <v>0.17931034482758615</v>
      </c>
    </row>
    <row r="211" spans="1:33" ht="15">
      <c r="A211" s="19">
        <v>44483</v>
      </c>
      <c r="B211" s="20">
        <v>74</v>
      </c>
      <c r="C211" s="20">
        <v>17</v>
      </c>
      <c r="D211" s="20">
        <v>-16</v>
      </c>
      <c r="E211" s="20">
        <v>-5</v>
      </c>
      <c r="F211" s="20">
        <v>-222</v>
      </c>
      <c r="G211" s="20">
        <v>-63</v>
      </c>
      <c r="H211" s="20">
        <v>-250</v>
      </c>
      <c r="I211" s="21">
        <f t="shared" si="15"/>
        <v>81.318681318681314</v>
      </c>
      <c r="J211" s="21">
        <v>2.29</v>
      </c>
      <c r="K211" s="21">
        <v>0.79</v>
      </c>
      <c r="T211" s="41">
        <v>2</v>
      </c>
      <c r="U211" s="42">
        <v>1</v>
      </c>
      <c r="AF211" s="26">
        <f t="shared" ref="AF211:AF220" si="18">(B208+B209+B210)/3</f>
        <v>46</v>
      </c>
      <c r="AG211" s="27">
        <f t="shared" si="17"/>
        <v>0.60869565217391308</v>
      </c>
    </row>
    <row r="212" spans="1:33" ht="15">
      <c r="A212" s="19">
        <v>44484</v>
      </c>
      <c r="B212" s="20">
        <v>29</v>
      </c>
      <c r="C212" s="20">
        <v>30</v>
      </c>
      <c r="D212" s="20">
        <v>-39</v>
      </c>
      <c r="E212" s="20">
        <v>-26</v>
      </c>
      <c r="F212" s="20">
        <v>-388</v>
      </c>
      <c r="G212" s="20">
        <v>-190</v>
      </c>
      <c r="H212" s="20">
        <v>-250</v>
      </c>
      <c r="I212" s="21">
        <f t="shared" si="15"/>
        <v>49.152542372881356</v>
      </c>
      <c r="J212" s="21">
        <v>-0.8</v>
      </c>
      <c r="K212" s="21">
        <v>-1.5</v>
      </c>
      <c r="T212" s="41">
        <v>3</v>
      </c>
      <c r="U212" s="42">
        <v>1</v>
      </c>
      <c r="AF212" s="26">
        <f t="shared" si="18"/>
        <v>55.333333333333336</v>
      </c>
      <c r="AG212" s="27">
        <f t="shared" si="17"/>
        <v>-0.47590361445783136</v>
      </c>
    </row>
    <row r="213" spans="1:33" ht="15">
      <c r="A213" s="19">
        <v>44487</v>
      </c>
      <c r="B213" s="20">
        <v>75</v>
      </c>
      <c r="C213" s="20">
        <v>19</v>
      </c>
      <c r="D213" s="20">
        <v>-25</v>
      </c>
      <c r="E213" s="20">
        <v>-10</v>
      </c>
      <c r="F213" s="20">
        <v>-212</v>
      </c>
      <c r="G213" s="20">
        <v>-96</v>
      </c>
      <c r="H213" s="20">
        <v>-250</v>
      </c>
      <c r="I213" s="21">
        <f t="shared" si="15"/>
        <v>79.787234042553195</v>
      </c>
      <c r="J213" s="21">
        <v>4.05</v>
      </c>
      <c r="K213" s="21">
        <v>-1</v>
      </c>
      <c r="T213" s="41">
        <v>4</v>
      </c>
      <c r="U213" s="42">
        <v>2</v>
      </c>
      <c r="AF213" s="26">
        <f t="shared" si="18"/>
        <v>53.333333333333336</v>
      </c>
      <c r="AG213" s="27">
        <f t="shared" si="17"/>
        <v>0.40624999999999994</v>
      </c>
    </row>
    <row r="214" spans="1:33">
      <c r="A214" s="19">
        <v>44488</v>
      </c>
      <c r="B214" s="20">
        <v>66</v>
      </c>
      <c r="C214" s="20">
        <v>22</v>
      </c>
      <c r="D214" s="20">
        <v>-5</v>
      </c>
      <c r="E214" s="20">
        <v>-4</v>
      </c>
      <c r="F214" s="20">
        <v>-95</v>
      </c>
      <c r="G214" s="20">
        <v>-30</v>
      </c>
      <c r="H214" s="20">
        <v>-250</v>
      </c>
      <c r="I214" s="21">
        <f t="shared" si="15"/>
        <v>75</v>
      </c>
      <c r="J214" s="21">
        <v>2.98</v>
      </c>
      <c r="K214" s="21">
        <v>1.77</v>
      </c>
      <c r="T214" s="42">
        <v>2</v>
      </c>
      <c r="U214" s="42">
        <v>1</v>
      </c>
      <c r="AF214" s="26">
        <f t="shared" si="18"/>
        <v>59.333333333333336</v>
      </c>
      <c r="AG214" s="27">
        <f t="shared" si="17"/>
        <v>0.11235955056179771</v>
      </c>
    </row>
    <row r="215" spans="1:33">
      <c r="A215" s="19">
        <v>44489</v>
      </c>
      <c r="B215" s="20">
        <v>48</v>
      </c>
      <c r="C215" s="20">
        <v>22</v>
      </c>
      <c r="D215" s="107">
        <v>-31</v>
      </c>
      <c r="E215" s="20">
        <v>-13</v>
      </c>
      <c r="F215" s="20">
        <v>-161</v>
      </c>
      <c r="G215" s="20">
        <v>-78</v>
      </c>
      <c r="H215" s="20">
        <v>-250</v>
      </c>
      <c r="I215" s="21">
        <f t="shared" si="15"/>
        <v>68.571428571428569</v>
      </c>
      <c r="J215" s="21">
        <v>0.62</v>
      </c>
      <c r="K215" s="21">
        <v>-1.31</v>
      </c>
      <c r="T215" s="22">
        <v>3</v>
      </c>
      <c r="U215" s="42">
        <v>2</v>
      </c>
      <c r="AF215" s="26">
        <f t="shared" si="18"/>
        <v>56.666666666666664</v>
      </c>
      <c r="AG215" s="27">
        <f t="shared" si="17"/>
        <v>-0.15294117647058819</v>
      </c>
    </row>
    <row r="216" spans="1:33">
      <c r="A216" s="19">
        <v>44490</v>
      </c>
      <c r="B216" s="20">
        <v>40</v>
      </c>
      <c r="C216" s="20">
        <v>23</v>
      </c>
      <c r="D216" s="20">
        <v>-4</v>
      </c>
      <c r="E216" s="20">
        <v>-2</v>
      </c>
      <c r="F216" s="20">
        <v>-129</v>
      </c>
      <c r="G216" s="20">
        <v>-76</v>
      </c>
      <c r="H216" s="20">
        <v>-250</v>
      </c>
      <c r="I216" s="21">
        <f t="shared" si="15"/>
        <v>63.492063492063487</v>
      </c>
      <c r="J216" s="21">
        <v>1.91</v>
      </c>
      <c r="K216" s="21">
        <v>-0.28999999999999998</v>
      </c>
      <c r="T216" s="22">
        <v>4</v>
      </c>
      <c r="U216" s="42">
        <v>2</v>
      </c>
      <c r="AF216" s="26">
        <f t="shared" si="18"/>
        <v>63</v>
      </c>
      <c r="AG216" s="27">
        <f t="shared" si="17"/>
        <v>-0.36507936507936506</v>
      </c>
    </row>
    <row r="217" spans="1:33">
      <c r="A217" s="19">
        <v>44491</v>
      </c>
      <c r="B217" s="20">
        <v>39</v>
      </c>
      <c r="C217" s="20">
        <v>20</v>
      </c>
      <c r="D217" s="20">
        <v>-16</v>
      </c>
      <c r="E217" s="20">
        <v>-8</v>
      </c>
      <c r="F217" s="20">
        <v>-281</v>
      </c>
      <c r="G217" s="20">
        <v>-247</v>
      </c>
      <c r="H217" s="20">
        <v>-250</v>
      </c>
      <c r="I217" s="21">
        <f t="shared" si="15"/>
        <v>66.101694915254242</v>
      </c>
      <c r="J217" s="21">
        <v>0.23</v>
      </c>
      <c r="K217" s="21">
        <v>-2.4700000000000002</v>
      </c>
      <c r="T217" s="22">
        <v>2</v>
      </c>
      <c r="U217" s="42">
        <v>1</v>
      </c>
      <c r="AF217" s="26">
        <f t="shared" si="18"/>
        <v>51.333333333333336</v>
      </c>
      <c r="AG217" s="27">
        <f t="shared" si="17"/>
        <v>-0.24025974025974028</v>
      </c>
    </row>
    <row r="218" spans="1:33">
      <c r="A218" s="19">
        <v>44494</v>
      </c>
      <c r="B218" s="20">
        <v>64</v>
      </c>
      <c r="C218" s="20">
        <v>30</v>
      </c>
      <c r="D218" s="20">
        <v>-12</v>
      </c>
      <c r="E218" s="20">
        <v>-2</v>
      </c>
      <c r="F218" s="20">
        <v>-154</v>
      </c>
      <c r="G218" s="20">
        <v>-56</v>
      </c>
      <c r="H218" s="20">
        <v>-250</v>
      </c>
      <c r="I218" s="21">
        <f t="shared" si="15"/>
        <v>68.085106382978722</v>
      </c>
      <c r="J218" s="21">
        <v>3.22</v>
      </c>
      <c r="K218" s="21">
        <v>0.65349999999999997</v>
      </c>
      <c r="T218" s="22">
        <v>3</v>
      </c>
      <c r="U218" s="42">
        <v>2</v>
      </c>
      <c r="AF218" s="26">
        <f t="shared" si="18"/>
        <v>42.333333333333336</v>
      </c>
      <c r="AG218" s="27">
        <f t="shared" si="17"/>
        <v>0.51181102362204711</v>
      </c>
    </row>
    <row r="219" spans="1:33">
      <c r="A219" s="19">
        <v>44495</v>
      </c>
      <c r="B219" s="20">
        <v>31</v>
      </c>
      <c r="C219" s="20">
        <v>30</v>
      </c>
      <c r="D219" s="20">
        <v>-15</v>
      </c>
      <c r="E219" s="20">
        <v>-8</v>
      </c>
      <c r="F219" s="20">
        <v>-189</v>
      </c>
      <c r="G219" s="20">
        <v>-131</v>
      </c>
      <c r="H219" s="20">
        <v>-250</v>
      </c>
      <c r="I219" s="21">
        <f t="shared" si="15"/>
        <v>50.819672131147541</v>
      </c>
      <c r="J219" s="21">
        <v>1.71</v>
      </c>
      <c r="K219" s="21">
        <v>-0.05</v>
      </c>
      <c r="T219" s="22">
        <v>3</v>
      </c>
      <c r="U219" s="42">
        <v>1</v>
      </c>
      <c r="AF219" s="26">
        <f t="shared" si="18"/>
        <v>47.666666666666664</v>
      </c>
      <c r="AG219" s="27">
        <f t="shared" si="17"/>
        <v>-0.34965034965034963</v>
      </c>
    </row>
    <row r="220" spans="1:33">
      <c r="A220" s="19">
        <v>44496</v>
      </c>
      <c r="B220" s="20">
        <v>41</v>
      </c>
      <c r="C220" s="20">
        <v>8</v>
      </c>
      <c r="D220" s="20">
        <v>-27</v>
      </c>
      <c r="E220" s="20">
        <v>-10</v>
      </c>
      <c r="F220" s="20">
        <v>-525</v>
      </c>
      <c r="G220" s="20">
        <v>-350</v>
      </c>
      <c r="H220" s="20">
        <v>-250</v>
      </c>
      <c r="I220" s="21">
        <f t="shared" si="15"/>
        <v>83.673469387755105</v>
      </c>
      <c r="J220" s="21">
        <v>2.16</v>
      </c>
      <c r="K220" s="21">
        <v>-1.52</v>
      </c>
      <c r="T220" s="22">
        <v>4</v>
      </c>
      <c r="U220" s="42">
        <v>2</v>
      </c>
      <c r="AF220" s="26">
        <f t="shared" si="18"/>
        <v>44.666666666666664</v>
      </c>
      <c r="AG220" s="27">
        <f t="shared" si="17"/>
        <v>-8.2089552238805916E-2</v>
      </c>
    </row>
    <row r="221" spans="1:33">
      <c r="A221" s="19">
        <v>44497</v>
      </c>
      <c r="B221" s="20">
        <v>39</v>
      </c>
      <c r="C221" s="20">
        <v>17</v>
      </c>
      <c r="D221" s="20">
        <v>-90</v>
      </c>
      <c r="E221" s="20">
        <v>-39</v>
      </c>
      <c r="F221" s="20">
        <v>-780</v>
      </c>
      <c r="G221" s="20">
        <v>-610</v>
      </c>
      <c r="H221" s="20">
        <v>-250</v>
      </c>
      <c r="I221" s="21">
        <f t="shared" si="15"/>
        <v>69.642857142857139</v>
      </c>
      <c r="J221" s="21">
        <v>1.19</v>
      </c>
      <c r="K221" s="21">
        <v>0.16</v>
      </c>
      <c r="T221" s="22">
        <v>3</v>
      </c>
      <c r="U221" s="42">
        <v>2</v>
      </c>
      <c r="AF221" s="26">
        <f t="shared" ref="AF221:AF239" si="19">(B218+B219+B220)/3</f>
        <v>45.333333333333336</v>
      </c>
      <c r="AG221" s="27">
        <f t="shared" ref="AG221:AG233" si="20">(B221-AF221)/AF221</f>
        <v>-0.13970588235294124</v>
      </c>
    </row>
    <row r="222" spans="1:33">
      <c r="A222" s="19">
        <v>44498</v>
      </c>
      <c r="B222" s="20">
        <v>68</v>
      </c>
      <c r="C222" s="20">
        <v>21</v>
      </c>
      <c r="D222" s="20">
        <v>-19</v>
      </c>
      <c r="E222" s="20">
        <v>-7</v>
      </c>
      <c r="F222" s="20">
        <v>-300</v>
      </c>
      <c r="G222" s="20">
        <v>-96</v>
      </c>
      <c r="H222" s="20">
        <v>-250</v>
      </c>
      <c r="I222" s="21">
        <f t="shared" si="15"/>
        <v>76.404494382022463</v>
      </c>
      <c r="J222" s="21">
        <v>1.52</v>
      </c>
      <c r="K222" s="21">
        <v>0.37</v>
      </c>
      <c r="T222" s="22">
        <v>3</v>
      </c>
      <c r="U222" s="42">
        <v>2</v>
      </c>
      <c r="AF222" s="26">
        <f t="shared" si="19"/>
        <v>37</v>
      </c>
      <c r="AG222" s="27">
        <f t="shared" si="20"/>
        <v>0.83783783783783783</v>
      </c>
    </row>
    <row r="223" spans="1:33">
      <c r="A223" s="19">
        <v>44501</v>
      </c>
      <c r="B223" s="20">
        <v>91</v>
      </c>
      <c r="C223" s="20">
        <v>41</v>
      </c>
      <c r="D223" s="20">
        <v>-17</v>
      </c>
      <c r="E223" s="20">
        <v>-6</v>
      </c>
      <c r="F223" s="20">
        <v>-233</v>
      </c>
      <c r="G223" s="20">
        <v>-99</v>
      </c>
      <c r="H223" s="20">
        <v>-250</v>
      </c>
      <c r="I223" s="21">
        <f t="shared" si="15"/>
        <v>68.939393939393938</v>
      </c>
      <c r="J223" s="21">
        <v>3.35</v>
      </c>
      <c r="K223" s="21">
        <v>2.33</v>
      </c>
      <c r="T223" s="22">
        <v>3</v>
      </c>
      <c r="U223" s="42">
        <v>2</v>
      </c>
      <c r="AF223" s="26">
        <f t="shared" si="19"/>
        <v>49.333333333333336</v>
      </c>
      <c r="AG223" s="27">
        <f t="shared" si="20"/>
        <v>0.84459459459459452</v>
      </c>
    </row>
    <row r="224" spans="1:33">
      <c r="A224" s="19">
        <v>44502</v>
      </c>
      <c r="B224" s="20">
        <v>44</v>
      </c>
      <c r="C224" s="20">
        <v>16</v>
      </c>
      <c r="D224" s="20">
        <v>-29</v>
      </c>
      <c r="E224" s="20">
        <v>-12</v>
      </c>
      <c r="F224" s="20">
        <v>-459</v>
      </c>
      <c r="G224" s="20">
        <v>-241</v>
      </c>
      <c r="H224" s="20">
        <v>-250</v>
      </c>
      <c r="I224" s="21">
        <f t="shared" si="15"/>
        <v>73.333333333333329</v>
      </c>
      <c r="J224" s="21">
        <v>1.17</v>
      </c>
      <c r="K224" s="21">
        <v>-0.4</v>
      </c>
      <c r="T224" s="22">
        <v>3</v>
      </c>
      <c r="U224" s="42">
        <v>2</v>
      </c>
      <c r="AF224" s="26">
        <f t="shared" si="19"/>
        <v>66</v>
      </c>
      <c r="AG224" s="27">
        <f t="shared" si="20"/>
        <v>-0.33333333333333331</v>
      </c>
    </row>
    <row r="225" spans="1:33">
      <c r="A225" s="19">
        <v>44503</v>
      </c>
      <c r="B225" s="20">
        <v>47</v>
      </c>
      <c r="C225" s="20">
        <v>15</v>
      </c>
      <c r="D225" s="20">
        <v>-15</v>
      </c>
      <c r="E225" s="20">
        <v>-4</v>
      </c>
      <c r="F225" s="20">
        <v>-182</v>
      </c>
      <c r="G225" s="20">
        <v>-69</v>
      </c>
      <c r="H225" s="20">
        <v>-250</v>
      </c>
      <c r="I225" s="21">
        <f t="shared" si="15"/>
        <v>75.806451612903231</v>
      </c>
      <c r="J225" s="21">
        <v>0.82</v>
      </c>
      <c r="K225" s="21">
        <v>-0.68</v>
      </c>
      <c r="T225" s="22">
        <v>4</v>
      </c>
      <c r="U225" s="42">
        <v>3</v>
      </c>
      <c r="AF225" s="26">
        <f t="shared" si="19"/>
        <v>67.666666666666671</v>
      </c>
      <c r="AG225" s="27">
        <f t="shared" si="20"/>
        <v>-0.30541871921182273</v>
      </c>
    </row>
    <row r="226" spans="1:33">
      <c r="A226" s="19">
        <v>44504</v>
      </c>
      <c r="B226" s="20">
        <v>97</v>
      </c>
      <c r="C226" s="20">
        <v>29</v>
      </c>
      <c r="D226" s="20">
        <v>-2</v>
      </c>
      <c r="E226" s="20">
        <v>-1</v>
      </c>
      <c r="F226" s="20">
        <v>-44</v>
      </c>
      <c r="G226" s="20">
        <v>-19</v>
      </c>
      <c r="H226" s="20">
        <v>-250</v>
      </c>
      <c r="I226" s="21">
        <f t="shared" si="15"/>
        <v>76.984126984126988</v>
      </c>
      <c r="J226" s="21">
        <v>4.08</v>
      </c>
      <c r="K226" s="21">
        <v>2.29</v>
      </c>
      <c r="T226" s="22">
        <v>5</v>
      </c>
      <c r="U226" s="42">
        <v>4</v>
      </c>
      <c r="AF226" s="26">
        <f t="shared" si="19"/>
        <v>60.666666666666664</v>
      </c>
      <c r="AG226" s="27">
        <f t="shared" si="20"/>
        <v>0.59890109890109899</v>
      </c>
    </row>
    <row r="227" spans="1:33">
      <c r="A227" s="19">
        <v>44505</v>
      </c>
      <c r="B227" s="20">
        <v>50</v>
      </c>
      <c r="C227" s="20">
        <v>22</v>
      </c>
      <c r="D227" s="20">
        <v>-34</v>
      </c>
      <c r="E227" s="20">
        <v>-20</v>
      </c>
      <c r="F227" s="20">
        <v>-287</v>
      </c>
      <c r="G227" s="20">
        <v>-261</v>
      </c>
      <c r="H227" s="20">
        <v>-250</v>
      </c>
      <c r="I227" s="21">
        <f t="shared" si="15"/>
        <v>69.444444444444443</v>
      </c>
      <c r="J227" s="21">
        <v>0.91</v>
      </c>
      <c r="K227" s="21">
        <v>-0.54</v>
      </c>
      <c r="T227" s="22">
        <v>4</v>
      </c>
      <c r="U227" s="42">
        <v>3</v>
      </c>
      <c r="AF227" s="26">
        <f t="shared" si="19"/>
        <v>62.666666666666664</v>
      </c>
      <c r="AG227" s="27">
        <f t="shared" si="20"/>
        <v>-0.20212765957446804</v>
      </c>
    </row>
    <row r="228" spans="1:33">
      <c r="A228" s="19">
        <v>44508</v>
      </c>
      <c r="B228" s="20">
        <v>57</v>
      </c>
      <c r="C228" s="20">
        <v>24</v>
      </c>
      <c r="D228" s="20">
        <v>-18</v>
      </c>
      <c r="E228" s="20">
        <v>-4</v>
      </c>
      <c r="F228" s="20">
        <v>-201</v>
      </c>
      <c r="G228" s="20">
        <v>-74</v>
      </c>
      <c r="H228" s="20">
        <v>-250</v>
      </c>
      <c r="I228" s="21">
        <f t="shared" si="15"/>
        <v>70.370370370370367</v>
      </c>
      <c r="J228" s="21">
        <v>2.62</v>
      </c>
      <c r="K228" s="21">
        <v>7.0000000000000007E-2</v>
      </c>
      <c r="T228" s="22">
        <v>5</v>
      </c>
      <c r="U228" s="42">
        <v>4</v>
      </c>
      <c r="AF228" s="26">
        <f t="shared" si="19"/>
        <v>64.666666666666671</v>
      </c>
      <c r="AG228" s="27">
        <f t="shared" si="20"/>
        <v>-0.1185567010309279</v>
      </c>
    </row>
    <row r="229" spans="1:33">
      <c r="A229" s="19">
        <v>44509</v>
      </c>
      <c r="B229" s="20">
        <v>60</v>
      </c>
      <c r="C229" s="20">
        <v>21</v>
      </c>
      <c r="D229" s="20">
        <v>-3</v>
      </c>
      <c r="E229" s="20">
        <v>-3</v>
      </c>
      <c r="F229" s="20">
        <v>-54</v>
      </c>
      <c r="G229" s="20">
        <v>-18</v>
      </c>
      <c r="H229" s="20">
        <v>-250</v>
      </c>
      <c r="I229" s="21">
        <f t="shared" si="15"/>
        <v>74.074074074074076</v>
      </c>
      <c r="J229" s="21">
        <v>3.33</v>
      </c>
      <c r="K229" s="21">
        <v>1.04</v>
      </c>
      <c r="T229" s="22">
        <v>3</v>
      </c>
      <c r="U229" s="42">
        <v>2</v>
      </c>
      <c r="AF229" s="26">
        <f t="shared" si="19"/>
        <v>68</v>
      </c>
      <c r="AG229" s="27">
        <f t="shared" si="20"/>
        <v>-0.11764705882352941</v>
      </c>
    </row>
    <row r="230" spans="1:33">
      <c r="A230" s="19">
        <v>44510</v>
      </c>
      <c r="B230" s="20">
        <v>47</v>
      </c>
      <c r="C230" s="20">
        <v>20</v>
      </c>
      <c r="D230" s="20">
        <v>-3</v>
      </c>
      <c r="E230" s="20">
        <v>-1</v>
      </c>
      <c r="F230" s="20">
        <v>-171</v>
      </c>
      <c r="G230" s="20">
        <v>-36</v>
      </c>
      <c r="H230" s="20">
        <v>-250</v>
      </c>
      <c r="I230" s="21">
        <f t="shared" si="15"/>
        <v>70.149253731343293</v>
      </c>
      <c r="J230" s="21">
        <v>2.2999999999999998</v>
      </c>
      <c r="K230" s="21">
        <v>0.61</v>
      </c>
      <c r="T230" s="22">
        <v>4</v>
      </c>
      <c r="U230" s="42">
        <v>3</v>
      </c>
      <c r="AF230" s="26">
        <f t="shared" si="19"/>
        <v>55.666666666666664</v>
      </c>
      <c r="AG230" s="27">
        <f t="shared" si="20"/>
        <v>-0.15568862275449097</v>
      </c>
    </row>
    <row r="231" spans="1:33">
      <c r="A231" s="19">
        <v>44511</v>
      </c>
      <c r="B231" s="20">
        <v>71</v>
      </c>
      <c r="C231" s="20">
        <v>28</v>
      </c>
      <c r="D231" s="20">
        <v>-6</v>
      </c>
      <c r="E231" s="20">
        <v>-1</v>
      </c>
      <c r="F231" s="20">
        <v>-87</v>
      </c>
      <c r="G231" s="20">
        <v>-47</v>
      </c>
      <c r="H231" s="20">
        <v>-250</v>
      </c>
      <c r="I231" s="21">
        <f t="shared" si="15"/>
        <v>71.717171717171709</v>
      </c>
      <c r="J231" s="21">
        <v>3.06</v>
      </c>
      <c r="K231" s="21">
        <v>0.65</v>
      </c>
      <c r="T231" s="22">
        <v>5</v>
      </c>
      <c r="U231" s="42">
        <v>4</v>
      </c>
      <c r="AF231" s="26">
        <f t="shared" si="19"/>
        <v>54.666666666666664</v>
      </c>
      <c r="AG231" s="27">
        <f t="shared" si="20"/>
        <v>0.29878048780487809</v>
      </c>
    </row>
    <row r="232" spans="1:33">
      <c r="A232" s="19">
        <v>44512</v>
      </c>
      <c r="B232" s="20">
        <v>84</v>
      </c>
      <c r="C232" s="20">
        <v>24</v>
      </c>
      <c r="D232" s="20">
        <v>-1</v>
      </c>
      <c r="E232" s="20">
        <v>-1</v>
      </c>
      <c r="F232" s="20">
        <v>-78</v>
      </c>
      <c r="G232" s="20">
        <v>-29</v>
      </c>
      <c r="H232" s="20">
        <v>-250</v>
      </c>
      <c r="I232" s="21">
        <f t="shared" si="15"/>
        <v>77.777777777777786</v>
      </c>
      <c r="J232" s="21">
        <v>2.78</v>
      </c>
      <c r="K232" s="21">
        <v>1.6</v>
      </c>
      <c r="T232" s="22">
        <v>6</v>
      </c>
      <c r="U232" s="42">
        <v>2</v>
      </c>
      <c r="AF232" s="26">
        <f t="shared" si="19"/>
        <v>59.333333333333336</v>
      </c>
      <c r="AG232" s="27">
        <f t="shared" si="20"/>
        <v>0.41573033707865165</v>
      </c>
    </row>
    <row r="233" spans="1:33">
      <c r="A233" s="19">
        <v>44515</v>
      </c>
      <c r="B233" s="20">
        <v>77</v>
      </c>
      <c r="C233" s="20">
        <v>38</v>
      </c>
      <c r="D233" s="20">
        <v>-30</v>
      </c>
      <c r="E233" s="20">
        <v>-14</v>
      </c>
      <c r="F233" s="20">
        <v>-266</v>
      </c>
      <c r="G233" s="20">
        <v>-172</v>
      </c>
      <c r="H233" s="20">
        <v>-250</v>
      </c>
      <c r="I233" s="21">
        <f t="shared" si="15"/>
        <v>66.956521739130437</v>
      </c>
      <c r="J233" s="21">
        <v>0.47</v>
      </c>
      <c r="K233" s="21">
        <v>-0.7</v>
      </c>
      <c r="T233" s="22">
        <v>7</v>
      </c>
      <c r="U233" s="42">
        <v>3</v>
      </c>
      <c r="AF233" s="26">
        <f t="shared" si="19"/>
        <v>67.333333333333329</v>
      </c>
      <c r="AG233" s="27">
        <f t="shared" si="20"/>
        <v>0.14356435643564364</v>
      </c>
    </row>
    <row r="234" spans="1:33">
      <c r="A234" s="19">
        <v>44516</v>
      </c>
      <c r="B234" s="20">
        <v>60</v>
      </c>
      <c r="C234" s="20">
        <v>18</v>
      </c>
      <c r="D234" s="20">
        <v>-11</v>
      </c>
      <c r="E234" s="20">
        <v>-4</v>
      </c>
      <c r="F234" s="20">
        <v>-275</v>
      </c>
      <c r="G234" s="20">
        <v>-200</v>
      </c>
      <c r="H234" s="20">
        <v>-250</v>
      </c>
      <c r="I234" s="21">
        <f t="shared" si="15"/>
        <v>76.923076923076934</v>
      </c>
      <c r="J234" s="21">
        <v>0.46</v>
      </c>
      <c r="K234" s="21">
        <v>-1.17</v>
      </c>
      <c r="T234" s="22">
        <v>4</v>
      </c>
      <c r="U234" s="42">
        <v>3</v>
      </c>
      <c r="AF234" s="26">
        <f t="shared" si="19"/>
        <v>77.333333333333329</v>
      </c>
      <c r="AG234" s="27">
        <f t="shared" ref="AG234:AG244" si="21">(B234-AF234)/AF234</f>
        <v>-0.22413793103448271</v>
      </c>
    </row>
    <row r="235" spans="1:33">
      <c r="A235" s="19">
        <v>44517</v>
      </c>
      <c r="B235" s="20">
        <v>94</v>
      </c>
      <c r="C235" s="20">
        <v>18</v>
      </c>
      <c r="D235" s="20">
        <v>-2</v>
      </c>
      <c r="E235" s="20">
        <v>-1</v>
      </c>
      <c r="F235" s="20">
        <v>-70</v>
      </c>
      <c r="G235" s="20">
        <v>-16</v>
      </c>
      <c r="H235" s="20">
        <v>-250</v>
      </c>
      <c r="I235" s="21">
        <f t="shared" si="15"/>
        <v>83.928571428571431</v>
      </c>
      <c r="J235" s="21">
        <v>1.64</v>
      </c>
      <c r="K235" s="21">
        <v>0.72</v>
      </c>
      <c r="T235" s="22">
        <v>4</v>
      </c>
      <c r="U235" s="42">
        <v>3</v>
      </c>
      <c r="AF235" s="26">
        <f t="shared" si="19"/>
        <v>73.666666666666671</v>
      </c>
      <c r="AG235" s="27">
        <f t="shared" si="21"/>
        <v>0.27601809954751122</v>
      </c>
    </row>
    <row r="236" spans="1:33">
      <c r="A236" s="19">
        <v>44518</v>
      </c>
      <c r="B236" s="20">
        <v>51</v>
      </c>
      <c r="C236" s="20">
        <v>25</v>
      </c>
      <c r="D236" s="20">
        <v>-11</v>
      </c>
      <c r="E236" s="20">
        <v>-3</v>
      </c>
      <c r="F236" s="20">
        <v>-226</v>
      </c>
      <c r="G236" s="20">
        <v>-157</v>
      </c>
      <c r="H236" s="20">
        <v>-250</v>
      </c>
      <c r="I236" s="21">
        <f t="shared" si="15"/>
        <v>67.10526315789474</v>
      </c>
      <c r="J236" s="21">
        <v>1.24</v>
      </c>
      <c r="K236" s="21">
        <v>0.32</v>
      </c>
      <c r="T236" s="22">
        <v>4</v>
      </c>
      <c r="U236" s="42">
        <v>2</v>
      </c>
      <c r="AF236" s="26">
        <f t="shared" si="19"/>
        <v>77</v>
      </c>
      <c r="AG236" s="27">
        <f t="shared" si="21"/>
        <v>-0.33766233766233766</v>
      </c>
    </row>
    <row r="237" spans="1:33">
      <c r="A237" s="19">
        <v>44519</v>
      </c>
      <c r="B237" s="20">
        <v>69</v>
      </c>
      <c r="C237" s="20">
        <v>23</v>
      </c>
      <c r="D237" s="20">
        <v>-6</v>
      </c>
      <c r="E237" s="20">
        <v>-1</v>
      </c>
      <c r="F237" s="20">
        <v>-94</v>
      </c>
      <c r="G237" s="20">
        <v>-26</v>
      </c>
      <c r="H237" s="20">
        <v>-250</v>
      </c>
      <c r="I237" s="21">
        <f t="shared" si="15"/>
        <v>75</v>
      </c>
      <c r="J237" s="21">
        <v>1.65</v>
      </c>
      <c r="K237" s="21">
        <v>-0.32</v>
      </c>
      <c r="T237" s="22">
        <v>5</v>
      </c>
      <c r="U237" s="42">
        <v>3</v>
      </c>
      <c r="AF237" s="26">
        <f t="shared" si="19"/>
        <v>68.333333333333329</v>
      </c>
      <c r="AG237" s="27">
        <f t="shared" si="21"/>
        <v>9.7560975609756791E-3</v>
      </c>
    </row>
    <row r="238" spans="1:33">
      <c r="A238" s="19">
        <v>44522</v>
      </c>
      <c r="B238" s="20">
        <v>87</v>
      </c>
      <c r="C238" s="20">
        <v>19</v>
      </c>
      <c r="D238" s="20">
        <v>-3</v>
      </c>
      <c r="E238" s="20">
        <v>0</v>
      </c>
      <c r="F238" s="20">
        <v>-80</v>
      </c>
      <c r="G238" s="20">
        <v>-31</v>
      </c>
      <c r="H238" s="20">
        <v>-250</v>
      </c>
      <c r="I238" s="21">
        <f t="shared" si="15"/>
        <v>82.075471698113205</v>
      </c>
      <c r="J238" s="21">
        <v>3.78</v>
      </c>
      <c r="K238" s="21">
        <v>2.0699999999999998</v>
      </c>
      <c r="T238" s="22">
        <v>6</v>
      </c>
      <c r="U238" s="42">
        <v>3</v>
      </c>
      <c r="AF238" s="26">
        <f t="shared" si="19"/>
        <v>71.333333333333329</v>
      </c>
      <c r="AG238" s="27">
        <f t="shared" si="21"/>
        <v>0.21962616822429915</v>
      </c>
    </row>
    <row r="239" spans="1:33">
      <c r="A239" s="19">
        <v>44523</v>
      </c>
      <c r="B239" s="20">
        <v>59</v>
      </c>
      <c r="C239" s="20">
        <v>28</v>
      </c>
      <c r="D239" s="20">
        <v>-4</v>
      </c>
      <c r="E239" s="20">
        <v>-1</v>
      </c>
      <c r="F239" s="20">
        <v>-118</v>
      </c>
      <c r="G239" s="20">
        <v>-57</v>
      </c>
      <c r="H239" s="20">
        <v>-250</v>
      </c>
      <c r="I239" s="21">
        <f t="shared" si="15"/>
        <v>67.81609195402298</v>
      </c>
      <c r="J239" s="21">
        <v>2.2200000000000002</v>
      </c>
      <c r="K239" s="21">
        <v>1.37</v>
      </c>
      <c r="T239" s="22">
        <v>7</v>
      </c>
      <c r="U239" s="42">
        <v>4</v>
      </c>
      <c r="AF239" s="26">
        <f t="shared" si="19"/>
        <v>69</v>
      </c>
      <c r="AG239" s="27">
        <f t="shared" si="21"/>
        <v>-0.14492753623188406</v>
      </c>
    </row>
    <row r="240" spans="1:33">
      <c r="A240" s="19">
        <v>44524</v>
      </c>
      <c r="B240" s="20">
        <v>78</v>
      </c>
      <c r="C240" s="20">
        <v>20</v>
      </c>
      <c r="D240" s="20">
        <v>-3</v>
      </c>
      <c r="E240" s="20">
        <v>-3</v>
      </c>
      <c r="F240" s="20">
        <v>-111</v>
      </c>
      <c r="G240" s="20">
        <v>-57</v>
      </c>
      <c r="H240" s="20">
        <v>-250</v>
      </c>
      <c r="I240" s="21">
        <f t="shared" si="15"/>
        <v>79.591836734693871</v>
      </c>
      <c r="J240" s="21">
        <v>2.17</v>
      </c>
      <c r="K240" s="21">
        <v>0.34</v>
      </c>
      <c r="T240" s="22">
        <v>8</v>
      </c>
      <c r="U240" s="42">
        <v>5</v>
      </c>
      <c r="AF240" s="26">
        <f t="shared" ref="AF240:AF259" si="22">(B237+B238+B239)/3</f>
        <v>71.666666666666671</v>
      </c>
      <c r="AG240" s="27">
        <f t="shared" si="21"/>
        <v>8.8372093023255743E-2</v>
      </c>
    </row>
    <row r="241" spans="1:33">
      <c r="A241" s="19">
        <v>44525</v>
      </c>
      <c r="B241" s="20">
        <v>58</v>
      </c>
      <c r="C241" s="20">
        <v>28</v>
      </c>
      <c r="D241" s="20">
        <v>-16</v>
      </c>
      <c r="E241" s="20">
        <v>-10</v>
      </c>
      <c r="F241" s="20">
        <v>-154</v>
      </c>
      <c r="G241" s="20">
        <v>-111</v>
      </c>
      <c r="H241" s="20">
        <v>-250</v>
      </c>
      <c r="I241" s="21">
        <f t="shared" si="15"/>
        <v>67.441860465116278</v>
      </c>
      <c r="J241" s="21">
        <v>0.23</v>
      </c>
      <c r="K241" s="21">
        <v>-1.05</v>
      </c>
      <c r="T241" s="22">
        <v>9</v>
      </c>
      <c r="U241" s="42">
        <v>6</v>
      </c>
      <c r="AF241" s="26">
        <f t="shared" si="22"/>
        <v>74.666666666666671</v>
      </c>
      <c r="AG241" s="27">
        <f t="shared" si="21"/>
        <v>-0.22321428571428575</v>
      </c>
    </row>
    <row r="242" spans="1:33">
      <c r="A242" s="19">
        <v>44526</v>
      </c>
      <c r="B242" s="20">
        <v>51</v>
      </c>
      <c r="C242" s="20">
        <v>27</v>
      </c>
      <c r="D242" s="20">
        <v>-6</v>
      </c>
      <c r="E242" s="20">
        <v>-2</v>
      </c>
      <c r="F242" s="20">
        <v>-146</v>
      </c>
      <c r="G242" s="20">
        <v>-69</v>
      </c>
      <c r="H242" s="20">
        <v>-250</v>
      </c>
      <c r="I242" s="21">
        <f t="shared" si="15"/>
        <v>65.384615384615387</v>
      </c>
      <c r="J242" s="21">
        <v>1.38</v>
      </c>
      <c r="K242" s="21">
        <v>-0.6</v>
      </c>
      <c r="T242" s="22">
        <v>4</v>
      </c>
      <c r="U242" s="42">
        <v>3</v>
      </c>
      <c r="AF242" s="26">
        <f t="shared" si="22"/>
        <v>65</v>
      </c>
      <c r="AG242" s="27">
        <f t="shared" si="21"/>
        <v>-0.2153846153846154</v>
      </c>
    </row>
    <row r="243" spans="1:33">
      <c r="A243" s="19">
        <v>44529</v>
      </c>
      <c r="B243" s="20">
        <v>70</v>
      </c>
      <c r="C243" s="20">
        <v>28</v>
      </c>
      <c r="D243" s="20">
        <v>-9</v>
      </c>
      <c r="E243" s="20">
        <v>-1</v>
      </c>
      <c r="F243" s="20">
        <v>-169</v>
      </c>
      <c r="G243" s="20">
        <v>-63</v>
      </c>
      <c r="H243" s="20">
        <v>-250</v>
      </c>
      <c r="I243" s="21">
        <f t="shared" si="15"/>
        <v>71.428571428571431</v>
      </c>
      <c r="J243" s="21">
        <v>2.42</v>
      </c>
      <c r="K243" s="21">
        <v>0.59</v>
      </c>
      <c r="T243" s="22">
        <v>5</v>
      </c>
      <c r="U243" s="42">
        <v>4</v>
      </c>
      <c r="AF243" s="26">
        <f t="shared" si="22"/>
        <v>62.333333333333336</v>
      </c>
      <c r="AG243" s="27">
        <f t="shared" si="21"/>
        <v>0.12299465240641708</v>
      </c>
    </row>
    <row r="244" spans="1:33">
      <c r="A244" s="19">
        <v>44530</v>
      </c>
      <c r="B244" s="20">
        <v>70</v>
      </c>
      <c r="C244" s="20">
        <v>33</v>
      </c>
      <c r="D244" s="20">
        <v>-7</v>
      </c>
      <c r="E244" s="20">
        <v>-2</v>
      </c>
      <c r="F244" s="20">
        <v>-113</v>
      </c>
      <c r="G244" s="20">
        <v>-68</v>
      </c>
      <c r="H244" s="20">
        <v>-250</v>
      </c>
      <c r="I244" s="21">
        <f t="shared" si="15"/>
        <v>67.961165048543691</v>
      </c>
      <c r="J244" s="21">
        <v>4.07</v>
      </c>
      <c r="K244" s="21">
        <v>1.57</v>
      </c>
      <c r="T244" s="22">
        <v>5</v>
      </c>
      <c r="U244" s="42">
        <v>4</v>
      </c>
      <c r="AF244" s="26">
        <f t="shared" si="22"/>
        <v>59.666666666666664</v>
      </c>
      <c r="AG244" s="27">
        <f t="shared" si="21"/>
        <v>0.17318435754189948</v>
      </c>
    </row>
    <row r="245" spans="1:33">
      <c r="A245" s="19">
        <v>44531</v>
      </c>
      <c r="B245" s="20">
        <v>85</v>
      </c>
      <c r="C245" s="20">
        <v>16</v>
      </c>
      <c r="D245" s="20">
        <v>-6</v>
      </c>
      <c r="E245" s="20">
        <v>-3</v>
      </c>
      <c r="F245" s="20">
        <v>-170</v>
      </c>
      <c r="G245" s="20">
        <v>-83</v>
      </c>
      <c r="H245" s="20">
        <v>-250</v>
      </c>
      <c r="I245" s="21">
        <f t="shared" si="15"/>
        <v>84.158415841584159</v>
      </c>
      <c r="J245" s="21">
        <v>2.64</v>
      </c>
      <c r="K245" s="21">
        <v>0.86</v>
      </c>
      <c r="T245" s="22">
        <v>4</v>
      </c>
      <c r="U245" s="42">
        <v>3</v>
      </c>
      <c r="AF245" s="26">
        <f t="shared" si="22"/>
        <v>63.666666666666664</v>
      </c>
      <c r="AG245" s="27">
        <f t="shared" ref="AG245:AG259" si="23">(B245-AF245)/AF245</f>
        <v>0.33507853403141369</v>
      </c>
    </row>
    <row r="246" spans="1:33">
      <c r="A246" s="19">
        <v>44532</v>
      </c>
      <c r="B246" s="20">
        <v>52</v>
      </c>
      <c r="C246" s="20">
        <v>26</v>
      </c>
      <c r="D246" s="20">
        <v>-16</v>
      </c>
      <c r="E246" s="20">
        <v>-5</v>
      </c>
      <c r="F246" s="20">
        <v>-333</v>
      </c>
      <c r="G246" s="20">
        <v>-275</v>
      </c>
      <c r="H246" s="20">
        <v>-250</v>
      </c>
      <c r="I246" s="21">
        <f t="shared" si="15"/>
        <v>66.666666666666657</v>
      </c>
      <c r="J246" s="21">
        <v>1.1499999999999999</v>
      </c>
      <c r="K246" s="21">
        <v>-0.05</v>
      </c>
      <c r="T246" s="22">
        <v>5</v>
      </c>
      <c r="U246" s="42">
        <v>4</v>
      </c>
      <c r="AF246" s="26">
        <f t="shared" si="22"/>
        <v>75</v>
      </c>
      <c r="AG246" s="27">
        <f t="shared" si="23"/>
        <v>-0.30666666666666664</v>
      </c>
    </row>
    <row r="247" spans="1:33">
      <c r="A247" s="19">
        <v>44533</v>
      </c>
      <c r="B247" s="20">
        <v>55</v>
      </c>
      <c r="C247" s="20">
        <v>32</v>
      </c>
      <c r="D247" s="20">
        <v>-16</v>
      </c>
      <c r="E247" s="20">
        <v>-7</v>
      </c>
      <c r="F247" s="20">
        <v>-170</v>
      </c>
      <c r="G247" s="20">
        <v>-98</v>
      </c>
      <c r="H247" s="20">
        <v>-250</v>
      </c>
      <c r="I247" s="21">
        <f t="shared" si="15"/>
        <v>63.218390804597703</v>
      </c>
      <c r="J247" s="21">
        <v>-0.06</v>
      </c>
      <c r="K247" s="21">
        <v>-2.99</v>
      </c>
      <c r="T247" s="22">
        <v>5</v>
      </c>
      <c r="U247" s="42">
        <v>3</v>
      </c>
      <c r="AF247" s="26">
        <f t="shared" si="22"/>
        <v>69</v>
      </c>
      <c r="AG247" s="27">
        <f t="shared" si="23"/>
        <v>-0.20289855072463769</v>
      </c>
    </row>
    <row r="248" spans="1:33">
      <c r="A248" s="19">
        <v>44536</v>
      </c>
      <c r="B248" s="20">
        <v>39</v>
      </c>
      <c r="C248" s="20">
        <v>31</v>
      </c>
      <c r="D248" s="20">
        <v>-14</v>
      </c>
      <c r="E248" s="20">
        <v>-6</v>
      </c>
      <c r="F248" s="20">
        <v>-387</v>
      </c>
      <c r="G248" s="20">
        <v>-323</v>
      </c>
      <c r="H248" s="20">
        <v>-250</v>
      </c>
      <c r="I248" s="21">
        <f t="shared" si="15"/>
        <v>55.714285714285715</v>
      </c>
      <c r="J248" s="21">
        <v>0.63</v>
      </c>
      <c r="K248" s="21">
        <v>-1.85</v>
      </c>
      <c r="T248" s="22">
        <v>6</v>
      </c>
      <c r="U248" s="42">
        <v>4</v>
      </c>
      <c r="AF248" s="26">
        <f t="shared" si="22"/>
        <v>64</v>
      </c>
      <c r="AG248" s="27">
        <f t="shared" si="23"/>
        <v>-0.390625</v>
      </c>
    </row>
    <row r="249" spans="1:33">
      <c r="A249" s="19">
        <v>44537</v>
      </c>
      <c r="B249" s="20">
        <v>51</v>
      </c>
      <c r="C249" s="20">
        <v>19</v>
      </c>
      <c r="D249" s="20">
        <v>-33</v>
      </c>
      <c r="E249" s="20">
        <v>-11</v>
      </c>
      <c r="F249" s="20">
        <v>-526</v>
      </c>
      <c r="G249" s="20">
        <v>-288</v>
      </c>
      <c r="H249" s="20">
        <v>-250</v>
      </c>
      <c r="I249" s="21">
        <f t="shared" si="15"/>
        <v>72.857142857142847</v>
      </c>
      <c r="J249" s="21">
        <v>1.7</v>
      </c>
      <c r="K249" s="21">
        <v>-0.86</v>
      </c>
      <c r="T249" s="22">
        <v>5</v>
      </c>
      <c r="U249" s="42">
        <v>4</v>
      </c>
      <c r="AF249" s="26">
        <f t="shared" si="22"/>
        <v>48.666666666666664</v>
      </c>
      <c r="AG249" s="27">
        <f t="shared" si="23"/>
        <v>4.7945205479452108E-2</v>
      </c>
    </row>
    <row r="250" spans="1:33">
      <c r="A250" s="19">
        <v>44538</v>
      </c>
      <c r="B250" s="20">
        <v>82</v>
      </c>
      <c r="C250" s="20">
        <v>29</v>
      </c>
      <c r="D250" s="20">
        <v>-7</v>
      </c>
      <c r="E250" s="20">
        <v>-1</v>
      </c>
      <c r="F250" s="20">
        <v>-63</v>
      </c>
      <c r="G250" s="20">
        <v>-22</v>
      </c>
      <c r="H250" s="20">
        <v>-250</v>
      </c>
      <c r="I250" s="21">
        <f t="shared" si="15"/>
        <v>73.873873873873876</v>
      </c>
      <c r="J250" s="21">
        <v>2.5499999999999998</v>
      </c>
      <c r="K250" s="21">
        <v>0.15</v>
      </c>
      <c r="T250" s="22">
        <v>6</v>
      </c>
      <c r="U250" s="42">
        <v>3</v>
      </c>
      <c r="AF250" s="26">
        <f t="shared" si="22"/>
        <v>48.333333333333336</v>
      </c>
      <c r="AG250" s="27">
        <f t="shared" si="23"/>
        <v>0.69655172413793098</v>
      </c>
    </row>
    <row r="251" spans="1:33">
      <c r="A251" s="19">
        <v>44539</v>
      </c>
      <c r="B251" s="20">
        <v>68</v>
      </c>
      <c r="C251" s="20">
        <v>35</v>
      </c>
      <c r="D251" s="20">
        <v>-5</v>
      </c>
      <c r="E251" s="20">
        <v>-2</v>
      </c>
      <c r="F251" s="20">
        <v>-90</v>
      </c>
      <c r="G251" s="20">
        <v>-57</v>
      </c>
      <c r="H251" s="20">
        <v>-250</v>
      </c>
      <c r="I251" s="21">
        <f t="shared" si="15"/>
        <v>66.019417475728162</v>
      </c>
      <c r="J251" s="21">
        <v>1.8</v>
      </c>
      <c r="K251" s="21">
        <v>-0.04</v>
      </c>
      <c r="T251" s="22">
        <v>7</v>
      </c>
      <c r="U251" s="42">
        <v>4</v>
      </c>
      <c r="AF251" s="26">
        <f t="shared" si="22"/>
        <v>57.333333333333336</v>
      </c>
      <c r="AG251" s="27">
        <f t="shared" si="23"/>
        <v>0.18604651162790692</v>
      </c>
    </row>
    <row r="252" spans="1:33">
      <c r="A252" s="19">
        <v>44540</v>
      </c>
      <c r="B252" s="20">
        <v>68</v>
      </c>
      <c r="C252" s="20">
        <v>27</v>
      </c>
      <c r="D252" s="20">
        <v>-3</v>
      </c>
      <c r="E252" s="20">
        <v>-1</v>
      </c>
      <c r="F252" s="20">
        <v>-84</v>
      </c>
      <c r="G252" s="20">
        <v>-42</v>
      </c>
      <c r="H252" s="20">
        <v>-250</v>
      </c>
      <c r="I252" s="21">
        <f t="shared" si="15"/>
        <v>71.578947368421055</v>
      </c>
      <c r="J252" s="21">
        <v>2.78</v>
      </c>
      <c r="K252" s="21">
        <v>-0.13</v>
      </c>
      <c r="T252" s="22">
        <v>5</v>
      </c>
      <c r="U252" s="42">
        <v>4</v>
      </c>
      <c r="AF252" s="26">
        <f t="shared" si="22"/>
        <v>67</v>
      </c>
      <c r="AG252" s="27">
        <f t="shared" si="23"/>
        <v>1.4925373134328358E-2</v>
      </c>
    </row>
    <row r="253" spans="1:33">
      <c r="A253" s="19">
        <v>44543</v>
      </c>
      <c r="B253" s="20">
        <v>79</v>
      </c>
      <c r="C253" s="20">
        <v>36</v>
      </c>
      <c r="D253" s="20">
        <v>-3</v>
      </c>
      <c r="E253" s="20">
        <v>0</v>
      </c>
      <c r="F253" s="20">
        <v>-117</v>
      </c>
      <c r="G253" s="20">
        <v>-60</v>
      </c>
      <c r="H253" s="20">
        <v>-250</v>
      </c>
      <c r="I253" s="21">
        <f t="shared" si="15"/>
        <v>68.695652173913047</v>
      </c>
      <c r="J253" s="21">
        <v>3.38</v>
      </c>
      <c r="K253" s="21">
        <v>1.38</v>
      </c>
      <c r="T253" s="22">
        <v>6</v>
      </c>
      <c r="U253" s="42">
        <v>5</v>
      </c>
      <c r="AF253" s="26">
        <f t="shared" si="22"/>
        <v>72.666666666666671</v>
      </c>
      <c r="AG253" s="27">
        <f t="shared" si="23"/>
        <v>8.7155963302752229E-2</v>
      </c>
    </row>
    <row r="254" spans="1:33">
      <c r="A254" s="19">
        <v>44544</v>
      </c>
      <c r="B254" s="20">
        <v>93</v>
      </c>
      <c r="C254" s="20">
        <v>32</v>
      </c>
      <c r="D254" s="20">
        <v>-5</v>
      </c>
      <c r="E254" s="20">
        <v>-1</v>
      </c>
      <c r="F254" s="20">
        <v>-86</v>
      </c>
      <c r="G254" s="20">
        <v>-49</v>
      </c>
      <c r="H254" s="20">
        <v>-250</v>
      </c>
      <c r="I254" s="21">
        <f t="shared" si="15"/>
        <v>74.400000000000006</v>
      </c>
      <c r="J254" s="21">
        <v>4.32</v>
      </c>
      <c r="K254" s="21">
        <v>1.59</v>
      </c>
      <c r="T254" s="22">
        <v>7</v>
      </c>
      <c r="U254" s="42">
        <v>6</v>
      </c>
      <c r="AF254" s="26">
        <f t="shared" si="22"/>
        <v>71.666666666666671</v>
      </c>
      <c r="AG254" s="27">
        <f t="shared" si="23"/>
        <v>0.2976744186046511</v>
      </c>
    </row>
    <row r="255" spans="1:33">
      <c r="A255" s="19">
        <v>44545</v>
      </c>
      <c r="B255" s="20">
        <v>79</v>
      </c>
      <c r="C255" s="20">
        <v>48</v>
      </c>
      <c r="D255" s="20">
        <v>-3</v>
      </c>
      <c r="E255" s="20">
        <v>-1</v>
      </c>
      <c r="F255" s="20">
        <v>-109</v>
      </c>
      <c r="G255" s="20">
        <v>-79</v>
      </c>
      <c r="H255" s="20">
        <v>-250</v>
      </c>
      <c r="I255" s="21">
        <f t="shared" si="15"/>
        <v>62.204724409448822</v>
      </c>
      <c r="J255" s="21">
        <v>1.85</v>
      </c>
      <c r="K255" s="21">
        <v>0.22</v>
      </c>
      <c r="T255" s="22">
        <v>7</v>
      </c>
      <c r="U255" s="42">
        <v>5</v>
      </c>
      <c r="AF255" s="26">
        <f t="shared" si="22"/>
        <v>80</v>
      </c>
      <c r="AG255" s="27">
        <f t="shared" si="23"/>
        <v>-1.2500000000000001E-2</v>
      </c>
    </row>
    <row r="256" spans="1:33">
      <c r="A256" s="19">
        <v>44546</v>
      </c>
      <c r="B256" s="20">
        <v>88</v>
      </c>
      <c r="C256" s="20">
        <v>25</v>
      </c>
      <c r="D256" s="20">
        <v>-2</v>
      </c>
      <c r="E256" s="20">
        <v>-1</v>
      </c>
      <c r="F256" s="20">
        <v>-95</v>
      </c>
      <c r="G256" s="20">
        <v>-33</v>
      </c>
      <c r="H256" s="20">
        <v>-250</v>
      </c>
      <c r="I256" s="21">
        <f t="shared" si="15"/>
        <v>77.876106194690266</v>
      </c>
      <c r="J256" s="21">
        <v>4.07</v>
      </c>
      <c r="K256" s="21">
        <v>0.77</v>
      </c>
      <c r="T256" s="22">
        <v>8</v>
      </c>
      <c r="U256" s="42">
        <v>6</v>
      </c>
      <c r="AF256" s="26">
        <f t="shared" si="22"/>
        <v>83.666666666666671</v>
      </c>
      <c r="AG256" s="27">
        <f t="shared" si="23"/>
        <v>5.1792828685258904E-2</v>
      </c>
    </row>
    <row r="257" spans="1:33">
      <c r="A257" s="19">
        <v>44547</v>
      </c>
      <c r="B257" s="20">
        <v>85</v>
      </c>
      <c r="C257" s="20">
        <v>30</v>
      </c>
      <c r="D257" s="20">
        <v>-5</v>
      </c>
      <c r="E257" s="20">
        <v>-2</v>
      </c>
      <c r="F257" s="20">
        <v>-230</v>
      </c>
      <c r="G257" s="20">
        <v>-152</v>
      </c>
      <c r="H257" s="20">
        <v>-250</v>
      </c>
      <c r="I257" s="21">
        <f t="shared" si="15"/>
        <v>73.91304347826086</v>
      </c>
      <c r="J257" s="21">
        <v>2.97</v>
      </c>
      <c r="K257" s="21">
        <v>0.99</v>
      </c>
      <c r="T257" s="22">
        <v>9</v>
      </c>
      <c r="U257" s="42">
        <v>7</v>
      </c>
      <c r="AF257" s="26">
        <f t="shared" si="22"/>
        <v>86.666666666666671</v>
      </c>
      <c r="AG257" s="27">
        <f t="shared" si="23"/>
        <v>-1.9230769230769284E-2</v>
      </c>
    </row>
    <row r="258" spans="1:33">
      <c r="A258" s="19">
        <v>44550</v>
      </c>
      <c r="B258" s="20">
        <v>99</v>
      </c>
      <c r="C258" s="20">
        <v>38</v>
      </c>
      <c r="D258" s="20">
        <v>-25</v>
      </c>
      <c r="E258" s="20">
        <v>-11</v>
      </c>
      <c r="F258" s="20">
        <v>-404</v>
      </c>
      <c r="G258" s="20">
        <v>-342</v>
      </c>
      <c r="H258" s="20">
        <v>-250</v>
      </c>
      <c r="I258" s="21">
        <f t="shared" si="15"/>
        <v>72.262773722627742</v>
      </c>
      <c r="J258" s="21">
        <v>3.65</v>
      </c>
      <c r="K258" s="21">
        <v>0.59</v>
      </c>
      <c r="T258" s="22">
        <v>10</v>
      </c>
      <c r="U258" s="42">
        <v>8</v>
      </c>
      <c r="AF258" s="26">
        <f t="shared" si="22"/>
        <v>84</v>
      </c>
      <c r="AG258" s="27">
        <f t="shared" si="23"/>
        <v>0.17857142857142858</v>
      </c>
    </row>
    <row r="259" spans="1:33">
      <c r="A259" s="19">
        <v>44551</v>
      </c>
      <c r="B259" s="20">
        <v>136</v>
      </c>
      <c r="C259" s="20">
        <v>28</v>
      </c>
      <c r="D259" s="20">
        <v>-25</v>
      </c>
      <c r="E259" s="20">
        <v>-9</v>
      </c>
      <c r="F259" s="20">
        <v>-137</v>
      </c>
      <c r="G259" s="20">
        <v>-54</v>
      </c>
      <c r="H259" s="20">
        <v>-250</v>
      </c>
      <c r="I259" s="21">
        <f t="shared" si="15"/>
        <v>82.926829268292678</v>
      </c>
      <c r="J259" s="21">
        <v>4.12</v>
      </c>
      <c r="K259" s="21">
        <v>1.33</v>
      </c>
      <c r="T259" s="22">
        <v>11</v>
      </c>
      <c r="U259" s="42">
        <v>7</v>
      </c>
      <c r="AF259" s="26">
        <f t="shared" si="22"/>
        <v>90.666666666666671</v>
      </c>
      <c r="AG259" s="27">
        <f t="shared" si="23"/>
        <v>0.49999999999999994</v>
      </c>
    </row>
    <row r="260" spans="1:33">
      <c r="A260" s="19">
        <v>44552</v>
      </c>
      <c r="B260" s="20">
        <v>77</v>
      </c>
      <c r="C260" s="20">
        <v>55</v>
      </c>
      <c r="D260" s="20">
        <v>-17</v>
      </c>
      <c r="E260" s="20">
        <v>-8</v>
      </c>
      <c r="F260" s="20">
        <v>-135</v>
      </c>
      <c r="G260" s="20">
        <v>-93</v>
      </c>
      <c r="H260" s="20">
        <v>-250</v>
      </c>
      <c r="I260" s="21">
        <f t="shared" si="15"/>
        <v>58.333333333333336</v>
      </c>
      <c r="J260" s="21">
        <v>-0.3</v>
      </c>
      <c r="K260" s="21">
        <v>-1.59</v>
      </c>
      <c r="T260" s="22">
        <v>8</v>
      </c>
      <c r="U260" s="42">
        <v>6</v>
      </c>
      <c r="AF260" s="26">
        <f t="shared" ref="AF260:AF291" si="24">(B257+B258+B259)/3</f>
        <v>106.66666666666667</v>
      </c>
      <c r="AG260" s="27">
        <f t="shared" ref="AG260:AG291" si="25">(B260-AF260)/AF260</f>
        <v>-0.27812500000000001</v>
      </c>
    </row>
    <row r="261" spans="1:33">
      <c r="A261" s="19">
        <v>44553</v>
      </c>
      <c r="B261" s="20">
        <v>70</v>
      </c>
      <c r="C261" s="20">
        <v>25</v>
      </c>
      <c r="D261" s="20">
        <v>-40</v>
      </c>
      <c r="E261" s="20">
        <v>-24</v>
      </c>
      <c r="F261" s="20">
        <v>-164</v>
      </c>
      <c r="G261" s="20">
        <v>-122</v>
      </c>
      <c r="H261" s="20">
        <v>-250</v>
      </c>
      <c r="I261" s="21">
        <f t="shared" si="15"/>
        <v>73.68421052631578</v>
      </c>
      <c r="J261" s="21">
        <v>-0.42</v>
      </c>
      <c r="K261" s="21">
        <v>-5.63</v>
      </c>
      <c r="T261" s="22">
        <v>5</v>
      </c>
      <c r="U261" s="42">
        <v>4</v>
      </c>
      <c r="AF261" s="26">
        <f t="shared" si="24"/>
        <v>104</v>
      </c>
      <c r="AG261" s="27">
        <f t="shared" si="25"/>
        <v>-0.32692307692307693</v>
      </c>
    </row>
    <row r="262" spans="1:33">
      <c r="A262" s="19">
        <v>44554</v>
      </c>
      <c r="B262" s="20">
        <v>51</v>
      </c>
      <c r="C262" s="20">
        <v>25</v>
      </c>
      <c r="D262" s="20">
        <v>-42</v>
      </c>
      <c r="E262" s="20">
        <v>-25</v>
      </c>
      <c r="F262" s="20">
        <v>-555</v>
      </c>
      <c r="G262" s="20">
        <v>-477</v>
      </c>
      <c r="H262" s="20">
        <v>-250</v>
      </c>
      <c r="I262" s="21">
        <f t="shared" si="15"/>
        <v>67.10526315789474</v>
      </c>
      <c r="J262" s="21">
        <v>-0.43</v>
      </c>
      <c r="K262" s="21">
        <v>-3.14</v>
      </c>
      <c r="T262" s="22">
        <v>6</v>
      </c>
      <c r="U262" s="42">
        <v>4</v>
      </c>
      <c r="AF262" s="26">
        <f t="shared" si="24"/>
        <v>94.333333333333329</v>
      </c>
      <c r="AG262" s="27">
        <f t="shared" si="25"/>
        <v>-0.45936395759717313</v>
      </c>
    </row>
    <row r="263" spans="1:33">
      <c r="A263" s="19">
        <v>44557</v>
      </c>
      <c r="B263" s="20">
        <v>62</v>
      </c>
      <c r="C263" s="20">
        <v>30</v>
      </c>
      <c r="D263" s="20">
        <v>-29</v>
      </c>
      <c r="E263" s="20">
        <v>-12</v>
      </c>
      <c r="F263" s="20">
        <v>-250</v>
      </c>
      <c r="G263" s="20">
        <v>-134</v>
      </c>
      <c r="H263" s="20">
        <v>-250</v>
      </c>
      <c r="I263" s="21">
        <f t="shared" si="15"/>
        <v>67.391304347826093</v>
      </c>
      <c r="J263" s="21">
        <v>0.77</v>
      </c>
      <c r="K263" s="21">
        <v>-1.36</v>
      </c>
      <c r="T263" s="22">
        <v>4</v>
      </c>
      <c r="U263" s="42">
        <v>3</v>
      </c>
      <c r="AF263" s="26">
        <f t="shared" si="24"/>
        <v>66</v>
      </c>
      <c r="AG263" s="27">
        <f t="shared" si="25"/>
        <v>-6.0606060606060608E-2</v>
      </c>
    </row>
    <row r="264" spans="1:33">
      <c r="A264" s="19">
        <v>44558</v>
      </c>
      <c r="B264" s="20">
        <v>59</v>
      </c>
      <c r="C264" s="20">
        <v>20</v>
      </c>
      <c r="D264" s="20">
        <v>-27</v>
      </c>
      <c r="E264" s="20">
        <v>-9</v>
      </c>
      <c r="F264" s="20">
        <v>-153</v>
      </c>
      <c r="G264" s="20">
        <v>-91</v>
      </c>
      <c r="H264" s="20">
        <v>-250</v>
      </c>
      <c r="I264" s="21">
        <f t="shared" si="15"/>
        <v>74.683544303797461</v>
      </c>
      <c r="J264" s="21">
        <v>0.87</v>
      </c>
      <c r="K264" s="21">
        <v>-1.58</v>
      </c>
      <c r="T264" s="22">
        <v>5</v>
      </c>
      <c r="U264" s="42">
        <v>2</v>
      </c>
      <c r="AF264" s="26">
        <f t="shared" si="24"/>
        <v>61</v>
      </c>
      <c r="AG264" s="27">
        <f t="shared" si="25"/>
        <v>-3.2786885245901641E-2</v>
      </c>
    </row>
    <row r="265" spans="1:33">
      <c r="A265" s="19">
        <v>44559</v>
      </c>
      <c r="B265" s="20">
        <v>63</v>
      </c>
      <c r="C265" s="20">
        <v>21</v>
      </c>
      <c r="D265" s="20">
        <v>-16</v>
      </c>
      <c r="E265" s="20">
        <v>-6</v>
      </c>
      <c r="F265" s="20">
        <v>-160</v>
      </c>
      <c r="G265" s="20">
        <v>-85</v>
      </c>
      <c r="H265" s="20">
        <v>-250</v>
      </c>
      <c r="I265" s="21">
        <f t="shared" si="15"/>
        <v>75</v>
      </c>
      <c r="J265" s="21">
        <v>2.78</v>
      </c>
      <c r="K265" s="21">
        <v>0.95</v>
      </c>
      <c r="T265" s="22">
        <v>12</v>
      </c>
      <c r="U265" s="42">
        <v>6</v>
      </c>
      <c r="AF265" s="26">
        <f t="shared" si="24"/>
        <v>57.333333333333336</v>
      </c>
      <c r="AG265" s="27">
        <f t="shared" si="25"/>
        <v>9.8837209302325535E-2</v>
      </c>
    </row>
    <row r="266" spans="1:33">
      <c r="A266" s="19">
        <v>44560</v>
      </c>
      <c r="B266" s="20">
        <v>86</v>
      </c>
      <c r="C266" s="20">
        <v>32</v>
      </c>
      <c r="D266" s="20">
        <v>-10</v>
      </c>
      <c r="E266" s="20">
        <v>-3</v>
      </c>
      <c r="F266" s="20">
        <v>-72</v>
      </c>
      <c r="G266" s="20">
        <v>-30</v>
      </c>
      <c r="H266" s="20">
        <v>-250</v>
      </c>
      <c r="I266" s="21">
        <f t="shared" si="15"/>
        <v>72.881355932203391</v>
      </c>
      <c r="J266" s="21">
        <v>4.25</v>
      </c>
      <c r="K266" s="21">
        <v>1.84</v>
      </c>
      <c r="T266" s="22">
        <v>7</v>
      </c>
      <c r="U266" s="42">
        <v>5</v>
      </c>
      <c r="AF266" s="26">
        <f t="shared" si="24"/>
        <v>61.333333333333336</v>
      </c>
      <c r="AG266" s="27">
        <f t="shared" si="25"/>
        <v>0.40217391304347822</v>
      </c>
    </row>
    <row r="267" spans="1:33">
      <c r="A267" s="19">
        <v>44561</v>
      </c>
      <c r="B267" s="20">
        <v>58</v>
      </c>
      <c r="C267" s="20">
        <v>36</v>
      </c>
      <c r="D267" s="20">
        <v>-18</v>
      </c>
      <c r="E267" s="20">
        <v>-7</v>
      </c>
      <c r="F267" s="20">
        <v>-107</v>
      </c>
      <c r="G267" s="20">
        <v>-74</v>
      </c>
      <c r="H267" s="20">
        <v>-250</v>
      </c>
      <c r="I267" s="21">
        <f t="shared" si="15"/>
        <v>61.702127659574465</v>
      </c>
      <c r="J267" s="21">
        <v>1.75</v>
      </c>
      <c r="K267" s="21">
        <v>-0.44</v>
      </c>
      <c r="T267" s="22">
        <v>8</v>
      </c>
      <c r="U267" s="42">
        <v>4</v>
      </c>
      <c r="AF267" s="26">
        <f t="shared" si="24"/>
        <v>69.333333333333329</v>
      </c>
      <c r="AG267" s="27">
        <f t="shared" si="25"/>
        <v>-0.16346153846153841</v>
      </c>
    </row>
    <row r="268" spans="1:33">
      <c r="A268" s="19">
        <v>44565</v>
      </c>
      <c r="B268" s="20">
        <v>93</v>
      </c>
      <c r="C268" s="20">
        <v>45</v>
      </c>
      <c r="D268" s="20">
        <v>-29</v>
      </c>
      <c r="E268" s="20">
        <v>-18</v>
      </c>
      <c r="F268" s="20">
        <v>-300</v>
      </c>
      <c r="G268" s="20">
        <v>-201</v>
      </c>
      <c r="H268" s="20">
        <v>-250</v>
      </c>
      <c r="I268" s="21">
        <f t="shared" si="15"/>
        <v>67.391304347826093</v>
      </c>
      <c r="J268" s="21">
        <v>5.48</v>
      </c>
      <c r="K268" s="21">
        <v>1.88</v>
      </c>
      <c r="T268" s="22">
        <v>9</v>
      </c>
      <c r="U268" s="42">
        <v>4</v>
      </c>
      <c r="AF268" s="26">
        <f t="shared" si="24"/>
        <v>69</v>
      </c>
      <c r="AG268" s="27">
        <f t="shared" si="25"/>
        <v>0.34782608695652173</v>
      </c>
    </row>
    <row r="269" spans="1:33">
      <c r="A269" s="19">
        <v>44566</v>
      </c>
      <c r="B269" s="20">
        <v>48</v>
      </c>
      <c r="C269" s="20">
        <v>45</v>
      </c>
      <c r="D269" s="20">
        <v>-51</v>
      </c>
      <c r="E269" s="20">
        <v>-31</v>
      </c>
      <c r="F269" s="20">
        <v>-700</v>
      </c>
      <c r="G269" s="20">
        <v>-416</v>
      </c>
      <c r="H269" s="20">
        <v>-250</v>
      </c>
      <c r="I269" s="21">
        <f t="shared" si="15"/>
        <v>51.612903225806448</v>
      </c>
      <c r="J269" s="21">
        <v>1.26</v>
      </c>
      <c r="K269" s="21">
        <v>-1.31</v>
      </c>
      <c r="T269" s="22">
        <v>10</v>
      </c>
      <c r="U269" s="42">
        <v>5</v>
      </c>
      <c r="AF269" s="26">
        <f t="shared" si="24"/>
        <v>79</v>
      </c>
      <c r="AG269" s="27">
        <f t="shared" si="25"/>
        <v>-0.39240506329113922</v>
      </c>
    </row>
    <row r="270" spans="1:33">
      <c r="A270" s="19">
        <v>44567</v>
      </c>
      <c r="B270" s="20">
        <v>83</v>
      </c>
      <c r="C270" s="20">
        <v>40</v>
      </c>
      <c r="D270" s="20">
        <v>-20</v>
      </c>
      <c r="E270" s="20">
        <v>-3</v>
      </c>
      <c r="F270" s="20">
        <v>-195</v>
      </c>
      <c r="G270" s="20">
        <v>-77</v>
      </c>
      <c r="H270" s="20">
        <v>-250</v>
      </c>
      <c r="I270" s="21">
        <f t="shared" si="15"/>
        <v>67.479674796747972</v>
      </c>
      <c r="J270" s="21">
        <v>2.36</v>
      </c>
      <c r="K270" s="21">
        <v>-1.59</v>
      </c>
      <c r="T270" s="22">
        <v>6</v>
      </c>
      <c r="U270" s="42">
        <v>4</v>
      </c>
      <c r="AF270" s="26">
        <f t="shared" si="24"/>
        <v>66.333333333333329</v>
      </c>
      <c r="AG270" s="27">
        <f t="shared" si="25"/>
        <v>0.25125628140703526</v>
      </c>
    </row>
    <row r="271" spans="1:33">
      <c r="A271" s="19">
        <v>44568</v>
      </c>
      <c r="B271" s="20">
        <v>43</v>
      </c>
      <c r="C271" s="20">
        <v>44</v>
      </c>
      <c r="D271" s="20">
        <v>-30</v>
      </c>
      <c r="E271" s="20">
        <v>-20</v>
      </c>
      <c r="F271" s="20">
        <v>-426</v>
      </c>
      <c r="G271" s="20">
        <v>-353</v>
      </c>
      <c r="H271" s="20">
        <v>-250</v>
      </c>
      <c r="I271" s="21">
        <f t="shared" si="15"/>
        <v>49.425287356321839</v>
      </c>
      <c r="J271" s="21">
        <v>-0.27</v>
      </c>
      <c r="K271" s="21">
        <v>-2.5</v>
      </c>
      <c r="T271" s="22">
        <v>7</v>
      </c>
      <c r="U271" s="42">
        <v>5</v>
      </c>
      <c r="AF271" s="26">
        <f t="shared" si="24"/>
        <v>74.666666666666671</v>
      </c>
      <c r="AG271" s="27">
        <f t="shared" si="25"/>
        <v>-0.4241071428571429</v>
      </c>
    </row>
    <row r="272" spans="1:33">
      <c r="A272" s="108">
        <v>44571</v>
      </c>
      <c r="B272" s="109">
        <v>70</v>
      </c>
      <c r="C272" s="109">
        <v>16</v>
      </c>
      <c r="D272" s="109">
        <v>-27</v>
      </c>
      <c r="E272" s="109">
        <v>-8</v>
      </c>
      <c r="F272" s="109">
        <v>-237</v>
      </c>
      <c r="G272" s="109">
        <v>-64</v>
      </c>
      <c r="H272" s="20">
        <v>-250</v>
      </c>
      <c r="I272" s="110">
        <f t="shared" ref="I272:I325" si="26">B272/(B272+C272)*100</f>
        <v>81.395348837209298</v>
      </c>
      <c r="J272" s="110">
        <v>2.7</v>
      </c>
      <c r="K272" s="110">
        <v>-2</v>
      </c>
      <c r="L272" s="110"/>
      <c r="M272" s="110"/>
      <c r="N272" s="110"/>
      <c r="O272" s="110"/>
      <c r="P272" s="110"/>
      <c r="Q272" s="110"/>
      <c r="R272" s="110"/>
      <c r="S272" s="110"/>
      <c r="T272" s="111">
        <v>6</v>
      </c>
      <c r="U272" s="112">
        <v>5</v>
      </c>
      <c r="V272" s="113"/>
      <c r="W272" s="114"/>
      <c r="X272" s="113"/>
      <c r="Y272" s="114"/>
      <c r="Z272" s="114"/>
      <c r="AA272" s="114"/>
      <c r="AB272" s="114"/>
      <c r="AC272" s="114"/>
      <c r="AD272" s="115"/>
      <c r="AE272" s="115"/>
      <c r="AF272" s="116">
        <f t="shared" si="24"/>
        <v>58</v>
      </c>
      <c r="AG272" s="117">
        <f t="shared" si="25"/>
        <v>0.20689655172413793</v>
      </c>
    </row>
    <row r="273" spans="1:33">
      <c r="A273" s="108">
        <v>44572</v>
      </c>
      <c r="B273" s="109">
        <v>56</v>
      </c>
      <c r="C273" s="109">
        <v>28</v>
      </c>
      <c r="D273" s="109">
        <v>-14</v>
      </c>
      <c r="E273" s="109">
        <v>-6</v>
      </c>
      <c r="F273" s="109">
        <v>-233</v>
      </c>
      <c r="G273" s="109">
        <v>-160</v>
      </c>
      <c r="H273" s="20">
        <v>-250</v>
      </c>
      <c r="I273" s="110">
        <f t="shared" si="26"/>
        <v>66.666666666666657</v>
      </c>
      <c r="J273" s="110">
        <v>1.44</v>
      </c>
      <c r="K273" s="110">
        <v>0.11</v>
      </c>
      <c r="L273" s="110"/>
      <c r="M273" s="110"/>
      <c r="N273" s="110"/>
      <c r="O273" s="110"/>
      <c r="P273" s="110"/>
      <c r="Q273" s="110"/>
      <c r="R273" s="110"/>
      <c r="S273" s="110"/>
      <c r="T273" s="111">
        <v>7</v>
      </c>
      <c r="U273" s="112">
        <v>4</v>
      </c>
      <c r="V273" s="113"/>
      <c r="W273" s="114"/>
      <c r="X273" s="113"/>
      <c r="Y273" s="114"/>
      <c r="Z273" s="114"/>
      <c r="AA273" s="114"/>
      <c r="AB273" s="114"/>
      <c r="AC273" s="114"/>
      <c r="AD273" s="115"/>
      <c r="AE273" s="115"/>
      <c r="AF273" s="116">
        <f t="shared" si="24"/>
        <v>65.333333333333329</v>
      </c>
      <c r="AG273" s="117">
        <f t="shared" si="25"/>
        <v>-0.14285714285714279</v>
      </c>
    </row>
    <row r="274" spans="1:33">
      <c r="A274" s="108">
        <v>44573</v>
      </c>
      <c r="B274" s="20">
        <v>92</v>
      </c>
      <c r="C274" s="20">
        <v>28</v>
      </c>
      <c r="D274" s="20">
        <v>-6</v>
      </c>
      <c r="E274" s="20">
        <v>0</v>
      </c>
      <c r="F274" s="20">
        <v>-89</v>
      </c>
      <c r="G274" s="20">
        <v>-26</v>
      </c>
      <c r="H274" s="20">
        <v>-250</v>
      </c>
      <c r="I274" s="21">
        <f t="shared" si="26"/>
        <v>76.666666666666671</v>
      </c>
      <c r="J274" s="21">
        <v>3.67</v>
      </c>
      <c r="K274" s="21">
        <v>0.01</v>
      </c>
      <c r="T274" s="22">
        <v>8</v>
      </c>
      <c r="U274" s="42">
        <v>5</v>
      </c>
      <c r="AF274" s="116">
        <f t="shared" si="24"/>
        <v>56.333333333333336</v>
      </c>
      <c r="AG274" s="117">
        <f t="shared" si="25"/>
        <v>0.63313609467455612</v>
      </c>
    </row>
    <row r="275" spans="1:33">
      <c r="A275" s="108">
        <v>44574</v>
      </c>
      <c r="B275" s="109">
        <v>56</v>
      </c>
      <c r="C275" s="109">
        <v>36</v>
      </c>
      <c r="D275" s="109">
        <v>-17</v>
      </c>
      <c r="E275" s="109">
        <v>-6</v>
      </c>
      <c r="F275" s="109">
        <v>-263</v>
      </c>
      <c r="G275" s="109">
        <v>-192</v>
      </c>
      <c r="H275" s="20">
        <v>-250</v>
      </c>
      <c r="I275" s="110">
        <f t="shared" si="26"/>
        <v>60.869565217391312</v>
      </c>
      <c r="J275" s="110">
        <v>3.51</v>
      </c>
      <c r="K275" s="110">
        <v>1.4</v>
      </c>
      <c r="L275" s="110"/>
      <c r="M275" s="110"/>
      <c r="N275" s="110"/>
      <c r="O275" s="110"/>
      <c r="P275" s="110"/>
      <c r="Q275" s="110"/>
      <c r="R275" s="110"/>
      <c r="S275" s="110"/>
      <c r="T275" s="111">
        <v>6</v>
      </c>
      <c r="U275" s="112">
        <v>5</v>
      </c>
      <c r="V275" s="113"/>
      <c r="W275" s="114"/>
      <c r="X275" s="113"/>
      <c r="Y275" s="114"/>
      <c r="Z275" s="114"/>
      <c r="AA275" s="114"/>
      <c r="AB275" s="114"/>
      <c r="AC275" s="114"/>
      <c r="AD275" s="115"/>
      <c r="AE275" s="115"/>
      <c r="AF275" s="116">
        <f t="shared" si="24"/>
        <v>72.666666666666671</v>
      </c>
      <c r="AG275" s="117">
        <f t="shared" si="25"/>
        <v>-0.22935779816513766</v>
      </c>
    </row>
    <row r="276" spans="1:33">
      <c r="A276" s="108">
        <v>44575</v>
      </c>
      <c r="B276" s="109">
        <v>74</v>
      </c>
      <c r="C276" s="109">
        <v>36</v>
      </c>
      <c r="D276" s="109">
        <v>-10</v>
      </c>
      <c r="E276" s="109">
        <v>-1</v>
      </c>
      <c r="F276" s="109">
        <v>-151</v>
      </c>
      <c r="G276" s="109">
        <v>-94</v>
      </c>
      <c r="H276" s="20">
        <v>-250</v>
      </c>
      <c r="I276" s="110">
        <f t="shared" si="26"/>
        <v>67.272727272727266</v>
      </c>
      <c r="J276" s="110">
        <v>3.78</v>
      </c>
      <c r="K276" s="110">
        <v>-0.7</v>
      </c>
      <c r="L276" s="110"/>
      <c r="M276" s="110"/>
      <c r="N276" s="110"/>
      <c r="O276" s="110"/>
      <c r="P276" s="110"/>
      <c r="Q276" s="110"/>
      <c r="R276" s="110"/>
      <c r="S276" s="110"/>
      <c r="T276" s="111">
        <v>5</v>
      </c>
      <c r="U276" s="112">
        <v>4</v>
      </c>
      <c r="V276" s="113"/>
      <c r="W276" s="114"/>
      <c r="X276" s="113"/>
      <c r="Y276" s="114"/>
      <c r="Z276" s="114"/>
      <c r="AA276" s="114"/>
      <c r="AB276" s="114"/>
      <c r="AC276" s="114"/>
      <c r="AD276" s="115"/>
      <c r="AE276" s="115"/>
      <c r="AF276" s="116">
        <f t="shared" si="24"/>
        <v>68</v>
      </c>
      <c r="AG276" s="117">
        <f t="shared" si="25"/>
        <v>8.8235294117647065E-2</v>
      </c>
    </row>
    <row r="277" spans="1:33">
      <c r="A277" s="108">
        <v>44578</v>
      </c>
      <c r="B277" s="109">
        <v>109</v>
      </c>
      <c r="C277" s="109">
        <v>27</v>
      </c>
      <c r="D277" s="109">
        <v>-17</v>
      </c>
      <c r="E277" s="109">
        <v>-4</v>
      </c>
      <c r="F277" s="109">
        <v>-133</v>
      </c>
      <c r="G277" s="109">
        <v>-77</v>
      </c>
      <c r="H277" s="20">
        <v>-250</v>
      </c>
      <c r="I277" s="110">
        <f t="shared" si="26"/>
        <v>80.14705882352942</v>
      </c>
      <c r="J277" s="110">
        <v>4.4800000000000004</v>
      </c>
      <c r="K277" s="110">
        <v>2.2000000000000002</v>
      </c>
      <c r="L277" s="110"/>
      <c r="M277" s="110"/>
      <c r="N277" s="110"/>
      <c r="O277" s="110"/>
      <c r="P277" s="110"/>
      <c r="Q277" s="110"/>
      <c r="R277" s="110"/>
      <c r="S277" s="110"/>
      <c r="T277" s="111">
        <v>6</v>
      </c>
      <c r="U277" s="112">
        <v>5</v>
      </c>
      <c r="V277" s="113"/>
      <c r="W277" s="114"/>
      <c r="X277" s="113"/>
      <c r="Y277" s="114"/>
      <c r="Z277" s="114"/>
      <c r="AA277" s="114"/>
      <c r="AB277" s="114"/>
      <c r="AC277" s="114"/>
      <c r="AD277" s="115"/>
      <c r="AE277" s="115"/>
      <c r="AF277" s="116">
        <f t="shared" si="24"/>
        <v>74</v>
      </c>
      <c r="AG277" s="117">
        <f t="shared" si="25"/>
        <v>0.47297297297297297</v>
      </c>
    </row>
    <row r="278" spans="1:33">
      <c r="A278" s="19">
        <v>44579</v>
      </c>
      <c r="B278" s="20">
        <v>41</v>
      </c>
      <c r="C278" s="20">
        <v>45</v>
      </c>
      <c r="D278" s="20">
        <v>-61</v>
      </c>
      <c r="E278" s="20">
        <v>-41</v>
      </c>
      <c r="F278" s="20">
        <v>-486</v>
      </c>
      <c r="G278" s="20">
        <v>-412</v>
      </c>
      <c r="H278" s="20">
        <v>-250</v>
      </c>
      <c r="I278" s="21">
        <f t="shared" si="26"/>
        <v>47.674418604651166</v>
      </c>
      <c r="J278" s="21">
        <v>-0.42</v>
      </c>
      <c r="K278" s="21">
        <v>-1.96</v>
      </c>
      <c r="T278" s="22">
        <v>5</v>
      </c>
      <c r="U278" s="23">
        <v>4</v>
      </c>
      <c r="AF278" s="26">
        <f t="shared" si="24"/>
        <v>79.666666666666671</v>
      </c>
      <c r="AG278" s="27">
        <f t="shared" si="25"/>
        <v>-0.4853556485355649</v>
      </c>
    </row>
    <row r="279" spans="1:33">
      <c r="A279" s="19">
        <v>44580</v>
      </c>
      <c r="B279" s="20">
        <v>56</v>
      </c>
      <c r="C279" s="20">
        <v>21</v>
      </c>
      <c r="D279" s="20">
        <v>-32</v>
      </c>
      <c r="E279" s="20">
        <v>-9</v>
      </c>
      <c r="F279" s="20">
        <v>-265</v>
      </c>
      <c r="G279" s="20">
        <v>-137</v>
      </c>
      <c r="H279" s="20">
        <v>-250</v>
      </c>
      <c r="I279" s="21">
        <f t="shared" si="26"/>
        <v>72.727272727272734</v>
      </c>
      <c r="J279" s="21">
        <v>1.58</v>
      </c>
      <c r="K279" s="21">
        <v>-2.36</v>
      </c>
      <c r="T279" s="22">
        <v>6</v>
      </c>
      <c r="U279" s="23">
        <v>5</v>
      </c>
      <c r="AF279" s="26">
        <f t="shared" si="24"/>
        <v>74.666666666666671</v>
      </c>
      <c r="AG279" s="27">
        <f t="shared" si="25"/>
        <v>-0.25000000000000006</v>
      </c>
    </row>
    <row r="280" spans="1:33">
      <c r="A280" s="19">
        <v>44581</v>
      </c>
      <c r="B280" s="20">
        <v>42</v>
      </c>
      <c r="C280" s="20">
        <v>27</v>
      </c>
      <c r="D280" s="20">
        <v>-26</v>
      </c>
      <c r="E280" s="20">
        <v>-13</v>
      </c>
      <c r="F280" s="20">
        <v>-777</v>
      </c>
      <c r="G280" s="20">
        <v>-633</v>
      </c>
      <c r="H280" s="20">
        <v>-250</v>
      </c>
      <c r="I280" s="21">
        <f t="shared" si="26"/>
        <v>60.869565217391312</v>
      </c>
      <c r="J280" s="21">
        <v>2.61</v>
      </c>
      <c r="K280" s="21">
        <v>-1.1100000000000001</v>
      </c>
      <c r="T280" s="22">
        <v>7</v>
      </c>
      <c r="U280" s="23">
        <v>6</v>
      </c>
      <c r="AF280" s="26">
        <f t="shared" si="24"/>
        <v>68.666666666666671</v>
      </c>
      <c r="AG280" s="27">
        <f t="shared" si="25"/>
        <v>-0.38834951456310685</v>
      </c>
    </row>
    <row r="281" spans="1:33">
      <c r="A281" s="19">
        <v>44582</v>
      </c>
      <c r="B281" s="20">
        <v>48</v>
      </c>
      <c r="C281" s="20">
        <v>27</v>
      </c>
      <c r="D281" s="20">
        <v>-62</v>
      </c>
      <c r="E281" s="20">
        <v>-40</v>
      </c>
      <c r="F281" s="20">
        <v>-448</v>
      </c>
      <c r="G281" s="20">
        <v>-362</v>
      </c>
      <c r="H281" s="20">
        <v>-250</v>
      </c>
      <c r="I281" s="21">
        <f t="shared" si="26"/>
        <v>64</v>
      </c>
      <c r="J281" s="21">
        <v>-1.39</v>
      </c>
      <c r="K281" s="21">
        <v>-6.25</v>
      </c>
      <c r="T281" s="22">
        <v>7</v>
      </c>
      <c r="U281" s="23">
        <v>3</v>
      </c>
      <c r="AF281" s="26">
        <f t="shared" si="24"/>
        <v>46.333333333333336</v>
      </c>
      <c r="AG281" s="27">
        <f t="shared" si="25"/>
        <v>3.5971223021582684E-2</v>
      </c>
    </row>
    <row r="282" spans="1:33">
      <c r="A282" s="19">
        <v>44585</v>
      </c>
      <c r="B282" s="20">
        <v>54</v>
      </c>
      <c r="C282" s="20">
        <v>22</v>
      </c>
      <c r="D282" s="20">
        <v>-55</v>
      </c>
      <c r="E282" s="20">
        <v>-31</v>
      </c>
      <c r="F282" s="20">
        <v>-258</v>
      </c>
      <c r="G282" s="20">
        <v>-148</v>
      </c>
      <c r="H282" s="20">
        <v>-250</v>
      </c>
      <c r="I282" s="21">
        <f t="shared" si="26"/>
        <v>71.05263157894737</v>
      </c>
      <c r="J282" s="21">
        <v>0.85</v>
      </c>
      <c r="K282" s="21">
        <v>-2.54</v>
      </c>
      <c r="T282" s="22">
        <v>4</v>
      </c>
      <c r="U282" s="23">
        <v>3</v>
      </c>
      <c r="AF282" s="26">
        <f t="shared" si="24"/>
        <v>48.666666666666664</v>
      </c>
      <c r="AG282" s="27">
        <f t="shared" si="25"/>
        <v>0.10958904109589046</v>
      </c>
    </row>
    <row r="283" spans="1:33">
      <c r="A283" s="19">
        <v>44586</v>
      </c>
      <c r="B283" s="20">
        <v>25</v>
      </c>
      <c r="C283" s="20">
        <v>14</v>
      </c>
      <c r="D283" s="20">
        <v>-76</v>
      </c>
      <c r="E283" s="20">
        <v>-49</v>
      </c>
      <c r="F283" s="20">
        <v>-1831</v>
      </c>
      <c r="G283" s="20">
        <v>-1532</v>
      </c>
      <c r="H283" s="20">
        <v>-250</v>
      </c>
      <c r="I283" s="21">
        <f t="shared" si="26"/>
        <v>64.102564102564102</v>
      </c>
      <c r="J283" s="21">
        <v>-0.98</v>
      </c>
      <c r="K283" s="21">
        <v>-3.22</v>
      </c>
      <c r="T283" s="22">
        <v>5</v>
      </c>
      <c r="U283" s="23">
        <v>4</v>
      </c>
      <c r="AF283" s="26">
        <f t="shared" si="24"/>
        <v>48</v>
      </c>
      <c r="AG283" s="27">
        <f t="shared" si="25"/>
        <v>-0.47916666666666669</v>
      </c>
    </row>
    <row r="284" spans="1:33">
      <c r="A284" s="19">
        <v>44587</v>
      </c>
      <c r="B284" s="20">
        <v>51</v>
      </c>
      <c r="C284" s="20">
        <v>22</v>
      </c>
      <c r="D284" s="20">
        <v>-48</v>
      </c>
      <c r="E284" s="20">
        <v>-31</v>
      </c>
      <c r="F284" s="20">
        <v>-307</v>
      </c>
      <c r="G284" s="20">
        <v>-141</v>
      </c>
      <c r="H284" s="20">
        <v>-250</v>
      </c>
      <c r="I284" s="21">
        <f t="shared" si="26"/>
        <v>69.863013698630141</v>
      </c>
      <c r="J284" s="21">
        <v>-0.35</v>
      </c>
      <c r="K284" s="21">
        <v>-3.69</v>
      </c>
      <c r="T284" s="22">
        <v>4</v>
      </c>
      <c r="U284" s="23">
        <v>2</v>
      </c>
      <c r="AF284" s="26">
        <f t="shared" si="24"/>
        <v>42.333333333333336</v>
      </c>
      <c r="AG284" s="27">
        <f t="shared" si="25"/>
        <v>0.20472440944881884</v>
      </c>
    </row>
    <row r="285" spans="1:33">
      <c r="A285" s="19">
        <v>44588</v>
      </c>
      <c r="B285" s="20">
        <v>13</v>
      </c>
      <c r="C285" s="20">
        <v>15</v>
      </c>
      <c r="D285" s="20">
        <v>-97</v>
      </c>
      <c r="E285" s="20">
        <v>-70</v>
      </c>
      <c r="F285" s="20">
        <v>-989</v>
      </c>
      <c r="G285" s="20">
        <v>-782</v>
      </c>
      <c r="H285" s="20">
        <v>-250</v>
      </c>
      <c r="I285" s="21">
        <f t="shared" si="26"/>
        <v>46.428571428571431</v>
      </c>
      <c r="J285" s="21">
        <v>-3.42</v>
      </c>
      <c r="K285" s="21">
        <v>-6.34</v>
      </c>
      <c r="T285" s="22">
        <v>2</v>
      </c>
      <c r="U285" s="23">
        <v>1</v>
      </c>
      <c r="AF285" s="26">
        <f t="shared" si="24"/>
        <v>43.333333333333336</v>
      </c>
      <c r="AG285" s="27">
        <f t="shared" si="25"/>
        <v>-0.70000000000000007</v>
      </c>
    </row>
    <row r="286" spans="1:33">
      <c r="A286" s="19">
        <v>44589</v>
      </c>
      <c r="B286" s="20">
        <v>56</v>
      </c>
      <c r="C286" s="20">
        <v>22</v>
      </c>
      <c r="D286" s="20">
        <v>-59</v>
      </c>
      <c r="E286" s="20">
        <v>-20</v>
      </c>
      <c r="F286" s="20">
        <v>-318</v>
      </c>
      <c r="G286" s="20">
        <v>-121</v>
      </c>
      <c r="H286" s="20">
        <v>-250</v>
      </c>
      <c r="I286" s="21">
        <f t="shared" si="26"/>
        <v>71.794871794871796</v>
      </c>
      <c r="J286" s="21">
        <v>2.62</v>
      </c>
      <c r="K286" s="21">
        <v>-5.34</v>
      </c>
      <c r="T286" s="22">
        <v>3</v>
      </c>
      <c r="U286" s="23">
        <v>2</v>
      </c>
      <c r="AF286" s="26">
        <f t="shared" si="24"/>
        <v>29.666666666666668</v>
      </c>
      <c r="AG286" s="27">
        <f t="shared" si="25"/>
        <v>0.88764044943820219</v>
      </c>
    </row>
    <row r="287" spans="1:33">
      <c r="A287" s="19">
        <v>44599</v>
      </c>
      <c r="B287" s="114">
        <v>86</v>
      </c>
      <c r="C287" s="114">
        <v>26</v>
      </c>
      <c r="D287" s="20">
        <v>-45</v>
      </c>
      <c r="E287" s="20">
        <v>-14</v>
      </c>
      <c r="F287" s="20">
        <v>-337</v>
      </c>
      <c r="G287" s="20">
        <v>-139</v>
      </c>
      <c r="H287" s="20">
        <v>-250</v>
      </c>
      <c r="I287" s="21">
        <f t="shared" si="26"/>
        <v>76.785714285714292</v>
      </c>
      <c r="J287" s="21">
        <v>2.0699999999999998</v>
      </c>
      <c r="K287" s="21">
        <v>0.09</v>
      </c>
      <c r="T287" s="22">
        <v>4</v>
      </c>
      <c r="U287" s="23">
        <v>2</v>
      </c>
      <c r="AF287" s="26">
        <f t="shared" si="24"/>
        <v>40</v>
      </c>
      <c r="AG287" s="27">
        <f t="shared" si="25"/>
        <v>1.1499999999999999</v>
      </c>
    </row>
    <row r="288" spans="1:33">
      <c r="A288" s="19">
        <v>44600</v>
      </c>
      <c r="B288" s="114">
        <v>97</v>
      </c>
      <c r="C288" s="114">
        <v>19</v>
      </c>
      <c r="D288" s="20">
        <v>-21</v>
      </c>
      <c r="E288" s="20">
        <v>-4</v>
      </c>
      <c r="F288" s="20">
        <v>-344</v>
      </c>
      <c r="G288" s="20">
        <v>-108</v>
      </c>
      <c r="H288" s="20">
        <v>-250</v>
      </c>
      <c r="I288" s="21">
        <f t="shared" si="26"/>
        <v>83.620689655172413</v>
      </c>
      <c r="J288" s="21">
        <v>3.87</v>
      </c>
      <c r="K288" s="21">
        <v>2.15</v>
      </c>
      <c r="T288" s="22">
        <v>5</v>
      </c>
      <c r="U288" s="23">
        <v>3</v>
      </c>
      <c r="AF288" s="26">
        <f t="shared" si="24"/>
        <v>51.666666666666664</v>
      </c>
      <c r="AG288" s="27">
        <f t="shared" si="25"/>
        <v>0.87741935483870981</v>
      </c>
    </row>
    <row r="289" spans="1:33">
      <c r="A289" s="19">
        <v>44601</v>
      </c>
      <c r="B289" s="114">
        <v>96</v>
      </c>
      <c r="C289" s="114">
        <v>19</v>
      </c>
      <c r="D289" s="20">
        <v>-2</v>
      </c>
      <c r="E289" s="20">
        <v>0</v>
      </c>
      <c r="F289" s="20">
        <v>-99</v>
      </c>
      <c r="G289" s="20">
        <v>-8</v>
      </c>
      <c r="H289" s="20">
        <v>-250</v>
      </c>
      <c r="I289" s="21">
        <f t="shared" si="26"/>
        <v>83.478260869565219</v>
      </c>
      <c r="J289" s="21">
        <v>4.2699999999999996</v>
      </c>
      <c r="K289" s="21">
        <v>2.35</v>
      </c>
      <c r="T289" s="22">
        <v>6</v>
      </c>
      <c r="U289" s="23">
        <v>4</v>
      </c>
      <c r="AF289" s="26">
        <f t="shared" si="24"/>
        <v>79.666666666666671</v>
      </c>
      <c r="AG289" s="27">
        <f t="shared" si="25"/>
        <v>0.20502092050209197</v>
      </c>
    </row>
    <row r="290" spans="1:33">
      <c r="A290" s="19">
        <v>44602</v>
      </c>
      <c r="B290" s="114">
        <v>56</v>
      </c>
      <c r="C290" s="114">
        <v>25</v>
      </c>
      <c r="D290" s="20">
        <v>-5</v>
      </c>
      <c r="E290" s="20">
        <v>-2</v>
      </c>
      <c r="F290" s="20">
        <v>-271</v>
      </c>
      <c r="G290" s="20">
        <v>-123</v>
      </c>
      <c r="H290" s="20">
        <v>-250</v>
      </c>
      <c r="I290" s="21">
        <f t="shared" si="26"/>
        <v>69.135802469135797</v>
      </c>
      <c r="J290" s="21">
        <v>2.2000000000000002</v>
      </c>
      <c r="K290" s="21">
        <v>0.91</v>
      </c>
      <c r="T290" s="22">
        <v>7</v>
      </c>
      <c r="U290" s="23">
        <v>5</v>
      </c>
      <c r="AF290" s="26">
        <f t="shared" si="24"/>
        <v>93</v>
      </c>
      <c r="AG290" s="27">
        <f t="shared" si="25"/>
        <v>-0.39784946236559138</v>
      </c>
    </row>
    <row r="291" spans="1:33">
      <c r="A291" s="19">
        <v>44603</v>
      </c>
      <c r="B291" s="114">
        <v>51</v>
      </c>
      <c r="C291" s="114">
        <v>17</v>
      </c>
      <c r="D291" s="20">
        <v>-16</v>
      </c>
      <c r="E291" s="20">
        <v>-9</v>
      </c>
      <c r="F291" s="20">
        <v>-646</v>
      </c>
      <c r="G291" s="20">
        <v>-398</v>
      </c>
      <c r="H291" s="20">
        <v>-250</v>
      </c>
      <c r="I291" s="21">
        <f t="shared" si="26"/>
        <v>75</v>
      </c>
      <c r="J291" s="21">
        <v>2.23</v>
      </c>
      <c r="K291" s="21">
        <v>-0.64</v>
      </c>
      <c r="T291" s="22">
        <v>8</v>
      </c>
      <c r="U291" s="23">
        <v>6</v>
      </c>
      <c r="AF291" s="26">
        <f t="shared" si="24"/>
        <v>83</v>
      </c>
      <c r="AG291" s="27">
        <f t="shared" si="25"/>
        <v>-0.38554216867469882</v>
      </c>
    </row>
    <row r="292" spans="1:33" ht="18">
      <c r="A292" s="19">
        <v>44606</v>
      </c>
      <c r="B292" s="114">
        <v>84</v>
      </c>
      <c r="C292" s="114">
        <v>28</v>
      </c>
      <c r="D292" s="20">
        <v>-18</v>
      </c>
      <c r="E292" s="20">
        <v>-10</v>
      </c>
      <c r="F292" s="20">
        <v>-268</v>
      </c>
      <c r="G292" s="20">
        <v>-106</v>
      </c>
      <c r="H292" s="20">
        <v>-250</v>
      </c>
      <c r="I292" s="21">
        <f t="shared" si="26"/>
        <v>75</v>
      </c>
      <c r="J292" s="21">
        <v>1</v>
      </c>
      <c r="K292" s="21">
        <v>1</v>
      </c>
      <c r="T292" s="114">
        <v>6</v>
      </c>
      <c r="U292" s="114">
        <v>3</v>
      </c>
      <c r="V292" s="123"/>
      <c r="W292" s="122"/>
      <c r="X292" s="123"/>
      <c r="Y292" s="122"/>
      <c r="Z292" s="122"/>
      <c r="AA292" s="122"/>
      <c r="AB292" s="122"/>
      <c r="AC292" s="122"/>
      <c r="AD292" s="122"/>
      <c r="AE292" s="122"/>
      <c r="AF292" s="26">
        <f t="shared" ref="AF292:AF319" si="27">(B289+B290+B291)/3</f>
        <v>67.666666666666671</v>
      </c>
      <c r="AG292" s="27">
        <f t="shared" ref="AG292:AG319" si="28">(B292-AF292)/AF292</f>
        <v>0.24137931034482749</v>
      </c>
    </row>
    <row r="293" spans="1:33" ht="18">
      <c r="A293" s="19">
        <v>44607</v>
      </c>
      <c r="B293" s="114">
        <v>56</v>
      </c>
      <c r="C293" s="114">
        <v>31</v>
      </c>
      <c r="D293" s="20">
        <v>-24</v>
      </c>
      <c r="E293" s="20">
        <v>-13</v>
      </c>
      <c r="F293" s="20">
        <v>-154</v>
      </c>
      <c r="G293" s="20">
        <v>-63</v>
      </c>
      <c r="H293" s="20">
        <v>-250</v>
      </c>
      <c r="I293" s="21">
        <f t="shared" si="26"/>
        <v>64.367816091954026</v>
      </c>
      <c r="J293" s="21">
        <v>1</v>
      </c>
      <c r="K293" s="21">
        <v>1</v>
      </c>
      <c r="T293" s="114">
        <v>4</v>
      </c>
      <c r="U293" s="114">
        <v>2</v>
      </c>
      <c r="V293" s="123"/>
      <c r="W293" s="122"/>
      <c r="X293" s="123"/>
      <c r="Y293" s="122"/>
      <c r="Z293" s="122"/>
      <c r="AA293" s="122"/>
      <c r="AB293" s="122"/>
      <c r="AC293" s="122"/>
      <c r="AD293" s="122"/>
      <c r="AE293" s="122"/>
      <c r="AF293" s="26">
        <f t="shared" si="27"/>
        <v>63.666666666666664</v>
      </c>
      <c r="AG293" s="27">
        <f t="shared" si="28"/>
        <v>-0.12041884816753923</v>
      </c>
    </row>
    <row r="294" spans="1:33" ht="18">
      <c r="A294" s="19">
        <v>44608</v>
      </c>
      <c r="B294" s="114">
        <v>72</v>
      </c>
      <c r="C294" s="114">
        <v>26</v>
      </c>
      <c r="D294" s="20">
        <v>-2</v>
      </c>
      <c r="E294" s="20">
        <v>0</v>
      </c>
      <c r="F294" s="20">
        <v>-87</v>
      </c>
      <c r="G294" s="20">
        <v>-27</v>
      </c>
      <c r="H294" s="20">
        <v>-250</v>
      </c>
      <c r="I294" s="21">
        <f t="shared" si="26"/>
        <v>73.469387755102048</v>
      </c>
      <c r="J294" s="21">
        <v>1</v>
      </c>
      <c r="K294" s="21">
        <v>1</v>
      </c>
      <c r="T294" s="114">
        <v>5</v>
      </c>
      <c r="U294" s="114">
        <v>3</v>
      </c>
      <c r="V294" s="123"/>
      <c r="W294" s="122"/>
      <c r="X294" s="123"/>
      <c r="Y294" s="122"/>
      <c r="Z294" s="122"/>
      <c r="AA294" s="122"/>
      <c r="AB294" s="122"/>
      <c r="AC294" s="122"/>
      <c r="AD294" s="122"/>
      <c r="AE294" s="122"/>
      <c r="AF294" s="26">
        <f t="shared" si="27"/>
        <v>63.666666666666664</v>
      </c>
      <c r="AG294" s="27">
        <f t="shared" si="28"/>
        <v>0.130890052356021</v>
      </c>
    </row>
    <row r="295" spans="1:33" ht="18">
      <c r="A295" s="19">
        <v>44609</v>
      </c>
      <c r="B295" s="114">
        <v>45</v>
      </c>
      <c r="C295" s="114">
        <v>41</v>
      </c>
      <c r="D295" s="20">
        <v>-17</v>
      </c>
      <c r="E295" s="20">
        <v>-10</v>
      </c>
      <c r="F295" s="20">
        <v>-165</v>
      </c>
      <c r="G295" s="20">
        <v>-95</v>
      </c>
      <c r="H295" s="20">
        <v>-250</v>
      </c>
      <c r="I295" s="21">
        <f t="shared" si="26"/>
        <v>52.325581395348841</v>
      </c>
      <c r="J295" s="21">
        <v>1</v>
      </c>
      <c r="K295" s="21">
        <v>1</v>
      </c>
      <c r="T295" s="114">
        <v>4</v>
      </c>
      <c r="U295" s="114">
        <v>2</v>
      </c>
      <c r="V295" s="123"/>
      <c r="W295" s="122"/>
      <c r="X295" s="123"/>
      <c r="Y295" s="122"/>
      <c r="Z295" s="122"/>
      <c r="AA295" s="122"/>
      <c r="AB295" s="122"/>
      <c r="AC295" s="122"/>
      <c r="AD295" s="122"/>
      <c r="AE295" s="122"/>
      <c r="AF295" s="26">
        <f t="shared" si="27"/>
        <v>70.666666666666671</v>
      </c>
      <c r="AG295" s="27">
        <f t="shared" si="28"/>
        <v>-0.36320754716981135</v>
      </c>
    </row>
    <row r="296" spans="1:33" ht="18">
      <c r="A296" s="19">
        <v>44610</v>
      </c>
      <c r="B296" s="114">
        <v>52</v>
      </c>
      <c r="C296" s="114">
        <v>19</v>
      </c>
      <c r="D296" s="20">
        <v>-8</v>
      </c>
      <c r="E296" s="20">
        <v>-1</v>
      </c>
      <c r="F296" s="20">
        <v>-142</v>
      </c>
      <c r="G296" s="20">
        <v>-25</v>
      </c>
      <c r="H296" s="20">
        <v>-250</v>
      </c>
      <c r="I296" s="21">
        <f t="shared" si="26"/>
        <v>73.239436619718319</v>
      </c>
      <c r="J296" s="21">
        <v>1</v>
      </c>
      <c r="K296" s="21">
        <v>1</v>
      </c>
      <c r="T296" s="114">
        <v>5</v>
      </c>
      <c r="U296" s="114">
        <v>3</v>
      </c>
      <c r="V296" s="123"/>
      <c r="W296" s="122"/>
      <c r="X296" s="123"/>
      <c r="Y296" s="122"/>
      <c r="Z296" s="122"/>
      <c r="AA296" s="122"/>
      <c r="AB296" s="122"/>
      <c r="AC296" s="122"/>
      <c r="AD296" s="122"/>
      <c r="AE296" s="122"/>
      <c r="AF296" s="26">
        <f t="shared" si="27"/>
        <v>57.666666666666664</v>
      </c>
      <c r="AG296" s="27">
        <f t="shared" si="28"/>
        <v>-9.826589595375719E-2</v>
      </c>
    </row>
    <row r="297" spans="1:33" ht="18">
      <c r="A297" s="19">
        <v>44613</v>
      </c>
      <c r="B297" s="114">
        <v>100</v>
      </c>
      <c r="C297" s="114">
        <v>17</v>
      </c>
      <c r="D297" s="20">
        <v>-1</v>
      </c>
      <c r="E297" s="20">
        <v>0</v>
      </c>
      <c r="F297" s="20">
        <v>-60</v>
      </c>
      <c r="G297" s="20">
        <v>-12</v>
      </c>
      <c r="H297" s="20">
        <v>-250</v>
      </c>
      <c r="I297" s="21">
        <f t="shared" si="26"/>
        <v>85.470085470085465</v>
      </c>
      <c r="J297" s="21">
        <v>1</v>
      </c>
      <c r="K297" s="21">
        <v>1</v>
      </c>
      <c r="T297" s="114">
        <v>6</v>
      </c>
      <c r="U297" s="114">
        <v>4</v>
      </c>
      <c r="V297" s="123"/>
      <c r="W297" s="122"/>
      <c r="X297" s="123"/>
      <c r="Y297" s="122"/>
      <c r="Z297" s="122"/>
      <c r="AA297" s="122"/>
      <c r="AB297" s="122"/>
      <c r="AC297" s="122"/>
      <c r="AD297" s="122"/>
      <c r="AE297" s="122"/>
      <c r="AF297" s="26">
        <f t="shared" si="27"/>
        <v>56.333333333333336</v>
      </c>
      <c r="AG297" s="27">
        <f t="shared" si="28"/>
        <v>0.7751479289940828</v>
      </c>
    </row>
    <row r="298" spans="1:33" ht="18">
      <c r="A298" s="19">
        <v>44614</v>
      </c>
      <c r="B298" s="114">
        <v>51</v>
      </c>
      <c r="C298" s="114">
        <v>24</v>
      </c>
      <c r="D298" s="20">
        <v>-7</v>
      </c>
      <c r="E298" s="20">
        <v>-1</v>
      </c>
      <c r="F298" s="20">
        <v>-365</v>
      </c>
      <c r="G298" s="20">
        <v>-123</v>
      </c>
      <c r="H298" s="20">
        <v>-250</v>
      </c>
      <c r="I298" s="21">
        <f t="shared" si="26"/>
        <v>68</v>
      </c>
      <c r="J298" s="21">
        <v>1</v>
      </c>
      <c r="K298" s="21">
        <v>1</v>
      </c>
      <c r="T298" s="114">
        <v>7</v>
      </c>
      <c r="U298" s="114">
        <v>5</v>
      </c>
      <c r="V298" s="123"/>
      <c r="W298" s="122"/>
      <c r="X298" s="123"/>
      <c r="Y298" s="122"/>
      <c r="Z298" s="122"/>
      <c r="AA298" s="122"/>
      <c r="AB298" s="122"/>
      <c r="AC298" s="122"/>
      <c r="AD298" s="122"/>
      <c r="AE298" s="122"/>
      <c r="AF298" s="26">
        <f t="shared" si="27"/>
        <v>65.666666666666671</v>
      </c>
      <c r="AG298" s="27">
        <f t="shared" si="28"/>
        <v>-0.22335025380710666</v>
      </c>
    </row>
    <row r="299" spans="1:33" ht="18">
      <c r="A299" s="19">
        <v>44615</v>
      </c>
      <c r="B299" s="114">
        <v>89</v>
      </c>
      <c r="C299" s="114">
        <v>20</v>
      </c>
      <c r="D299" s="20">
        <v>-9</v>
      </c>
      <c r="E299" s="20">
        <v>-3</v>
      </c>
      <c r="F299" s="20">
        <v>-92</v>
      </c>
      <c r="G299" s="20">
        <v>-42</v>
      </c>
      <c r="H299" s="20">
        <v>-250</v>
      </c>
      <c r="I299" s="21">
        <f t="shared" si="26"/>
        <v>81.651376146788991</v>
      </c>
      <c r="J299" s="21">
        <v>1</v>
      </c>
      <c r="K299" s="21">
        <v>1</v>
      </c>
      <c r="T299" s="114">
        <v>6</v>
      </c>
      <c r="U299" s="114">
        <v>4</v>
      </c>
      <c r="V299" s="123"/>
      <c r="W299" s="122"/>
      <c r="X299" s="123"/>
      <c r="Y299" s="122"/>
      <c r="Z299" s="122"/>
      <c r="AA299" s="122"/>
      <c r="AB299" s="122"/>
      <c r="AC299" s="122"/>
      <c r="AD299" s="122"/>
      <c r="AE299" s="122"/>
      <c r="AF299" s="26">
        <f t="shared" si="27"/>
        <v>67.666666666666671</v>
      </c>
      <c r="AG299" s="27">
        <f t="shared" si="28"/>
        <v>0.31527093596059103</v>
      </c>
    </row>
    <row r="300" spans="1:33" ht="18">
      <c r="A300" s="19">
        <v>44616</v>
      </c>
      <c r="B300" s="114">
        <v>38</v>
      </c>
      <c r="C300" s="114">
        <v>36</v>
      </c>
      <c r="D300" s="20">
        <v>-59</v>
      </c>
      <c r="E300" s="20">
        <v>-30</v>
      </c>
      <c r="F300" s="20">
        <v>-1446</v>
      </c>
      <c r="G300" s="20">
        <v>-504</v>
      </c>
      <c r="H300" s="20">
        <v>-250</v>
      </c>
      <c r="I300" s="21">
        <f t="shared" si="26"/>
        <v>51.351351351351347</v>
      </c>
      <c r="J300" s="21">
        <v>1</v>
      </c>
      <c r="K300" s="21">
        <v>1</v>
      </c>
      <c r="T300" s="114">
        <v>7</v>
      </c>
      <c r="U300" s="114">
        <v>5</v>
      </c>
      <c r="V300" s="123"/>
      <c r="W300" s="122"/>
      <c r="X300" s="123"/>
      <c r="Y300" s="122"/>
      <c r="Z300" s="122"/>
      <c r="AA300" s="122"/>
      <c r="AB300" s="122"/>
      <c r="AC300" s="122"/>
      <c r="AD300" s="122"/>
      <c r="AE300" s="122"/>
      <c r="AF300" s="26">
        <f t="shared" si="27"/>
        <v>80</v>
      </c>
      <c r="AG300" s="27">
        <f t="shared" si="28"/>
        <v>-0.52500000000000002</v>
      </c>
    </row>
    <row r="301" spans="1:33" ht="18">
      <c r="A301" s="19">
        <v>44617</v>
      </c>
      <c r="B301" s="114">
        <v>60</v>
      </c>
      <c r="C301" s="114">
        <v>24</v>
      </c>
      <c r="D301" s="20">
        <v>-12</v>
      </c>
      <c r="E301" s="20">
        <v>-6</v>
      </c>
      <c r="F301" s="20">
        <v>-133</v>
      </c>
      <c r="G301" s="20">
        <v>-48</v>
      </c>
      <c r="H301" s="20">
        <v>-250</v>
      </c>
      <c r="I301" s="21">
        <f t="shared" si="26"/>
        <v>71.428571428571431</v>
      </c>
      <c r="J301" s="21">
        <v>1</v>
      </c>
      <c r="K301" s="21">
        <v>1</v>
      </c>
      <c r="T301" s="114">
        <v>6</v>
      </c>
      <c r="U301" s="114">
        <v>5</v>
      </c>
      <c r="V301" s="123"/>
      <c r="W301" s="122"/>
      <c r="X301" s="123"/>
      <c r="Y301" s="122"/>
      <c r="Z301" s="122"/>
      <c r="AA301" s="122"/>
      <c r="AB301" s="122"/>
      <c r="AC301" s="122"/>
      <c r="AD301" s="122"/>
      <c r="AE301" s="122"/>
      <c r="AF301" s="26">
        <f t="shared" si="27"/>
        <v>59.333333333333336</v>
      </c>
      <c r="AG301" s="27">
        <f t="shared" si="28"/>
        <v>1.1235955056179735E-2</v>
      </c>
    </row>
    <row r="302" spans="1:33" ht="18">
      <c r="A302" s="19">
        <v>44620</v>
      </c>
      <c r="B302" s="114">
        <v>45</v>
      </c>
      <c r="C302" s="114">
        <v>22</v>
      </c>
      <c r="D302" s="20">
        <v>-20</v>
      </c>
      <c r="E302" s="20">
        <v>-13</v>
      </c>
      <c r="F302" s="20">
        <v>-233</v>
      </c>
      <c r="G302" s="20">
        <v>-80</v>
      </c>
      <c r="H302" s="20">
        <v>-250</v>
      </c>
      <c r="I302" s="21">
        <f t="shared" si="26"/>
        <v>67.164179104477611</v>
      </c>
      <c r="J302" s="21">
        <v>1</v>
      </c>
      <c r="K302" s="21">
        <v>1</v>
      </c>
      <c r="T302" s="114">
        <v>7</v>
      </c>
      <c r="U302" s="114">
        <v>4</v>
      </c>
      <c r="V302" s="123"/>
      <c r="W302" s="122"/>
      <c r="X302" s="123"/>
      <c r="Y302" s="122"/>
      <c r="Z302" s="122"/>
      <c r="AA302" s="122"/>
      <c r="AB302" s="122"/>
      <c r="AC302" s="122"/>
      <c r="AD302" s="122"/>
      <c r="AE302" s="122"/>
      <c r="AF302" s="26">
        <f t="shared" si="27"/>
        <v>62.333333333333336</v>
      </c>
      <c r="AG302" s="27">
        <f t="shared" si="28"/>
        <v>-0.27807486631016043</v>
      </c>
    </row>
    <row r="303" spans="1:33" ht="18">
      <c r="A303" s="19">
        <v>44621</v>
      </c>
      <c r="B303" s="114">
        <v>53</v>
      </c>
      <c r="C303" s="114">
        <v>16</v>
      </c>
      <c r="D303" s="20">
        <v>-9</v>
      </c>
      <c r="E303" s="20">
        <v>-4</v>
      </c>
      <c r="F303" s="20">
        <v>-114</v>
      </c>
      <c r="G303" s="20">
        <v>-37</v>
      </c>
      <c r="H303" s="20">
        <v>-250</v>
      </c>
      <c r="I303" s="21">
        <f t="shared" si="26"/>
        <v>76.811594202898547</v>
      </c>
      <c r="J303" s="21">
        <v>1</v>
      </c>
      <c r="K303" s="21">
        <v>1</v>
      </c>
      <c r="T303" s="114">
        <v>4</v>
      </c>
      <c r="U303" s="114">
        <v>3</v>
      </c>
      <c r="V303" s="123"/>
      <c r="W303" s="122"/>
      <c r="X303" s="123"/>
      <c r="Y303" s="122"/>
      <c r="Z303" s="122"/>
      <c r="AA303" s="122"/>
      <c r="AB303" s="122"/>
      <c r="AC303" s="122"/>
      <c r="AD303" s="122"/>
      <c r="AE303" s="122"/>
      <c r="AF303" s="26">
        <f t="shared" si="27"/>
        <v>47.666666666666664</v>
      </c>
      <c r="AG303" s="27">
        <f t="shared" si="28"/>
        <v>0.11188811188811194</v>
      </c>
    </row>
    <row r="304" spans="1:33" ht="18">
      <c r="A304" s="19">
        <v>44622</v>
      </c>
      <c r="B304" s="114">
        <v>64</v>
      </c>
      <c r="C304" s="114">
        <v>13</v>
      </c>
      <c r="D304" s="20">
        <v>-1</v>
      </c>
      <c r="E304" s="20">
        <v>0</v>
      </c>
      <c r="F304" s="20">
        <v>-115</v>
      </c>
      <c r="G304" s="20">
        <v>-23</v>
      </c>
      <c r="H304" s="20">
        <v>-250</v>
      </c>
      <c r="I304" s="21">
        <f t="shared" si="26"/>
        <v>83.116883116883116</v>
      </c>
      <c r="J304" s="21">
        <v>1</v>
      </c>
      <c r="K304" s="21">
        <v>1</v>
      </c>
      <c r="T304" s="114">
        <v>5</v>
      </c>
      <c r="U304" s="114">
        <v>4</v>
      </c>
      <c r="V304" s="123"/>
      <c r="W304" s="122"/>
      <c r="X304" s="123"/>
      <c r="Y304" s="122"/>
      <c r="Z304" s="122"/>
      <c r="AA304" s="122"/>
      <c r="AB304" s="122"/>
      <c r="AC304" s="122"/>
      <c r="AD304" s="122"/>
      <c r="AE304" s="122"/>
      <c r="AF304" s="26">
        <f t="shared" si="27"/>
        <v>52.666666666666664</v>
      </c>
      <c r="AG304" s="27">
        <f t="shared" si="28"/>
        <v>0.21518987341772158</v>
      </c>
    </row>
    <row r="305" spans="1:33" ht="18">
      <c r="A305" s="19">
        <v>44623</v>
      </c>
      <c r="B305" s="114">
        <v>76</v>
      </c>
      <c r="C305" s="114">
        <v>24</v>
      </c>
      <c r="D305" s="20">
        <v>-3</v>
      </c>
      <c r="E305" s="20">
        <v>-1</v>
      </c>
      <c r="F305" s="20">
        <v>-183</v>
      </c>
      <c r="G305" s="20">
        <v>-92</v>
      </c>
      <c r="H305" s="20">
        <v>-250</v>
      </c>
      <c r="I305" s="21">
        <f t="shared" si="26"/>
        <v>76</v>
      </c>
      <c r="J305" s="21">
        <v>1</v>
      </c>
      <c r="K305" s="21">
        <v>1</v>
      </c>
      <c r="T305" s="114">
        <v>6</v>
      </c>
      <c r="U305" s="114">
        <v>5</v>
      </c>
      <c r="V305" s="123"/>
      <c r="W305" s="122"/>
      <c r="X305" s="123"/>
      <c r="Y305" s="122"/>
      <c r="Z305" s="122"/>
      <c r="AA305" s="122"/>
      <c r="AB305" s="122"/>
      <c r="AC305" s="122"/>
      <c r="AD305" s="122"/>
      <c r="AE305" s="122"/>
      <c r="AF305" s="26">
        <f t="shared" si="27"/>
        <v>54</v>
      </c>
      <c r="AG305" s="27">
        <f t="shared" si="28"/>
        <v>0.40740740740740738</v>
      </c>
    </row>
    <row r="306" spans="1:33" ht="18">
      <c r="A306" s="19">
        <v>44624</v>
      </c>
      <c r="B306" s="124">
        <v>45</v>
      </c>
      <c r="C306" s="124">
        <v>25</v>
      </c>
      <c r="D306" s="20">
        <v>-26</v>
      </c>
      <c r="E306" s="20">
        <v>-15</v>
      </c>
      <c r="F306" s="20">
        <v>-305</v>
      </c>
      <c r="G306" s="20">
        <v>-177</v>
      </c>
      <c r="H306" s="20">
        <v>-250</v>
      </c>
      <c r="I306" s="21">
        <f t="shared" si="26"/>
        <v>64.285714285714292</v>
      </c>
      <c r="J306" s="21">
        <v>1</v>
      </c>
      <c r="K306" s="21">
        <v>1</v>
      </c>
      <c r="T306" s="114">
        <v>7</v>
      </c>
      <c r="U306" s="114">
        <v>6</v>
      </c>
      <c r="V306" s="123"/>
      <c r="W306" s="122"/>
      <c r="X306" s="123"/>
      <c r="Y306" s="122"/>
      <c r="Z306" s="122"/>
      <c r="AA306" s="122"/>
      <c r="AB306" s="122"/>
      <c r="AC306" s="122"/>
      <c r="AD306" s="122"/>
      <c r="AE306" s="122"/>
      <c r="AF306" s="26">
        <f t="shared" si="27"/>
        <v>64.333333333333329</v>
      </c>
      <c r="AG306" s="27">
        <f t="shared" si="28"/>
        <v>-0.30051813471502586</v>
      </c>
    </row>
    <row r="307" spans="1:33" ht="18">
      <c r="A307" s="19">
        <v>44627</v>
      </c>
      <c r="B307" s="124">
        <v>52</v>
      </c>
      <c r="C307" s="124">
        <v>19</v>
      </c>
      <c r="D307" s="20">
        <v>-24</v>
      </c>
      <c r="E307" s="20">
        <v>-8</v>
      </c>
      <c r="F307" s="20">
        <v>-586</v>
      </c>
      <c r="G307" s="20">
        <v>-275</v>
      </c>
      <c r="H307" s="20">
        <v>-250</v>
      </c>
      <c r="I307" s="21">
        <f t="shared" si="26"/>
        <v>73.239436619718319</v>
      </c>
      <c r="J307" s="21">
        <v>1</v>
      </c>
      <c r="K307" s="21">
        <v>1</v>
      </c>
      <c r="T307" s="114">
        <v>7</v>
      </c>
      <c r="U307" s="114">
        <v>5</v>
      </c>
      <c r="V307" s="123"/>
      <c r="W307" s="122"/>
      <c r="X307" s="123"/>
      <c r="Y307" s="122"/>
      <c r="Z307" s="122"/>
      <c r="AA307" s="122"/>
      <c r="AB307" s="122"/>
      <c r="AC307" s="122"/>
      <c r="AD307" s="122"/>
      <c r="AE307" s="122"/>
      <c r="AF307" s="26">
        <f t="shared" si="27"/>
        <v>61.666666666666664</v>
      </c>
      <c r="AG307" s="27">
        <f t="shared" si="28"/>
        <v>-0.15675675675675674</v>
      </c>
    </row>
    <row r="308" spans="1:33" ht="18">
      <c r="A308" s="19">
        <v>44628</v>
      </c>
      <c r="B308" s="124">
        <v>21</v>
      </c>
      <c r="C308" s="124">
        <v>33</v>
      </c>
      <c r="D308" s="20">
        <v>-79</v>
      </c>
      <c r="E308" s="20">
        <v>-52</v>
      </c>
      <c r="F308" s="20">
        <v>-1373</v>
      </c>
      <c r="G308" s="20">
        <v>-830</v>
      </c>
      <c r="H308" s="20">
        <v>-250</v>
      </c>
      <c r="I308" s="21">
        <f t="shared" si="26"/>
        <v>38.888888888888893</v>
      </c>
      <c r="J308" s="21">
        <v>1</v>
      </c>
      <c r="K308" s="21">
        <v>1</v>
      </c>
      <c r="T308" s="114">
        <v>6</v>
      </c>
      <c r="U308" s="114">
        <v>3</v>
      </c>
      <c r="V308" s="123"/>
      <c r="W308" s="122"/>
      <c r="X308" s="123"/>
      <c r="Y308" s="122"/>
      <c r="Z308" s="122"/>
      <c r="AA308" s="122"/>
      <c r="AB308" s="122"/>
      <c r="AC308" s="122"/>
      <c r="AD308" s="122"/>
      <c r="AE308" s="122"/>
      <c r="AF308" s="26">
        <f t="shared" si="27"/>
        <v>57.666666666666664</v>
      </c>
      <c r="AG308" s="27">
        <f t="shared" si="28"/>
        <v>-0.63583815028901736</v>
      </c>
    </row>
    <row r="309" spans="1:33" ht="18">
      <c r="A309" s="19">
        <v>44629</v>
      </c>
      <c r="B309" s="114">
        <v>46</v>
      </c>
      <c r="C309" s="114">
        <v>22</v>
      </c>
      <c r="D309" s="20">
        <v>-72</v>
      </c>
      <c r="E309" s="20">
        <v>-9</v>
      </c>
      <c r="F309" s="20">
        <v>-3186</v>
      </c>
      <c r="G309" s="20">
        <v>-233</v>
      </c>
      <c r="H309" s="20">
        <v>-250</v>
      </c>
      <c r="I309" s="21">
        <f t="shared" si="26"/>
        <v>67.64705882352942</v>
      </c>
      <c r="J309" s="21">
        <v>1</v>
      </c>
      <c r="K309" s="21">
        <v>1</v>
      </c>
      <c r="T309" s="114">
        <v>4</v>
      </c>
      <c r="U309" s="114">
        <v>3</v>
      </c>
      <c r="V309" s="123"/>
      <c r="W309" s="122"/>
      <c r="X309" s="123"/>
      <c r="Y309" s="122"/>
      <c r="Z309" s="122"/>
      <c r="AA309" s="122"/>
      <c r="AB309" s="122"/>
      <c r="AC309" s="122"/>
      <c r="AD309" s="122"/>
      <c r="AE309" s="122"/>
      <c r="AF309" s="26">
        <f t="shared" si="27"/>
        <v>39.333333333333336</v>
      </c>
      <c r="AG309" s="27">
        <f t="shared" si="28"/>
        <v>0.16949152542372875</v>
      </c>
    </row>
    <row r="310" spans="1:33" ht="18">
      <c r="A310" s="19">
        <v>44630</v>
      </c>
      <c r="B310" s="114">
        <v>84</v>
      </c>
      <c r="C310" s="114">
        <v>39</v>
      </c>
      <c r="D310" s="20">
        <v>-6</v>
      </c>
      <c r="E310" s="20">
        <v>-3</v>
      </c>
      <c r="F310" s="20">
        <v>-112</v>
      </c>
      <c r="G310" s="20">
        <v>-33</v>
      </c>
      <c r="H310" s="20">
        <v>-250</v>
      </c>
      <c r="I310" s="21">
        <f t="shared" si="26"/>
        <v>68.292682926829272</v>
      </c>
      <c r="J310" s="21">
        <v>1</v>
      </c>
      <c r="K310" s="21">
        <v>1</v>
      </c>
      <c r="T310" s="114">
        <v>5</v>
      </c>
      <c r="U310" s="114">
        <v>4</v>
      </c>
      <c r="V310" s="123"/>
      <c r="W310" s="122"/>
      <c r="X310" s="123"/>
      <c r="Y310" s="122"/>
      <c r="Z310" s="122"/>
      <c r="AA310" s="122"/>
      <c r="AB310" s="122"/>
      <c r="AC310" s="122"/>
      <c r="AD310" s="122"/>
      <c r="AE310" s="122"/>
      <c r="AF310" s="26">
        <f t="shared" si="27"/>
        <v>39.666666666666664</v>
      </c>
      <c r="AG310" s="27">
        <f t="shared" si="28"/>
        <v>1.1176470588235294</v>
      </c>
    </row>
    <row r="311" spans="1:33" ht="18">
      <c r="A311" s="19">
        <v>44631</v>
      </c>
      <c r="B311" s="114">
        <v>69</v>
      </c>
      <c r="C311" s="114">
        <v>18</v>
      </c>
      <c r="D311" s="20">
        <v>-21</v>
      </c>
      <c r="E311" s="20">
        <v>-5</v>
      </c>
      <c r="F311" s="20">
        <v>-612</v>
      </c>
      <c r="G311" s="20">
        <v>-81</v>
      </c>
      <c r="H311" s="20">
        <v>-250</v>
      </c>
      <c r="I311" s="21">
        <f t="shared" si="26"/>
        <v>79.310344827586206</v>
      </c>
      <c r="J311" s="21">
        <v>1</v>
      </c>
      <c r="K311" s="21">
        <v>1</v>
      </c>
      <c r="T311" s="114">
        <v>6</v>
      </c>
      <c r="U311" s="114">
        <v>5</v>
      </c>
      <c r="V311" s="123"/>
      <c r="W311" s="122"/>
      <c r="X311" s="123"/>
      <c r="Y311" s="122"/>
      <c r="Z311" s="122"/>
      <c r="AA311" s="122"/>
      <c r="AB311" s="122"/>
      <c r="AC311" s="122"/>
      <c r="AD311" s="122"/>
      <c r="AE311" s="122"/>
      <c r="AF311" s="26">
        <f t="shared" si="27"/>
        <v>50.333333333333336</v>
      </c>
      <c r="AG311" s="27">
        <f t="shared" si="28"/>
        <v>0.37086092715231783</v>
      </c>
    </row>
    <row r="312" spans="1:33" ht="18">
      <c r="A312" s="19">
        <v>44634</v>
      </c>
      <c r="B312" s="114">
        <v>43</v>
      </c>
      <c r="C312" s="114">
        <v>25</v>
      </c>
      <c r="D312" s="20">
        <v>-25</v>
      </c>
      <c r="E312" s="20">
        <v>-15</v>
      </c>
      <c r="F312" s="20">
        <v>-754</v>
      </c>
      <c r="G312" s="20">
        <v>-581</v>
      </c>
      <c r="H312" s="20">
        <v>-250</v>
      </c>
      <c r="I312" s="21">
        <f t="shared" si="26"/>
        <v>63.235294117647058</v>
      </c>
      <c r="J312" s="21">
        <v>1</v>
      </c>
      <c r="K312" s="21">
        <v>1</v>
      </c>
      <c r="T312" s="114">
        <v>4</v>
      </c>
      <c r="U312" s="114">
        <v>3</v>
      </c>
      <c r="V312" s="123"/>
      <c r="W312" s="122"/>
      <c r="X312" s="123"/>
      <c r="Y312" s="122"/>
      <c r="Z312" s="122"/>
      <c r="AA312" s="122"/>
      <c r="AB312" s="122"/>
      <c r="AC312" s="122"/>
      <c r="AD312" s="122"/>
      <c r="AE312" s="122"/>
      <c r="AF312" s="26">
        <f t="shared" si="27"/>
        <v>66.333333333333329</v>
      </c>
      <c r="AG312" s="27">
        <f t="shared" si="28"/>
        <v>-0.35175879396984921</v>
      </c>
    </row>
    <row r="313" spans="1:33" ht="18">
      <c r="A313" s="19">
        <v>44635</v>
      </c>
      <c r="B313" s="114">
        <v>30</v>
      </c>
      <c r="C313" s="114">
        <v>20</v>
      </c>
      <c r="D313" s="20">
        <v>-106</v>
      </c>
      <c r="E313" s="20">
        <v>-77</v>
      </c>
      <c r="F313" s="20">
        <v>-3113</v>
      </c>
      <c r="G313" s="20">
        <v>-2795</v>
      </c>
      <c r="H313" s="20">
        <v>-250</v>
      </c>
      <c r="I313" s="21">
        <f t="shared" si="26"/>
        <v>60</v>
      </c>
      <c r="J313" s="21">
        <v>1</v>
      </c>
      <c r="K313" s="21">
        <v>1</v>
      </c>
      <c r="T313" s="114">
        <v>5</v>
      </c>
      <c r="U313" s="114">
        <v>3</v>
      </c>
      <c r="V313" s="123"/>
      <c r="W313" s="122"/>
      <c r="X313" s="123"/>
      <c r="Y313" s="122"/>
      <c r="Z313" s="122"/>
      <c r="AA313" s="122"/>
      <c r="AB313" s="122"/>
      <c r="AC313" s="122"/>
      <c r="AD313" s="122"/>
      <c r="AE313" s="122"/>
      <c r="AF313" s="26">
        <f t="shared" si="27"/>
        <v>65.333333333333329</v>
      </c>
      <c r="AG313" s="27">
        <f t="shared" si="28"/>
        <v>-0.54081632653061218</v>
      </c>
    </row>
    <row r="314" spans="1:33" ht="18">
      <c r="A314" s="19">
        <v>44636</v>
      </c>
      <c r="B314" s="20">
        <v>130</v>
      </c>
      <c r="C314" s="20">
        <v>21</v>
      </c>
      <c r="D314" s="20">
        <v>-51</v>
      </c>
      <c r="E314" s="20">
        <v>-3</v>
      </c>
      <c r="F314" s="20">
        <v>-476</v>
      </c>
      <c r="G314" s="20">
        <v>-29</v>
      </c>
      <c r="H314" s="20">
        <v>-250</v>
      </c>
      <c r="I314" s="21">
        <f t="shared" si="26"/>
        <v>86.092715231788077</v>
      </c>
      <c r="J314" s="21">
        <v>1</v>
      </c>
      <c r="K314" s="21">
        <v>1</v>
      </c>
      <c r="T314" s="114">
        <v>6</v>
      </c>
      <c r="U314" s="114">
        <v>4</v>
      </c>
      <c r="V314" s="123"/>
      <c r="W314" s="122"/>
      <c r="X314" s="123"/>
      <c r="Y314" s="122"/>
      <c r="Z314" s="122"/>
      <c r="AA314" s="122"/>
      <c r="AB314" s="122"/>
      <c r="AC314" s="122"/>
      <c r="AD314" s="122"/>
      <c r="AE314" s="122"/>
      <c r="AF314" s="26">
        <f t="shared" si="27"/>
        <v>47.333333333333336</v>
      </c>
      <c r="AG314" s="27">
        <f t="shared" si="28"/>
        <v>1.7464788732394363</v>
      </c>
    </row>
    <row r="315" spans="1:33" ht="18">
      <c r="A315" s="19">
        <v>44637</v>
      </c>
      <c r="B315" s="20">
        <v>99</v>
      </c>
      <c r="C315" s="20">
        <v>59</v>
      </c>
      <c r="D315" s="20">
        <v>-1</v>
      </c>
      <c r="E315" s="20">
        <v>0</v>
      </c>
      <c r="F315" s="20">
        <v>-73</v>
      </c>
      <c r="G315" s="20">
        <v>-24</v>
      </c>
      <c r="H315" s="20">
        <v>-250</v>
      </c>
      <c r="I315" s="21">
        <f t="shared" si="26"/>
        <v>62.658227848101269</v>
      </c>
      <c r="J315" s="21">
        <v>1</v>
      </c>
      <c r="K315" s="21">
        <v>1</v>
      </c>
      <c r="T315" s="114">
        <v>5</v>
      </c>
      <c r="U315" s="114">
        <v>4</v>
      </c>
      <c r="V315" s="123"/>
      <c r="W315" s="122"/>
      <c r="X315" s="123"/>
      <c r="Y315" s="122"/>
      <c r="Z315" s="122"/>
      <c r="AA315" s="122"/>
      <c r="AB315" s="122"/>
      <c r="AC315" s="122"/>
      <c r="AD315" s="122"/>
      <c r="AE315" s="122"/>
      <c r="AF315" s="26">
        <f t="shared" si="27"/>
        <v>67.666666666666671</v>
      </c>
      <c r="AG315" s="27">
        <f t="shared" si="28"/>
        <v>0.46305418719211811</v>
      </c>
    </row>
    <row r="316" spans="1:33" ht="18">
      <c r="A316" s="19">
        <v>44638</v>
      </c>
      <c r="B316" s="20">
        <v>106</v>
      </c>
      <c r="C316" s="20">
        <v>10</v>
      </c>
      <c r="D316" s="20">
        <v>-5</v>
      </c>
      <c r="E316" s="20">
        <v>-2</v>
      </c>
      <c r="F316" s="20">
        <v>-173</v>
      </c>
      <c r="G316" s="20">
        <v>-57</v>
      </c>
      <c r="H316" s="20">
        <v>-250</v>
      </c>
      <c r="I316" s="21">
        <f t="shared" si="26"/>
        <v>91.379310344827587</v>
      </c>
      <c r="J316" s="21">
        <v>1</v>
      </c>
      <c r="K316" s="21">
        <v>1</v>
      </c>
      <c r="T316" s="114">
        <v>6</v>
      </c>
      <c r="U316" s="114">
        <v>5</v>
      </c>
      <c r="V316" s="123"/>
      <c r="W316" s="122"/>
      <c r="X316" s="123"/>
      <c r="Y316" s="122"/>
      <c r="Z316" s="122"/>
      <c r="AA316" s="122"/>
      <c r="AB316" s="122"/>
      <c r="AC316" s="122"/>
      <c r="AD316" s="122"/>
      <c r="AE316" s="122"/>
      <c r="AF316" s="26">
        <f t="shared" si="27"/>
        <v>86.333333333333329</v>
      </c>
      <c r="AG316" s="27">
        <f t="shared" si="28"/>
        <v>0.22779922779922787</v>
      </c>
    </row>
    <row r="317" spans="1:33" ht="18">
      <c r="A317" s="19">
        <v>44641</v>
      </c>
      <c r="B317" s="20">
        <v>116</v>
      </c>
      <c r="C317" s="20">
        <v>23</v>
      </c>
      <c r="D317" s="20">
        <v>0</v>
      </c>
      <c r="E317" s="20">
        <v>0</v>
      </c>
      <c r="F317" s="20">
        <v>-61</v>
      </c>
      <c r="G317" s="20">
        <v>-8</v>
      </c>
      <c r="H317" s="20">
        <v>-250</v>
      </c>
      <c r="I317" s="21">
        <f t="shared" si="26"/>
        <v>83.453237410071949</v>
      </c>
      <c r="J317" s="21">
        <v>1</v>
      </c>
      <c r="K317" s="21">
        <v>1</v>
      </c>
      <c r="T317" s="114">
        <v>6</v>
      </c>
      <c r="U317" s="114">
        <v>5</v>
      </c>
      <c r="V317" s="123"/>
      <c r="W317" s="122"/>
      <c r="X317" s="123"/>
      <c r="Y317" s="122"/>
      <c r="Z317" s="122"/>
      <c r="AA317" s="122"/>
      <c r="AB317" s="122"/>
      <c r="AC317" s="122"/>
      <c r="AD317" s="122"/>
      <c r="AE317" s="122"/>
      <c r="AF317" s="26">
        <f t="shared" si="27"/>
        <v>111.66666666666667</v>
      </c>
      <c r="AG317" s="27">
        <f t="shared" si="28"/>
        <v>3.8805970149253688E-2</v>
      </c>
    </row>
    <row r="318" spans="1:33" ht="18">
      <c r="A318" s="19">
        <v>44642</v>
      </c>
      <c r="B318" s="20">
        <v>79</v>
      </c>
      <c r="C318" s="20">
        <v>27</v>
      </c>
      <c r="D318" s="20">
        <v>-12</v>
      </c>
      <c r="E318" s="20">
        <v>-8</v>
      </c>
      <c r="F318" s="20">
        <v>-281</v>
      </c>
      <c r="G318" s="20">
        <v>-169</v>
      </c>
      <c r="H318" s="20">
        <v>-250</v>
      </c>
      <c r="I318" s="21">
        <f t="shared" si="26"/>
        <v>74.528301886792448</v>
      </c>
      <c r="J318" s="21">
        <v>1</v>
      </c>
      <c r="K318" s="21">
        <v>1</v>
      </c>
      <c r="T318" s="114">
        <v>7</v>
      </c>
      <c r="U318" s="114">
        <v>6</v>
      </c>
      <c r="V318" s="123"/>
      <c r="W318" s="122"/>
      <c r="X318" s="123"/>
      <c r="Y318" s="122"/>
      <c r="Z318" s="122"/>
      <c r="AA318" s="122"/>
      <c r="AB318" s="122"/>
      <c r="AC318" s="122"/>
      <c r="AD318" s="122"/>
      <c r="AE318" s="122"/>
      <c r="AF318" s="26">
        <f t="shared" si="27"/>
        <v>107</v>
      </c>
      <c r="AG318" s="27">
        <f t="shared" si="28"/>
        <v>-0.26168224299065418</v>
      </c>
    </row>
    <row r="319" spans="1:33" ht="18">
      <c r="A319" s="19">
        <v>44643</v>
      </c>
      <c r="B319" s="20">
        <v>69</v>
      </c>
      <c r="C319" s="20">
        <v>35</v>
      </c>
      <c r="D319" s="20">
        <v>-11</v>
      </c>
      <c r="E319" s="20">
        <v>-8</v>
      </c>
      <c r="F319" s="20">
        <v>-169</v>
      </c>
      <c r="G319" s="20">
        <v>-90</v>
      </c>
      <c r="H319" s="20">
        <v>-250</v>
      </c>
      <c r="I319" s="21">
        <f t="shared" si="26"/>
        <v>66.34615384615384</v>
      </c>
      <c r="J319" s="21">
        <v>1</v>
      </c>
      <c r="K319" s="21">
        <v>1</v>
      </c>
      <c r="T319" s="114">
        <v>7</v>
      </c>
      <c r="U319" s="114">
        <v>6</v>
      </c>
      <c r="V319" s="123"/>
      <c r="W319" s="122"/>
      <c r="X319" s="123"/>
      <c r="Y319" s="122"/>
      <c r="Z319" s="122"/>
      <c r="AA319" s="122"/>
      <c r="AB319" s="122"/>
      <c r="AC319" s="122"/>
      <c r="AD319" s="122"/>
      <c r="AE319" s="122"/>
      <c r="AF319" s="26">
        <f t="shared" si="27"/>
        <v>100.33333333333333</v>
      </c>
      <c r="AG319" s="27">
        <f t="shared" si="28"/>
        <v>-0.3122923588039867</v>
      </c>
    </row>
    <row r="320" spans="1:33" ht="18">
      <c r="A320" s="19">
        <v>44644</v>
      </c>
      <c r="B320" s="20">
        <v>63</v>
      </c>
      <c r="C320" s="20">
        <v>27</v>
      </c>
      <c r="D320" s="20">
        <v>-12</v>
      </c>
      <c r="E320" s="20">
        <v>-4</v>
      </c>
      <c r="F320" s="20">
        <v>-315</v>
      </c>
      <c r="G320" s="20">
        <v>-143</v>
      </c>
      <c r="H320" s="20">
        <v>-250</v>
      </c>
      <c r="I320" s="21">
        <f t="shared" si="26"/>
        <v>70</v>
      </c>
      <c r="J320" s="21">
        <v>1</v>
      </c>
      <c r="K320" s="21">
        <v>1</v>
      </c>
      <c r="T320" s="114">
        <v>8</v>
      </c>
      <c r="U320" s="114">
        <v>7</v>
      </c>
      <c r="V320" s="123"/>
      <c r="W320" s="122"/>
      <c r="X320" s="123"/>
      <c r="Y320" s="122"/>
      <c r="Z320" s="122"/>
      <c r="AA320" s="122"/>
      <c r="AB320" s="122"/>
      <c r="AC320" s="122"/>
      <c r="AD320" s="122"/>
      <c r="AE320" s="122"/>
      <c r="AF320" s="26">
        <f t="shared" ref="AF320:AF325" si="29">(B317+B318+B319)/3</f>
        <v>88</v>
      </c>
      <c r="AG320" s="27">
        <f t="shared" ref="AG320:AG325" si="30">(B320-AF320)/AF320</f>
        <v>-0.28409090909090912</v>
      </c>
    </row>
    <row r="321" spans="1:33" ht="18">
      <c r="A321" s="19">
        <v>44645</v>
      </c>
      <c r="B321" s="20">
        <v>75</v>
      </c>
      <c r="C321" s="20">
        <v>38</v>
      </c>
      <c r="D321" s="20">
        <v>-13</v>
      </c>
      <c r="E321" s="20">
        <v>-9</v>
      </c>
      <c r="F321" s="20">
        <v>-266</v>
      </c>
      <c r="G321" s="20">
        <v>-180</v>
      </c>
      <c r="H321" s="20">
        <v>-250</v>
      </c>
      <c r="I321" s="21">
        <f t="shared" si="26"/>
        <v>66.371681415929203</v>
      </c>
      <c r="J321" s="21">
        <v>1</v>
      </c>
      <c r="K321" s="21">
        <v>1</v>
      </c>
      <c r="T321" s="114">
        <v>9</v>
      </c>
      <c r="U321" s="114">
        <v>8</v>
      </c>
      <c r="V321" s="123"/>
      <c r="W321" s="122"/>
      <c r="X321" s="123"/>
      <c r="Y321" s="122"/>
      <c r="Z321" s="122"/>
      <c r="AA321" s="122"/>
      <c r="AB321" s="122"/>
      <c r="AC321" s="122"/>
      <c r="AD321" s="122"/>
      <c r="AE321" s="122"/>
      <c r="AF321" s="26">
        <f t="shared" si="29"/>
        <v>70.333333333333329</v>
      </c>
      <c r="AG321" s="27">
        <f t="shared" si="30"/>
        <v>6.6350710900474008E-2</v>
      </c>
    </row>
    <row r="322" spans="1:33" ht="18">
      <c r="A322" s="19">
        <v>44648</v>
      </c>
      <c r="B322" s="20">
        <v>62</v>
      </c>
      <c r="C322" s="20">
        <v>27</v>
      </c>
      <c r="D322" s="20">
        <v>-24</v>
      </c>
      <c r="E322" s="20">
        <v>-16</v>
      </c>
      <c r="F322" s="20">
        <v>-370</v>
      </c>
      <c r="G322" s="20">
        <v>-149</v>
      </c>
      <c r="H322" s="20">
        <v>-250</v>
      </c>
      <c r="I322" s="21">
        <f t="shared" si="26"/>
        <v>69.662921348314612</v>
      </c>
      <c r="J322" s="21">
        <v>-0.18</v>
      </c>
      <c r="K322" s="21">
        <v>-1.1599999999999999</v>
      </c>
      <c r="T322" s="114">
        <v>9</v>
      </c>
      <c r="U322" s="114">
        <v>4</v>
      </c>
      <c r="V322" s="123"/>
      <c r="W322" s="122"/>
      <c r="X322" s="123"/>
      <c r="Y322" s="122"/>
      <c r="Z322" s="122"/>
      <c r="AA322" s="122"/>
      <c r="AB322" s="122"/>
      <c r="AC322" s="122"/>
      <c r="AD322" s="122"/>
      <c r="AE322" s="122"/>
      <c r="AF322" s="26">
        <f t="shared" si="29"/>
        <v>69</v>
      </c>
      <c r="AG322" s="27">
        <f t="shared" si="30"/>
        <v>-0.10144927536231885</v>
      </c>
    </row>
    <row r="323" spans="1:33" ht="18">
      <c r="A323" s="19">
        <v>44649</v>
      </c>
      <c r="B323" s="20">
        <v>56</v>
      </c>
      <c r="C323" s="20">
        <v>23</v>
      </c>
      <c r="D323" s="20">
        <v>-18</v>
      </c>
      <c r="E323" s="20">
        <v>-17</v>
      </c>
      <c r="F323" s="20">
        <v>-268</v>
      </c>
      <c r="G323" s="20">
        <v>-132</v>
      </c>
      <c r="H323" s="20">
        <v>-250</v>
      </c>
      <c r="I323" s="21">
        <f t="shared" si="26"/>
        <v>70.886075949367083</v>
      </c>
      <c r="J323" s="21">
        <v>1.17</v>
      </c>
      <c r="K323" s="21">
        <v>-0.48</v>
      </c>
      <c r="T323" s="114">
        <v>5</v>
      </c>
      <c r="U323" s="114">
        <v>4</v>
      </c>
      <c r="V323" s="123"/>
      <c r="W323" s="122"/>
      <c r="X323" s="123"/>
      <c r="Y323" s="122"/>
      <c r="Z323" s="122"/>
      <c r="AA323" s="122"/>
      <c r="AB323" s="122"/>
      <c r="AC323" s="122"/>
      <c r="AD323" s="122"/>
      <c r="AE323" s="122"/>
      <c r="AF323" s="26">
        <f t="shared" si="29"/>
        <v>66.666666666666671</v>
      </c>
      <c r="AG323" s="27">
        <f t="shared" si="30"/>
        <v>-0.16000000000000006</v>
      </c>
    </row>
    <row r="324" spans="1:33" ht="18">
      <c r="A324" s="19">
        <v>44650</v>
      </c>
      <c r="B324" s="114">
        <v>80</v>
      </c>
      <c r="C324" s="114">
        <v>28</v>
      </c>
      <c r="D324" s="20">
        <v>-8</v>
      </c>
      <c r="E324" s="20">
        <v>-1</v>
      </c>
      <c r="F324" s="20">
        <v>-164</v>
      </c>
      <c r="G324" s="20">
        <v>-39</v>
      </c>
      <c r="H324" s="20">
        <v>-250</v>
      </c>
      <c r="I324" s="21">
        <f t="shared" si="26"/>
        <v>74.074074074074076</v>
      </c>
      <c r="J324" s="21">
        <v>2.0299999999999998</v>
      </c>
      <c r="K324" s="21">
        <v>1.06</v>
      </c>
      <c r="T324" s="22">
        <v>5</v>
      </c>
      <c r="U324" s="22">
        <v>4</v>
      </c>
      <c r="V324" s="123"/>
      <c r="W324" s="122"/>
      <c r="X324" s="123"/>
      <c r="Y324" s="122"/>
      <c r="Z324" s="122"/>
      <c r="AA324" s="122"/>
      <c r="AB324" s="122"/>
      <c r="AC324" s="122"/>
      <c r="AD324" s="122"/>
      <c r="AE324" s="122"/>
      <c r="AF324" s="26">
        <f t="shared" si="29"/>
        <v>64.333333333333329</v>
      </c>
      <c r="AG324" s="27">
        <f t="shared" si="30"/>
        <v>0.24352331606217625</v>
      </c>
    </row>
    <row r="325" spans="1:33" ht="18">
      <c r="A325" s="19">
        <v>44651</v>
      </c>
      <c r="B325" s="114">
        <v>55</v>
      </c>
      <c r="C325" s="114">
        <v>48</v>
      </c>
      <c r="D325" s="20">
        <v>-10</v>
      </c>
      <c r="E325" s="20">
        <v>-5</v>
      </c>
      <c r="F325" s="20">
        <v>-274</v>
      </c>
      <c r="G325" s="20">
        <v>-139</v>
      </c>
      <c r="H325" s="20">
        <v>-250</v>
      </c>
      <c r="I325" s="21">
        <f t="shared" si="26"/>
        <v>53.398058252427184</v>
      </c>
      <c r="J325" s="21">
        <v>1.89</v>
      </c>
      <c r="K325" s="21">
        <v>1.25</v>
      </c>
      <c r="T325" s="114">
        <v>6</v>
      </c>
      <c r="U325" s="114">
        <v>5</v>
      </c>
      <c r="V325" s="123"/>
      <c r="W325" s="122"/>
      <c r="X325" s="123"/>
      <c r="Y325" s="122"/>
      <c r="Z325" s="122"/>
      <c r="AA325" s="122"/>
      <c r="AB325" s="122"/>
      <c r="AC325" s="122"/>
      <c r="AD325" s="122"/>
      <c r="AE325" s="122"/>
      <c r="AF325" s="26">
        <f t="shared" si="29"/>
        <v>66</v>
      </c>
      <c r="AG325" s="27">
        <f t="shared" si="30"/>
        <v>-0.16666666666666666</v>
      </c>
    </row>
  </sheetData>
  <phoneticPr fontId="2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2" x14ac:dyDescent="0"/>
  <cols>
    <col min="1" max="1" width="27.85546875" customWidth="1"/>
    <col min="2" max="2" width="20.140625" hidden="1" customWidth="1"/>
    <col min="3" max="3" width="26.140625" customWidth="1"/>
    <col min="4" max="4" width="24.85546875" customWidth="1"/>
    <col min="5" max="5" width="29.7109375" customWidth="1"/>
    <col min="6" max="7" width="24.85546875" hidden="1" customWidth="1"/>
    <col min="8" max="8" width="26.140625" customWidth="1"/>
    <col min="9" max="9" width="24.85546875" hidden="1" customWidth="1"/>
    <col min="10" max="10" width="32.140625" hidden="1" customWidth="1"/>
    <col min="11" max="11" width="31.140625" hidden="1" customWidth="1"/>
    <col min="12" max="12" width="20.140625" hidden="1" customWidth="1"/>
    <col min="13" max="15" width="24.85546875" customWidth="1"/>
    <col min="16" max="16" width="24" customWidth="1"/>
    <col min="17" max="17" width="25" customWidth="1"/>
    <col min="18" max="18" width="20.140625" customWidth="1"/>
    <col min="19" max="19" width="23.85546875" customWidth="1"/>
    <col min="20" max="20" width="26" customWidth="1"/>
    <col min="21" max="21" width="24.85546875" customWidth="1"/>
    <col min="22" max="22" width="22.140625" customWidth="1"/>
    <col min="23" max="23" width="20.140625" customWidth="1"/>
    <col min="24" max="24" width="32.140625" customWidth="1"/>
    <col min="25" max="25" width="19.140625" customWidth="1"/>
    <col min="26" max="26" width="29.42578125" customWidth="1"/>
    <col min="27" max="27" width="23.85546875" customWidth="1"/>
  </cols>
  <sheetData>
    <row r="2" spans="1:27" ht="2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7">
      <c r="A3" s="3" t="s">
        <v>30</v>
      </c>
      <c r="B3" s="3" t="s">
        <v>31</v>
      </c>
      <c r="C3" s="4">
        <v>-0.1</v>
      </c>
      <c r="D3" s="3" t="s">
        <v>32</v>
      </c>
      <c r="E3" s="3" t="s">
        <v>33</v>
      </c>
      <c r="F3" s="3" t="s">
        <v>34</v>
      </c>
      <c r="G3" s="5" t="s">
        <v>35</v>
      </c>
      <c r="H3" s="5" t="s">
        <v>36</v>
      </c>
      <c r="I3" s="4">
        <v>-6.2799999999999995E-2</v>
      </c>
      <c r="J3" s="3" t="s">
        <v>37</v>
      </c>
      <c r="K3" s="3" t="s">
        <v>38</v>
      </c>
      <c r="L3" s="11">
        <v>4.4600000000000001E-2</v>
      </c>
      <c r="M3" s="3" t="s">
        <v>39</v>
      </c>
      <c r="N3" s="5" t="s">
        <v>40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41</v>
      </c>
      <c r="T3" s="10">
        <v>-3.7699999999999997E-2</v>
      </c>
      <c r="U3" s="12" t="s">
        <v>42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7">
      <c r="A4" s="6"/>
      <c r="B4" s="7" t="s">
        <v>43</v>
      </c>
      <c r="C4" s="3" t="s">
        <v>44</v>
      </c>
      <c r="D4" s="3" t="s">
        <v>45</v>
      </c>
      <c r="E4" s="8">
        <v>-2.5999999999999999E-2</v>
      </c>
      <c r="F4" s="9">
        <v>1.29E-2</v>
      </c>
      <c r="G4" s="3" t="s">
        <v>46</v>
      </c>
      <c r="H4" s="3" t="s">
        <v>47</v>
      </c>
      <c r="I4" s="10">
        <v>-4.02E-2</v>
      </c>
      <c r="J4" s="11">
        <v>4.6300000000000001E-2</v>
      </c>
      <c r="K4" s="5" t="s">
        <v>48</v>
      </c>
      <c r="L4" s="12" t="s">
        <v>49</v>
      </c>
      <c r="M4" s="11">
        <v>1.84E-2</v>
      </c>
      <c r="N4" s="10">
        <v>-9.7999999999999997E-3</v>
      </c>
      <c r="O4" s="3" t="s">
        <v>50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7">
      <c r="A5" s="6"/>
      <c r="B5" s="7"/>
      <c r="C5" s="6" t="s">
        <v>51</v>
      </c>
      <c r="D5" s="3" t="s">
        <v>52</v>
      </c>
      <c r="E5" s="9">
        <v>4.4000000000000003E-3</v>
      </c>
      <c r="F5" s="5" t="s">
        <v>53</v>
      </c>
      <c r="G5" s="3" t="s">
        <v>54</v>
      </c>
      <c r="H5" s="5" t="s">
        <v>55</v>
      </c>
      <c r="I5" s="3" t="s">
        <v>56</v>
      </c>
      <c r="J5" s="3" t="s">
        <v>57</v>
      </c>
      <c r="K5" s="10">
        <v>-3.3399999999999999E-2</v>
      </c>
      <c r="L5" s="10">
        <v>-3.85E-2</v>
      </c>
      <c r="M5" s="3" t="s">
        <v>58</v>
      </c>
      <c r="N5" s="5" t="s">
        <v>59</v>
      </c>
      <c r="O5" s="3" t="s">
        <v>60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7">
      <c r="A6" s="6"/>
      <c r="B6" s="6"/>
      <c r="C6" s="6"/>
      <c r="D6" s="6" t="s">
        <v>61</v>
      </c>
      <c r="E6" s="3" t="s">
        <v>62</v>
      </c>
      <c r="F6" s="3" t="s">
        <v>45</v>
      </c>
      <c r="G6" s="10">
        <v>-2.86E-2</v>
      </c>
      <c r="H6" s="3" t="s">
        <v>63</v>
      </c>
      <c r="I6" s="13" t="s">
        <v>64</v>
      </c>
      <c r="J6" s="3" t="s">
        <v>65</v>
      </c>
      <c r="K6" s="3" t="s">
        <v>66</v>
      </c>
      <c r="L6" s="10">
        <v>-2.1000000000000001E-2</v>
      </c>
      <c r="M6" s="3" t="s">
        <v>67</v>
      </c>
      <c r="N6" s="3" t="s">
        <v>68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69</v>
      </c>
      <c r="T6" s="3" t="s">
        <v>70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7">
      <c r="A7" s="6"/>
      <c r="B7" s="6"/>
      <c r="C7" s="6"/>
      <c r="D7" s="6"/>
      <c r="E7" s="6"/>
      <c r="F7" s="6"/>
      <c r="G7" s="6" t="s">
        <v>71</v>
      </c>
      <c r="H7" s="3" t="s">
        <v>72</v>
      </c>
      <c r="I7" s="3" t="s">
        <v>73</v>
      </c>
      <c r="J7" s="3" t="s">
        <v>74</v>
      </c>
      <c r="K7" s="3" t="s">
        <v>75</v>
      </c>
      <c r="L7" s="5" t="s">
        <v>76</v>
      </c>
      <c r="M7" s="3" t="s">
        <v>77</v>
      </c>
      <c r="N7" s="4">
        <v>-6.4000000000000001E-2</v>
      </c>
      <c r="O7" s="3" t="s">
        <v>78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79</v>
      </c>
      <c r="AA7" s="3" t="s">
        <v>80</v>
      </c>
    </row>
    <row r="8" spans="1:27" ht="27">
      <c r="A8" s="6"/>
      <c r="B8" s="6"/>
      <c r="C8" s="6"/>
      <c r="D8" s="6"/>
      <c r="E8" s="6"/>
      <c r="F8" s="6"/>
      <c r="G8" s="6" t="s">
        <v>81</v>
      </c>
      <c r="H8" s="3" t="s">
        <v>82</v>
      </c>
      <c r="I8" s="3" t="s">
        <v>83</v>
      </c>
      <c r="J8" s="3" t="s">
        <v>84</v>
      </c>
      <c r="K8" s="5" t="s">
        <v>85</v>
      </c>
      <c r="L8" s="12" t="s">
        <v>86</v>
      </c>
      <c r="M8" s="11">
        <v>0</v>
      </c>
      <c r="N8" s="10">
        <v>-4.4400000000000002E-2</v>
      </c>
      <c r="O8" s="3" t="s">
        <v>87</v>
      </c>
      <c r="P8" s="3" t="s">
        <v>88</v>
      </c>
      <c r="Q8" s="3" t="s">
        <v>89</v>
      </c>
      <c r="R8" s="11">
        <v>5.8900000000000001E-2</v>
      </c>
      <c r="S8" s="10">
        <v>-2.7799999999999998E-2</v>
      </c>
      <c r="T8" s="3" t="s">
        <v>90</v>
      </c>
      <c r="U8" s="4">
        <v>-6.9699999999999998E-2</v>
      </c>
      <c r="V8" s="11">
        <v>3.1800000000000002E-2</v>
      </c>
      <c r="W8" s="3" t="s">
        <v>91</v>
      </c>
      <c r="X8" s="3" t="s">
        <v>92</v>
      </c>
      <c r="Y8" s="10">
        <v>-4.1999999999999997E-3</v>
      </c>
      <c r="Z8" s="11">
        <v>2.9499999999999998E-2</v>
      </c>
      <c r="AA8" s="3" t="s">
        <v>93</v>
      </c>
    </row>
    <row r="9" spans="1:27" ht="2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94</v>
      </c>
      <c r="M9" s="14" t="s">
        <v>95</v>
      </c>
      <c r="N9" s="5" t="s">
        <v>96</v>
      </c>
      <c r="O9" s="14" t="s">
        <v>97</v>
      </c>
      <c r="P9" s="10">
        <v>-2.47E-2</v>
      </c>
      <c r="Q9" s="14" t="s">
        <v>98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99</v>
      </c>
      <c r="O10" s="14" t="s">
        <v>73</v>
      </c>
      <c r="P10" s="14" t="s">
        <v>100</v>
      </c>
      <c r="Q10" s="5" t="s">
        <v>101</v>
      </c>
      <c r="R10" s="4">
        <v>-7.0300000000000001E-2</v>
      </c>
      <c r="S10" s="14" t="s">
        <v>102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103</v>
      </c>
      <c r="O11" s="14" t="s">
        <v>104</v>
      </c>
      <c r="P11" s="5" t="s">
        <v>105</v>
      </c>
      <c r="Q11" s="14" t="s">
        <v>106</v>
      </c>
      <c r="R11" s="16" t="s">
        <v>107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108</v>
      </c>
      <c r="Q12" s="3" t="s">
        <v>109</v>
      </c>
      <c r="R12" s="3" t="s">
        <v>31</v>
      </c>
      <c r="S12" s="3" t="s">
        <v>110</v>
      </c>
      <c r="T12" s="5" t="s">
        <v>111</v>
      </c>
      <c r="U12" s="3" t="s">
        <v>112</v>
      </c>
      <c r="V12" s="10">
        <v>-4.3799999999999999E-2</v>
      </c>
      <c r="W12" s="10">
        <v>-1.23E-2</v>
      </c>
      <c r="X12" s="3" t="s">
        <v>113</v>
      </c>
      <c r="Y12" s="3" t="s">
        <v>114</v>
      </c>
      <c r="Z12" s="3" t="s">
        <v>115</v>
      </c>
      <c r="AA12" s="10">
        <v>-3.6999999999999998E-2</v>
      </c>
    </row>
    <row r="13" spans="1:27" ht="2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116</v>
      </c>
      <c r="Q13" s="14" t="s">
        <v>117</v>
      </c>
      <c r="R13" s="14" t="s">
        <v>118</v>
      </c>
      <c r="S13" s="5" t="s">
        <v>119</v>
      </c>
      <c r="T13" s="14" t="s">
        <v>120</v>
      </c>
      <c r="U13" s="4">
        <v>-7.6600000000000001E-2</v>
      </c>
      <c r="V13" s="14" t="s">
        <v>121</v>
      </c>
      <c r="W13" s="14" t="s">
        <v>122</v>
      </c>
      <c r="X13" s="11">
        <v>1.35E-2</v>
      </c>
      <c r="Y13" s="4">
        <v>-7.4800000000000005E-2</v>
      </c>
      <c r="Z13" s="10">
        <v>-2.69E-2</v>
      </c>
      <c r="AA13" s="6"/>
    </row>
    <row r="14" spans="1:27" ht="2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123</v>
      </c>
      <c r="S14" s="17" t="s">
        <v>124</v>
      </c>
      <c r="T14" s="11">
        <v>1.21E-2</v>
      </c>
      <c r="U14" s="17" t="s">
        <v>97</v>
      </c>
      <c r="V14" s="11">
        <v>5.9799999999999999E-2</v>
      </c>
      <c r="W14" s="17" t="s">
        <v>98</v>
      </c>
      <c r="X14" s="17" t="s">
        <v>125</v>
      </c>
      <c r="Y14" s="5" t="s">
        <v>126</v>
      </c>
      <c r="Z14" s="17" t="s">
        <v>127</v>
      </c>
      <c r="AA14" s="4">
        <v>-5.7200000000000001E-2</v>
      </c>
    </row>
    <row r="15" spans="1:27" ht="2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51</v>
      </c>
      <c r="T15" s="14" t="s">
        <v>128</v>
      </c>
      <c r="U15" s="14" t="s">
        <v>129</v>
      </c>
      <c r="V15" s="10">
        <v>-4.1000000000000002E-2</v>
      </c>
      <c r="W15" s="4">
        <v>-8.3099999999999993E-2</v>
      </c>
      <c r="X15" s="11">
        <v>0.03</v>
      </c>
      <c r="Y15" s="14" t="s">
        <v>130</v>
      </c>
      <c r="Z15" s="10">
        <v>4.5100000000000001E-2</v>
      </c>
      <c r="AA15" s="10">
        <v>-1.1299999999999999E-2</v>
      </c>
    </row>
    <row r="16" spans="1:27" ht="2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116</v>
      </c>
      <c r="X16" s="14" t="s">
        <v>131</v>
      </c>
      <c r="Y16" s="14" t="s">
        <v>45</v>
      </c>
      <c r="Z16" s="14" t="s">
        <v>132</v>
      </c>
      <c r="AA16" s="10">
        <v>-2.1700000000000001E-2</v>
      </c>
    </row>
    <row r="17" spans="1:27" ht="2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133</v>
      </c>
      <c r="X17" s="14" t="s">
        <v>134</v>
      </c>
      <c r="Y17" s="14" t="s">
        <v>135</v>
      </c>
      <c r="Z17" s="10">
        <v>-1.89E-2</v>
      </c>
      <c r="AA17" s="14" t="s">
        <v>107</v>
      </c>
    </row>
    <row r="18" spans="1:27" ht="2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136</v>
      </c>
      <c r="Y18" s="14" t="s">
        <v>137</v>
      </c>
      <c r="Z18" s="14" t="s">
        <v>45</v>
      </c>
      <c r="AA18" s="14" t="s">
        <v>138</v>
      </c>
    </row>
  </sheetData>
  <phoneticPr fontId="2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源</cp:lastModifiedBy>
  <cp:lastPrinted>2021-11-25T16:11:00Z</cp:lastPrinted>
  <dcterms:created xsi:type="dcterms:W3CDTF">2019-06-23T12:32:00Z</dcterms:created>
  <dcterms:modified xsi:type="dcterms:W3CDTF">2022-04-01T00:19:37Z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