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5840" yWindow="0" windowWidth="25600" windowHeight="16060" activeTab="1"/>
  </bookViews>
  <sheets>
    <sheet name="图" sheetId="3" r:id="rId1"/>
    <sheet name="情绪数据" sheetId="2" r:id="rId2"/>
    <sheet name="Sheet3" sheetId="8" state="hidden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F342" i="2" l="1"/>
  <c r="AG342" i="2"/>
  <c r="AF343" i="2"/>
  <c r="AG343" i="2"/>
  <c r="AF344" i="2"/>
  <c r="AG344" i="2"/>
  <c r="I342" i="2"/>
  <c r="I343" i="2"/>
  <c r="I344" i="2"/>
  <c r="AF339" i="2"/>
  <c r="AG339" i="2"/>
  <c r="AF340" i="2"/>
  <c r="AG340" i="2"/>
  <c r="AF341" i="2"/>
  <c r="AG341" i="2"/>
  <c r="I340" i="2"/>
  <c r="I341" i="2"/>
  <c r="I339" i="2"/>
  <c r="AF338" i="2"/>
  <c r="AG338" i="2"/>
  <c r="I338" i="2"/>
  <c r="AF337" i="2"/>
  <c r="AG337" i="2"/>
  <c r="I337" i="2"/>
  <c r="AF336" i="2"/>
  <c r="AG336" i="2"/>
  <c r="I336" i="2"/>
  <c r="AF335" i="2"/>
  <c r="AG335" i="2"/>
  <c r="I335" i="2"/>
  <c r="AF334" i="2"/>
  <c r="AG334" i="2"/>
  <c r="I334" i="2"/>
  <c r="AF333" i="2"/>
  <c r="AG333" i="2"/>
  <c r="I333" i="2"/>
  <c r="AF332" i="2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<sst xmlns="http://schemas.openxmlformats.org/spreadsheetml/2006/main" count="149" uniqueCount="139">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</sst>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0.00_ "/>
    <numFmt numFmtId="178" formatCode="0_ ;[Red]\-0\ "/>
    <numFmt numFmtId="179" formatCode="0.00_ ;[Red]\-0.00\ "/>
    <numFmt numFmtId="180" formatCode="0.0%"/>
    <numFmt numFmtId="181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6" fontId="2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8" fontId="0" fillId="12" borderId="2" xfId="0" applyNumberFormat="1" applyFont="1" applyFill="1" applyBorder="1" applyAlignment="1"/>
    <xf numFmtId="179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7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179" fontId="0" fillId="0" borderId="2" xfId="0" applyNumberFormat="1" applyFill="1" applyBorder="1" applyAlignment="1">
      <alignment horizontal="center" vertical="center" wrapText="1"/>
    </xf>
    <xf numFmtId="179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8" fontId="0" fillId="0" borderId="2" xfId="0" applyNumberFormat="1" applyFill="1" applyBorder="1" applyAlignment="1"/>
    <xf numFmtId="179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8" fontId="0" fillId="7" borderId="2" xfId="0" applyNumberFormat="1" applyFill="1" applyBorder="1" applyAlignment="1"/>
    <xf numFmtId="179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8" fontId="0" fillId="8" borderId="2" xfId="0" applyNumberFormat="1" applyFill="1" applyBorder="1" applyAlignment="1"/>
    <xf numFmtId="179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8" fontId="0" fillId="9" borderId="2" xfId="0" applyNumberFormat="1" applyFill="1" applyBorder="1" applyAlignment="1"/>
    <xf numFmtId="179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8" fontId="0" fillId="10" borderId="2" xfId="0" applyNumberFormat="1" applyFill="1" applyBorder="1" applyAlignment="1"/>
    <xf numFmtId="179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8" fontId="0" fillId="11" borderId="2" xfId="0" applyNumberFormat="1" applyFill="1" applyBorder="1" applyAlignment="1"/>
    <xf numFmtId="179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8" fontId="15" fillId="0" borderId="2" xfId="0" applyNumberFormat="1" applyFont="1" applyBorder="1" applyAlignment="1"/>
    <xf numFmtId="178" fontId="16" fillId="0" borderId="2" xfId="0" applyNumberFormat="1" applyFont="1" applyBorder="1" applyAlignment="1"/>
    <xf numFmtId="179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8" fontId="16" fillId="10" borderId="2" xfId="0" applyNumberFormat="1" applyFont="1" applyFill="1" applyBorder="1" applyAlignment="1"/>
    <xf numFmtId="178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179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8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8" fontId="0" fillId="0" borderId="2" xfId="0" applyNumberFormat="1" applyBorder="1" applyAlignment="1"/>
    <xf numFmtId="179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80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80" fontId="0" fillId="0" borderId="2" xfId="0" applyNumberFormat="1" applyFill="1" applyBorder="1" applyAlignment="1"/>
    <xf numFmtId="177" fontId="0" fillId="0" borderId="2" xfId="0" applyNumberFormat="1" applyFill="1" applyBorder="1" applyAlignment="1"/>
    <xf numFmtId="10" fontId="0" fillId="0" borderId="2" xfId="0" applyNumberFormat="1" applyFill="1" applyBorder="1" applyAlignment="1"/>
    <xf numFmtId="180" fontId="0" fillId="7" borderId="2" xfId="0" applyNumberFormat="1" applyFill="1" applyBorder="1" applyAlignment="1"/>
    <xf numFmtId="177" fontId="0" fillId="7" borderId="2" xfId="0" applyNumberFormat="1" applyFill="1" applyBorder="1" applyAlignment="1"/>
    <xf numFmtId="10" fontId="0" fillId="7" borderId="2" xfId="0" applyNumberFormat="1" applyFill="1" applyBorder="1" applyAlignment="1"/>
    <xf numFmtId="180" fontId="0" fillId="8" borderId="2" xfId="0" applyNumberFormat="1" applyFill="1" applyBorder="1" applyAlignment="1"/>
    <xf numFmtId="177" fontId="0" fillId="8" borderId="2" xfId="0" applyNumberFormat="1" applyFill="1" applyBorder="1" applyAlignment="1"/>
    <xf numFmtId="10" fontId="0" fillId="8" borderId="2" xfId="0" applyNumberFormat="1" applyFill="1" applyBorder="1" applyAlignment="1"/>
    <xf numFmtId="180" fontId="0" fillId="9" borderId="2" xfId="0" applyNumberFormat="1" applyFill="1" applyBorder="1" applyAlignment="1"/>
    <xf numFmtId="177" fontId="0" fillId="9" borderId="2" xfId="0" applyNumberFormat="1" applyFill="1" applyBorder="1" applyAlignment="1"/>
    <xf numFmtId="10" fontId="0" fillId="9" borderId="2" xfId="0" applyNumberFormat="1" applyFill="1" applyBorder="1" applyAlignment="1"/>
    <xf numFmtId="180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0" fontId="0" fillId="10" borderId="2" xfId="0" applyNumberFormat="1" applyFill="1" applyBorder="1" applyAlignment="1"/>
    <xf numFmtId="180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0" fontId="0" fillId="11" borderId="2" xfId="0" applyNumberFormat="1" applyFill="1" applyBorder="1" applyAlignment="1"/>
    <xf numFmtId="180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80" fontId="0" fillId="0" borderId="2" xfId="0" applyNumberFormat="1" applyBorder="1" applyAlignment="1"/>
    <xf numFmtId="177" fontId="0" fillId="0" borderId="2" xfId="0" applyNumberFormat="1" applyBorder="1" applyAlignment="1"/>
    <xf numFmtId="10" fontId="0" fillId="0" borderId="2" xfId="0" applyNumberFormat="1" applyBorder="1" applyAlignment="1"/>
    <xf numFmtId="179" fontId="0" fillId="12" borderId="2" xfId="0" applyNumberFormat="1" applyFill="1" applyBorder="1" applyAlignment="1"/>
    <xf numFmtId="179" fontId="18" fillId="12" borderId="2" xfId="0" applyNumberFormat="1" applyFont="1" applyFill="1" applyBorder="1" applyAlignment="1"/>
    <xf numFmtId="181" fontId="0" fillId="0" borderId="2" xfId="8" applyNumberFormat="1" applyFont="1" applyFill="1" applyBorder="1" applyAlignment="1"/>
  </cellXfs>
  <cellStyles count="19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逗号" xfId="8" builtinId="3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情绪数据!$A$2:$A$1998</c:f>
              <c:numCache>
                <c:formatCode>m/d/yy</c:formatCode>
                <c:ptCount val="1997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  <c:pt idx="338">
                  <c:v>44676.0</c:v>
                </c:pt>
                <c:pt idx="339">
                  <c:v>44677.0</c:v>
                </c:pt>
                <c:pt idx="340">
                  <c:v>44678.0</c:v>
                </c:pt>
                <c:pt idx="341">
                  <c:v>44679.0</c:v>
                </c:pt>
                <c:pt idx="342">
                  <c:v>44680.0</c:v>
                </c:pt>
              </c:numCache>
            </c:numRef>
          </c:cat>
          <c:val>
            <c:numRef>
              <c:f>情绪数据!$T$2:$T$344</c:f>
              <c:numCache>
                <c:formatCode>General</c:formatCode>
                <c:ptCount val="34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5.0</c:v>
                </c:pt>
                <c:pt idx="332">
                  <c:v>5.0</c:v>
                </c:pt>
                <c:pt idx="333">
                  <c:v>6.0</c:v>
                </c:pt>
                <c:pt idx="334">
                  <c:v>4.0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4.0</c:v>
                </c:pt>
                <c:pt idx="339">
                  <c:v>3.0</c:v>
                </c:pt>
                <c:pt idx="340">
                  <c:v>4.0</c:v>
                </c:pt>
                <c:pt idx="341">
                  <c:v>5.0</c:v>
                </c:pt>
                <c:pt idx="34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32344"/>
        <c:axId val="2086006184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情绪数据!$U$2:$U$344</c:f>
              <c:numCache>
                <c:formatCode>General</c:formatCode>
                <c:ptCount val="34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4.0</c:v>
                </c:pt>
                <c:pt idx="336">
                  <c:v>4.0</c:v>
                </c:pt>
                <c:pt idx="337">
                  <c:v>3.0</c:v>
                </c:pt>
                <c:pt idx="338">
                  <c:v>3.0</c:v>
                </c:pt>
                <c:pt idx="339">
                  <c:v>2.0</c:v>
                </c:pt>
                <c:pt idx="340">
                  <c:v>3.0</c:v>
                </c:pt>
                <c:pt idx="341">
                  <c:v>3.0</c:v>
                </c:pt>
                <c:pt idx="34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32344"/>
        <c:axId val="2086006184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情绪数据!$J$2:$J$344</c:f>
              <c:numCache>
                <c:formatCode>0.00_ ;[Red]\-0.00\ </c:formatCode>
                <c:ptCount val="343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  <c:pt idx="331">
                  <c:v>2.02</c:v>
                </c:pt>
                <c:pt idx="332">
                  <c:v>-0.4</c:v>
                </c:pt>
                <c:pt idx="333">
                  <c:v>3.2</c:v>
                </c:pt>
                <c:pt idx="334">
                  <c:v>1.55</c:v>
                </c:pt>
                <c:pt idx="335">
                  <c:v>2.14</c:v>
                </c:pt>
                <c:pt idx="336">
                  <c:v>-0.86</c:v>
                </c:pt>
                <c:pt idx="337">
                  <c:v>-6.38</c:v>
                </c:pt>
                <c:pt idx="338">
                  <c:v>-2.72</c:v>
                </c:pt>
                <c:pt idx="339">
                  <c:v>0.09</c:v>
                </c:pt>
                <c:pt idx="340">
                  <c:v>3.67</c:v>
                </c:pt>
                <c:pt idx="341">
                  <c:v>3.0</c:v>
                </c:pt>
                <c:pt idx="342">
                  <c:v>5.59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情绪数据!$K$2:$K$344</c:f>
              <c:numCache>
                <c:formatCode>0.00_ ;[Red]\-0.00\ </c:formatCode>
                <c:ptCount val="343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  <c:pt idx="331">
                  <c:v>-0.07</c:v>
                </c:pt>
                <c:pt idx="332">
                  <c:v>-0.8</c:v>
                </c:pt>
                <c:pt idx="333">
                  <c:v>0.18</c:v>
                </c:pt>
                <c:pt idx="334">
                  <c:v>0.82</c:v>
                </c:pt>
                <c:pt idx="335">
                  <c:v>1.16</c:v>
                </c:pt>
                <c:pt idx="336">
                  <c:v>-1.85</c:v>
                </c:pt>
                <c:pt idx="337">
                  <c:v>-6.12</c:v>
                </c:pt>
                <c:pt idx="338">
                  <c:v>-4.02</c:v>
                </c:pt>
                <c:pt idx="339">
                  <c:v>-0.25</c:v>
                </c:pt>
                <c:pt idx="340">
                  <c:v>2.05</c:v>
                </c:pt>
                <c:pt idx="341">
                  <c:v>2.0</c:v>
                </c:pt>
                <c:pt idx="342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29496"/>
        <c:axId val="2086184664"/>
      </c:lineChart>
      <c:catAx>
        <c:axId val="208613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006184"/>
        <c:crossesAt val="0.0"/>
        <c:auto val="0"/>
        <c:lblAlgn val="ctr"/>
        <c:lblOffset val="100"/>
        <c:noMultiLvlLbl val="0"/>
      </c:catAx>
      <c:valAx>
        <c:axId val="2086006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132344"/>
        <c:crosses val="max"/>
        <c:crossBetween val="between"/>
        <c:majorUnit val="1.0"/>
      </c:valAx>
      <c:catAx>
        <c:axId val="20860294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86184664"/>
        <c:crosses val="autoZero"/>
        <c:auto val="0"/>
        <c:lblAlgn val="ctr"/>
        <c:lblOffset val="100"/>
        <c:noMultiLvlLbl val="1"/>
      </c:catAx>
      <c:valAx>
        <c:axId val="2086184664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0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情绪数据!$A$2:$A$1998</c:f>
              <c:numCache>
                <c:formatCode>m/d/yy</c:formatCode>
                <c:ptCount val="1997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  <c:pt idx="338">
                  <c:v>44676.0</c:v>
                </c:pt>
                <c:pt idx="339">
                  <c:v>44677.0</c:v>
                </c:pt>
                <c:pt idx="340">
                  <c:v>44678.0</c:v>
                </c:pt>
                <c:pt idx="341">
                  <c:v>44679.0</c:v>
                </c:pt>
                <c:pt idx="342">
                  <c:v>44680.0</c:v>
                </c:pt>
              </c:numCache>
            </c:numRef>
          </c:cat>
          <c:val>
            <c:numRef>
              <c:f>情绪数据!$B$2:$B$344</c:f>
              <c:numCache>
                <c:formatCode>0_ ;[Red]\-0\ </c:formatCode>
                <c:ptCount val="343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  <c:pt idx="324" formatCode="General">
                  <c:v>72.0</c:v>
                </c:pt>
                <c:pt idx="325" formatCode="General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  <c:pt idx="331">
                  <c:v>77.0</c:v>
                </c:pt>
                <c:pt idx="332">
                  <c:v>38.0</c:v>
                </c:pt>
                <c:pt idx="333">
                  <c:v>76.0</c:v>
                </c:pt>
                <c:pt idx="334">
                  <c:v>56.0</c:v>
                </c:pt>
                <c:pt idx="335">
                  <c:v>52.0</c:v>
                </c:pt>
                <c:pt idx="336">
                  <c:v>32.0</c:v>
                </c:pt>
                <c:pt idx="337">
                  <c:v>75.0</c:v>
                </c:pt>
                <c:pt idx="338">
                  <c:v>25.0</c:v>
                </c:pt>
                <c:pt idx="339">
                  <c:v>42.0</c:v>
                </c:pt>
                <c:pt idx="340">
                  <c:v>137.0</c:v>
                </c:pt>
                <c:pt idx="341">
                  <c:v>68.0</c:v>
                </c:pt>
                <c:pt idx="342">
                  <c:v>214.0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情绪数据!$A$2:$A$1998</c:f>
              <c:numCache>
                <c:formatCode>m/d/yy</c:formatCode>
                <c:ptCount val="1997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  <c:pt idx="338">
                  <c:v>44676.0</c:v>
                </c:pt>
                <c:pt idx="339">
                  <c:v>44677.0</c:v>
                </c:pt>
                <c:pt idx="340">
                  <c:v>44678.0</c:v>
                </c:pt>
                <c:pt idx="341">
                  <c:v>44679.0</c:v>
                </c:pt>
                <c:pt idx="342">
                  <c:v>44680.0</c:v>
                </c:pt>
              </c:numCache>
            </c:numRef>
          </c:cat>
          <c:val>
            <c:numRef>
              <c:f>情绪数据!$C$2:$C$344</c:f>
              <c:numCache>
                <c:formatCode>0_ ;[Red]\-0\ </c:formatCode>
                <c:ptCount val="343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  <c:pt idx="324" formatCode="General">
                  <c:v>12.0</c:v>
                </c:pt>
                <c:pt idx="325" formatCode="General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  <c:pt idx="331">
                  <c:v>19.0</c:v>
                </c:pt>
                <c:pt idx="332">
                  <c:v>32.0</c:v>
                </c:pt>
                <c:pt idx="333">
                  <c:v>16.0</c:v>
                </c:pt>
                <c:pt idx="334">
                  <c:v>21.0</c:v>
                </c:pt>
                <c:pt idx="335">
                  <c:v>16.0</c:v>
                </c:pt>
                <c:pt idx="336">
                  <c:v>15.0</c:v>
                </c:pt>
                <c:pt idx="337">
                  <c:v>10.0</c:v>
                </c:pt>
                <c:pt idx="338">
                  <c:v>13.0</c:v>
                </c:pt>
                <c:pt idx="339">
                  <c:v>41.0</c:v>
                </c:pt>
                <c:pt idx="340">
                  <c:v>39.0</c:v>
                </c:pt>
                <c:pt idx="341">
                  <c:v>21.0</c:v>
                </c:pt>
                <c:pt idx="342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31976"/>
        <c:axId val="2083335896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情绪数据!$A$2:$A$344</c:f>
              <c:numCache>
                <c:formatCode>m/d/yy</c:formatCode>
                <c:ptCount val="343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  <c:pt idx="338">
                  <c:v>44676.0</c:v>
                </c:pt>
                <c:pt idx="339">
                  <c:v>44677.0</c:v>
                </c:pt>
                <c:pt idx="340">
                  <c:v>44678.0</c:v>
                </c:pt>
                <c:pt idx="341">
                  <c:v>44679.0</c:v>
                </c:pt>
                <c:pt idx="342">
                  <c:v>44680.0</c:v>
                </c:pt>
              </c:numCache>
            </c:numRef>
          </c:cat>
          <c:val>
            <c:numRef>
              <c:f>情绪数据!$D$2:$D$344</c:f>
              <c:numCache>
                <c:formatCode>0_ ;[Red]\-0\ </c:formatCode>
                <c:ptCount val="343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  <c:pt idx="331">
                  <c:v>-23.0</c:v>
                </c:pt>
                <c:pt idx="332">
                  <c:v>-54.0</c:v>
                </c:pt>
                <c:pt idx="333">
                  <c:v>-55.0</c:v>
                </c:pt>
                <c:pt idx="334">
                  <c:v>-29.0</c:v>
                </c:pt>
                <c:pt idx="335">
                  <c:v>-19.0</c:v>
                </c:pt>
                <c:pt idx="336">
                  <c:v>-90.0</c:v>
                </c:pt>
                <c:pt idx="337">
                  <c:v>-88.0</c:v>
                </c:pt>
                <c:pt idx="338">
                  <c:v>-677.0</c:v>
                </c:pt>
                <c:pt idx="339">
                  <c:v>-272.0</c:v>
                </c:pt>
                <c:pt idx="340">
                  <c:v>-148.0</c:v>
                </c:pt>
                <c:pt idx="341">
                  <c:v>-73.0</c:v>
                </c:pt>
                <c:pt idx="342">
                  <c:v>-18.0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情绪数据!$A$2:$A$344</c:f>
              <c:numCache>
                <c:formatCode>m/d/yy</c:formatCode>
                <c:ptCount val="343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  <c:pt idx="334">
                  <c:v>44670.0</c:v>
                </c:pt>
                <c:pt idx="335">
                  <c:v>44671.0</c:v>
                </c:pt>
                <c:pt idx="336">
                  <c:v>44672.0</c:v>
                </c:pt>
                <c:pt idx="337">
                  <c:v>44673.0</c:v>
                </c:pt>
                <c:pt idx="338">
                  <c:v>44676.0</c:v>
                </c:pt>
                <c:pt idx="339">
                  <c:v>44677.0</c:v>
                </c:pt>
                <c:pt idx="340">
                  <c:v>44678.0</c:v>
                </c:pt>
                <c:pt idx="341">
                  <c:v>44679.0</c:v>
                </c:pt>
                <c:pt idx="342">
                  <c:v>44680.0</c:v>
                </c:pt>
              </c:numCache>
            </c:numRef>
          </c:cat>
          <c:val>
            <c:numRef>
              <c:f>情绪数据!$F$2:$F$344</c:f>
              <c:numCache>
                <c:formatCode>0_ ;[Red]\-0\ </c:formatCode>
                <c:ptCount val="343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  <c:pt idx="331">
                  <c:v>-188.0</c:v>
                </c:pt>
                <c:pt idx="332">
                  <c:v>-807.0</c:v>
                </c:pt>
                <c:pt idx="333">
                  <c:v>-391.0</c:v>
                </c:pt>
                <c:pt idx="334">
                  <c:v>-197.0</c:v>
                </c:pt>
                <c:pt idx="335">
                  <c:v>-408.0</c:v>
                </c:pt>
                <c:pt idx="336">
                  <c:v>-1963.0</c:v>
                </c:pt>
                <c:pt idx="337">
                  <c:v>-665.0</c:v>
                </c:pt>
                <c:pt idx="338">
                  <c:v>-3993.0</c:v>
                </c:pt>
                <c:pt idx="339">
                  <c:v>-2044.0</c:v>
                </c:pt>
                <c:pt idx="340">
                  <c:v>-1271.0</c:v>
                </c:pt>
                <c:pt idx="341">
                  <c:v>-1334.0</c:v>
                </c:pt>
                <c:pt idx="342">
                  <c:v>-185.0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40216"/>
        <c:axId val="2083343224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情绪数据!$AF$2:$AF$344</c:f>
              <c:numCache>
                <c:formatCode>0.00_ </c:formatCode>
                <c:ptCount val="3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  <c:pt idx="331">
                  <c:v>67.33333333333333</c:v>
                </c:pt>
                <c:pt idx="332">
                  <c:v>75.33333333333333</c:v>
                </c:pt>
                <c:pt idx="333">
                  <c:v>56.0</c:v>
                </c:pt>
                <c:pt idx="334">
                  <c:v>63.66666666666666</c:v>
                </c:pt>
                <c:pt idx="335">
                  <c:v>56.66666666666666</c:v>
                </c:pt>
                <c:pt idx="336">
                  <c:v>61.33333333333334</c:v>
                </c:pt>
                <c:pt idx="337">
                  <c:v>46.66666666666666</c:v>
                </c:pt>
                <c:pt idx="338">
                  <c:v>53.0</c:v>
                </c:pt>
                <c:pt idx="339">
                  <c:v>44.0</c:v>
                </c:pt>
                <c:pt idx="340">
                  <c:v>47.33333333333334</c:v>
                </c:pt>
                <c:pt idx="341">
                  <c:v>68.0</c:v>
                </c:pt>
                <c:pt idx="342">
                  <c:v>82.33333333333333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1976"/>
        <c:axId val="2083335896"/>
      </c:lineChart>
      <c:catAx>
        <c:axId val="208333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335896"/>
        <c:crosses val="autoZero"/>
        <c:auto val="0"/>
        <c:lblAlgn val="ctr"/>
        <c:lblOffset val="100"/>
        <c:noMultiLvlLbl val="0"/>
      </c:catAx>
      <c:valAx>
        <c:axId val="2083335896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331976"/>
        <c:crosses val="max"/>
        <c:crossBetween val="midCat"/>
      </c:valAx>
      <c:catAx>
        <c:axId val="208334021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83343224"/>
        <c:crosses val="autoZero"/>
        <c:auto val="0"/>
        <c:lblAlgn val="ctr"/>
        <c:lblOffset val="100"/>
        <c:noMultiLvlLbl val="1"/>
      </c:catAx>
      <c:valAx>
        <c:axId val="2083343224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3402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opLeftCell="BQ1" zoomScale="90" zoomScaleNormal="120" zoomScalePageLayoutView="120" workbookViewId="0">
      <selection activeCell="BZ24" sqref="BZ24"/>
    </sheetView>
  </sheetViews>
  <sheetFormatPr baseColWidth="10" defaultColWidth="9" defaultRowHeight="12" x14ac:dyDescent="0"/>
  <sheetData>
    <row r="33" spans="97:104">
      <c r="CY33" s="18"/>
    </row>
    <row r="34" spans="97:104">
      <c r="CS34" s="18"/>
    </row>
    <row r="37" spans="97:104" ht="15">
      <c r="CZ37" s="19"/>
    </row>
    <row r="51" spans="98:103">
      <c r="CT51" s="18"/>
    </row>
    <row r="53" spans="98:103">
      <c r="CT53" s="20"/>
    </row>
    <row r="60" spans="98:103">
      <c r="CY60" s="21"/>
    </row>
    <row r="70" spans="20:20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4"/>
  <sheetViews>
    <sheetView tabSelected="1" zoomScale="117" workbookViewId="0">
      <pane ySplit="1" topLeftCell="A323" activePane="bottomLeft" state="frozen"/>
      <selection pane="bottomLeft" activeCell="F340" sqref="F340"/>
    </sheetView>
  </sheetViews>
  <sheetFormatPr baseColWidth="10" defaultColWidth="8" defaultRowHeight="14" x14ac:dyDescent="0"/>
  <cols>
    <col min="1" max="1" width="13.7109375" style="37" customWidth="1"/>
    <col min="2" max="3" width="8" style="38" customWidth="1"/>
    <col min="4" max="4" width="9.85546875" style="38" customWidth="1"/>
    <col min="5" max="6" width="9.42578125" style="38" customWidth="1"/>
    <col min="7" max="7" width="9.710937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5546875" style="110" customWidth="1"/>
    <col min="34" max="34" width="10" style="43" customWidth="1"/>
    <col min="35" max="16384" width="8" style="43"/>
  </cols>
  <sheetData>
    <row r="1" spans="1:33" s="35" customFormat="1" ht="105.75" customHeight="1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ht="15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ht="15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ht="15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ht="15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ht="15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ht="15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ht="15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ht="15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ht="15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ht="15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ht="15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ht="15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ht="15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ht="15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ht="15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ht="15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ht="15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ht="15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ht="15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ht="15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ht="15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ht="15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ht="15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ht="15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ht="15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ht="15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ht="15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ht="15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ht="15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ht="15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ht="15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ht="15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ht="15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ht="15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ht="15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ht="15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ht="15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ht="15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ht="15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ht="15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ht="15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ht="15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ht="15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ht="15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ht="15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ht="15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ht="15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ht="15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ht="15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ht="15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ht="15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ht="15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ht="15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ht="15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ht="15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ht="15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ht="15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ht="15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ht="15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ht="15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ht="15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ht="15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ht="15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ht="15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ht="15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ht="15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ht="15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ht="15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ht="15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ht="15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ht="15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ht="15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ht="15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ht="15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ht="15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ht="15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ht="15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ht="15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ht="15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ht="15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ht="15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ht="15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ht="15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ht="15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ht="15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ht="15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ht="15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ht="15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ht="15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ht="15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ht="15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ht="15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ht="15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ht="15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ht="15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ht="15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ht="15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ht="15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ht="15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ht="15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ht="15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ht="15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ht="15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ht="15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ht="15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ht="15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ht="15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ht="15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ht="15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ht="15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ht="15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ht="15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ht="15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ht="15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ht="15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ht="15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ht="15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ht="15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ht="15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ht="15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ht="15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ht="15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ht="15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ht="15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ht="15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ht="15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ht="15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ht="15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ht="15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ht="15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ht="15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ht="15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ht="15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ht="15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ht="15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ht="15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ht="15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ht="15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ht="15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ht="15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ht="15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ht="15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ht="15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ht="15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ht="15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ht="15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ht="15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ht="15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ht="15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ht="15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ht="15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ht="15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ht="15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ht="15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ht="15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ht="15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ht="15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ht="15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ht="15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ht="15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ht="15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ht="15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ht="15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ht="15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ht="15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ht="15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ht="15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ht="15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ht="15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ht="15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ht="15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ht="15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ht="15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ht="15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ht="15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ht="15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ht="15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ht="15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ht="15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ht="15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ht="15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ht="15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ht="15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ht="15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ht="15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ht="15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ht="15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ht="15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ht="15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ht="15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ht="15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ht="15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ht="15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ht="15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ht="15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ht="15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ht="15">
      <c r="A198" s="87">
        <v>44455</v>
      </c>
      <c r="B198" s="88">
        <v>46</v>
      </c>
      <c r="C198" s="88">
        <v>50</v>
      </c>
      <c r="D198" s="88">
        <v>-53</v>
      </c>
      <c r="E198" s="88">
        <v>-29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ht="15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ht="15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ht="15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ht="15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ht="15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ht="15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ht="15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ht="15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ht="15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ht="15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ht="15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ht="15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ht="15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ht="15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ht="15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40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8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8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8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8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8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8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8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8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8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8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8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8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8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8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8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8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8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8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8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8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8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8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8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8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8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8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8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8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8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8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8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8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8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8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  <row r="333" spans="1:33">
      <c r="A333" s="37">
        <v>44665</v>
      </c>
      <c r="B333" s="38">
        <v>77</v>
      </c>
      <c r="C333" s="38">
        <v>19</v>
      </c>
      <c r="D333" s="38">
        <v>-23</v>
      </c>
      <c r="E333" s="38">
        <v>-4</v>
      </c>
      <c r="F333" s="38">
        <v>-188</v>
      </c>
      <c r="G333" s="38">
        <v>-73</v>
      </c>
      <c r="H333" s="38">
        <v>-250</v>
      </c>
      <c r="I333" s="39">
        <f t="shared" si="26"/>
        <v>80.208333333333343</v>
      </c>
      <c r="J333" s="39">
        <v>2.02</v>
      </c>
      <c r="K333" s="39">
        <v>-7.0000000000000007E-2</v>
      </c>
      <c r="T333" s="94">
        <v>5</v>
      </c>
      <c r="U333" s="43">
        <v>4</v>
      </c>
      <c r="AF333" s="109">
        <f t="shared" ref="AF333" si="41">(B330+B331+B332)/3</f>
        <v>67.333333333333329</v>
      </c>
      <c r="AG333" s="110">
        <f t="shared" ref="AG333" si="42">(B333-AF333)/AF333</f>
        <v>0.14356435643564364</v>
      </c>
    </row>
    <row r="334" spans="1:33">
      <c r="A334" s="37">
        <v>44666</v>
      </c>
      <c r="B334" s="38">
        <v>38</v>
      </c>
      <c r="C334" s="38">
        <v>32</v>
      </c>
      <c r="D334" s="38">
        <v>-54</v>
      </c>
      <c r="E334" s="38">
        <v>-31</v>
      </c>
      <c r="F334" s="38">
        <v>-807</v>
      </c>
      <c r="G334" s="38">
        <v>-442</v>
      </c>
      <c r="H334" s="38">
        <v>-250</v>
      </c>
      <c r="I334" s="39">
        <f t="shared" si="26"/>
        <v>54.285714285714285</v>
      </c>
      <c r="J334" s="39">
        <v>-0.4</v>
      </c>
      <c r="K334" s="39">
        <v>-0.8</v>
      </c>
      <c r="T334" s="94">
        <v>5</v>
      </c>
      <c r="U334" s="43">
        <v>2</v>
      </c>
      <c r="AF334" s="109">
        <f t="shared" ref="AF334" si="43">(B331+B332+B333)/3</f>
        <v>75.333333333333329</v>
      </c>
      <c r="AG334" s="110">
        <f t="shared" ref="AG334" si="44">(B334-AF334)/AF334</f>
        <v>-0.49557522123893805</v>
      </c>
    </row>
    <row r="335" spans="1:33">
      <c r="A335" s="37">
        <v>44669</v>
      </c>
      <c r="B335" s="38">
        <v>76</v>
      </c>
      <c r="C335" s="38">
        <v>16</v>
      </c>
      <c r="D335" s="38">
        <v>-55</v>
      </c>
      <c r="E335" s="38">
        <v>-34</v>
      </c>
      <c r="F335" s="38">
        <v>-391</v>
      </c>
      <c r="G335" s="38">
        <v>-121</v>
      </c>
      <c r="H335" s="38">
        <v>-250</v>
      </c>
      <c r="I335" s="39">
        <f t="shared" si="26"/>
        <v>82.608695652173907</v>
      </c>
      <c r="J335" s="39">
        <v>3.2</v>
      </c>
      <c r="K335" s="39">
        <v>0.18</v>
      </c>
      <c r="T335" s="94">
        <v>6</v>
      </c>
      <c r="U335" s="43">
        <v>3</v>
      </c>
      <c r="AF335" s="109">
        <f t="shared" ref="AF335" si="45">(B332+B333+B334)/3</f>
        <v>56</v>
      </c>
      <c r="AG335" s="110">
        <f t="shared" ref="AG335" si="46">(B335-AF335)/AF335</f>
        <v>0.35714285714285715</v>
      </c>
    </row>
    <row r="336" spans="1:33">
      <c r="A336" s="37">
        <v>44670</v>
      </c>
      <c r="B336" s="38">
        <v>56</v>
      </c>
      <c r="C336" s="38">
        <v>21</v>
      </c>
      <c r="D336" s="38">
        <v>-29</v>
      </c>
      <c r="E336" s="38">
        <v>-12</v>
      </c>
      <c r="F336" s="38">
        <v>-197</v>
      </c>
      <c r="G336" s="38">
        <v>-92</v>
      </c>
      <c r="H336" s="38">
        <v>-250</v>
      </c>
      <c r="I336" s="39">
        <f t="shared" si="26"/>
        <v>72.727272727272734</v>
      </c>
      <c r="J336" s="39">
        <v>1.55</v>
      </c>
      <c r="K336" s="39">
        <v>0.82</v>
      </c>
      <c r="T336" s="94">
        <v>4</v>
      </c>
      <c r="U336" s="43">
        <v>3</v>
      </c>
      <c r="AF336" s="109">
        <f t="shared" ref="AF336" si="47">(B333+B334+B335)/3</f>
        <v>63.666666666666664</v>
      </c>
      <c r="AG336" s="110">
        <f t="shared" ref="AG336" si="48">(B336-AF336)/AF336</f>
        <v>-0.12041884816753923</v>
      </c>
    </row>
    <row r="337" spans="1:33">
      <c r="A337" s="37">
        <v>44671</v>
      </c>
      <c r="B337" s="38">
        <v>52</v>
      </c>
      <c r="C337" s="38">
        <v>16</v>
      </c>
      <c r="D337" s="38">
        <v>-19</v>
      </c>
      <c r="E337" s="38">
        <v>-7</v>
      </c>
      <c r="F337" s="38">
        <v>-408</v>
      </c>
      <c r="G337" s="38">
        <v>-236</v>
      </c>
      <c r="H337" s="38">
        <v>-250</v>
      </c>
      <c r="I337" s="39">
        <f t="shared" si="26"/>
        <v>76.470588235294116</v>
      </c>
      <c r="J337" s="39">
        <v>2.14</v>
      </c>
      <c r="K337" s="39">
        <v>1.1599999999999999</v>
      </c>
      <c r="T337" s="94">
        <v>5</v>
      </c>
      <c r="U337" s="43">
        <v>4</v>
      </c>
      <c r="AF337" s="109">
        <f t="shared" ref="AF337" si="49">(B334+B335+B336)/3</f>
        <v>56.666666666666664</v>
      </c>
      <c r="AG337" s="110">
        <f t="shared" ref="AG337" si="50">(B337-AF337)/AF337</f>
        <v>-8.2352941176470545E-2</v>
      </c>
    </row>
    <row r="338" spans="1:33">
      <c r="A338" s="37">
        <v>44672</v>
      </c>
      <c r="B338" s="38">
        <v>32</v>
      </c>
      <c r="C338" s="38">
        <v>15</v>
      </c>
      <c r="D338" s="38">
        <v>-90</v>
      </c>
      <c r="E338" s="38">
        <v>-66</v>
      </c>
      <c r="F338" s="38">
        <v>-1963</v>
      </c>
      <c r="G338" s="38">
        <v>-1344</v>
      </c>
      <c r="H338" s="38">
        <v>-250</v>
      </c>
      <c r="I338" s="39">
        <f t="shared" si="26"/>
        <v>68.085106382978722</v>
      </c>
      <c r="J338" s="39">
        <v>-0.86</v>
      </c>
      <c r="K338" s="39">
        <v>-1.85</v>
      </c>
      <c r="T338" s="94">
        <v>5</v>
      </c>
      <c r="U338" s="43">
        <v>4</v>
      </c>
      <c r="AF338" s="109">
        <f t="shared" ref="AF338" si="51">(B335+B336+B337)/3</f>
        <v>61.333333333333336</v>
      </c>
      <c r="AG338" s="110">
        <f t="shared" ref="AG338" si="52">(B338-AF338)/AF338</f>
        <v>-0.47826086956521741</v>
      </c>
    </row>
    <row r="339" spans="1:33" ht="16" customHeight="1">
      <c r="A339" s="37">
        <v>44673</v>
      </c>
      <c r="B339" s="38">
        <v>75</v>
      </c>
      <c r="C339" s="38">
        <v>10</v>
      </c>
      <c r="D339" s="38">
        <v>-88</v>
      </c>
      <c r="E339" s="38">
        <v>-65</v>
      </c>
      <c r="F339" s="38">
        <v>-665</v>
      </c>
      <c r="G339" s="38">
        <v>-383</v>
      </c>
      <c r="H339" s="38">
        <v>-250</v>
      </c>
      <c r="I339" s="39">
        <f t="shared" si="26"/>
        <v>88.235294117647058</v>
      </c>
      <c r="J339" s="39">
        <v>-6.38</v>
      </c>
      <c r="K339" s="39">
        <v>-6.12</v>
      </c>
      <c r="T339" s="94">
        <v>5</v>
      </c>
      <c r="U339" s="43">
        <v>3</v>
      </c>
      <c r="AF339" s="109">
        <f t="shared" ref="AF339:AF341" si="53">(B336+B337+B338)/3</f>
        <v>46.666666666666664</v>
      </c>
      <c r="AG339" s="110">
        <f t="shared" ref="AG339:AG341" si="54">(B339-AF339)/AF339</f>
        <v>0.60714285714285721</v>
      </c>
    </row>
    <row r="340" spans="1:33">
      <c r="A340" s="37">
        <v>44676</v>
      </c>
      <c r="B340" s="38">
        <v>25</v>
      </c>
      <c r="C340" s="38">
        <v>13</v>
      </c>
      <c r="D340" s="38">
        <v>-677</v>
      </c>
      <c r="E340" s="38">
        <v>-569</v>
      </c>
      <c r="F340" s="38">
        <v>-3993</v>
      </c>
      <c r="G340" s="38">
        <v>-3781</v>
      </c>
      <c r="H340" s="38">
        <v>-250</v>
      </c>
      <c r="I340" s="39">
        <f t="shared" si="26"/>
        <v>65.789473684210535</v>
      </c>
      <c r="J340" s="39">
        <v>-2.72</v>
      </c>
      <c r="K340" s="39">
        <v>-4.0199999999999996</v>
      </c>
      <c r="T340" s="94">
        <v>4</v>
      </c>
      <c r="U340" s="43">
        <v>3</v>
      </c>
      <c r="AF340" s="109">
        <f t="shared" si="53"/>
        <v>53</v>
      </c>
      <c r="AG340" s="110">
        <f t="shared" si="54"/>
        <v>-0.52830188679245282</v>
      </c>
    </row>
    <row r="341" spans="1:33">
      <c r="A341" s="37">
        <v>44677</v>
      </c>
      <c r="B341" s="38">
        <v>42</v>
      </c>
      <c r="C341" s="38">
        <v>41</v>
      </c>
      <c r="D341" s="38">
        <v>-272</v>
      </c>
      <c r="E341" s="38">
        <v>-184</v>
      </c>
      <c r="F341" s="38">
        <v>-2044</v>
      </c>
      <c r="G341" s="38">
        <v>-1506</v>
      </c>
      <c r="H341" s="38">
        <v>-250</v>
      </c>
      <c r="I341" s="39">
        <f t="shared" ref="I341:I344" si="55">B341/(B341+C341)*100</f>
        <v>50.602409638554214</v>
      </c>
      <c r="J341" s="39">
        <v>0.09</v>
      </c>
      <c r="K341" s="39">
        <v>-0.25</v>
      </c>
      <c r="T341" s="94">
        <v>3</v>
      </c>
      <c r="U341" s="43">
        <v>2</v>
      </c>
      <c r="AF341" s="109">
        <f t="shared" si="53"/>
        <v>44</v>
      </c>
      <c r="AG341" s="110">
        <f t="shared" si="54"/>
        <v>-4.5454545454545456E-2</v>
      </c>
    </row>
    <row r="342" spans="1:33">
      <c r="A342" s="37">
        <v>44678</v>
      </c>
      <c r="B342" s="38">
        <v>137</v>
      </c>
      <c r="C342" s="38">
        <v>39</v>
      </c>
      <c r="D342" s="38">
        <v>-148</v>
      </c>
      <c r="E342" s="38">
        <v>-20</v>
      </c>
      <c r="F342" s="38">
        <v>-1271</v>
      </c>
      <c r="G342" s="38">
        <v>-154</v>
      </c>
      <c r="H342" s="38">
        <v>-250</v>
      </c>
      <c r="I342" s="39">
        <f t="shared" si="55"/>
        <v>77.840909090909093</v>
      </c>
      <c r="J342" s="39">
        <v>3.67</v>
      </c>
      <c r="K342" s="39">
        <v>2.0499999999999998</v>
      </c>
      <c r="T342" s="94">
        <v>4</v>
      </c>
      <c r="U342" s="43">
        <v>3</v>
      </c>
      <c r="AF342" s="109">
        <f t="shared" ref="AF342:AF344" si="56">(B339+B340+B341)/3</f>
        <v>47.333333333333336</v>
      </c>
      <c r="AG342" s="110">
        <f t="shared" ref="AG342:AG344" si="57">(B342-AF342)/AF342</f>
        <v>1.8943661971830983</v>
      </c>
    </row>
    <row r="343" spans="1:33">
      <c r="A343" s="37">
        <v>44679</v>
      </c>
      <c r="B343" s="38">
        <v>68</v>
      </c>
      <c r="C343" s="38">
        <v>21</v>
      </c>
      <c r="D343" s="38">
        <v>-73</v>
      </c>
      <c r="E343" s="38">
        <v>-24</v>
      </c>
      <c r="F343" s="38">
        <v>-1334</v>
      </c>
      <c r="G343" s="38">
        <v>-591</v>
      </c>
      <c r="H343" s="38">
        <v>-250</v>
      </c>
      <c r="I343" s="39">
        <f t="shared" si="55"/>
        <v>76.404494382022463</v>
      </c>
      <c r="J343" s="39">
        <v>3</v>
      </c>
      <c r="K343" s="39">
        <v>2</v>
      </c>
      <c r="T343" s="94">
        <v>5</v>
      </c>
      <c r="U343" s="43">
        <v>3</v>
      </c>
      <c r="AF343" s="109">
        <f t="shared" si="56"/>
        <v>68</v>
      </c>
      <c r="AG343" s="110">
        <f t="shared" si="57"/>
        <v>0</v>
      </c>
    </row>
    <row r="344" spans="1:33">
      <c r="A344" s="37">
        <v>44680</v>
      </c>
      <c r="B344" s="38">
        <v>214</v>
      </c>
      <c r="C344" s="38">
        <v>31</v>
      </c>
      <c r="D344" s="38">
        <v>-18</v>
      </c>
      <c r="E344" s="38">
        <v>0</v>
      </c>
      <c r="F344" s="38">
        <v>-185</v>
      </c>
      <c r="G344" s="38">
        <v>-31</v>
      </c>
      <c r="H344" s="38">
        <v>-250</v>
      </c>
      <c r="I344" s="39">
        <f t="shared" si="55"/>
        <v>87.34693877551021</v>
      </c>
      <c r="J344" s="39">
        <v>5.59</v>
      </c>
      <c r="K344" s="39">
        <v>4.6100000000000003</v>
      </c>
      <c r="T344" s="94">
        <v>6</v>
      </c>
      <c r="U344" s="43">
        <v>4</v>
      </c>
      <c r="AF344" s="109">
        <f t="shared" si="56"/>
        <v>82.333333333333329</v>
      </c>
      <c r="AG344" s="110">
        <f t="shared" si="57"/>
        <v>1.59919028340081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J342 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  <x14:conditionalFormatting xmlns:xm="http://schemas.microsoft.com/office/excel/2006/main">
          <x14:cfRule type="iconSet" priority="13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D330:D333 E334 E328 D344:D1048576 D335:D342</xm:sqref>
        </x14:conditionalFormatting>
        <x14:conditionalFormatting xmlns:xm="http://schemas.microsoft.com/office/excel/2006/main">
          <x14:cfRule type="iconSet" priority="20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E330:E333 F334 F328 E344:E1048576 E335:E342</xm:sqref>
        </x14:conditionalFormatting>
        <x14:conditionalFormatting xmlns:xm="http://schemas.microsoft.com/office/excel/2006/main">
          <x14:cfRule type="iconSet" priority="27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F330:F333 F344:F1048576 F335:F342</xm:sqref>
        </x14:conditionalFormatting>
        <x14:conditionalFormatting xmlns:xm="http://schemas.microsoft.com/office/excel/2006/main">
          <x14:cfRule type="iconSet" priority="3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G344:G1048576 G330:G342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2" x14ac:dyDescent="0"/>
  <cols>
    <col min="1" max="1" width="27.85546875" customWidth="1"/>
    <col min="2" max="2" width="20.140625" hidden="1" customWidth="1"/>
    <col min="3" max="3" width="26.140625" customWidth="1"/>
    <col min="4" max="4" width="24.85546875" customWidth="1"/>
    <col min="5" max="5" width="29.7109375" customWidth="1"/>
    <col min="6" max="7" width="24.85546875" hidden="1" customWidth="1"/>
    <col min="8" max="8" width="26.140625" customWidth="1"/>
    <col min="9" max="9" width="24.85546875" hidden="1" customWidth="1"/>
    <col min="10" max="10" width="32.140625" hidden="1" customWidth="1"/>
    <col min="11" max="11" width="31.140625" hidden="1" customWidth="1"/>
    <col min="12" max="12" width="20.140625" hidden="1" customWidth="1"/>
    <col min="13" max="15" width="24.85546875" customWidth="1"/>
    <col min="16" max="16" width="24" customWidth="1"/>
    <col min="17" max="17" width="25" customWidth="1"/>
    <col min="18" max="18" width="20.140625" customWidth="1"/>
    <col min="19" max="19" width="23.85546875" customWidth="1"/>
    <col min="20" max="20" width="26" customWidth="1"/>
    <col min="21" max="21" width="24.85546875" customWidth="1"/>
    <col min="22" max="22" width="22.140625" customWidth="1"/>
    <col min="23" max="23" width="20.140625" customWidth="1"/>
    <col min="24" max="24" width="32.140625" customWidth="1"/>
    <col min="25" max="25" width="19.140625" customWidth="1"/>
    <col min="26" max="26" width="29.42578125" customWidth="1"/>
    <col min="27" max="27" width="23.85546875" customWidth="1"/>
  </cols>
  <sheetData>
    <row r="2" spans="1:27" ht="2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7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7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7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7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7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7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源</cp:lastModifiedBy>
  <cp:lastPrinted>2021-11-25T16:11:00Z</cp:lastPrinted>
  <dcterms:created xsi:type="dcterms:W3CDTF">2019-06-23T12:32:00Z</dcterms:created>
  <dcterms:modified xsi:type="dcterms:W3CDTF">2022-05-01T13:25:28Z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