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<sst xmlns="http://schemas.openxmlformats.org/spreadsheetml/2006/main" count="21" uniqueCount="19">
  <si>
    <t>N</t>
  </si>
  <si>
    <t>Mês (m)</t>
  </si>
  <si>
    <t>x_i</t>
  </si>
  <si>
    <t>Consumo (c)</t>
  </si>
  <si>
    <t>y_i</t>
  </si>
  <si>
    <t>f(x) = m^2</t>
  </si>
  <si>
    <t>g(x) = 1/m</t>
  </si>
  <si>
    <t>f(x)^2</t>
  </si>
  <si>
    <t>g(x)^2</t>
  </si>
  <si>
    <t>f(x)g(x)</t>
  </si>
  <si>
    <t>f(x)y</t>
  </si>
  <si>
    <t>g(x)y</t>
  </si>
  <si>
    <t>y^2</t>
  </si>
  <si>
    <t>somatório</t>
  </si>
  <si>
    <t>f(x)*a1</t>
  </si>
  <si>
    <t>a1</t>
  </si>
  <si>
    <t>g(x)*a0</t>
  </si>
  <si>
    <t>a0</t>
  </si>
  <si>
    <t>r^2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</si>
</sst>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/>
    </row>
    <row r="2">
      <c r="A2" s="2" t="s">
        <v>0</v>
      </c>
      <c r="B2" s="2" t="s">
        <v>1</v>
      </c>
      <c r="C2" s="2">
        <v>1.0</v>
      </c>
      <c r="D2" s="2">
        <v>3.0</v>
      </c>
      <c r="E2" s="2">
        <v>4.0</v>
      </c>
      <c r="F2" s="2">
        <v>6.0</v>
      </c>
      <c r="G2" s="2">
        <v>9.0</v>
      </c>
      <c r="H2" s="2">
        <v>12.0</v>
      </c>
      <c r="I2" s="3" t="s">
        <v>2</v>
      </c>
    </row>
    <row r="3">
      <c r="A3" s="4">
        <v>6.0</v>
      </c>
      <c r="B3" s="4" t="s">
        <v>3</v>
      </c>
      <c r="C3" s="4">
        <v>20.0</v>
      </c>
      <c r="D3" s="4">
        <v>7.5</v>
      </c>
      <c r="E3" s="4">
        <v>6.5</v>
      </c>
      <c r="F3" s="4">
        <v>7.0</v>
      </c>
      <c r="G3" s="4">
        <v>10.0</v>
      </c>
      <c r="H3" s="4">
        <v>15.0</v>
      </c>
      <c r="I3" s="3" t="s">
        <v>4</v>
      </c>
    </row>
    <row r="4">
      <c r="A4" s="1"/>
      <c r="B4" s="1"/>
      <c r="C4" s="1"/>
      <c r="D4" s="1"/>
      <c r="E4" s="1"/>
      <c r="F4" s="1"/>
      <c r="G4" s="1"/>
    </row>
    <row r="5">
      <c r="A5" s="1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>
      <c r="A6" s="1"/>
      <c r="B6" s="4">
        <f>C2^2</f>
        <v>1</v>
      </c>
      <c r="C6" s="5">
        <f>1/C2</f>
        <v>1</v>
      </c>
      <c r="D6" s="5">
        <f t="shared" ref="D6:E6" si="1">B6^2</f>
        <v>1</v>
      </c>
      <c r="E6" s="5">
        <f t="shared" si="1"/>
        <v>1</v>
      </c>
      <c r="F6" s="5">
        <f t="shared" ref="F6:F11" si="3">B6*C6</f>
        <v>1</v>
      </c>
      <c r="G6" s="5">
        <f>B6*C3</f>
        <v>20</v>
      </c>
      <c r="H6" s="6">
        <f>C6*C3</f>
        <v>20</v>
      </c>
      <c r="I6" s="6">
        <f>C3^2</f>
        <v>400</v>
      </c>
    </row>
    <row r="7">
      <c r="A7" s="1"/>
      <c r="B7" s="4">
        <f>D2^2</f>
        <v>9</v>
      </c>
      <c r="C7" s="5">
        <f>1/D2</f>
        <v>0.3333333333</v>
      </c>
      <c r="D7" s="5">
        <f t="shared" ref="D7:E7" si="2">B7^2</f>
        <v>81</v>
      </c>
      <c r="E7" s="5">
        <f t="shared" si="2"/>
        <v>0.1111111111</v>
      </c>
      <c r="F7" s="5">
        <f t="shared" si="3"/>
        <v>3</v>
      </c>
      <c r="G7" s="5">
        <f>B7*D3</f>
        <v>67.5</v>
      </c>
      <c r="H7" s="6">
        <f>C7*D3</f>
        <v>2.5</v>
      </c>
      <c r="I7" s="6">
        <f>D3^2</f>
        <v>56.25</v>
      </c>
    </row>
    <row r="8">
      <c r="A8" s="1"/>
      <c r="B8" s="4">
        <f>E2^2</f>
        <v>16</v>
      </c>
      <c r="C8" s="5">
        <f>1/E2</f>
        <v>0.25</v>
      </c>
      <c r="D8" s="5">
        <f t="shared" ref="D8:E8" si="4">B8^2</f>
        <v>256</v>
      </c>
      <c r="E8" s="5">
        <f t="shared" si="4"/>
        <v>0.0625</v>
      </c>
      <c r="F8" s="5">
        <f t="shared" si="3"/>
        <v>4</v>
      </c>
      <c r="G8" s="5">
        <f>B8*E3</f>
        <v>104</v>
      </c>
      <c r="H8" s="6">
        <f>C8*E3</f>
        <v>1.625</v>
      </c>
      <c r="I8" s="6">
        <f>E3^2</f>
        <v>42.25</v>
      </c>
    </row>
    <row r="9">
      <c r="A9" s="1"/>
      <c r="B9" s="5">
        <f>F2^2</f>
        <v>36</v>
      </c>
      <c r="C9" s="5">
        <f>1/F2</f>
        <v>0.1666666667</v>
      </c>
      <c r="D9" s="5">
        <f t="shared" ref="D9:E9" si="5">B9^2</f>
        <v>1296</v>
      </c>
      <c r="E9" s="5">
        <f t="shared" si="5"/>
        <v>0.02777777778</v>
      </c>
      <c r="F9" s="5">
        <f t="shared" si="3"/>
        <v>6</v>
      </c>
      <c r="G9" s="5">
        <f>B9*F3</f>
        <v>252</v>
      </c>
      <c r="H9" s="6">
        <f>C9*F3</f>
        <v>1.166666667</v>
      </c>
      <c r="I9" s="6">
        <f>F3^2</f>
        <v>49</v>
      </c>
    </row>
    <row r="10">
      <c r="A10" s="1"/>
      <c r="B10" s="5">
        <f>G2^2</f>
        <v>81</v>
      </c>
      <c r="C10" s="5">
        <f>1/G2</f>
        <v>0.1111111111</v>
      </c>
      <c r="D10" s="5">
        <f t="shared" ref="D10:E10" si="6">B10^2</f>
        <v>6561</v>
      </c>
      <c r="E10" s="5">
        <f t="shared" si="6"/>
        <v>0.01234567901</v>
      </c>
      <c r="F10" s="5">
        <f t="shared" si="3"/>
        <v>9</v>
      </c>
      <c r="G10" s="5">
        <f>B10*G3</f>
        <v>810</v>
      </c>
      <c r="H10" s="6">
        <f>C10*G3</f>
        <v>1.111111111</v>
      </c>
      <c r="I10" s="6">
        <f>G3^2</f>
        <v>100</v>
      </c>
    </row>
    <row r="11">
      <c r="A11" s="1"/>
      <c r="B11" s="5">
        <f>H2^2</f>
        <v>144</v>
      </c>
      <c r="C11" s="5">
        <f>1/H2</f>
        <v>0.08333333333</v>
      </c>
      <c r="D11" s="5">
        <f t="shared" ref="D11:E11" si="7">B11^2</f>
        <v>20736</v>
      </c>
      <c r="E11" s="5">
        <f t="shared" si="7"/>
        <v>0.006944444444</v>
      </c>
      <c r="F11" s="5">
        <f t="shared" si="3"/>
        <v>12</v>
      </c>
      <c r="G11" s="5">
        <f>B11*H3</f>
        <v>2160</v>
      </c>
      <c r="H11" s="6">
        <f>C11*H3</f>
        <v>1.25</v>
      </c>
      <c r="I11" s="6">
        <f>H3^2</f>
        <v>225</v>
      </c>
    </row>
    <row r="12">
      <c r="A12" s="2" t="s">
        <v>13</v>
      </c>
      <c r="B12" s="7">
        <f t="shared" ref="B12:I12" si="8">SUM(B6:B11)</f>
        <v>287</v>
      </c>
      <c r="C12" s="7">
        <f t="shared" si="8"/>
        <v>1.944444444</v>
      </c>
      <c r="D12" s="7">
        <f t="shared" si="8"/>
        <v>28931</v>
      </c>
      <c r="E12" s="7">
        <f t="shared" si="8"/>
        <v>1.220679012</v>
      </c>
      <c r="F12" s="7">
        <f t="shared" si="8"/>
        <v>35</v>
      </c>
      <c r="G12" s="7">
        <f t="shared" si="8"/>
        <v>3413.5</v>
      </c>
      <c r="H12" s="8">
        <f t="shared" si="8"/>
        <v>27.65277778</v>
      </c>
      <c r="I12" s="8">
        <f t="shared" si="8"/>
        <v>872.5</v>
      </c>
    </row>
    <row r="13">
      <c r="A13" s="1"/>
      <c r="C13" s="1"/>
      <c r="D13" s="1"/>
      <c r="E13" s="1"/>
      <c r="F13" s="1"/>
      <c r="G13" s="1"/>
    </row>
    <row r="14">
      <c r="A14" s="9" t="s">
        <v>14</v>
      </c>
      <c r="B14" s="9" t="s">
        <v>15</v>
      </c>
      <c r="C14" s="5">
        <f>(E12*G12-F12*H12)/(D12*E12-(F12)^2)</f>
        <v>0.09383681428</v>
      </c>
      <c r="D14" s="1"/>
      <c r="E14" s="1"/>
      <c r="F14" s="1"/>
      <c r="G14" s="1"/>
    </row>
    <row r="15">
      <c r="A15" s="9" t="s">
        <v>16</v>
      </c>
      <c r="B15" s="9" t="s">
        <v>17</v>
      </c>
      <c r="C15" s="5">
        <f>(H12-C14*F12)/E12</f>
        <v>19.96306075</v>
      </c>
      <c r="D15" s="1"/>
      <c r="E15" s="1"/>
      <c r="F15" s="1"/>
      <c r="G15" s="1"/>
    </row>
    <row r="16">
      <c r="B16" s="9" t="s">
        <v>18</v>
      </c>
      <c r="C16" s="6">
        <f>(E12*G12-F12*H12)/(sqrt((D12*E12-(F12)^2))*sqrt(E12*I12-H12^2))</f>
        <v>0.9996871234</v>
      </c>
    </row>
    <row r="18">
      <c r="A18" s="2" t="s">
        <v>1</v>
      </c>
      <c r="B18" s="2">
        <v>1.0</v>
      </c>
      <c r="C18" s="2">
        <v>2.0</v>
      </c>
      <c r="D18" s="2">
        <v>3.0</v>
      </c>
      <c r="E18" s="2">
        <v>4.0</v>
      </c>
      <c r="F18" s="2">
        <v>5.0</v>
      </c>
      <c r="G18" s="2">
        <v>6.0</v>
      </c>
      <c r="H18" s="2">
        <v>7.0</v>
      </c>
      <c r="I18" s="2">
        <v>8.0</v>
      </c>
      <c r="J18" s="2">
        <v>9.0</v>
      </c>
      <c r="K18" s="2">
        <v>10.0</v>
      </c>
      <c r="L18" s="2">
        <v>11.0</v>
      </c>
      <c r="M18" s="2">
        <v>12.0</v>
      </c>
    </row>
    <row r="19">
      <c r="A19" s="4" t="s">
        <v>3</v>
      </c>
      <c r="B19" s="4">
        <f>C14*B18^2+C15*1/B18</f>
        <v>20.05689756</v>
      </c>
      <c r="C19" s="4">
        <f>C14*C18^2+C15*1/C18</f>
        <v>10.35687763</v>
      </c>
      <c r="D19" s="4">
        <f>C14*D18^2+C15*1/D18</f>
        <v>7.498884911</v>
      </c>
      <c r="E19" s="4">
        <f>C14*E18^2+C15*1/E18</f>
        <v>6.492154216</v>
      </c>
      <c r="F19" s="4">
        <f>C14*F18^2+C15*1/F18</f>
        <v>6.338532507</v>
      </c>
      <c r="G19" s="4">
        <f>C14*G18^2+C15*1/G18</f>
        <v>6.705302105</v>
      </c>
      <c r="H19" s="4">
        <f>C14*H18^2+C15*1/H18</f>
        <v>7.449869721</v>
      </c>
      <c r="I19" s="4">
        <f>C14*I18^2+C15*1/I18</f>
        <v>8.500938707</v>
      </c>
      <c r="J19" s="4">
        <f>C14*J18^2+C15*1/J18</f>
        <v>9.818899817</v>
      </c>
      <c r="K19" s="4">
        <f>C14*K18^2+C15*1/K18</f>
        <v>11.3799875</v>
      </c>
      <c r="L19" s="4">
        <f>C14*L18^2+C15*1/L18</f>
        <v>13.16907823</v>
      </c>
      <c r="M19" s="4">
        <f>C14*M18^2+C15*1/M18</f>
        <v>15.17608965</v>
      </c>
    </row>
  </sheetData>
  <drawing r:id="rId1"/>
</worksheet>
</file>