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2" i="1"/>
  <c r="AE2" i="1"/>
  <c r="AE3" i="1"/>
  <c r="AE4" i="1"/>
  <c r="AE5" i="1"/>
  <c r="AE6" i="1"/>
  <c r="AE7" i="1"/>
  <c r="AE8" i="1"/>
  <c r="AE9" i="1"/>
  <c r="AE10" i="1"/>
  <c r="AE11" i="1"/>
  <c r="AB2" i="1" a="1"/>
  <c r="AB3" i="1" s="1"/>
  <c r="Z3" i="1"/>
  <c r="Z4" i="1"/>
  <c r="Z5" i="1"/>
  <c r="Z6" i="1"/>
  <c r="Z7" i="1"/>
  <c r="Z8" i="1"/>
  <c r="Z9" i="1"/>
  <c r="Z10" i="1"/>
  <c r="Z11" i="1"/>
  <c r="Z2" i="1"/>
  <c r="Y3" i="1"/>
  <c r="Y4" i="1"/>
  <c r="Y5" i="1"/>
  <c r="Y6" i="1"/>
  <c r="Y7" i="1"/>
  <c r="Y8" i="1"/>
  <c r="Y9" i="1"/>
  <c r="Y10" i="1"/>
  <c r="Y11" i="1"/>
  <c r="Y2" i="1"/>
  <c r="Q2" i="1" a="1"/>
  <c r="Q3" i="1" s="1"/>
  <c r="O3" i="1"/>
  <c r="O4" i="1"/>
  <c r="O5" i="1"/>
  <c r="O6" i="1"/>
  <c r="O7" i="1"/>
  <c r="O8" i="1"/>
  <c r="O9" i="1"/>
  <c r="O10" i="1"/>
  <c r="O11" i="1"/>
  <c r="O2" i="1"/>
  <c r="AC5" i="1" l="1"/>
  <c r="AC3" i="1"/>
  <c r="AB6" i="1"/>
  <c r="AB4" i="1"/>
  <c r="AB2" i="1"/>
  <c r="AC6" i="1"/>
  <c r="AC4" i="1"/>
  <c r="AC2" i="1"/>
  <c r="AB5" i="1"/>
  <c r="R5" i="1"/>
  <c r="R3" i="1"/>
  <c r="Q6" i="1"/>
  <c r="Q4" i="1"/>
  <c r="Q2" i="1"/>
  <c r="R6" i="1"/>
  <c r="R4" i="1"/>
  <c r="R2" i="1"/>
  <c r="Q5" i="1"/>
  <c r="H3" i="1" l="1"/>
  <c r="L3" i="1" s="1"/>
  <c r="H4" i="1"/>
  <c r="L4" i="1" s="1"/>
  <c r="H5" i="1"/>
  <c r="L5" i="1" s="1"/>
  <c r="H6" i="1"/>
  <c r="L6" i="1" s="1"/>
  <c r="H7" i="1"/>
  <c r="L7" i="1" s="1"/>
  <c r="H8" i="1"/>
  <c r="L8" i="1" s="1"/>
  <c r="H9" i="1"/>
  <c r="L9" i="1" s="1"/>
  <c r="H10" i="1"/>
  <c r="L10" i="1" s="1"/>
  <c r="H11" i="1"/>
  <c r="L11" i="1" s="1"/>
  <c r="H2" i="1"/>
  <c r="L2" i="1" s="1"/>
  <c r="I2" i="1" l="1" a="1"/>
  <c r="J2" i="1" s="1"/>
  <c r="C19" i="1"/>
  <c r="I6" i="1" l="1"/>
  <c r="J6" i="1"/>
  <c r="I4" i="1"/>
  <c r="J5" i="1"/>
  <c r="I2" i="1"/>
  <c r="I3" i="1"/>
  <c r="J3" i="1"/>
  <c r="J4" i="1"/>
  <c r="I5" i="1"/>
  <c r="G3" i="1"/>
  <c r="G4" i="1"/>
  <c r="G5" i="1"/>
  <c r="G6" i="1"/>
  <c r="G7" i="1"/>
  <c r="G8" i="1"/>
  <c r="G9" i="1"/>
  <c r="G10" i="1"/>
  <c r="G11" i="1"/>
  <c r="G2" i="1"/>
  <c r="D3" i="1" a="1"/>
  <c r="D4" i="1" s="1"/>
  <c r="D3" i="1" l="1"/>
  <c r="E3" i="1"/>
  <c r="E6" i="1"/>
  <c r="E4" i="1"/>
  <c r="D7" i="1"/>
  <c r="D5" i="1"/>
  <c r="E7" i="1"/>
  <c r="E5" i="1"/>
  <c r="D6" i="1"/>
</calcChain>
</file>

<file path=xl/sharedStrings.xml><?xml version="1.0" encoding="utf-8"?>
<sst xmlns="http://schemas.openxmlformats.org/spreadsheetml/2006/main" count="16" uniqueCount="13">
  <si>
    <t>X</t>
  </si>
  <si>
    <t>Y</t>
  </si>
  <si>
    <t>Линейная</t>
  </si>
  <si>
    <t>F-Критич</t>
  </si>
  <si>
    <t>даннные модели</t>
  </si>
  <si>
    <t>1/x</t>
  </si>
  <si>
    <t>Гипербола</t>
  </si>
  <si>
    <t>Данные</t>
  </si>
  <si>
    <t>Ln y</t>
  </si>
  <si>
    <t>Экспонециальная рекреммия</t>
  </si>
  <si>
    <t>данные</t>
  </si>
  <si>
    <t>Степенная</t>
  </si>
  <si>
    <t>Ln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</si>
</sst>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Лист1!$A$2:$A$11</c:f>
              <c:numCache>
                <c:formatCode>General</c:formatCode>
                <c:ptCount val="10"/>
                <c:pt idx="0">
                  <c:v>2</c:v>
                </c:pt>
                <c:pt idx="1">
                  <c:v>2.9</c:v>
                </c:pt>
                <c:pt idx="2">
                  <c:v>3</c:v>
                </c:pt>
                <c:pt idx="3">
                  <c:v>3.4</c:v>
                </c:pt>
                <c:pt idx="4">
                  <c:v>3.9</c:v>
                </c:pt>
                <c:pt idx="5">
                  <c:v>4.5999999999999996</c:v>
                </c:pt>
                <c:pt idx="6">
                  <c:v>5.0999999999999996</c:v>
                </c:pt>
                <c:pt idx="7">
                  <c:v>5.3</c:v>
                </c:pt>
                <c:pt idx="8">
                  <c:v>6.1</c:v>
                </c:pt>
                <c:pt idx="9">
                  <c:v>6.7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12</c:v>
                </c:pt>
                <c:pt idx="1">
                  <c:v>15.9</c:v>
                </c:pt>
                <c:pt idx="2">
                  <c:v>16.2</c:v>
                </c:pt>
                <c:pt idx="3">
                  <c:v>17.600000000000001</c:v>
                </c:pt>
                <c:pt idx="4">
                  <c:v>17.7</c:v>
                </c:pt>
                <c:pt idx="5">
                  <c:v>18.399999999999999</c:v>
                </c:pt>
                <c:pt idx="6">
                  <c:v>18.600000000000001</c:v>
                </c:pt>
                <c:pt idx="7">
                  <c:v>19.3</c:v>
                </c:pt>
                <c:pt idx="8">
                  <c:v>19.7</c:v>
                </c:pt>
                <c:pt idx="9">
                  <c:v>19.7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13-4E14-B69A-852FF559AAB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Лист1!$A$2:$A$11</c:f>
              <c:numCache>
                <c:formatCode>General</c:formatCode>
                <c:ptCount val="10"/>
                <c:pt idx="0">
                  <c:v>2</c:v>
                </c:pt>
                <c:pt idx="1">
                  <c:v>2.9</c:v>
                </c:pt>
                <c:pt idx="2">
                  <c:v>3</c:v>
                </c:pt>
                <c:pt idx="3">
                  <c:v>3.4</c:v>
                </c:pt>
                <c:pt idx="4">
                  <c:v>3.9</c:v>
                </c:pt>
                <c:pt idx="5">
                  <c:v>4.5999999999999996</c:v>
                </c:pt>
                <c:pt idx="6">
                  <c:v>5.0999999999999996</c:v>
                </c:pt>
                <c:pt idx="7">
                  <c:v>5.3</c:v>
                </c:pt>
                <c:pt idx="8">
                  <c:v>6.1</c:v>
                </c:pt>
                <c:pt idx="9">
                  <c:v>6.7</c:v>
                </c:pt>
              </c:numCache>
            </c:numRef>
          </c:xVal>
          <c:yVal>
            <c:numRef>
              <c:f>Лист1!$G$2:$G$11</c:f>
              <c:numCache>
                <c:formatCode>General</c:formatCode>
                <c:ptCount val="10"/>
                <c:pt idx="0">
                  <c:v>14.32287</c:v>
                </c:pt>
                <c:pt idx="1">
                  <c:v>15.56991</c:v>
                </c:pt>
                <c:pt idx="2">
                  <c:v>15.708469999999998</c:v>
                </c:pt>
                <c:pt idx="3">
                  <c:v>16.262709999999998</c:v>
                </c:pt>
                <c:pt idx="4">
                  <c:v>16.95551</c:v>
                </c:pt>
                <c:pt idx="5">
                  <c:v>17.925429999999999</c:v>
                </c:pt>
                <c:pt idx="6">
                  <c:v>18.618229999999997</c:v>
                </c:pt>
                <c:pt idx="7">
                  <c:v>18.895350000000001</c:v>
                </c:pt>
                <c:pt idx="8">
                  <c:v>20.003830000000001</c:v>
                </c:pt>
                <c:pt idx="9">
                  <c:v>20.835189999999997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13-4E14-B69A-852FF559A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81760"/>
        <c:axId val="76983680"/>
      </c:scatterChart>
      <c:valAx>
        <c:axId val="7698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83680"/>
        <c:crosses val="autoZero"/>
        <c:crossBetween val="midCat"/>
      </c:valAx>
      <c:valAx>
        <c:axId val="769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8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Лист1!$A$2:$A$11</c:f>
              <c:numCache>
                <c:formatCode>General</c:formatCode>
                <c:ptCount val="10"/>
                <c:pt idx="0">
                  <c:v>2</c:v>
                </c:pt>
                <c:pt idx="1">
                  <c:v>2.9</c:v>
                </c:pt>
                <c:pt idx="2">
                  <c:v>3</c:v>
                </c:pt>
                <c:pt idx="3">
                  <c:v>3.4</c:v>
                </c:pt>
                <c:pt idx="4">
                  <c:v>3.9</c:v>
                </c:pt>
                <c:pt idx="5">
                  <c:v>4.5999999999999996</c:v>
                </c:pt>
                <c:pt idx="6">
                  <c:v>5.0999999999999996</c:v>
                </c:pt>
                <c:pt idx="7">
                  <c:v>5.3</c:v>
                </c:pt>
                <c:pt idx="8">
                  <c:v>6.1</c:v>
                </c:pt>
                <c:pt idx="9">
                  <c:v>6.7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12</c:v>
                </c:pt>
                <c:pt idx="1">
                  <c:v>15.9</c:v>
                </c:pt>
                <c:pt idx="2">
                  <c:v>16.2</c:v>
                </c:pt>
                <c:pt idx="3">
                  <c:v>17.600000000000001</c:v>
                </c:pt>
                <c:pt idx="4">
                  <c:v>17.7</c:v>
                </c:pt>
                <c:pt idx="5">
                  <c:v>18.399999999999999</c:v>
                </c:pt>
                <c:pt idx="6">
                  <c:v>18.600000000000001</c:v>
                </c:pt>
                <c:pt idx="7">
                  <c:v>19.3</c:v>
                </c:pt>
                <c:pt idx="8">
                  <c:v>19.7</c:v>
                </c:pt>
                <c:pt idx="9">
                  <c:v>19.7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15-4C6D-8ACA-AE55CF8ECA46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Лист1!$A$2:$A$10</c:f>
              <c:numCache>
                <c:formatCode>General</c:formatCode>
                <c:ptCount val="9"/>
                <c:pt idx="0">
                  <c:v>2</c:v>
                </c:pt>
                <c:pt idx="1">
                  <c:v>2.9</c:v>
                </c:pt>
                <c:pt idx="2">
                  <c:v>3</c:v>
                </c:pt>
                <c:pt idx="3">
                  <c:v>3.4</c:v>
                </c:pt>
                <c:pt idx="4">
                  <c:v>3.9</c:v>
                </c:pt>
                <c:pt idx="5">
                  <c:v>4.5999999999999996</c:v>
                </c:pt>
                <c:pt idx="6">
                  <c:v>5.0999999999999996</c:v>
                </c:pt>
                <c:pt idx="7">
                  <c:v>5.3</c:v>
                </c:pt>
                <c:pt idx="8">
                  <c:v>6.1</c:v>
                </c:pt>
              </c:numCache>
            </c:numRef>
          </c:xVal>
          <c:yVal>
            <c:numRef>
              <c:f>Лист1!$L$2:$L$11</c:f>
              <c:numCache>
                <c:formatCode>General</c:formatCode>
                <c:ptCount val="10"/>
                <c:pt idx="0">
                  <c:v>12.415986459999999</c:v>
                </c:pt>
                <c:pt idx="1">
                  <c:v>15.771075977241377</c:v>
                </c:pt>
                <c:pt idx="2">
                  <c:v>16.019601126666664</c:v>
                </c:pt>
                <c:pt idx="3">
                  <c:v>16.867510459999998</c:v>
                </c:pt>
                <c:pt idx="4">
                  <c:v>17.682807895897433</c:v>
                </c:pt>
                <c:pt idx="5">
                  <c:v>18.526463503478261</c:v>
                </c:pt>
                <c:pt idx="6">
                  <c:v>18.987283793333333</c:v>
                </c:pt>
                <c:pt idx="7">
                  <c:v>19.147266686415094</c:v>
                </c:pt>
                <c:pt idx="8">
                  <c:v>19.682291443606555</c:v>
                </c:pt>
                <c:pt idx="9">
                  <c:v>19.999712848059701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15-4C6D-8ACA-AE55CF8EC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01664"/>
        <c:axId val="7800320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Лист1!$I$1:$I$11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-21.621688063226181</c:v>
                      </c:pt>
                      <c:pt idx="2">
                        <c:v>1.1191752051745754</c:v>
                      </c:pt>
                      <c:pt idx="3">
                        <c:v>0.97901559962150597</c:v>
                      </c:pt>
                      <c:pt idx="4">
                        <c:v>373.23557765314365</c:v>
                      </c:pt>
                      <c:pt idx="5">
                        <c:v>48.450503009668694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F615-4C6D-8ACA-AE55CF8ECA46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Лист1!$J$1:$J$11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23.226830457247321</c:v>
                      </c:pt>
                      <c:pt idx="2">
                        <c:v>0.31708928588334501</c:v>
                      </c:pt>
                      <c:pt idx="3">
                        <c:v>0.36029449592161555</c:v>
                      </c:pt>
                      <c:pt idx="4">
                        <c:v>8</c:v>
                      </c:pt>
                      <c:pt idx="5">
                        <c:v>1.0384969903312884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615-4C6D-8ACA-AE55CF8ECA46}"/>
                  </c:ext>
                </c:extLst>
              </c15:ser>
            </c15:filteredScatterSeries>
          </c:ext>
        </c:extLst>
      </c:scatterChart>
      <c:valAx>
        <c:axId val="7800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003200"/>
        <c:crosses val="autoZero"/>
        <c:crossBetween val="midCat"/>
      </c:valAx>
      <c:valAx>
        <c:axId val="780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00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Лист1!$A$2:$A$11</c:f>
              <c:numCache>
                <c:formatCode>General</c:formatCode>
                <c:ptCount val="10"/>
                <c:pt idx="0">
                  <c:v>2</c:v>
                </c:pt>
                <c:pt idx="1">
                  <c:v>2.9</c:v>
                </c:pt>
                <c:pt idx="2">
                  <c:v>3</c:v>
                </c:pt>
                <c:pt idx="3">
                  <c:v>3.4</c:v>
                </c:pt>
                <c:pt idx="4">
                  <c:v>3.9</c:v>
                </c:pt>
                <c:pt idx="5">
                  <c:v>4.5999999999999996</c:v>
                </c:pt>
                <c:pt idx="6">
                  <c:v>5.0999999999999996</c:v>
                </c:pt>
                <c:pt idx="7">
                  <c:v>5.3</c:v>
                </c:pt>
                <c:pt idx="8">
                  <c:v>6.1</c:v>
                </c:pt>
                <c:pt idx="9">
                  <c:v>6.7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12</c:v>
                </c:pt>
                <c:pt idx="1">
                  <c:v>15.9</c:v>
                </c:pt>
                <c:pt idx="2">
                  <c:v>16.2</c:v>
                </c:pt>
                <c:pt idx="3">
                  <c:v>17.600000000000001</c:v>
                </c:pt>
                <c:pt idx="4">
                  <c:v>17.7</c:v>
                </c:pt>
                <c:pt idx="5">
                  <c:v>18.399999999999999</c:v>
                </c:pt>
                <c:pt idx="6">
                  <c:v>18.600000000000001</c:v>
                </c:pt>
                <c:pt idx="7">
                  <c:v>19.3</c:v>
                </c:pt>
                <c:pt idx="8">
                  <c:v>19.7</c:v>
                </c:pt>
                <c:pt idx="9">
                  <c:v>19.7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5-4E7D-BE83-914EBCFF933A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Лист1!$N$2:$N$11</c:f>
              <c:numCache>
                <c:formatCode>General</c:formatCode>
                <c:ptCount val="10"/>
                <c:pt idx="0">
                  <c:v>2</c:v>
                </c:pt>
                <c:pt idx="1">
                  <c:v>2.9</c:v>
                </c:pt>
                <c:pt idx="2">
                  <c:v>3</c:v>
                </c:pt>
                <c:pt idx="3">
                  <c:v>3.4</c:v>
                </c:pt>
                <c:pt idx="4">
                  <c:v>3.9</c:v>
                </c:pt>
                <c:pt idx="5">
                  <c:v>4.5999999999999996</c:v>
                </c:pt>
                <c:pt idx="6">
                  <c:v>5.0999999999999996</c:v>
                </c:pt>
                <c:pt idx="7">
                  <c:v>5.3</c:v>
                </c:pt>
                <c:pt idx="8">
                  <c:v>6.1</c:v>
                </c:pt>
                <c:pt idx="9">
                  <c:v>6.7</c:v>
                </c:pt>
              </c:numCache>
            </c:numRef>
          </c:xVal>
          <c:yVal>
            <c:numRef>
              <c:f>Лист1!$T$2:$T$11</c:f>
              <c:numCache>
                <c:formatCode>General</c:formatCode>
                <c:ptCount val="10"/>
                <c:pt idx="0">
                  <c:v>14.271292471183322</c:v>
                </c:pt>
                <c:pt idx="1">
                  <c:v>15.404116825108192</c:v>
                </c:pt>
                <c:pt idx="2">
                  <c:v>15.535411017339911</c:v>
                </c:pt>
                <c:pt idx="3">
                  <c:v>16.071874196709324</c:v>
                </c:pt>
                <c:pt idx="4">
                  <c:v>16.768578369505889</c:v>
                </c:pt>
                <c:pt idx="5">
                  <c:v>17.794994324069339</c:v>
                </c:pt>
                <c:pt idx="6">
                  <c:v>18.566394513538764</c:v>
                </c:pt>
                <c:pt idx="7">
                  <c:v>18.884237889212962</c:v>
                </c:pt>
                <c:pt idx="8">
                  <c:v>20.210963405054041</c:v>
                </c:pt>
                <c:pt idx="9">
                  <c:v>21.266826131480499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F5-4E7D-BE83-914EBCFF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26624"/>
        <c:axId val="78028160"/>
      </c:scatterChart>
      <c:valAx>
        <c:axId val="7802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028160"/>
        <c:crosses val="autoZero"/>
        <c:crossBetween val="midCat"/>
      </c:valAx>
      <c:valAx>
        <c:axId val="7802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026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Лист1!$A$2:$A$11</c:f>
              <c:numCache>
                <c:formatCode>General</c:formatCode>
                <c:ptCount val="10"/>
                <c:pt idx="0">
                  <c:v>2</c:v>
                </c:pt>
                <c:pt idx="1">
                  <c:v>2.9</c:v>
                </c:pt>
                <c:pt idx="2">
                  <c:v>3</c:v>
                </c:pt>
                <c:pt idx="3">
                  <c:v>3.4</c:v>
                </c:pt>
                <c:pt idx="4">
                  <c:v>3.9</c:v>
                </c:pt>
                <c:pt idx="5">
                  <c:v>4.5999999999999996</c:v>
                </c:pt>
                <c:pt idx="6">
                  <c:v>5.0999999999999996</c:v>
                </c:pt>
                <c:pt idx="7">
                  <c:v>5.3</c:v>
                </c:pt>
                <c:pt idx="8">
                  <c:v>6.1</c:v>
                </c:pt>
                <c:pt idx="9">
                  <c:v>6.7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12</c:v>
                </c:pt>
                <c:pt idx="1">
                  <c:v>15.9</c:v>
                </c:pt>
                <c:pt idx="2">
                  <c:v>16.2</c:v>
                </c:pt>
                <c:pt idx="3">
                  <c:v>17.600000000000001</c:v>
                </c:pt>
                <c:pt idx="4">
                  <c:v>17.7</c:v>
                </c:pt>
                <c:pt idx="5">
                  <c:v>18.399999999999999</c:v>
                </c:pt>
                <c:pt idx="6">
                  <c:v>18.600000000000001</c:v>
                </c:pt>
                <c:pt idx="7">
                  <c:v>19.3</c:v>
                </c:pt>
                <c:pt idx="8">
                  <c:v>19.7</c:v>
                </c:pt>
                <c:pt idx="9">
                  <c:v>19.7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76-42FB-93D2-6BC805152E54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Лист1!$A$2:$A$11</c:f>
              <c:numCache>
                <c:formatCode>General</c:formatCode>
                <c:ptCount val="10"/>
                <c:pt idx="0">
                  <c:v>2</c:v>
                </c:pt>
                <c:pt idx="1">
                  <c:v>2.9</c:v>
                </c:pt>
                <c:pt idx="2">
                  <c:v>3</c:v>
                </c:pt>
                <c:pt idx="3">
                  <c:v>3.4</c:v>
                </c:pt>
                <c:pt idx="4">
                  <c:v>3.9</c:v>
                </c:pt>
                <c:pt idx="5">
                  <c:v>4.5999999999999996</c:v>
                </c:pt>
                <c:pt idx="6">
                  <c:v>5.0999999999999996</c:v>
                </c:pt>
                <c:pt idx="7">
                  <c:v>5.3</c:v>
                </c:pt>
                <c:pt idx="8">
                  <c:v>6.1</c:v>
                </c:pt>
                <c:pt idx="9">
                  <c:v>6.7</c:v>
                </c:pt>
              </c:numCache>
            </c:numRef>
          </c:xVal>
          <c:yVal>
            <c:numRef>
              <c:f>Лист1!$AE$2:$AE$11</c:f>
              <c:numCache>
                <c:formatCode>General</c:formatCode>
                <c:ptCount val="10"/>
                <c:pt idx="0">
                  <c:v>21.638208109542443</c:v>
                </c:pt>
                <c:pt idx="1">
                  <c:v>4.4344129981021201</c:v>
                </c:pt>
                <c:pt idx="2">
                  <c:v>4.80066621501095</c:v>
                </c:pt>
                <c:pt idx="3">
                  <c:v>6.4349660075324095</c:v>
                </c:pt>
                <c:pt idx="4">
                  <c:v>8.8721563546869895</c:v>
                </c:pt>
                <c:pt idx="5">
                  <c:v>13.05733053884715</c:v>
                </c:pt>
                <c:pt idx="6">
                  <c:v>16.624733943402394</c:v>
                </c:pt>
                <c:pt idx="7">
                  <c:v>18.191173745163628</c:v>
                </c:pt>
                <c:pt idx="8">
                  <c:v>25.280211768634341</c:v>
                </c:pt>
                <c:pt idx="9">
                  <c:v>31.489065606999279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76-42FB-93D2-6BC805152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74784"/>
        <c:axId val="76311168"/>
      </c:scatterChart>
      <c:valAx>
        <c:axId val="763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311168"/>
        <c:crosses val="autoZero"/>
        <c:crossBetween val="midCat"/>
      </c:valAx>
      <c:valAx>
        <c:axId val="76311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374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19</xdr:row>
      <xdr:rowOff>161925</xdr:rowOff>
    </xdr:from>
    <xdr:to>
      <xdr:col>8</xdr:col>
      <xdr:colOff>561975</xdr:colOff>
      <xdr:row>34</xdr:row>
      <xdr:rowOff>47625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800100</xdr:colOff>
      <xdr:row>12</xdr:row>
      <xdr:rowOff>114300</xdr:rowOff>
    </xdr:from>
    <xdr:to>
      <xdr:col>15</xdr:col>
      <xdr:colOff>0</xdr:colOff>
      <xdr:row>27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133350</xdr:colOff>
      <xdr:row>13</xdr:row>
      <xdr:rowOff>9525</xdr:rowOff>
    </xdr:from>
    <xdr:to>
      <xdr:col>22</xdr:col>
      <xdr:colOff>438150</xdr:colOff>
      <xdr:row>27</xdr:row>
      <xdr:rowOff>85725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142875</xdr:colOff>
      <xdr:row>14</xdr:row>
      <xdr:rowOff>28575</xdr:rowOff>
    </xdr:from>
    <xdr:to>
      <xdr:col>31</xdr:col>
      <xdr:colOff>57150</xdr:colOff>
      <xdr:row>28</xdr:row>
      <xdr:rowOff>104775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topLeftCell="J1" workbookViewId="0">
      <selection activeCell="V12" sqref="V12"/>
    </sheetView>
  </sheetViews>
  <sheetFormatPr defaultRowHeight="15" x14ac:dyDescent="0.25"/>
  <cols>
    <col min="4" max="4" width="13.85546875" customWidth="1"/>
    <col min="7" max="7" width="12.7109375" customWidth="1"/>
    <col min="9" max="9" width="14.28515625" customWidth="1"/>
    <col min="10" max="10" width="16" bestFit="1" customWidth="1"/>
    <col min="11" max="11" width="13.7109375" bestFit="1" customWidth="1"/>
    <col min="13" max="13" width="14.42578125" customWidth="1"/>
    <col min="24" max="24" width="13" customWidth="1"/>
    <col min="28" max="28" width="11.7109375" customWidth="1"/>
    <col min="29" max="29" width="12.42578125" customWidth="1"/>
  </cols>
  <sheetData>
    <row r="1" spans="1:31" x14ac:dyDescent="0.25">
      <c r="A1" t="s">
        <v>0</v>
      </c>
      <c r="B1" t="s">
        <v>1</v>
      </c>
      <c r="D1" t="s">
        <v>2</v>
      </c>
      <c r="G1" t="s">
        <v>4</v>
      </c>
      <c r="H1" t="s">
        <v>5</v>
      </c>
      <c r="I1" t="s">
        <v>6</v>
      </c>
      <c r="L1" t="s">
        <v>7</v>
      </c>
      <c r="M1" t="s">
        <v>9</v>
      </c>
      <c r="N1" t="s">
        <v>0</v>
      </c>
      <c r="O1" t="s">
        <v>8</v>
      </c>
      <c r="T1" t="s">
        <v>10</v>
      </c>
      <c r="X1" t="s">
        <v>11</v>
      </c>
      <c r="Y1" t="s">
        <v>12</v>
      </c>
      <c r="Z1" t="s">
        <v>8</v>
      </c>
      <c r="AE1" t="s">
        <v>7</v>
      </c>
    </row>
    <row r="2" spans="1:31" ht="18.75" x14ac:dyDescent="0.25">
      <c r="A2" s="2">
        <v>2</v>
      </c>
      <c r="B2" s="3">
        <v>12</v>
      </c>
      <c r="C2" s="1"/>
      <c r="D2" s="1"/>
      <c r="E2" s="1"/>
      <c r="F2" s="1"/>
      <c r="G2" s="1">
        <f>1.3856*A2+11.55167</f>
        <v>14.32287</v>
      </c>
      <c r="H2" s="1">
        <f>1/A2</f>
        <v>0.5</v>
      </c>
      <c r="I2" s="1">
        <f t="array" ref="I2:J6">LINEST(B2:B11,H2:H11,1,1)</f>
        <v>-21.621688063226181</v>
      </c>
      <c r="J2">
        <v>23.226830457247321</v>
      </c>
      <c r="L2">
        <f>-21.621688*H2+23.22683046</f>
        <v>12.415986459999999</v>
      </c>
      <c r="N2" s="2">
        <v>2</v>
      </c>
      <c r="O2">
        <f>LN(B2)</f>
        <v>2.4849066497880004</v>
      </c>
      <c r="Q2">
        <f t="array" ref="Q2:R6">LINEST(O2:O11,N2:N11,1,1)</f>
        <v>8.4871913758948425E-2</v>
      </c>
      <c r="R2">
        <v>2.4885062863974459</v>
      </c>
      <c r="T2">
        <f>EXP(2.488506)*EXP(0.084872*N2)</f>
        <v>14.271292471183322</v>
      </c>
      <c r="Y2">
        <f>LN(A2)</f>
        <v>0.69314718055994529</v>
      </c>
      <c r="Z2">
        <f>LN(B2)</f>
        <v>2.4849066497880004</v>
      </c>
      <c r="AB2">
        <f t="array" ref="AB2:AC6">LINEST(Z2:Z11,Y2:Y11,1,1)</f>
        <v>0.3667904931873936</v>
      </c>
      <c r="AC2">
        <v>2.3408796604245787</v>
      </c>
      <c r="AE2">
        <f>EXP(2.34087966)*EXP(0.366790493*A2)</f>
        <v>21.638208109542443</v>
      </c>
    </row>
    <row r="3" spans="1:31" ht="18.75" x14ac:dyDescent="0.25">
      <c r="A3" s="2">
        <v>2.9</v>
      </c>
      <c r="B3" s="2">
        <v>15.9</v>
      </c>
      <c r="D3">
        <f t="array" ref="D3:E7">LINEST(B2:B11,A2:A11,1,1)</f>
        <v>1.3856589147286824</v>
      </c>
      <c r="E3">
        <v>11.551666666666664</v>
      </c>
      <c r="G3" s="1">
        <f t="shared" ref="G3:G11" si="0">1.3856*A3+11.55167</f>
        <v>15.56991</v>
      </c>
      <c r="H3" s="1">
        <f t="shared" ref="H3:H11" si="1">1/A3</f>
        <v>0.34482758620689657</v>
      </c>
      <c r="I3">
        <v>1.1191752051745754</v>
      </c>
      <c r="J3">
        <v>0.31708928588334501</v>
      </c>
      <c r="L3">
        <f t="shared" ref="L3:L11" si="2">-21.621688*H3+23.22683046</f>
        <v>15.771075977241377</v>
      </c>
      <c r="N3" s="2">
        <v>2.9</v>
      </c>
      <c r="O3">
        <f t="shared" ref="O3:O11" si="3">LN(B3)</f>
        <v>2.7663191092261861</v>
      </c>
      <c r="Q3">
        <v>1.7760782281886083E-2</v>
      </c>
      <c r="R3">
        <v>8.052120521847482E-2</v>
      </c>
      <c r="T3">
        <f t="shared" ref="T3:T11" si="4">EXP(2.488506)*EXP(0.084872*N3)</f>
        <v>15.404116825108192</v>
      </c>
      <c r="Y3">
        <f t="shared" ref="Y3:Y11" si="5">LN(A3)</f>
        <v>1.0647107369924282</v>
      </c>
      <c r="Z3">
        <f t="shared" ref="Z3:Z11" si="6">LN(B3)</f>
        <v>2.7663191092261861</v>
      </c>
      <c r="AB3">
        <v>5.071147050859854E-2</v>
      </c>
      <c r="AC3">
        <v>7.3178135586324342E-2</v>
      </c>
      <c r="AE3">
        <f t="shared" ref="AE3:AE11" si="7">0.366790493*POWER(A3, 2.34087966)</f>
        <v>4.4344129981021201</v>
      </c>
    </row>
    <row r="4" spans="1:31" ht="18.75" x14ac:dyDescent="0.25">
      <c r="A4" s="2">
        <v>3</v>
      </c>
      <c r="B4" s="2">
        <v>16.2</v>
      </c>
      <c r="D4">
        <v>0.24435431248751913</v>
      </c>
      <c r="E4">
        <v>1.1078174051991936</v>
      </c>
      <c r="G4" s="1">
        <f t="shared" si="0"/>
        <v>15.708469999999998</v>
      </c>
      <c r="H4" s="1">
        <f t="shared" si="1"/>
        <v>0.33333333333333331</v>
      </c>
      <c r="I4">
        <v>0.97901559962150597</v>
      </c>
      <c r="J4">
        <v>0.36029449592161555</v>
      </c>
      <c r="L4">
        <f t="shared" si="2"/>
        <v>16.019601126666664</v>
      </c>
      <c r="N4" s="2">
        <v>3</v>
      </c>
      <c r="O4">
        <f t="shared" si="3"/>
        <v>2.7850112422383382</v>
      </c>
      <c r="Q4">
        <v>0.74055580030735768</v>
      </c>
      <c r="R4">
        <v>8.0689483782835608E-2</v>
      </c>
      <c r="T4">
        <f t="shared" si="4"/>
        <v>15.535411017339911</v>
      </c>
      <c r="Y4">
        <f t="shared" si="5"/>
        <v>1.0986122886681098</v>
      </c>
      <c r="Z4">
        <f t="shared" si="6"/>
        <v>2.7850112422383382</v>
      </c>
      <c r="AB4">
        <v>0.8673623494915369</v>
      </c>
      <c r="AC4">
        <v>5.7693696334238286E-2</v>
      </c>
      <c r="AE4">
        <f t="shared" si="7"/>
        <v>4.80066621501095</v>
      </c>
    </row>
    <row r="5" spans="1:31" ht="18.75" x14ac:dyDescent="0.25">
      <c r="A5" s="2">
        <v>3.4</v>
      </c>
      <c r="B5" s="2">
        <v>17.600000000000001</v>
      </c>
      <c r="D5">
        <v>0.80078087981653112</v>
      </c>
      <c r="E5">
        <v>1.1101325956141281</v>
      </c>
      <c r="G5" s="1">
        <f t="shared" si="0"/>
        <v>16.262709999999998</v>
      </c>
      <c r="H5" s="1">
        <f t="shared" si="1"/>
        <v>0.29411764705882354</v>
      </c>
      <c r="I5">
        <v>373.23557765314365</v>
      </c>
      <c r="J5">
        <v>8</v>
      </c>
      <c r="L5">
        <f t="shared" si="2"/>
        <v>16.867510459999998</v>
      </c>
      <c r="N5" s="2">
        <v>3.4</v>
      </c>
      <c r="O5">
        <f t="shared" si="3"/>
        <v>2.8678989020441064</v>
      </c>
      <c r="Q5">
        <v>22.835146861935698</v>
      </c>
      <c r="R5">
        <v>8</v>
      </c>
      <c r="T5">
        <f t="shared" si="4"/>
        <v>16.071874196709324</v>
      </c>
      <c r="Y5">
        <f t="shared" si="5"/>
        <v>1.2237754316221157</v>
      </c>
      <c r="Z5">
        <f t="shared" si="6"/>
        <v>2.8678989020441064</v>
      </c>
      <c r="AB5">
        <v>52.314699252679738</v>
      </c>
      <c r="AC5">
        <v>8</v>
      </c>
      <c r="AE5">
        <f t="shared" si="7"/>
        <v>6.4349660075324095</v>
      </c>
    </row>
    <row r="6" spans="1:31" ht="18.75" x14ac:dyDescent="0.25">
      <c r="A6" s="2">
        <v>3.9</v>
      </c>
      <c r="B6" s="2">
        <v>17.7</v>
      </c>
      <c r="D6" s="4">
        <v>32.156788126724365</v>
      </c>
      <c r="E6" s="5">
        <v>8</v>
      </c>
      <c r="F6" s="5"/>
      <c r="G6" s="1">
        <f t="shared" si="0"/>
        <v>16.95551</v>
      </c>
      <c r="H6" s="1">
        <f t="shared" si="1"/>
        <v>0.25641025641025644</v>
      </c>
      <c r="I6" s="5">
        <v>48.450503009668694</v>
      </c>
      <c r="J6" s="5">
        <v>1.0384969903312884</v>
      </c>
      <c r="L6">
        <f t="shared" si="2"/>
        <v>17.682807895897433</v>
      </c>
      <c r="N6" s="2">
        <v>3.9</v>
      </c>
      <c r="O6">
        <f t="shared" si="3"/>
        <v>2.8735646395797834</v>
      </c>
      <c r="Q6">
        <v>0.1486749096189956</v>
      </c>
      <c r="R6">
        <v>5.2086342345123916E-2</v>
      </c>
      <c r="T6">
        <f t="shared" si="4"/>
        <v>16.768578369505889</v>
      </c>
      <c r="Y6">
        <f t="shared" si="5"/>
        <v>1.3609765531356006</v>
      </c>
      <c r="Z6">
        <f t="shared" si="6"/>
        <v>2.8735646395797834</v>
      </c>
      <c r="AB6">
        <v>0.17413275119046112</v>
      </c>
      <c r="AC6">
        <v>2.6628500773658401E-2</v>
      </c>
      <c r="AE6">
        <f t="shared" si="7"/>
        <v>8.8721563546869895</v>
      </c>
    </row>
    <row r="7" spans="1:31" ht="18.75" x14ac:dyDescent="0.25">
      <c r="A7" s="2">
        <v>4.5999999999999996</v>
      </c>
      <c r="B7" s="2">
        <v>18.399999999999999</v>
      </c>
      <c r="D7" s="4">
        <v>39.629844961240295</v>
      </c>
      <c r="E7" s="4">
        <v>9.8591550387596918</v>
      </c>
      <c r="F7" s="4"/>
      <c r="G7" s="1">
        <f t="shared" si="0"/>
        <v>17.925429999999999</v>
      </c>
      <c r="H7" s="1">
        <f t="shared" si="1"/>
        <v>0.21739130434782611</v>
      </c>
      <c r="I7" s="4"/>
      <c r="J7" s="4"/>
      <c r="K7" s="4"/>
      <c r="L7">
        <f t="shared" si="2"/>
        <v>18.526463503478261</v>
      </c>
      <c r="N7" s="2">
        <v>4.5999999999999996</v>
      </c>
      <c r="O7">
        <f t="shared" si="3"/>
        <v>2.91235066461494</v>
      </c>
      <c r="T7">
        <f t="shared" si="4"/>
        <v>17.794994324069339</v>
      </c>
      <c r="Y7">
        <f t="shared" si="5"/>
        <v>1.5260563034950492</v>
      </c>
      <c r="Z7">
        <f t="shared" si="6"/>
        <v>2.91235066461494</v>
      </c>
      <c r="AE7">
        <f t="shared" si="7"/>
        <v>13.05733053884715</v>
      </c>
    </row>
    <row r="8" spans="1:31" ht="18.75" x14ac:dyDescent="0.25">
      <c r="A8" s="2">
        <v>5.0999999999999996</v>
      </c>
      <c r="B8" s="2">
        <v>18.600000000000001</v>
      </c>
      <c r="D8" s="4"/>
      <c r="E8" s="4"/>
      <c r="F8" s="4"/>
      <c r="G8" s="1">
        <f t="shared" si="0"/>
        <v>18.618229999999997</v>
      </c>
      <c r="H8" s="1">
        <f t="shared" si="1"/>
        <v>0.19607843137254904</v>
      </c>
      <c r="I8" s="4"/>
      <c r="J8" s="4"/>
      <c r="K8" s="4"/>
      <c r="L8">
        <f t="shared" si="2"/>
        <v>18.987283793333333</v>
      </c>
      <c r="N8" s="2">
        <v>5.0999999999999996</v>
      </c>
      <c r="O8">
        <f t="shared" si="3"/>
        <v>2.9231615807191558</v>
      </c>
      <c r="T8">
        <f t="shared" si="4"/>
        <v>18.566394513538764</v>
      </c>
      <c r="Y8">
        <f t="shared" si="5"/>
        <v>1.62924053973028</v>
      </c>
      <c r="Z8">
        <f t="shared" si="6"/>
        <v>2.9231615807191558</v>
      </c>
      <c r="AE8">
        <f t="shared" si="7"/>
        <v>16.624733943402394</v>
      </c>
    </row>
    <row r="9" spans="1:31" ht="18.75" x14ac:dyDescent="0.25">
      <c r="A9" s="2">
        <v>5.3</v>
      </c>
      <c r="B9" s="2">
        <v>19.3</v>
      </c>
      <c r="G9" s="1">
        <f t="shared" si="0"/>
        <v>18.895350000000001</v>
      </c>
      <c r="H9" s="1">
        <f t="shared" si="1"/>
        <v>0.18867924528301888</v>
      </c>
      <c r="L9">
        <f t="shared" si="2"/>
        <v>19.147266686415094</v>
      </c>
      <c r="N9" s="2">
        <v>5.3</v>
      </c>
      <c r="O9">
        <f t="shared" si="3"/>
        <v>2.9601050959108397</v>
      </c>
      <c r="T9">
        <f t="shared" si="4"/>
        <v>18.884237889212962</v>
      </c>
      <c r="Y9">
        <f t="shared" si="5"/>
        <v>1.6677068205580761</v>
      </c>
      <c r="Z9">
        <f t="shared" si="6"/>
        <v>2.9601050959108397</v>
      </c>
      <c r="AE9">
        <f t="shared" si="7"/>
        <v>18.191173745163628</v>
      </c>
    </row>
    <row r="10" spans="1:31" ht="18.75" x14ac:dyDescent="0.25">
      <c r="A10" s="2">
        <v>6.1</v>
      </c>
      <c r="B10" s="2">
        <v>19.7</v>
      </c>
      <c r="G10" s="1">
        <f t="shared" si="0"/>
        <v>20.003830000000001</v>
      </c>
      <c r="H10" s="1">
        <f t="shared" si="1"/>
        <v>0.16393442622950821</v>
      </c>
      <c r="L10">
        <f t="shared" si="2"/>
        <v>19.682291443606555</v>
      </c>
      <c r="N10" s="2">
        <v>6.1</v>
      </c>
      <c r="O10">
        <f t="shared" si="3"/>
        <v>2.9806186357439426</v>
      </c>
      <c r="T10">
        <f t="shared" si="4"/>
        <v>20.210963405054041</v>
      </c>
      <c r="Y10">
        <f t="shared" si="5"/>
        <v>1.8082887711792655</v>
      </c>
      <c r="Z10">
        <f t="shared" si="6"/>
        <v>2.9806186357439426</v>
      </c>
      <c r="AE10">
        <f t="shared" si="7"/>
        <v>25.280211768634341</v>
      </c>
    </row>
    <row r="11" spans="1:31" ht="18.75" x14ac:dyDescent="0.25">
      <c r="A11" s="2">
        <v>6.7</v>
      </c>
      <c r="B11" s="2">
        <v>19.7</v>
      </c>
      <c r="G11" s="1">
        <f t="shared" si="0"/>
        <v>20.835189999999997</v>
      </c>
      <c r="H11" s="1">
        <f t="shared" si="1"/>
        <v>0.14925373134328357</v>
      </c>
      <c r="L11">
        <f t="shared" si="2"/>
        <v>19.999712848059701</v>
      </c>
      <c r="N11" s="2">
        <v>6.7</v>
      </c>
      <c r="O11">
        <f t="shared" si="3"/>
        <v>2.9806186357439426</v>
      </c>
      <c r="T11">
        <f t="shared" si="4"/>
        <v>21.266826131480499</v>
      </c>
      <c r="Y11">
        <f t="shared" si="5"/>
        <v>1.9021075263969205</v>
      </c>
      <c r="Z11">
        <f t="shared" si="6"/>
        <v>2.9806186357439426</v>
      </c>
      <c r="AE11">
        <f t="shared" si="7"/>
        <v>31.489065606999279</v>
      </c>
    </row>
    <row r="19" spans="2:3" x14ac:dyDescent="0.25">
      <c r="B19" t="s">
        <v>3</v>
      </c>
      <c r="C19">
        <f>_xlfn.F.INV.RT(0.05,1,8)</f>
        <v>5.3176550715787174</v>
      </c>
    </row>
  </sheetData>
  <sortState ref="A3:A11">
    <sortCondition ref="A2"/>
  </sortState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2023-10-07T10:45:04Z</dcterms:modified>
</cp:coreProperties>
</file>