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ld data\old data\Users\Lenovo\Documents\"/>
    </mc:Choice>
  </mc:AlternateContent>
  <xr:revisionPtr revIDLastSave="419" documentId="13_ncr:1_{566F63F2-6834-4C10-83D1-A70ADE7DFAF2}" xr6:coauthVersionLast="47" xr6:coauthVersionMax="47" xr10:uidLastSave="{6B714559-DCAB-4D69-8061-BC59A735EE11}"/>
  <bookViews>
    <workbookView xWindow="-120" yWindow="-120" windowWidth="24240" windowHeight="13140" xr2:uid="{00000000-000D-0000-FFFF-FFFF00000000}"/>
  </bookViews>
  <sheets>
    <sheet name="Team sheet" sheetId="4" r:id="rId1"/>
    <sheet name="Sheet2" sheetId="2" r:id="rId2"/>
    <sheet name="Sheet3" sheetId="3" r:id="rId3"/>
  </sheets>
  <definedNames>
    <definedName name="_xlnm.Print_Area" localSheetId="0">'Team sheet'!$A$1:$P$45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3" i="4" l="1"/>
  <c r="N26" i="4"/>
  <c r="N19" i="4"/>
  <c r="N12" i="4"/>
  <c r="N35" i="4"/>
  <c r="G33" i="4"/>
  <c r="G12" i="4"/>
  <c r="G19" i="4"/>
  <c r="G26" i="4"/>
  <c r="G35" i="4"/>
  <c r="E15" i="4"/>
  <c r="E30" i="4"/>
  <c r="P30" i="4"/>
  <c r="M30" i="4"/>
  <c r="E31" i="4"/>
  <c r="P31" i="4"/>
  <c r="M31" i="4"/>
  <c r="E32" i="4"/>
  <c r="P32" i="4"/>
  <c r="M32" i="4"/>
  <c r="E29" i="4"/>
  <c r="P29" i="4"/>
  <c r="M29" i="4"/>
  <c r="E25" i="4"/>
  <c r="E23" i="4"/>
  <c r="E24" i="4"/>
  <c r="E22" i="4"/>
  <c r="E18" i="4"/>
  <c r="E16" i="4"/>
  <c r="E17" i="4"/>
  <c r="F30" i="4"/>
  <c r="F31" i="4"/>
  <c r="F32" i="4"/>
  <c r="F29" i="4"/>
  <c r="C32" i="4"/>
  <c r="B32" i="4"/>
  <c r="C31" i="4"/>
  <c r="B31" i="4"/>
  <c r="C30" i="4"/>
  <c r="B30" i="4"/>
  <c r="C29" i="4"/>
  <c r="B29" i="4"/>
  <c r="C25" i="4"/>
  <c r="B25" i="4"/>
  <c r="C24" i="4"/>
  <c r="B24" i="4"/>
  <c r="C23" i="4"/>
  <c r="B23" i="4"/>
  <c r="C22" i="4"/>
  <c r="B22" i="4"/>
  <c r="C18" i="4"/>
  <c r="B18" i="4"/>
  <c r="C17" i="4"/>
  <c r="B17" i="4"/>
  <c r="C16" i="4"/>
  <c r="B16" i="4"/>
  <c r="C15" i="4"/>
  <c r="B15" i="4"/>
  <c r="L25" i="4"/>
  <c r="P25" i="4" s="1"/>
  <c r="J25" i="4"/>
  <c r="L23" i="4"/>
  <c r="P23" i="4" s="1"/>
  <c r="J23" i="4"/>
  <c r="L22" i="4"/>
  <c r="P22" i="4" s="1"/>
  <c r="J22" i="4"/>
  <c r="L17" i="4"/>
  <c r="P17" i="4" s="1"/>
  <c r="J17" i="4"/>
  <c r="L16" i="4"/>
  <c r="P16" i="4" s="1"/>
  <c r="J16" i="4"/>
  <c r="L15" i="4"/>
  <c r="P15" i="4" s="1"/>
  <c r="J15" i="4"/>
  <c r="L11" i="4"/>
  <c r="P11" i="4" s="1"/>
  <c r="J11" i="4"/>
  <c r="L10" i="4"/>
  <c r="P10" i="4" s="1"/>
  <c r="J10" i="4"/>
  <c r="L8" i="4"/>
  <c r="P8" i="4" s="1"/>
  <c r="J8" i="4"/>
  <c r="L9" i="4"/>
  <c r="P9" i="4" s="1"/>
  <c r="J9" i="4"/>
  <c r="L18" i="4"/>
  <c r="P18" i="4" s="1"/>
  <c r="J18" i="4"/>
  <c r="L24" i="4"/>
  <c r="P24" i="4" s="1"/>
  <c r="J24" i="4"/>
  <c r="M24" i="4" l="1"/>
  <c r="F24" i="4"/>
  <c r="M18" i="4"/>
  <c r="F18" i="4"/>
  <c r="M9" i="4"/>
  <c r="F9" i="4"/>
  <c r="M8" i="4"/>
  <c r="F8" i="4"/>
  <c r="M10" i="4"/>
  <c r="F10" i="4"/>
  <c r="M11" i="4"/>
  <c r="F11" i="4"/>
  <c r="M15" i="4"/>
  <c r="F15" i="4"/>
  <c r="M16" i="4"/>
  <c r="F16" i="4"/>
  <c r="M17" i="4"/>
  <c r="F17" i="4"/>
  <c r="M22" i="4"/>
  <c r="F22" i="4"/>
  <c r="M23" i="4"/>
  <c r="F23" i="4"/>
  <c r="M25" i="4"/>
  <c r="F25" i="4"/>
</calcChain>
</file>

<file path=xl/sharedStrings.xml><?xml version="1.0" encoding="utf-8"?>
<sst xmlns="http://schemas.openxmlformats.org/spreadsheetml/2006/main" count="118" uniqueCount="58">
  <si>
    <t>KENT SUMMER QUICK PLAY</t>
  </si>
  <si>
    <t>25/6/2025</t>
  </si>
  <si>
    <t>HOME TEAM</t>
  </si>
  <si>
    <t>AWAY TEAM</t>
  </si>
  <si>
    <t>ENTER HOME TEAM NAME</t>
  </si>
  <si>
    <t>VS</t>
  </si>
  <si>
    <t>ENTER AWAY TEAM NAME</t>
  </si>
  <si>
    <t>ROUND 1</t>
  </si>
  <si>
    <t>rating</t>
  </si>
  <si>
    <t>time</t>
  </si>
  <si>
    <t>result</t>
  </si>
  <si>
    <t>Difference</t>
  </si>
  <si>
    <t>Key</t>
  </si>
  <si>
    <t>B1</t>
  </si>
  <si>
    <t>HOME PLAYER 1</t>
  </si>
  <si>
    <t>A2</t>
  </si>
  <si>
    <t>Input:</t>
  </si>
  <si>
    <t>Enter values only into these cells</t>
  </si>
  <si>
    <t>B2</t>
  </si>
  <si>
    <t>HOME PLAYER 2</t>
  </si>
  <si>
    <t>A1</t>
  </si>
  <si>
    <t>Output:</t>
  </si>
  <si>
    <t>Calculated values, DO NOT edit or touch</t>
  </si>
  <si>
    <t>B3</t>
  </si>
  <si>
    <t>HOME PLAYER 3</t>
  </si>
  <si>
    <t>A4</t>
  </si>
  <si>
    <t>Check:</t>
  </si>
  <si>
    <t>Verify before the start of the match that this is the board number of home player and playing order of away team.</t>
  </si>
  <si>
    <t>B4</t>
  </si>
  <si>
    <t>HOME PLAYER 4</t>
  </si>
  <si>
    <t>A3</t>
  </si>
  <si>
    <t>Notes</t>
  </si>
  <si>
    <t>Spreadsheet notes that don't get printed out</t>
  </si>
  <si>
    <t>ROUND 2</t>
  </si>
  <si>
    <t>ROUND 3</t>
  </si>
  <si>
    <t>ROUND 4</t>
  </si>
  <si>
    <t>AWAY PLAYER 1</t>
  </si>
  <si>
    <t>AWAY PLAYER 2</t>
  </si>
  <si>
    <t>AWAY PLAYER 3</t>
  </si>
  <si>
    <t>AWAY PLAYER 4</t>
  </si>
  <si>
    <t>Total</t>
  </si>
  <si>
    <t>Rating difference</t>
  </si>
  <si>
    <t>higher player</t>
  </si>
  <si>
    <t>lesser player</t>
  </si>
  <si>
    <t>0-74</t>
  </si>
  <si>
    <t>points</t>
  </si>
  <si>
    <t>mins</t>
  </si>
  <si>
    <t>75-149</t>
  </si>
  <si>
    <t>150-224</t>
  </si>
  <si>
    <t>225-299</t>
  </si>
  <si>
    <t>300-374</t>
  </si>
  <si>
    <t>375-599</t>
  </si>
  <si>
    <t>&gt;600</t>
  </si>
  <si>
    <t>Range Start</t>
  </si>
  <si>
    <t>Higher Time</t>
  </si>
  <si>
    <t>Lesser Time</t>
  </si>
  <si>
    <t>Latest version of this spreadsheet can be found here:</t>
  </si>
  <si>
    <t>https://github.com/GhoulishG/KCCA-Summer-Quickplay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</si>
</sst>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Calibri"/>
      <scheme val="minor"/>
    </font>
    <font>
      <sz val="11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14"/>
      <color rgb="FF3F3F76"/>
      <name val="Calibri"/>
      <scheme val="minor"/>
    </font>
    <font>
      <b/>
      <sz val="20"/>
      <color rgb="FF000000"/>
      <name val="Comic Sans MS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4"/>
      <color theme="0"/>
      <name val="Calibri"/>
      <scheme val="minor"/>
    </font>
    <font>
      <b/>
      <sz val="14"/>
      <color rgb="FF3F3F3F"/>
      <name val="Calibri"/>
      <scheme val="minor"/>
    </font>
    <font>
      <b/>
      <sz val="18"/>
      <color rgb="FF3F3F3F"/>
      <name val="Calibri"/>
      <scheme val="minor"/>
    </font>
    <font>
      <b/>
      <sz val="20"/>
      <color rgb="FF3F3F3F"/>
      <name val="Calibri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/>
      <right/>
      <top/>
      <bottom style="thin">
        <color rgb="FF7F7F7F"/>
      </bottom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4" fillId="3" borderId="11" applyNumberFormat="0" applyAlignment="0" applyProtection="0"/>
    <xf numFmtId="0" fontId="5" fillId="4" borderId="12" applyNumberFormat="0" applyAlignment="0" applyProtection="0"/>
    <xf numFmtId="0" fontId="6" fillId="5" borderId="13" applyNumberFormat="0" applyAlignment="0" applyProtection="0"/>
    <xf numFmtId="0" fontId="8" fillId="6" borderId="14" applyNumberFormat="0" applyFont="0" applyAlignment="0" applyProtection="0"/>
    <xf numFmtId="0" fontId="19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5" xfId="0" applyFont="1" applyBorder="1" applyAlignment="1">
      <alignment horizontal="right"/>
    </xf>
    <xf numFmtId="0" fontId="1" fillId="0" borderId="0" xfId="0" applyFont="1" applyBorder="1"/>
    <xf numFmtId="0" fontId="1" fillId="0" borderId="6" xfId="0" applyFont="1" applyBorder="1"/>
    <xf numFmtId="17" fontId="1" fillId="0" borderId="5" xfId="0" quotePrefix="1" applyNumberFormat="1" applyFont="1" applyBorder="1" applyAlignment="1">
      <alignment horizontal="right"/>
    </xf>
    <xf numFmtId="0" fontId="1" fillId="0" borderId="5" xfId="0" quotePrefix="1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8" xfId="0" applyFont="1" applyBorder="1"/>
    <xf numFmtId="0" fontId="1" fillId="0" borderId="9" xfId="0" applyFont="1" applyBorder="1"/>
    <xf numFmtId="0" fontId="3" fillId="2" borderId="10" xfId="0" applyFont="1" applyFill="1" applyBorder="1"/>
    <xf numFmtId="0" fontId="7" fillId="4" borderId="12" xfId="2" applyFont="1"/>
    <xf numFmtId="0" fontId="0" fillId="0" borderId="0" xfId="0" applyAlignment="1"/>
    <xf numFmtId="0" fontId="1" fillId="6" borderId="14" xfId="4" applyFont="1" applyAlignment="1">
      <alignment wrapText="1"/>
    </xf>
    <xf numFmtId="0" fontId="0" fillId="6" borderId="14" xfId="4" applyFont="1" applyAlignment="1">
      <alignment wrapText="1"/>
    </xf>
    <xf numFmtId="0" fontId="10" fillId="3" borderId="11" xfId="1" applyFont="1"/>
    <xf numFmtId="0" fontId="5" fillId="4" borderId="12" xfId="2"/>
    <xf numFmtId="0" fontId="4" fillId="3" borderId="11" xfId="1"/>
    <xf numFmtId="0" fontId="6" fillId="5" borderId="13" xfId="3"/>
    <xf numFmtId="0" fontId="0" fillId="6" borderId="14" xfId="4" applyFont="1"/>
    <xf numFmtId="0" fontId="0" fillId="0" borderId="0" xfId="0" applyFill="1"/>
    <xf numFmtId="0" fontId="16" fillId="4" borderId="12" xfId="2" applyFont="1"/>
    <xf numFmtId="0" fontId="17" fillId="4" borderId="12" xfId="2" applyFont="1"/>
    <xf numFmtId="0" fontId="18" fillId="4" borderId="12" xfId="2" applyFont="1"/>
    <xf numFmtId="0" fontId="15" fillId="5" borderId="13" xfId="3" applyFont="1" applyAlignment="1">
      <alignment horizontal="center"/>
    </xf>
    <xf numFmtId="0" fontId="2" fillId="0" borderId="1" xfId="0" applyFont="1" applyBorder="1" applyAlignment="1">
      <alignment horizontal="center"/>
    </xf>
    <xf numFmtId="0" fontId="17" fillId="4" borderId="12" xfId="2" applyFont="1" applyAlignment="1">
      <alignment horizontal="center" wrapText="1"/>
    </xf>
    <xf numFmtId="0" fontId="2" fillId="0" borderId="0" xfId="0" applyFont="1" applyAlignment="1">
      <alignment horizontal="center"/>
    </xf>
    <xf numFmtId="0" fontId="17" fillId="4" borderId="12" xfId="2" applyFont="1" applyAlignment="1">
      <alignment horizontal="center"/>
    </xf>
    <xf numFmtId="0" fontId="10" fillId="3" borderId="11" xfId="1" applyFont="1" applyAlignment="1"/>
    <xf numFmtId="0" fontId="5" fillId="4" borderId="12" xfId="2" applyAlignment="1"/>
    <xf numFmtId="0" fontId="0" fillId="0" borderId="0" xfId="0" applyAlignment="1">
      <alignment horizontal="center"/>
    </xf>
    <xf numFmtId="0" fontId="19" fillId="0" borderId="0" xfId="5" applyAlignment="1">
      <alignment horizontal="center"/>
    </xf>
    <xf numFmtId="0" fontId="5" fillId="4" borderId="18" xfId="2" applyBorder="1" applyAlignment="1">
      <alignment horizontal="left"/>
    </xf>
    <xf numFmtId="0" fontId="5" fillId="4" borderId="19" xfId="2" applyBorder="1" applyAlignment="1">
      <alignment horizontal="left"/>
    </xf>
    <xf numFmtId="0" fontId="10" fillId="3" borderId="20" xfId="1" applyFont="1" applyBorder="1" applyAlignment="1">
      <alignment horizontal="left"/>
    </xf>
    <xf numFmtId="0" fontId="10" fillId="3" borderId="21" xfId="1" applyFont="1" applyBorder="1" applyAlignment="1">
      <alignment horizontal="left"/>
    </xf>
    <xf numFmtId="0" fontId="14" fillId="3" borderId="11" xfId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Fill="1" applyAlignment="1"/>
    <xf numFmtId="0" fontId="10" fillId="3" borderId="11" xfId="1" applyFont="1" applyAlignment="1"/>
    <xf numFmtId="0" fontId="5" fillId="4" borderId="12" xfId="2" applyAlignment="1"/>
    <xf numFmtId="0" fontId="11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9" fillId="3" borderId="11" xfId="1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6">
    <cellStyle name="Check Cell" xfId="3" builtinId="23"/>
    <cellStyle name="Hyperlink" xfId="5" builtinId="8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houlishG/KCCA-Summer-Quickpla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X56"/>
  <sheetViews>
    <sheetView tabSelected="1" workbookViewId="0">
      <pane ySplit="2" topLeftCell="A26" activePane="bottomLeft" state="frozen"/>
      <selection pane="bottomLeft" activeCell="L31" sqref="L31"/>
    </sheetView>
  </sheetViews>
  <sheetFormatPr defaultRowHeight="15"/>
  <cols>
    <col min="1" max="1" width="1.7109375" customWidth="1"/>
    <col min="2" max="2" width="6.140625" customWidth="1"/>
    <col min="3" max="4" width="12.7109375" customWidth="1"/>
    <col min="5" max="7" width="6.7109375" customWidth="1"/>
    <col min="8" max="8" width="1.7109375" customWidth="1"/>
    <col min="9" max="9" width="6.42578125" customWidth="1"/>
    <col min="10" max="11" width="12.7109375" customWidth="1"/>
    <col min="12" max="14" width="6.7109375" customWidth="1"/>
    <col min="15" max="15" width="9.85546875" customWidth="1"/>
    <col min="19" max="19" width="1.140625" customWidth="1"/>
    <col min="20" max="20" width="64.28515625" customWidth="1"/>
  </cols>
  <sheetData>
    <row r="1" spans="2:24" ht="23.25" customHeight="1">
      <c r="C1" s="40" t="s">
        <v>0</v>
      </c>
      <c r="D1" s="41"/>
      <c r="E1" s="41"/>
      <c r="F1" s="41"/>
      <c r="G1" s="41"/>
      <c r="H1" s="41"/>
      <c r="I1" s="41"/>
      <c r="J1" s="41"/>
      <c r="K1" s="41"/>
      <c r="L1" s="41"/>
      <c r="M1" s="41"/>
      <c r="O1" s="39" t="s">
        <v>1</v>
      </c>
      <c r="P1" s="39"/>
    </row>
    <row r="2" spans="2:24" ht="21" customHeight="1">
      <c r="C2" s="49" t="s">
        <v>2</v>
      </c>
      <c r="D2" s="49"/>
      <c r="E2" s="49"/>
      <c r="F2" s="49"/>
      <c r="G2" s="14"/>
      <c r="H2" s="14"/>
      <c r="I2" s="14"/>
      <c r="J2" s="49" t="s">
        <v>3</v>
      </c>
      <c r="K2" s="49"/>
      <c r="L2" s="49"/>
      <c r="M2" s="49"/>
    </row>
    <row r="3" spans="2:24" ht="24.95" customHeight="1">
      <c r="C3" s="48" t="s">
        <v>4</v>
      </c>
      <c r="D3" s="48"/>
      <c r="E3" s="48"/>
      <c r="F3" s="48"/>
      <c r="G3" s="45" t="s">
        <v>5</v>
      </c>
      <c r="H3" s="46"/>
      <c r="I3" s="47"/>
      <c r="J3" s="48" t="s">
        <v>6</v>
      </c>
      <c r="K3" s="48"/>
      <c r="L3" s="48"/>
      <c r="M3" s="48"/>
    </row>
    <row r="4" spans="2:24" ht="5.0999999999999996" customHeight="1"/>
    <row r="5" spans="2:24" ht="14.25" customHeight="1"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</row>
    <row r="6" spans="2:24"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2:24">
      <c r="B7" s="1" t="s">
        <v>7</v>
      </c>
      <c r="E7" t="s">
        <v>8</v>
      </c>
      <c r="F7" s="33" t="s">
        <v>9</v>
      </c>
      <c r="G7" t="s">
        <v>10</v>
      </c>
      <c r="I7" s="1" t="s">
        <v>7</v>
      </c>
      <c r="L7" t="s">
        <v>8</v>
      </c>
      <c r="M7" s="33" t="s">
        <v>9</v>
      </c>
      <c r="N7" t="s">
        <v>10</v>
      </c>
      <c r="P7" s="12" t="s">
        <v>11</v>
      </c>
      <c r="R7" s="12" t="s">
        <v>12</v>
      </c>
    </row>
    <row r="8" spans="2:24" ht="30" customHeight="1">
      <c r="B8" s="26" t="s">
        <v>13</v>
      </c>
      <c r="C8" s="43" t="s">
        <v>14</v>
      </c>
      <c r="D8" s="43"/>
      <c r="E8" s="17">
        <v>1500</v>
      </c>
      <c r="F8" s="28">
        <f>IF(P8&gt;0,(INDEX($F$47:$F$53, MATCH(ABS(P8), $E$47:$E$53, 1))),(INDEX($G$47:$G$53, MATCH(ABS(P8), $E$47:$E$53, 1))))</f>
        <v>15</v>
      </c>
      <c r="G8" s="17"/>
      <c r="H8" s="2"/>
      <c r="I8" s="27" t="s">
        <v>15</v>
      </c>
      <c r="J8" s="44" t="str">
        <f>J30</f>
        <v>AWAY PLAYER 2</v>
      </c>
      <c r="K8" s="44"/>
      <c r="L8" s="18">
        <f>L30</f>
        <v>1500</v>
      </c>
      <c r="M8" s="30">
        <f>IF(P8&lt;=0,(INDEX($F$47:$F$53, MATCH(ABS(P8), $E$47:$E$53, 1))),(INDEX($G$47:$G$53, MATCH(ABS(P8), $E$47:$E$53, 1))))</f>
        <v>15</v>
      </c>
      <c r="N8" s="17"/>
      <c r="P8" s="13">
        <f>E8-L8</f>
        <v>0</v>
      </c>
      <c r="R8" s="19" t="s">
        <v>16</v>
      </c>
      <c r="T8" s="21" t="s">
        <v>17</v>
      </c>
      <c r="U8" s="21"/>
      <c r="V8" s="21"/>
      <c r="W8" s="21"/>
      <c r="X8" s="21"/>
    </row>
    <row r="9" spans="2:24" ht="30" customHeight="1">
      <c r="B9" s="26" t="s">
        <v>18</v>
      </c>
      <c r="C9" s="43" t="s">
        <v>19</v>
      </c>
      <c r="D9" s="43"/>
      <c r="E9" s="17">
        <v>1500</v>
      </c>
      <c r="F9" s="28">
        <f>IF(P9&gt;0,(INDEX($F$47:$F$53, MATCH(ABS(P9), $E$47:$E$53, 1))),(INDEX($G$47:$G$53, MATCH(ABS(P9), $E$47:$E$53, 1))))</f>
        <v>15</v>
      </c>
      <c r="G9" s="17"/>
      <c r="H9" s="2"/>
      <c r="I9" s="27" t="s">
        <v>20</v>
      </c>
      <c r="J9" s="44" t="str">
        <f>J29</f>
        <v>AWAY PLAYER 1</v>
      </c>
      <c r="K9" s="44"/>
      <c r="L9" s="18">
        <f>L29</f>
        <v>1500</v>
      </c>
      <c r="M9" s="30">
        <f>IF(P9&lt;=0,(INDEX($F$47:$F$53, MATCH(ABS(P9), $E$47:$E$53, 1))),(INDEX($G$47:$G$53, MATCH(ABS(P9), $E$47:$E$53, 1))))</f>
        <v>15</v>
      </c>
      <c r="N9" s="17"/>
      <c r="P9" s="13">
        <f t="shared" ref="P9:P11" si="0">E9-L9</f>
        <v>0</v>
      </c>
      <c r="R9" s="18" t="s">
        <v>21</v>
      </c>
      <c r="T9" s="21" t="s">
        <v>22</v>
      </c>
      <c r="U9" s="21"/>
      <c r="V9" s="21"/>
      <c r="W9" s="21"/>
      <c r="X9" s="21"/>
    </row>
    <row r="10" spans="2:24" ht="30" customHeight="1">
      <c r="B10" s="26" t="s">
        <v>23</v>
      </c>
      <c r="C10" s="43" t="s">
        <v>24</v>
      </c>
      <c r="D10" s="43"/>
      <c r="E10" s="17">
        <v>1500</v>
      </c>
      <c r="F10" s="28">
        <f>IF(P10&gt;0,(INDEX($F$47:$F$53, MATCH(ABS(P10), $E$47:$E$53, 1))),(INDEX($G$47:$G$53, MATCH(ABS(P10), $E$47:$E$53, 1))))</f>
        <v>15</v>
      </c>
      <c r="G10" s="17"/>
      <c r="H10" s="2"/>
      <c r="I10" s="27" t="s">
        <v>25</v>
      </c>
      <c r="J10" s="35" t="str">
        <f>J32</f>
        <v>AWAY PLAYER 4</v>
      </c>
      <c r="K10" s="36"/>
      <c r="L10" s="18">
        <f>L32</f>
        <v>1500</v>
      </c>
      <c r="M10" s="30">
        <f>IF(P10&lt;=0,(INDEX($F$47:$F$53, MATCH(ABS(P10), $E$47:$E$53, 1))),(INDEX($G$47:$G$53, MATCH(ABS(P10), $E$47:$E$53, 1))))</f>
        <v>15</v>
      </c>
      <c r="N10" s="17"/>
      <c r="P10" s="13">
        <f t="shared" si="0"/>
        <v>0</v>
      </c>
      <c r="R10" s="20" t="s">
        <v>26</v>
      </c>
      <c r="T10" s="16" t="s">
        <v>27</v>
      </c>
      <c r="U10" s="21"/>
      <c r="V10" s="21"/>
      <c r="W10" s="21"/>
      <c r="X10" s="21"/>
    </row>
    <row r="11" spans="2:24" ht="30" customHeight="1">
      <c r="B11" s="26" t="s">
        <v>28</v>
      </c>
      <c r="C11" s="43" t="s">
        <v>29</v>
      </c>
      <c r="D11" s="43"/>
      <c r="E11" s="17">
        <v>1500</v>
      </c>
      <c r="F11" s="28">
        <f>IF(P11&gt;0,(INDEX($F$47:$F$53, MATCH(ABS(P11), $E$47:$E$53, 1))),(INDEX($G$47:$G$53, MATCH(ABS(P11), $E$47:$E$53, 1))))</f>
        <v>15</v>
      </c>
      <c r="G11" s="17"/>
      <c r="H11" s="2"/>
      <c r="I11" s="27" t="s">
        <v>30</v>
      </c>
      <c r="J11" s="32" t="str">
        <f>J31</f>
        <v>AWAY PLAYER 3</v>
      </c>
      <c r="K11" s="32"/>
      <c r="L11" s="18">
        <f>L31</f>
        <v>1500</v>
      </c>
      <c r="M11" s="30">
        <f>IF(P11&lt;=0,(INDEX($F$47:$F$53, MATCH(ABS(P11), $E$47:$E$53, 1))),(INDEX($G$47:$G$53, MATCH(ABS(P11), $E$47:$E$53, 1))))</f>
        <v>15</v>
      </c>
      <c r="N11" s="17"/>
      <c r="P11" s="13">
        <f t="shared" si="0"/>
        <v>0</v>
      </c>
      <c r="R11" s="21" t="s">
        <v>31</v>
      </c>
      <c r="T11" s="16" t="s">
        <v>32</v>
      </c>
      <c r="U11" s="21"/>
      <c r="V11" s="21"/>
      <c r="W11" s="21"/>
      <c r="X11" s="21"/>
    </row>
    <row r="12" spans="2:24" ht="24.95" customHeight="1">
      <c r="B12" s="2"/>
      <c r="C12" s="2"/>
      <c r="D12" s="2"/>
      <c r="E12" s="2"/>
      <c r="F12" s="29"/>
      <c r="G12" s="23">
        <f>SUM(G8:G11)</f>
        <v>0</v>
      </c>
      <c r="M12" s="33"/>
      <c r="N12" s="23">
        <f>SUM(N8:N11)</f>
        <v>0</v>
      </c>
    </row>
    <row r="13" spans="2:24" ht="5.0999999999999996" customHeight="1">
      <c r="F13" s="33"/>
      <c r="M13" s="33"/>
    </row>
    <row r="14" spans="2:24">
      <c r="B14" s="1" t="s">
        <v>33</v>
      </c>
      <c r="E14" t="s">
        <v>8</v>
      </c>
      <c r="F14" s="33" t="s">
        <v>9</v>
      </c>
      <c r="G14" t="s">
        <v>10</v>
      </c>
      <c r="I14" s="1" t="s">
        <v>33</v>
      </c>
      <c r="L14" t="s">
        <v>8</v>
      </c>
      <c r="M14" s="33" t="s">
        <v>9</v>
      </c>
      <c r="N14" t="s">
        <v>10</v>
      </c>
      <c r="P14" s="12" t="s">
        <v>11</v>
      </c>
    </row>
    <row r="15" spans="2:24" ht="30" customHeight="1">
      <c r="B15" s="27" t="str">
        <f>B8</f>
        <v>B1</v>
      </c>
      <c r="C15" s="44" t="str">
        <f>C8</f>
        <v>HOME PLAYER 1</v>
      </c>
      <c r="D15" s="44"/>
      <c r="E15" s="18">
        <f>E8</f>
        <v>1500</v>
      </c>
      <c r="F15" s="30">
        <f>IF(P15&gt;0,(INDEX($F$47:$F$53, MATCH(ABS(P15), $E$47:$E$53, 1))),(INDEX($G$47:$G$53, MATCH(ABS(P15), $E$47:$E$53, 1))))</f>
        <v>15</v>
      </c>
      <c r="G15" s="17"/>
      <c r="H15" s="2"/>
      <c r="I15" s="27" t="s">
        <v>25</v>
      </c>
      <c r="J15" s="35" t="str">
        <f>J32</f>
        <v>AWAY PLAYER 4</v>
      </c>
      <c r="K15" s="36"/>
      <c r="L15" s="18">
        <f>L32</f>
        <v>1500</v>
      </c>
      <c r="M15" s="30">
        <f>IF(P15&lt;=0,(INDEX($F$47:$F$53, MATCH(ABS(P15), $E$47:$E$53, 1))),(INDEX($G$47:$G$53, MATCH(ABS(P15), $E$47:$E$53, 1))))</f>
        <v>15</v>
      </c>
      <c r="N15" s="17"/>
      <c r="P15" s="13">
        <f>E15-L15</f>
        <v>0</v>
      </c>
    </row>
    <row r="16" spans="2:24" ht="30" customHeight="1">
      <c r="B16" s="27" t="str">
        <f t="shared" ref="B16:C16" si="1">B9</f>
        <v>B2</v>
      </c>
      <c r="C16" s="44" t="str">
        <f t="shared" si="1"/>
        <v>HOME PLAYER 2</v>
      </c>
      <c r="D16" s="44"/>
      <c r="E16" s="18">
        <f t="shared" ref="E16:E18" si="2">E9</f>
        <v>1500</v>
      </c>
      <c r="F16" s="30">
        <f>IF(P16&gt;0,(INDEX($F$47:$F$53, MATCH(ABS(P16), $E$47:$E$53, 1))),(INDEX($G$47:$G$53, MATCH(ABS(P16), $E$47:$E$53, 1))))</f>
        <v>15</v>
      </c>
      <c r="G16" s="17"/>
      <c r="H16" s="2"/>
      <c r="I16" s="27" t="s">
        <v>30</v>
      </c>
      <c r="J16" s="32" t="str">
        <f>J31</f>
        <v>AWAY PLAYER 3</v>
      </c>
      <c r="K16" s="32"/>
      <c r="L16" s="18">
        <f>L31</f>
        <v>1500</v>
      </c>
      <c r="M16" s="30">
        <f>IF(P16&lt;=0,(INDEX($F$47:$F$53, MATCH(ABS(P16), $E$47:$E$53, 1))),(INDEX($G$47:$G$53, MATCH(ABS(P16), $E$47:$E$53, 1))))</f>
        <v>15</v>
      </c>
      <c r="N16" s="17"/>
      <c r="P16" s="13">
        <f t="shared" ref="P16:P18" si="3">E16-L16</f>
        <v>0</v>
      </c>
    </row>
    <row r="17" spans="2:16" ht="30" customHeight="1">
      <c r="B17" s="27" t="str">
        <f t="shared" ref="B17:C17" si="4">B10</f>
        <v>B3</v>
      </c>
      <c r="C17" s="44" t="str">
        <f t="shared" si="4"/>
        <v>HOME PLAYER 3</v>
      </c>
      <c r="D17" s="44"/>
      <c r="E17" s="18">
        <f t="shared" si="2"/>
        <v>1500</v>
      </c>
      <c r="F17" s="30">
        <f>IF(P17&gt;0,(INDEX($F$47:$F$53, MATCH(ABS(P17), $E$47:$E$53, 1))),(INDEX($G$47:$G$53, MATCH(ABS(P17), $E$47:$E$53, 1))))</f>
        <v>15</v>
      </c>
      <c r="G17" s="17"/>
      <c r="H17" s="2"/>
      <c r="I17" s="27" t="s">
        <v>15</v>
      </c>
      <c r="J17" s="44" t="str">
        <f>J30</f>
        <v>AWAY PLAYER 2</v>
      </c>
      <c r="K17" s="44"/>
      <c r="L17" s="18">
        <f>L30</f>
        <v>1500</v>
      </c>
      <c r="M17" s="30">
        <f>IF(P17&lt;=0,(INDEX($F$47:$F$53, MATCH(ABS(P17), $E$47:$E$53, 1))),(INDEX($G$47:$G$53, MATCH(ABS(P17), $E$47:$E$53, 1))))</f>
        <v>15</v>
      </c>
      <c r="N17" s="17"/>
      <c r="P17" s="13">
        <f t="shared" si="3"/>
        <v>0</v>
      </c>
    </row>
    <row r="18" spans="2:16" ht="30" customHeight="1">
      <c r="B18" s="27" t="str">
        <f t="shared" ref="B18:C18" si="5">B11</f>
        <v>B4</v>
      </c>
      <c r="C18" s="44" t="str">
        <f t="shared" si="5"/>
        <v>HOME PLAYER 4</v>
      </c>
      <c r="D18" s="44"/>
      <c r="E18" s="18">
        <f t="shared" si="2"/>
        <v>1500</v>
      </c>
      <c r="F18" s="30">
        <f>IF(P18&gt;0,(INDEX($F$47:$F$53, MATCH(ABS(P18), $E$47:$E$53, 1))),(INDEX($G$47:$G$53, MATCH(ABS(P18), $E$47:$E$53, 1))))</f>
        <v>15</v>
      </c>
      <c r="G18" s="17"/>
      <c r="H18" s="2"/>
      <c r="I18" s="27" t="s">
        <v>20</v>
      </c>
      <c r="J18" s="44" t="str">
        <f>J29</f>
        <v>AWAY PLAYER 1</v>
      </c>
      <c r="K18" s="44"/>
      <c r="L18" s="18">
        <f>L29</f>
        <v>1500</v>
      </c>
      <c r="M18" s="30">
        <f>IF(P18&lt;=0,(INDEX($F$47:$F$53, MATCH(ABS(P18), $E$47:$E$53, 1))),(INDEX($G$47:$G$53, MATCH(ABS(P18), $E$47:$E$53, 1))))</f>
        <v>15</v>
      </c>
      <c r="N18" s="17"/>
      <c r="P18" s="13">
        <f t="shared" si="3"/>
        <v>0</v>
      </c>
    </row>
    <row r="19" spans="2:16" ht="24.95" customHeight="1">
      <c r="F19" s="33"/>
      <c r="G19" s="23">
        <f>SUM(G15:G18)</f>
        <v>0</v>
      </c>
      <c r="M19" s="33"/>
      <c r="N19" s="23">
        <f>SUM(N15:N18)</f>
        <v>0</v>
      </c>
    </row>
    <row r="20" spans="2:16" ht="5.0999999999999996" customHeight="1">
      <c r="F20" s="33"/>
      <c r="M20" s="33"/>
    </row>
    <row r="21" spans="2:16">
      <c r="B21" s="1" t="s">
        <v>34</v>
      </c>
      <c r="E21" t="s">
        <v>8</v>
      </c>
      <c r="F21" s="33" t="s">
        <v>9</v>
      </c>
      <c r="G21" t="s">
        <v>10</v>
      </c>
      <c r="I21" s="1" t="s">
        <v>34</v>
      </c>
      <c r="L21" t="s">
        <v>8</v>
      </c>
      <c r="M21" s="33" t="s">
        <v>9</v>
      </c>
      <c r="N21" t="s">
        <v>10</v>
      </c>
      <c r="P21" s="12" t="s">
        <v>11</v>
      </c>
    </row>
    <row r="22" spans="2:16" ht="30" customHeight="1">
      <c r="B22" s="27" t="str">
        <f>B8</f>
        <v>B1</v>
      </c>
      <c r="C22" s="44" t="str">
        <f>C8</f>
        <v>HOME PLAYER 1</v>
      </c>
      <c r="D22" s="44"/>
      <c r="E22" s="18">
        <f>E8</f>
        <v>1500</v>
      </c>
      <c r="F22" s="30">
        <f>IF(P22&gt;0,(INDEX($F$47:$F$53, MATCH(ABS(P22), $E$47:$E$53, 1))),(INDEX($G$47:$G$53, MATCH(ABS(P22), $E$47:$E$53, 1))))</f>
        <v>15</v>
      </c>
      <c r="G22" s="17"/>
      <c r="H22" s="2"/>
      <c r="I22" s="27" t="s">
        <v>30</v>
      </c>
      <c r="J22" s="32" t="str">
        <f>J31</f>
        <v>AWAY PLAYER 3</v>
      </c>
      <c r="K22" s="32"/>
      <c r="L22" s="18">
        <f>L31</f>
        <v>1500</v>
      </c>
      <c r="M22" s="30">
        <f>IF(P22&lt;=0,(INDEX($F$47:$F$53, MATCH(ABS(P22), $E$47:$E$53, 1))),(INDEX($G$47:$G$53, MATCH(ABS(P22), $E$47:$E$53, 1))))</f>
        <v>15</v>
      </c>
      <c r="N22" s="17"/>
      <c r="P22" s="13">
        <f>E22-L22</f>
        <v>0</v>
      </c>
    </row>
    <row r="23" spans="2:16" ht="30" customHeight="1">
      <c r="B23" s="27" t="str">
        <f t="shared" ref="B23:C23" si="6">B9</f>
        <v>B2</v>
      </c>
      <c r="C23" s="44" t="str">
        <f t="shared" si="6"/>
        <v>HOME PLAYER 2</v>
      </c>
      <c r="D23" s="44"/>
      <c r="E23" s="18">
        <f t="shared" ref="E23:E25" si="7">E9</f>
        <v>1500</v>
      </c>
      <c r="F23" s="30">
        <f>IF(P23&gt;0,(INDEX($F$47:$F$53, MATCH(ABS(P23), $E$47:$E$53, 1))),(INDEX($G$47:$G$53, MATCH(ABS(P23), $E$47:$E$53, 1))))</f>
        <v>15</v>
      </c>
      <c r="G23" s="17"/>
      <c r="H23" s="2"/>
      <c r="I23" s="27" t="s">
        <v>25</v>
      </c>
      <c r="J23" s="35" t="str">
        <f>J32</f>
        <v>AWAY PLAYER 4</v>
      </c>
      <c r="K23" s="36"/>
      <c r="L23" s="18">
        <f>L32</f>
        <v>1500</v>
      </c>
      <c r="M23" s="30">
        <f>IF(P23&lt;=0,(INDEX($F$47:$F$53, MATCH(ABS(P23), $E$47:$E$53, 1))),(INDEX($G$47:$G$53, MATCH(ABS(P23), $E$47:$E$53, 1))))</f>
        <v>15</v>
      </c>
      <c r="N23" s="17"/>
      <c r="P23" s="13">
        <f t="shared" ref="P23:P25" si="8">E23-L23</f>
        <v>0</v>
      </c>
    </row>
    <row r="24" spans="2:16" ht="30" customHeight="1">
      <c r="B24" s="27" t="str">
        <f t="shared" ref="B24:C24" si="9">B10</f>
        <v>B3</v>
      </c>
      <c r="C24" s="44" t="str">
        <f t="shared" si="9"/>
        <v>HOME PLAYER 3</v>
      </c>
      <c r="D24" s="44"/>
      <c r="E24" s="18">
        <f t="shared" si="7"/>
        <v>1500</v>
      </c>
      <c r="F24" s="30">
        <f>IF(P24&gt;0,(INDEX($F$47:$F$53, MATCH(ABS(P24), $E$47:$E$53, 1))),(INDEX($G$47:$G$53, MATCH(ABS(P24), $E$47:$E$53, 1))))</f>
        <v>15</v>
      </c>
      <c r="G24" s="17"/>
      <c r="H24" s="2"/>
      <c r="I24" s="27" t="s">
        <v>20</v>
      </c>
      <c r="J24" s="44" t="str">
        <f>J29</f>
        <v>AWAY PLAYER 1</v>
      </c>
      <c r="K24" s="44"/>
      <c r="L24" s="18">
        <f>L29</f>
        <v>1500</v>
      </c>
      <c r="M24" s="30">
        <f>IF(P24&lt;=0,(INDEX($F$47:$F$53, MATCH(ABS(P24), $E$47:$E$53, 1))),(INDEX($G$47:$G$53, MATCH(ABS(P24), $E$47:$E$53, 1))))</f>
        <v>15</v>
      </c>
      <c r="N24" s="17"/>
      <c r="P24" s="13">
        <f t="shared" si="8"/>
        <v>0</v>
      </c>
    </row>
    <row r="25" spans="2:16" ht="30" customHeight="1">
      <c r="B25" s="27" t="str">
        <f t="shared" ref="B25:C25" si="10">B11</f>
        <v>B4</v>
      </c>
      <c r="C25" s="44" t="str">
        <f t="shared" si="10"/>
        <v>HOME PLAYER 4</v>
      </c>
      <c r="D25" s="44"/>
      <c r="E25" s="18">
        <f t="shared" si="7"/>
        <v>1500</v>
      </c>
      <c r="F25" s="30">
        <f>IF(P25&gt;0,(INDEX($F$47:$F$53, MATCH(ABS(P25), $E$47:$E$53, 1))),(INDEX($G$47:$G$53, MATCH(ABS(P25), $E$47:$E$53, 1))))</f>
        <v>15</v>
      </c>
      <c r="G25" s="17"/>
      <c r="H25" s="2"/>
      <c r="I25" s="27" t="s">
        <v>15</v>
      </c>
      <c r="J25" s="44" t="str">
        <f>J30</f>
        <v>AWAY PLAYER 2</v>
      </c>
      <c r="K25" s="44"/>
      <c r="L25" s="18">
        <f>L30</f>
        <v>1500</v>
      </c>
      <c r="M25" s="30">
        <f>IF(P25&lt;=0,(INDEX($F$47:$F$53, MATCH(ABS(P25), $E$47:$E$53, 1))),(INDEX($G$47:$G$53, MATCH(ABS(P25), $E$47:$E$53, 1))))</f>
        <v>15</v>
      </c>
      <c r="N25" s="17"/>
      <c r="P25" s="13">
        <f t="shared" si="8"/>
        <v>0</v>
      </c>
    </row>
    <row r="26" spans="2:16" ht="24.95" customHeight="1">
      <c r="F26" s="33"/>
      <c r="G26" s="23">
        <f>SUM(G22:G25)</f>
        <v>0</v>
      </c>
      <c r="M26" s="33"/>
      <c r="N26" s="23">
        <f>SUM(N22:N25)</f>
        <v>0</v>
      </c>
    </row>
    <row r="27" spans="2:16" ht="5.0999999999999996" customHeight="1">
      <c r="F27" s="33"/>
      <c r="M27" s="33"/>
    </row>
    <row r="28" spans="2:16" ht="15.75" thickBot="1">
      <c r="B28" s="1" t="s">
        <v>35</v>
      </c>
      <c r="E28" t="s">
        <v>8</v>
      </c>
      <c r="F28" s="33" t="s">
        <v>9</v>
      </c>
      <c r="G28" t="s">
        <v>10</v>
      </c>
      <c r="I28" s="1" t="s">
        <v>35</v>
      </c>
      <c r="L28" t="s">
        <v>8</v>
      </c>
      <c r="M28" s="33" t="s">
        <v>9</v>
      </c>
      <c r="N28" t="s">
        <v>10</v>
      </c>
      <c r="P28" s="12" t="s">
        <v>11</v>
      </c>
    </row>
    <row r="29" spans="2:16" ht="30" customHeight="1">
      <c r="B29" s="27" t="str">
        <f>B8</f>
        <v>B1</v>
      </c>
      <c r="C29" s="44" t="str">
        <f>C8</f>
        <v>HOME PLAYER 1</v>
      </c>
      <c r="D29" s="44"/>
      <c r="E29" s="18">
        <f>E8</f>
        <v>1500</v>
      </c>
      <c r="F29" s="30">
        <f>IF(P29&gt;0,(INDEX($F$47:$F$53, MATCH(ABS(P29), $E$47:$E$53, 1))),(INDEX($G$47:$G$53, MATCH(ABS(P29), $E$47:$E$53, 1))))</f>
        <v>15</v>
      </c>
      <c r="G29" s="17"/>
      <c r="H29" s="2"/>
      <c r="I29" s="26" t="s">
        <v>20</v>
      </c>
      <c r="J29" s="43" t="s">
        <v>36</v>
      </c>
      <c r="K29" s="43"/>
      <c r="L29" s="17">
        <v>1500</v>
      </c>
      <c r="M29" s="30">
        <f>IF(P29&lt;=0,(INDEX($F$47:$F$53, MATCH(ABS(P29), $E$47:$E$53, 1))),(INDEX($G$47:$G$53, MATCH(ABS(P29), $E$47:$E$53, 1))))</f>
        <v>15</v>
      </c>
      <c r="N29" s="17"/>
      <c r="P29" s="13">
        <f>E29-L29</f>
        <v>0</v>
      </c>
    </row>
    <row r="30" spans="2:16" ht="30" customHeight="1">
      <c r="B30" s="27" t="str">
        <f t="shared" ref="B30:C30" si="11">B9</f>
        <v>B2</v>
      </c>
      <c r="C30" s="44" t="str">
        <f t="shared" si="11"/>
        <v>HOME PLAYER 2</v>
      </c>
      <c r="D30" s="44"/>
      <c r="E30" s="18">
        <f t="shared" ref="E30:E32" si="12">E9</f>
        <v>1500</v>
      </c>
      <c r="F30" s="30">
        <f>IF(P30&gt;0,(INDEX($F$47:$F$53, MATCH(ABS(P30), $E$47:$E$53, 1))),(INDEX($G$47:$G$53, MATCH(ABS(P30), $E$47:$E$53, 1))))</f>
        <v>15</v>
      </c>
      <c r="G30" s="17"/>
      <c r="H30" s="2"/>
      <c r="I30" s="26" t="s">
        <v>15</v>
      </c>
      <c r="J30" s="43" t="s">
        <v>37</v>
      </c>
      <c r="K30" s="43"/>
      <c r="L30" s="17">
        <v>1500</v>
      </c>
      <c r="M30" s="30">
        <f>IF(P30&lt;=0,(INDEX($F$47:$F$53, MATCH(ABS(P30), $E$47:$E$53, 1))),(INDEX($G$47:$G$53, MATCH(ABS(P30), $E$47:$E$53, 1))))</f>
        <v>15</v>
      </c>
      <c r="N30" s="17"/>
      <c r="P30" s="13">
        <f t="shared" ref="P30:P32" si="13">E30-L30</f>
        <v>0</v>
      </c>
    </row>
    <row r="31" spans="2:16" ht="30" customHeight="1">
      <c r="B31" s="27" t="str">
        <f t="shared" ref="B31:C31" si="14">B10</f>
        <v>B3</v>
      </c>
      <c r="C31" s="44" t="str">
        <f t="shared" si="14"/>
        <v>HOME PLAYER 3</v>
      </c>
      <c r="D31" s="44"/>
      <c r="E31" s="18">
        <f t="shared" si="12"/>
        <v>1500</v>
      </c>
      <c r="F31" s="30">
        <f>IF(P31&gt;0,(INDEX($F$47:$F$53, MATCH(ABS(P31), $E$47:$E$53, 1))),(INDEX($G$47:$G$53, MATCH(ABS(P31), $E$47:$E$53, 1))))</f>
        <v>15</v>
      </c>
      <c r="G31" s="17"/>
      <c r="H31" s="2"/>
      <c r="I31" s="26" t="s">
        <v>30</v>
      </c>
      <c r="J31" s="31" t="s">
        <v>38</v>
      </c>
      <c r="K31" s="31"/>
      <c r="L31" s="17">
        <v>1500</v>
      </c>
      <c r="M31" s="30">
        <f>IF(P31&lt;=0,(INDEX($F$47:$F$53, MATCH(ABS(P31), $E$47:$E$53, 1))),(INDEX($G$47:$G$53, MATCH(ABS(P31), $E$47:$E$53, 1))))</f>
        <v>15</v>
      </c>
      <c r="N31" s="17"/>
      <c r="P31" s="13">
        <f t="shared" si="13"/>
        <v>0</v>
      </c>
    </row>
    <row r="32" spans="2:16" ht="30" customHeight="1">
      <c r="B32" s="27" t="str">
        <f t="shared" ref="B32:C32" si="15">B11</f>
        <v>B4</v>
      </c>
      <c r="C32" s="44" t="str">
        <f t="shared" si="15"/>
        <v>HOME PLAYER 4</v>
      </c>
      <c r="D32" s="44"/>
      <c r="E32" s="18">
        <f t="shared" si="12"/>
        <v>1500</v>
      </c>
      <c r="F32" s="30">
        <f>IF(P32&gt;0,(INDEX($F$47:$F$53, MATCH(ABS(P32), $E$47:$E$53, 1))),(INDEX($G$47:$G$53, MATCH(ABS(P32), $E$47:$E$53, 1))))</f>
        <v>15</v>
      </c>
      <c r="G32" s="17"/>
      <c r="H32" s="2"/>
      <c r="I32" s="26" t="s">
        <v>25</v>
      </c>
      <c r="J32" s="37" t="s">
        <v>39</v>
      </c>
      <c r="K32" s="38"/>
      <c r="L32" s="17">
        <v>1500</v>
      </c>
      <c r="M32" s="30">
        <f>IF(P32&lt;=0,(INDEX($F$47:$F$53, MATCH(ABS(P32), $E$47:$E$53, 1))),(INDEX($G$47:$G$53, MATCH(ABS(P32), $E$47:$E$53, 1))))</f>
        <v>15</v>
      </c>
      <c r="N32" s="17"/>
      <c r="P32" s="13">
        <f t="shared" si="13"/>
        <v>0</v>
      </c>
    </row>
    <row r="33" spans="4:14" ht="30" customHeight="1">
      <c r="G33" s="23">
        <f>SUM(G29:G32)</f>
        <v>0</v>
      </c>
      <c r="N33" s="23">
        <f>SUM(N29:N32)</f>
        <v>0</v>
      </c>
    </row>
    <row r="34" spans="4:14" ht="17.25" customHeight="1"/>
    <row r="35" spans="4:14" ht="30.75" customHeight="1">
      <c r="F35" s="2" t="s">
        <v>40</v>
      </c>
      <c r="G35" s="25">
        <f>SUM(G33,G12,G19,G26)</f>
        <v>0</v>
      </c>
      <c r="M35" s="2" t="s">
        <v>40</v>
      </c>
      <c r="N35" s="24">
        <f>SUM(N33,N26,N19,N12)</f>
        <v>0</v>
      </c>
    </row>
    <row r="36" spans="4:14" ht="20.25" customHeight="1"/>
    <row r="37" spans="4:14">
      <c r="D37" s="51" t="s">
        <v>41</v>
      </c>
      <c r="E37" s="52"/>
      <c r="F37" s="53" t="s">
        <v>42</v>
      </c>
      <c r="G37" s="53"/>
      <c r="H37" s="3"/>
      <c r="I37" s="53" t="s">
        <v>43</v>
      </c>
      <c r="J37" s="54"/>
    </row>
    <row r="38" spans="4:14">
      <c r="D38" s="4" t="s">
        <v>44</v>
      </c>
      <c r="E38" s="5" t="s">
        <v>45</v>
      </c>
      <c r="F38" s="5">
        <v>15</v>
      </c>
      <c r="G38" s="5" t="s">
        <v>46</v>
      </c>
      <c r="H38" s="5"/>
      <c r="I38" s="5">
        <v>15</v>
      </c>
      <c r="J38" s="6" t="s">
        <v>46</v>
      </c>
    </row>
    <row r="39" spans="4:14">
      <c r="D39" s="7" t="s">
        <v>47</v>
      </c>
      <c r="E39" s="5" t="s">
        <v>45</v>
      </c>
      <c r="F39" s="5">
        <v>12</v>
      </c>
      <c r="G39" s="5" t="s">
        <v>46</v>
      </c>
      <c r="H39" s="5"/>
      <c r="I39" s="5">
        <v>18</v>
      </c>
      <c r="J39" s="6" t="s">
        <v>46</v>
      </c>
    </row>
    <row r="40" spans="4:14">
      <c r="D40" s="8" t="s">
        <v>48</v>
      </c>
      <c r="E40" s="5" t="s">
        <v>45</v>
      </c>
      <c r="F40" s="5">
        <v>9</v>
      </c>
      <c r="G40" s="5" t="s">
        <v>46</v>
      </c>
      <c r="H40" s="5"/>
      <c r="I40" s="5">
        <v>21</v>
      </c>
      <c r="J40" s="6" t="s">
        <v>46</v>
      </c>
    </row>
    <row r="41" spans="4:14">
      <c r="D41" s="8" t="s">
        <v>49</v>
      </c>
      <c r="E41" s="5" t="s">
        <v>45</v>
      </c>
      <c r="F41" s="5">
        <v>7</v>
      </c>
      <c r="G41" s="5" t="s">
        <v>46</v>
      </c>
      <c r="H41" s="5"/>
      <c r="I41" s="5">
        <v>23</v>
      </c>
      <c r="J41" s="6" t="s">
        <v>46</v>
      </c>
    </row>
    <row r="42" spans="4:14">
      <c r="D42" s="8" t="s">
        <v>50</v>
      </c>
      <c r="E42" s="5" t="s">
        <v>45</v>
      </c>
      <c r="F42" s="5">
        <v>5</v>
      </c>
      <c r="G42" s="5" t="s">
        <v>46</v>
      </c>
      <c r="H42" s="5"/>
      <c r="I42" s="5">
        <v>25</v>
      </c>
      <c r="J42" s="6" t="s">
        <v>46</v>
      </c>
    </row>
    <row r="43" spans="4:14">
      <c r="D43" s="8" t="s">
        <v>51</v>
      </c>
      <c r="E43" s="5" t="s">
        <v>45</v>
      </c>
      <c r="F43" s="5">
        <v>4</v>
      </c>
      <c r="G43" s="5" t="s">
        <v>46</v>
      </c>
      <c r="H43" s="5"/>
      <c r="I43" s="5">
        <v>26</v>
      </c>
      <c r="J43" s="6" t="s">
        <v>46</v>
      </c>
    </row>
    <row r="44" spans="4:14" ht="15.75" customHeight="1">
      <c r="D44" s="9" t="s">
        <v>52</v>
      </c>
      <c r="E44" s="10" t="s">
        <v>45</v>
      </c>
      <c r="F44" s="10">
        <v>3</v>
      </c>
      <c r="G44" s="10" t="s">
        <v>46</v>
      </c>
      <c r="H44" s="10"/>
      <c r="I44" s="10">
        <v>27</v>
      </c>
      <c r="J44" s="11" t="s">
        <v>46</v>
      </c>
    </row>
    <row r="46" spans="4:14" ht="27.75">
      <c r="E46" s="15" t="s">
        <v>53</v>
      </c>
      <c r="F46" s="15" t="s">
        <v>54</v>
      </c>
      <c r="G46" s="15" t="s">
        <v>55</v>
      </c>
    </row>
    <row r="47" spans="4:14">
      <c r="E47" s="16">
        <v>0</v>
      </c>
      <c r="F47" s="16">
        <v>15</v>
      </c>
      <c r="G47" s="16">
        <v>15</v>
      </c>
    </row>
    <row r="48" spans="4:14">
      <c r="E48" s="16">
        <v>75</v>
      </c>
      <c r="F48" s="16">
        <v>12</v>
      </c>
      <c r="G48" s="16">
        <v>18</v>
      </c>
    </row>
    <row r="49" spans="2:18">
      <c r="E49" s="16">
        <v>150</v>
      </c>
      <c r="F49" s="16">
        <v>9</v>
      </c>
      <c r="G49" s="16">
        <v>21</v>
      </c>
    </row>
    <row r="50" spans="2:18">
      <c r="E50" s="16">
        <v>225</v>
      </c>
      <c r="F50" s="16">
        <v>7</v>
      </c>
      <c r="G50" s="16">
        <v>23</v>
      </c>
    </row>
    <row r="51" spans="2:18">
      <c r="E51" s="16">
        <v>300</v>
      </c>
      <c r="F51" s="16">
        <v>5</v>
      </c>
      <c r="G51" s="16">
        <v>25</v>
      </c>
    </row>
    <row r="52" spans="2:18">
      <c r="E52" s="16">
        <v>375</v>
      </c>
      <c r="F52" s="16">
        <v>4</v>
      </c>
      <c r="G52" s="16">
        <v>26</v>
      </c>
    </row>
    <row r="53" spans="2:18">
      <c r="E53" s="16">
        <v>600</v>
      </c>
      <c r="F53" s="16">
        <v>3</v>
      </c>
      <c r="G53" s="16">
        <v>27</v>
      </c>
    </row>
    <row r="55" spans="2:18" ht="14.25" customHeight="1">
      <c r="B55" s="50" t="s">
        <v>56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</row>
    <row r="56" spans="2:18">
      <c r="B56" s="34" t="s">
        <v>57</v>
      </c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</row>
  </sheetData>
  <sheetProtection sheet="1" objects="1" scenarios="1"/>
  <protectedRanges>
    <protectedRange sqref="C3:F3" name="Home team name"/>
    <protectedRange sqref="J3:M3" name="Away team name"/>
    <protectedRange sqref="O1:P1" name="Date of match"/>
    <protectedRange sqref="C8:E11" name="Home player names"/>
    <protectedRange sqref="E8:E11" name="Home team ratings"/>
    <protectedRange sqref="J29:K32" name="Away team names"/>
    <protectedRange sqref="L29:L32" name="Away team ratings"/>
    <protectedRange sqref="G8:G11 G15:G18 G22:G25 G29:G32 N29:N32 N22:N25 N15:N18 N8:N11" name="Player results"/>
  </protectedRanges>
  <mergeCells count="41">
    <mergeCell ref="C9:D9"/>
    <mergeCell ref="D37:E37"/>
    <mergeCell ref="F37:G37"/>
    <mergeCell ref="I37:J37"/>
    <mergeCell ref="C24:D24"/>
    <mergeCell ref="J24:K24"/>
    <mergeCell ref="C25:D25"/>
    <mergeCell ref="J25:K25"/>
    <mergeCell ref="C29:D29"/>
    <mergeCell ref="J29:K29"/>
    <mergeCell ref="J9:K9"/>
    <mergeCell ref="C10:D10"/>
    <mergeCell ref="C11:D11"/>
    <mergeCell ref="C15:D15"/>
    <mergeCell ref="C16:D16"/>
    <mergeCell ref="O1:P1"/>
    <mergeCell ref="C1:M1"/>
    <mergeCell ref="C5:M5"/>
    <mergeCell ref="C8:D8"/>
    <mergeCell ref="J8:K8"/>
    <mergeCell ref="G3:I3"/>
    <mergeCell ref="C3:F3"/>
    <mergeCell ref="J3:M3"/>
    <mergeCell ref="C2:F2"/>
    <mergeCell ref="J2:M2"/>
    <mergeCell ref="B56:R56"/>
    <mergeCell ref="J10:K10"/>
    <mergeCell ref="J15:K15"/>
    <mergeCell ref="J23:K23"/>
    <mergeCell ref="J32:K32"/>
    <mergeCell ref="C17:D17"/>
    <mergeCell ref="C30:D30"/>
    <mergeCell ref="J30:K30"/>
    <mergeCell ref="C31:D31"/>
    <mergeCell ref="C32:D32"/>
    <mergeCell ref="J17:K17"/>
    <mergeCell ref="C18:D18"/>
    <mergeCell ref="J18:K18"/>
    <mergeCell ref="C22:D22"/>
    <mergeCell ref="C23:D23"/>
    <mergeCell ref="B55:R55"/>
  </mergeCells>
  <dataValidations count="1">
    <dataValidation allowBlank="1" showInputMessage="1" showErrorMessage="1" promptTitle="Enter home team name" sqref="C3:F3" xr:uid="{22094883-E645-4B7F-BDB7-0B2DB002B898}"/>
  </dataValidations>
  <hyperlinks>
    <hyperlink ref="B56:R56" r:id="rId1" display="https://github.com/GhoulishG/KCCA-Summer-Quickplay" xr:uid="{70A4EE14-0396-4A0A-857B-6523800A8095}"/>
  </hyperlinks>
  <pageMargins left="0.70866141732283472" right="0.70866141732283472" top="0.74803149606299213" bottom="0.74803149606299213" header="0.31496062992125984" footer="0.31496062992125984"/>
  <pageSetup paperSize="9" scale="81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Wheeler</dc:creator>
  <cp:keywords/>
  <dc:description/>
  <cp:lastModifiedBy>Mason Woodhams</cp:lastModifiedBy>
  <cp:revision/>
  <dcterms:created xsi:type="dcterms:W3CDTF">2017-07-25T06:30:55Z</dcterms:created>
  <dcterms:modified xsi:type="dcterms:W3CDTF">2025-06-30T16:46:51Z</dcterms:modified>
  <cp:category/>
  <cp:contentStatus/>
</cp:coreProperties>
</file>