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Muhammad-PC\Downloads\"/>
    </mc:Choice>
  </mc:AlternateContent>
  <xr:revisionPtr revIDLastSave="0" documentId="13_ncr:1_{6A0CD46D-BE47-4B19-AFF6-8201D4D32CD1}" xr6:coauthVersionLast="36" xr6:coauthVersionMax="47" xr10:uidLastSave="{00000000-0000-0000-0000-000000000000}"/>
  <bookViews>
    <workbookView xWindow="0" yWindow="0" windowWidth="23040" windowHeight="9060" activeTab="2" xr2:uid="{BECDAA7B-CF1E-4389-861D-910939491ABB}"/>
  </bookViews>
  <sheets>
    <sheet name="pivot_tables" sheetId="4" r:id="rId1"/>
    <sheet name="Data" sheetId="1" r:id="rId2"/>
    <sheet name="DASHBOARD" sheetId="2" r:id="rId3"/>
  </sheets>
  <definedNames>
    <definedName name="_xlchart.v1.0" hidden="1">pivot_tables!$S$4:$S$8</definedName>
    <definedName name="_xlchart.v1.1" hidden="1">pivot_tables!$T$4:$T$8</definedName>
    <definedName name="_xlchart.v1.2" hidden="1">pivot_tables!$M$3:$M$8</definedName>
    <definedName name="_xlchart.v1.3" hidden="1">pivot_tables!$N$3:$N$8</definedName>
    <definedName name="_xlchart.v1.4" hidden="1">pivot_tables!$M$3:$M$8</definedName>
    <definedName name="_xlchart.v1.5" hidden="1">pivot_tables!$N$3:$N$8</definedName>
    <definedName name="Slicer_Category">#N/A</definedName>
    <definedName name="Slicer_Region">#N/A</definedName>
    <definedName name="Slicer_Year">#N/A</definedName>
  </definedNames>
  <calcPr calcId="191029"/>
  <pivotCaches>
    <pivotCache cacheId="4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T4" i="4"/>
  <c r="N5" i="4"/>
  <c r="T5" i="4"/>
  <c r="N4" i="4"/>
  <c r="N6" i="4"/>
  <c r="T6" i="4"/>
  <c r="N7" i="4"/>
  <c r="N3" i="4"/>
  <c r="T8" i="4"/>
  <c r="T7" i="4"/>
  <c r="C17" i="4"/>
  <c r="B17" i="4"/>
  <c r="E17" i="4"/>
  <c r="D17" i="4"/>
  <c r="N8" i="4" l="1"/>
</calcChain>
</file>

<file path=xl/sharedStrings.xml><?xml version="1.0" encoding="utf-8"?>
<sst xmlns="http://schemas.openxmlformats.org/spreadsheetml/2006/main" count="4968" uniqueCount="1340">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</sst>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6" formatCode="[$PKR]\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0" borderId="0" xfId="0" applyNumberFormat="1"/>
    <xf numFmtId="166" fontId="0" fillId="0" borderId="0" xfId="0" applyNumberFormat="1"/>
    <xf numFmtId="1" fontId="0" fillId="0" borderId="0" xfId="0" applyNumberFormat="1"/>
  </cellXfs>
  <cellStyles count="1">
    <cellStyle name="Normal" xfId="0" builtinId="0"/>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170" formatCode="0.0"/>
    </dxf>
    <dxf>
      <numFmt numFmtId="1" formatCode="0"/>
    </dxf>
    <dxf>
      <numFmt numFmtId="170" formatCode="0.0"/>
    </dxf>
    <dxf>
      <numFmt numFmtId="1" formatCode="0"/>
    </dxf>
    <dxf>
      <numFmt numFmtId="170" formatCode="0.0"/>
    </dxf>
    <dxf>
      <numFmt numFmtId="170" formatCode="0.0"/>
    </dxf>
    <dxf>
      <numFmt numFmtId="2" formatCode="0.00"/>
    </dxf>
    <dxf>
      <numFmt numFmtId="2" formatCode="0.00"/>
    </dxf>
    <dxf>
      <numFmt numFmtId="170" formatCode="0.0"/>
    </dxf>
    <dxf>
      <numFmt numFmtId="2" formatCode="0.00"/>
    </dxf>
    <dxf>
      <numFmt numFmtId="2" formatCode="0.00"/>
    </dxf>
    <dxf>
      <numFmt numFmtId="2" formatCode="0.00"/>
    </dxf>
    <dxf>
      <numFmt numFmtId="169" formatCode="0.000"/>
    </dxf>
    <dxf>
      <numFmt numFmtId="169" formatCode="0.000"/>
    </dxf>
    <dxf>
      <numFmt numFmtId="2" formatCode="0.00"/>
    </dxf>
    <dxf>
      <numFmt numFmtId="169" formatCode="0.000"/>
    </dxf>
    <dxf>
      <numFmt numFmtId="169" formatCode="0.000"/>
    </dxf>
    <dxf>
      <numFmt numFmtId="169" formatCode="0.000"/>
    </dxf>
    <dxf>
      <numFmt numFmtId="2" formatCode="0.00"/>
    </dxf>
    <dxf>
      <numFmt numFmtId="2" formatCode="0.00"/>
    </dxf>
    <dxf>
      <numFmt numFmtId="169" formatCode="0.000"/>
    </dxf>
    <dxf>
      <numFmt numFmtId="2" formatCode="0.00"/>
    </dxf>
    <dxf>
      <numFmt numFmtId="2" formatCode="0.00"/>
    </dxf>
    <dxf>
      <numFmt numFmtId="2" formatCode="0.00"/>
    </dxf>
    <dxf>
      <numFmt numFmtId="166" formatCode="[$PKR]\ #,##0"/>
    </dxf>
    <dxf>
      <numFmt numFmtId="166" formatCode="[$PKR]\ #,##0"/>
    </dxf>
    <dxf>
      <numFmt numFmtId="2" formatCode="0.0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166" formatCode="[$PKR]\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79"/>
      <tableStyleElement type="headerRow" dxfId="7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Build IMPRESSIVE Excel Interactive Dashboard.xlsx]pivot_tables!PivotTable2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pivot_tables!$H$2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pivot_tables!$G$3:$G$7</c:f>
              <c:strCache>
                <c:ptCount val="4"/>
                <c:pt idx="0">
                  <c:v>Qtr1</c:v>
                </c:pt>
                <c:pt idx="1">
                  <c:v>Qtr2</c:v>
                </c:pt>
                <c:pt idx="2">
                  <c:v>Qtr3</c:v>
                </c:pt>
                <c:pt idx="3">
                  <c:v>Qtr4</c:v>
                </c:pt>
              </c:strCache>
            </c:strRef>
          </c:cat>
          <c:val>
            <c:numRef>
              <c:f>pivot_tables!$H$3:$H$7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9E9BBC9D-4795-46D3-BC23-75BC05ABF983}">
          <cx:dataLabels pos="outEnd">
            <cx:txPr>
              <a:bodyPr spcFirstLastPara="1" vertOverflow="ellipsis" horzOverflow="overflow" wrap="square" lIns="0" tIns="0" rIns="0" bIns="0" anchor="ctr" anchorCtr="1"/>
              <a:lstStyle/>
              <a:p>
                <a:pPr algn="ctr" rtl="0">
                  <a:defRPr sz="1050" b="1" i="0" baseline="0"/>
                </a:pPr>
                <a:endParaRPr lang="en-US" sz="105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connectorLines="1"/>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370114</xdr:colOff>
      <xdr:row>0</xdr:row>
      <xdr:rowOff>0</xdr:rowOff>
    </xdr:from>
    <xdr:to>
      <xdr:col>23</xdr:col>
      <xdr:colOff>57694</xdr:colOff>
      <xdr:row>41</xdr:row>
      <xdr:rowOff>30480</xdr:rowOff>
    </xdr:to>
    <xdr:pic>
      <xdr:nvPicPr>
        <xdr:cNvPr id="3" name="Picture 2">
          <a:extLst>
            <a:ext uri="{FF2B5EF4-FFF2-40B4-BE49-F238E27FC236}">
              <a16:creationId xmlns:a16="http://schemas.microsoft.com/office/drawing/2014/main" id="{A1D2AECB-034A-D9A0-4ED5-EC208B015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0114" y="0"/>
          <a:ext cx="13708380" cy="7617823"/>
        </a:xfrm>
        <a:prstGeom prst="rect">
          <a:avLst/>
        </a:prstGeom>
      </xdr:spPr>
    </xdr:pic>
    <xdr:clientData/>
  </xdr:twoCellAnchor>
  <xdr:twoCellAnchor>
    <xdr:from>
      <xdr:col>1</xdr:col>
      <xdr:colOff>38100</xdr:colOff>
      <xdr:row>9</xdr:row>
      <xdr:rowOff>152400</xdr:rowOff>
    </xdr:from>
    <xdr:to>
      <xdr:col>4</xdr:col>
      <xdr:colOff>449580</xdr:colOff>
      <xdr:row>13</xdr:row>
      <xdr:rowOff>30480</xdr:rowOff>
    </xdr:to>
    <xdr:sp macro="" textlink="pivot_tables!C17">
      <xdr:nvSpPr>
        <xdr:cNvPr id="4" name="Rectangle 3">
          <a:extLst>
            <a:ext uri="{FF2B5EF4-FFF2-40B4-BE49-F238E27FC236}">
              <a16:creationId xmlns:a16="http://schemas.microsoft.com/office/drawing/2014/main" id="{6BFD635F-04F8-BEB7-AA63-FF9D2F031E8C}"/>
            </a:ext>
          </a:extLst>
        </xdr:cNvPr>
        <xdr:cNvSpPr/>
      </xdr:nvSpPr>
      <xdr:spPr>
        <a:xfrm>
          <a:off x="647700" y="1817914"/>
          <a:ext cx="2240280" cy="6183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000" b="1" i="0" u="none" strike="noStrike">
              <a:solidFill>
                <a:srgbClr val="000000"/>
              </a:solidFill>
              <a:latin typeface="Calibri"/>
              <a:cs typeface="Calibri"/>
            </a:rPr>
            <a:pPr algn="ctr"/>
            <a:t>PKR 8,925,312</a:t>
          </a:fld>
          <a:endParaRPr lang="en-IN" sz="2000" b="1"/>
        </a:p>
      </xdr:txBody>
    </xdr:sp>
    <xdr:clientData/>
  </xdr:twoCellAnchor>
  <xdr:twoCellAnchor>
    <xdr:from>
      <xdr:col>5</xdr:col>
      <xdr:colOff>228600</xdr:colOff>
      <xdr:row>9</xdr:row>
      <xdr:rowOff>160020</xdr:rowOff>
    </xdr:from>
    <xdr:to>
      <xdr:col>9</xdr:col>
      <xdr:colOff>30480</xdr:colOff>
      <xdr:row>13</xdr:row>
      <xdr:rowOff>38100</xdr:rowOff>
    </xdr:to>
    <xdr:sp macro="" textlink="pivot_tables!B17">
      <xdr:nvSpPr>
        <xdr:cNvPr id="5" name="Rectangle 4">
          <a:extLst>
            <a:ext uri="{FF2B5EF4-FFF2-40B4-BE49-F238E27FC236}">
              <a16:creationId xmlns:a16="http://schemas.microsoft.com/office/drawing/2014/main" id="{554981B1-164D-CC04-255F-F63D590836E3}"/>
            </a:ext>
          </a:extLst>
        </xdr:cNvPr>
        <xdr:cNvSpPr/>
      </xdr:nvSpPr>
      <xdr:spPr>
        <a:xfrm>
          <a:off x="3276600" y="18059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000" b="1" i="0" u="none" strike="noStrike">
              <a:solidFill>
                <a:srgbClr val="000000"/>
              </a:solidFill>
              <a:latin typeface="Calibri"/>
              <a:cs typeface="Calibri"/>
            </a:rPr>
            <a:pPr algn="ctr"/>
            <a:t>900</a:t>
          </a:fld>
          <a:endParaRPr lang="en-IN" sz="2000" b="1"/>
        </a:p>
      </xdr:txBody>
    </xdr:sp>
    <xdr:clientData/>
  </xdr:twoCellAnchor>
  <xdr:twoCellAnchor>
    <xdr:from>
      <xdr:col>9</xdr:col>
      <xdr:colOff>381000</xdr:colOff>
      <xdr:row>9</xdr:row>
      <xdr:rowOff>121920</xdr:rowOff>
    </xdr:from>
    <xdr:to>
      <xdr:col>13</xdr:col>
      <xdr:colOff>182880</xdr:colOff>
      <xdr:row>13</xdr:row>
      <xdr:rowOff>0</xdr:rowOff>
    </xdr:to>
    <xdr:sp macro="" textlink="pivot_tables!D17">
      <xdr:nvSpPr>
        <xdr:cNvPr id="6" name="Rectangle 5">
          <a:extLst>
            <a:ext uri="{FF2B5EF4-FFF2-40B4-BE49-F238E27FC236}">
              <a16:creationId xmlns:a16="http://schemas.microsoft.com/office/drawing/2014/main" id="{C2C30131-1D21-C182-B05C-3CAFAC2650E9}"/>
            </a:ext>
          </a:extLst>
        </xdr:cNvPr>
        <xdr:cNvSpPr/>
      </xdr:nvSpPr>
      <xdr:spPr>
        <a:xfrm>
          <a:off x="5867400" y="17678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000" b="1" i="0" u="none" strike="noStrike">
              <a:solidFill>
                <a:srgbClr val="000000"/>
              </a:solidFill>
              <a:latin typeface="Calibri"/>
              <a:cs typeface="Calibri"/>
            </a:rPr>
            <a:pPr algn="ctr"/>
            <a:t>3893.8</a:t>
          </a:fld>
          <a:endParaRPr lang="en-IN" sz="2000" b="1"/>
        </a:p>
      </xdr:txBody>
    </xdr:sp>
    <xdr:clientData/>
  </xdr:twoCellAnchor>
  <xdr:twoCellAnchor>
    <xdr:from>
      <xdr:col>13</xdr:col>
      <xdr:colOff>571500</xdr:colOff>
      <xdr:row>9</xdr:row>
      <xdr:rowOff>144780</xdr:rowOff>
    </xdr:from>
    <xdr:to>
      <xdr:col>17</xdr:col>
      <xdr:colOff>373380</xdr:colOff>
      <xdr:row>13</xdr:row>
      <xdr:rowOff>22860</xdr:rowOff>
    </xdr:to>
    <xdr:sp macro="" textlink="pivot_tables!E17">
      <xdr:nvSpPr>
        <xdr:cNvPr id="7" name="Rectangle 6">
          <a:extLst>
            <a:ext uri="{FF2B5EF4-FFF2-40B4-BE49-F238E27FC236}">
              <a16:creationId xmlns:a16="http://schemas.microsoft.com/office/drawing/2014/main" id="{2C17147A-82C2-1413-7F2F-7B8FBFBF8E91}"/>
            </a:ext>
          </a:extLst>
        </xdr:cNvPr>
        <xdr:cNvSpPr/>
      </xdr:nvSpPr>
      <xdr:spPr>
        <a:xfrm>
          <a:off x="8496300" y="179070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000" b="1" i="0" u="none" strike="noStrike">
              <a:solidFill>
                <a:srgbClr val="000000"/>
              </a:solidFill>
              <a:latin typeface="Calibri"/>
              <a:cs typeface="Calibri"/>
            </a:rPr>
            <a:pPr algn="ctr"/>
            <a:t>PKR 892,531</a:t>
          </a:fld>
          <a:endParaRPr lang="en-IN" sz="2000" b="1"/>
        </a:p>
      </xdr:txBody>
    </xdr:sp>
    <xdr:clientData/>
  </xdr:twoCellAnchor>
  <mc:AlternateContent xmlns:mc="http://schemas.openxmlformats.org/markup-compatibility/2006">
    <mc:Choice xmlns:a14="http://schemas.microsoft.com/office/drawing/2010/main" Requires="a14">
      <xdr:twoCellAnchor editAs="oneCell">
        <xdr:from>
          <xdr:col>5</xdr:col>
          <xdr:colOff>129540</xdr:colOff>
          <xdr:row>13</xdr:row>
          <xdr:rowOff>137161</xdr:rowOff>
        </xdr:from>
        <xdr:to>
          <xdr:col>9</xdr:col>
          <xdr:colOff>7620</xdr:colOff>
          <xdr:row>16</xdr:row>
          <xdr:rowOff>138279</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pivot_tables!$B$18" spid="_x0000_s2084"/>
                </a:ext>
              </a:extLst>
            </xdr:cNvPicPr>
          </xdr:nvPicPr>
          <xdr:blipFill>
            <a:blip xmlns:r="http://schemas.openxmlformats.org/officeDocument/2006/relationships" r:embed="rId2"/>
            <a:srcRect/>
            <a:stretch>
              <a:fillRect/>
            </a:stretch>
          </xdr:blipFill>
          <xdr:spPr bwMode="auto">
            <a:xfrm>
              <a:off x="3177540" y="2514601"/>
              <a:ext cx="2316480" cy="54975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129540</xdr:rowOff>
        </xdr:from>
        <xdr:to>
          <xdr:col>4</xdr:col>
          <xdr:colOff>447142</xdr:colOff>
          <xdr:row>16</xdr:row>
          <xdr:rowOff>114300</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pivot_tables!$C$18" spid="_x0000_s2085"/>
                </a:ext>
              </a:extLst>
            </xdr:cNvPicPr>
          </xdr:nvPicPr>
          <xdr:blipFill>
            <a:blip xmlns:r="http://schemas.openxmlformats.org/officeDocument/2006/relationships" r:embed="rId3"/>
            <a:srcRect/>
            <a:stretch>
              <a:fillRect/>
            </a:stretch>
          </xdr:blipFill>
          <xdr:spPr bwMode="auto">
            <a:xfrm>
              <a:off x="609600" y="2506980"/>
              <a:ext cx="2275942" cy="533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498566</xdr:colOff>
          <xdr:row>13</xdr:row>
          <xdr:rowOff>53340</xdr:rowOff>
        </xdr:from>
        <xdr:to>
          <xdr:col>13</xdr:col>
          <xdr:colOff>209006</xdr:colOff>
          <xdr:row>16</xdr:row>
          <xdr:rowOff>70184</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pivot_tables!$D$18" spid="_x0000_s2086"/>
                </a:ext>
              </a:extLst>
            </xdr:cNvPicPr>
          </xdr:nvPicPr>
          <xdr:blipFill>
            <a:blip xmlns:r="http://schemas.openxmlformats.org/officeDocument/2006/relationships" r:embed="rId4"/>
            <a:srcRect/>
            <a:stretch>
              <a:fillRect/>
            </a:stretch>
          </xdr:blipFill>
          <xdr:spPr bwMode="auto">
            <a:xfrm>
              <a:off x="5984966" y="2459083"/>
              <a:ext cx="2148840" cy="57201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601979</xdr:colOff>
          <xdr:row>13</xdr:row>
          <xdr:rowOff>99060</xdr:rowOff>
        </xdr:from>
        <xdr:to>
          <xdr:col>17</xdr:col>
          <xdr:colOff>358140</xdr:colOff>
          <xdr:row>16</xdr:row>
          <xdr:rowOff>137160</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pivot_tables!$E$18" spid="_x0000_s2087"/>
                </a:ext>
              </a:extLst>
            </xdr:cNvPicPr>
          </xdr:nvPicPr>
          <xdr:blipFill>
            <a:blip xmlns:r="http://schemas.openxmlformats.org/officeDocument/2006/relationships" r:embed="rId5"/>
            <a:srcRect/>
            <a:stretch>
              <a:fillRect/>
            </a:stretch>
          </xdr:blipFill>
          <xdr:spPr bwMode="auto">
            <a:xfrm>
              <a:off x="8526779" y="2476500"/>
              <a:ext cx="2194561"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91440</xdr:colOff>
      <xdr:row>9</xdr:row>
      <xdr:rowOff>0</xdr:rowOff>
    </xdr:from>
    <xdr:to>
      <xdr:col>22</xdr:col>
      <xdr:colOff>388620</xdr:colOff>
      <xdr:row>16</xdr:row>
      <xdr:rowOff>106680</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594360</xdr:colOff>
      <xdr:row>20</xdr:row>
      <xdr:rowOff>144780</xdr:rowOff>
    </xdr:from>
    <xdr:to>
      <xdr:col>9</xdr:col>
      <xdr:colOff>114300</xdr:colOff>
      <xdr:row>40</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360" y="3802380"/>
              <a:ext cx="5006340" cy="3512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20</xdr:row>
      <xdr:rowOff>60960</xdr:rowOff>
    </xdr:from>
    <xdr:to>
      <xdr:col>17</xdr:col>
      <xdr:colOff>411480</xdr:colOff>
      <xdr:row>40</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783580" y="3718560"/>
              <a:ext cx="4991100" cy="3672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91440</xdr:colOff>
      <xdr:row>36</xdr:row>
      <xdr:rowOff>30481</xdr:rowOff>
    </xdr:from>
    <xdr:to>
      <xdr:col>22</xdr:col>
      <xdr:colOff>426720</xdr:colOff>
      <xdr:row>39</xdr:row>
      <xdr:rowOff>114301</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64240" y="6692538"/>
              <a:ext cx="2773680" cy="6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20</xdr:row>
      <xdr:rowOff>60961</xdr:rowOff>
    </xdr:from>
    <xdr:to>
      <xdr:col>22</xdr:col>
      <xdr:colOff>411480</xdr:colOff>
      <xdr:row>25</xdr:row>
      <xdr:rowOff>38101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1380" y="3718561"/>
              <a:ext cx="27813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26</xdr:row>
      <xdr:rowOff>30481</xdr:rowOff>
    </xdr:from>
    <xdr:to>
      <xdr:col>22</xdr:col>
      <xdr:colOff>426720</xdr:colOff>
      <xdr:row>35</xdr:row>
      <xdr:rowOff>76201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56620" y="4785361"/>
              <a:ext cx="27813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PC" refreshedDate="45583.88035486111" createdVersion="8" refreshedVersion="6"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1/1/2020"/>
          <s v="Jan"/>
          <s v="Feb"/>
          <s v="Mar"/>
          <s v="Apr"/>
          <s v="May"/>
          <s v="Jun"/>
          <s v="Jul"/>
          <s v="Aug"/>
          <s v="Sep"/>
          <s v="Oct"/>
          <s v="Nov"/>
          <s v="Dec"/>
          <s v="&gt;12/19/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4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1"/>
        <item sd="0" x="2"/>
        <item sd="0" x="3"/>
        <item sd="0" x="4"/>
        <item x="0"/>
        <item x="5"/>
        <item t="default"/>
      </items>
    </pivotField>
    <pivotField showAll="0">
      <items count="6">
        <item sd="0" x="1"/>
        <item sd="0" x="2"/>
        <item sd="0" x="3"/>
        <item x="0"/>
        <item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4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1"/>
        <item sd="0" x="2"/>
        <item sd="0" x="3"/>
        <item sd="0" x="4"/>
        <item x="0"/>
        <item x="5"/>
        <item t="default"/>
      </items>
    </pivotField>
    <pivotField showAll="0">
      <items count="6">
        <item sd="0" x="1"/>
        <item sd="0" x="2"/>
        <item sd="0" x="3"/>
        <item x="0"/>
        <item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4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1"/>
        <item sd="0" x="2"/>
        <item sd="0" x="3"/>
        <item sd="0" x="4"/>
        <item x="0"/>
        <item x="5"/>
        <item t="default"/>
      </items>
    </pivotField>
    <pivotField showAll="0">
      <items count="6">
        <item sd="0" x="1"/>
        <item sd="0" x="2"/>
        <item sd="0" x="3"/>
        <item x="0"/>
        <item x="4"/>
        <item t="default"/>
      </items>
    </pivotField>
  </pivotFields>
  <rowFields count="1">
    <field x="12"/>
  </rowFields>
  <rowItems count="5">
    <i>
      <x/>
    </i>
    <i>
      <x v="1"/>
    </i>
    <i>
      <x v="2"/>
    </i>
    <i>
      <x v="3"/>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4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2:E14" firstHeaderRow="0" firstDataRow="1" firstDataCol="1"/>
  <pivotFields count="14">
    <pivotField dataField="1" showAll="0"/>
    <pivotField axis="axisRow" numFmtId="14" showAll="0">
      <items count="15">
        <item x="0"/>
        <item x="1"/>
        <item x="2"/>
        <item x="3"/>
        <item x="4"/>
        <item x="5"/>
        <item x="6"/>
        <item x="7"/>
        <item h="1"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1"/>
        <item sd="0" x="2"/>
        <item sd="0" x="3"/>
        <item sd="0" x="4"/>
        <item x="0"/>
        <item x="5"/>
        <item t="default"/>
      </items>
    </pivotField>
    <pivotField showAll="0">
      <items count="6">
        <item sd="0" x="1"/>
        <item sd="0" x="2"/>
        <item sd="0" x="3"/>
        <item x="0"/>
        <item x="4"/>
        <item t="default"/>
      </items>
    </pivotField>
  </pivotFields>
  <rowFields count="1">
    <field x="1"/>
  </rowFields>
  <rowItems count="12">
    <i>
      <x v="1"/>
    </i>
    <i>
      <x v="2"/>
    </i>
    <i>
      <x v="3"/>
    </i>
    <i>
      <x v="4"/>
    </i>
    <i>
      <x v="5"/>
    </i>
    <i>
      <x v="6"/>
    </i>
    <i>
      <x v="7"/>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
    <dataField name="Sum of Qty" fld="9" baseField="0" baseItem="0"/>
    <dataField name="Sum of Profit 10%" fld="11" baseField="0" baseItem="0" numFmtId="1"/>
  </dataFields>
  <formats count="2">
    <format dxfId="27">
      <pivotArea outline="0" collapsedLevelsAreSubtotals="1" fieldPosition="0">
        <references count="1">
          <reference field="4294967294" count="1" selected="0">
            <x v="1"/>
          </reference>
        </references>
      </pivotArea>
    </format>
    <format dxfId="2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rowHeight="234950"/>
  <slicer name="Category" xr10:uid="{2F8C1712-00CC-4979-BF35-A367D20A7DD8}"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77" headerRowBorderDxfId="76" tableBorderDxfId="75" totalsRowBorderDxfId="74">
  <autoFilter ref="A1:L982" xr:uid="{E19AB663-728B-44F6-985E-1D8C95121989}"/>
  <tableColumns count="12">
    <tableColumn id="1" xr3:uid="{8A263E07-6562-4FDE-8CF1-ABB102B41B8C}" name="Order id" dataDxfId="73"/>
    <tableColumn id="2" xr3:uid="{4C79B0CB-5C3D-4862-99DF-9C04124C4644}" name="Order Date" dataDxfId="72"/>
    <tableColumn id="12" xr3:uid="{70D4102A-D594-494C-A8A0-DDEC2FBC4B49}" name="Year" dataDxfId="71"/>
    <tableColumn id="5" xr3:uid="{3EAD1D59-D1A0-46DF-89AB-60CB0FBB0E3E}" name="Cust ID" dataDxfId="70"/>
    <tableColumn id="4" xr3:uid="{73EC9212-AEC7-4A4D-AFC3-DA0360C3979C}" name="Region" dataDxfId="69"/>
    <tableColumn id="6" xr3:uid="{6DF3B24F-0E5E-40FC-B84A-676B5B7DC2BC}" name="Cust Name" dataDxfId="68"/>
    <tableColumn id="7" xr3:uid="{FD101823-19FE-4295-B68A-7EC142A170E4}" name="Category" dataDxfId="67"/>
    <tableColumn id="8" xr3:uid="{F5F8C87A-2D23-4545-8E76-D384637BE990}" name="Product" dataDxfId="66"/>
    <tableColumn id="9" xr3:uid="{B49C350A-3D11-4AC5-9D48-2AF360002573}" name="Price" dataDxfId="65"/>
    <tableColumn id="10" xr3:uid="{59CABBCF-7E24-4C66-8E23-0B1C0716D785}" name="Qty" dataDxfId="64"/>
    <tableColumn id="11" xr3:uid="{06B1E381-CA97-44FD-B887-048CF50AD965}" name="Amount" dataDxfId="63">
      <calculatedColumnFormula>I2*J2</calculatedColumnFormula>
    </tableColumn>
    <tableColumn id="3" xr3:uid="{C4CB82B3-DA29-450F-B86A-E6D660E55A22}" name="Profit 10%" dataDxfId="6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topLeftCell="E1" zoomScaleNormal="100" workbookViewId="0">
      <selection activeCell="J5" sqref="J5"/>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4.6640625" customWidth="1"/>
    <col min="10" max="10" width="12.5546875" bestFit="1" customWidth="1"/>
    <col min="11" max="11" width="14.44140625" bestFit="1" customWidth="1"/>
    <col min="13" max="13" width="14" customWidth="1"/>
    <col min="14" max="14" width="12.44140625" bestFit="1" customWidth="1"/>
    <col min="16" max="16" width="12.5546875" bestFit="1" customWidth="1"/>
    <col min="17" max="17" width="10.44140625" bestFit="1" customWidth="1"/>
  </cols>
  <sheetData>
    <row r="2" spans="1:20" x14ac:dyDescent="0.3">
      <c r="A2" s="13" t="s">
        <v>1319</v>
      </c>
      <c r="B2" t="s">
        <v>1335</v>
      </c>
      <c r="C2" t="s">
        <v>1336</v>
      </c>
      <c r="D2" t="s">
        <v>1337</v>
      </c>
      <c r="E2" t="s">
        <v>1338</v>
      </c>
      <c r="G2" s="13" t="s">
        <v>1319</v>
      </c>
      <c r="H2" t="s">
        <v>1336</v>
      </c>
      <c r="J2" s="13" t="s">
        <v>1319</v>
      </c>
      <c r="K2" t="s">
        <v>1336</v>
      </c>
    </row>
    <row r="3" spans="1:20" x14ac:dyDescent="0.3">
      <c r="A3" s="14" t="s">
        <v>1339</v>
      </c>
      <c r="B3" s="18">
        <v>86</v>
      </c>
      <c r="C3" s="20">
        <v>880260</v>
      </c>
      <c r="D3" s="18">
        <v>399</v>
      </c>
      <c r="E3" s="20">
        <v>88026</v>
      </c>
      <c r="G3" s="15" t="s">
        <v>1321</v>
      </c>
      <c r="H3" s="18">
        <v>2414032</v>
      </c>
      <c r="J3" s="15" t="s">
        <v>25</v>
      </c>
      <c r="K3" s="18">
        <v>1974370</v>
      </c>
      <c r="M3" s="15" t="s">
        <v>25</v>
      </c>
      <c r="N3" s="20">
        <f>GETPIVOTDATA("Amount",$J$2,"Category",J3)</f>
        <v>1974370</v>
      </c>
      <c r="P3" s="13" t="s">
        <v>1319</v>
      </c>
      <c r="Q3" t="s">
        <v>1337</v>
      </c>
    </row>
    <row r="4" spans="1:20" x14ac:dyDescent="0.3">
      <c r="A4" s="14" t="s">
        <v>1322</v>
      </c>
      <c r="B4" s="18">
        <v>81</v>
      </c>
      <c r="C4" s="20">
        <v>696422</v>
      </c>
      <c r="D4" s="18">
        <v>307.8</v>
      </c>
      <c r="E4" s="20">
        <v>69642.2</v>
      </c>
      <c r="G4" s="15" t="s">
        <v>1324</v>
      </c>
      <c r="H4" s="18">
        <v>2368180</v>
      </c>
      <c r="J4" s="15" t="s">
        <v>15</v>
      </c>
      <c r="K4" s="18">
        <v>1677384</v>
      </c>
      <c r="M4" s="15" t="s">
        <v>15</v>
      </c>
      <c r="N4" s="20">
        <f t="shared" ref="N4:N7" si="0">GETPIVOTDATA("Amount",$J$2,"Category",J4)</f>
        <v>1677384</v>
      </c>
      <c r="P4" s="15" t="s">
        <v>25</v>
      </c>
      <c r="Q4" s="18">
        <v>857.4</v>
      </c>
      <c r="S4" s="15" t="s">
        <v>25</v>
      </c>
      <c r="T4">
        <f>GETPIVOTDATA("Qty",$P$3,"Category",P4)</f>
        <v>857.4</v>
      </c>
    </row>
    <row r="5" spans="1:20" x14ac:dyDescent="0.3">
      <c r="A5" s="14" t="s">
        <v>1323</v>
      </c>
      <c r="B5" s="18">
        <v>92</v>
      </c>
      <c r="C5" s="20">
        <v>837350</v>
      </c>
      <c r="D5" s="18">
        <v>370</v>
      </c>
      <c r="E5" s="20">
        <v>83735</v>
      </c>
      <c r="G5" s="15" t="s">
        <v>1328</v>
      </c>
      <c r="H5" s="18">
        <v>3095380</v>
      </c>
      <c r="J5" s="15" t="s">
        <v>20</v>
      </c>
      <c r="K5" s="18">
        <v>1999150</v>
      </c>
      <c r="M5" s="15" t="s">
        <v>20</v>
      </c>
      <c r="N5" s="20">
        <f t="shared" si="0"/>
        <v>1999150</v>
      </c>
      <c r="P5" s="15" t="s">
        <v>15</v>
      </c>
      <c r="Q5" s="18">
        <v>821.6</v>
      </c>
      <c r="S5" s="15" t="s">
        <v>15</v>
      </c>
      <c r="T5">
        <f t="shared" ref="T5:T8" si="1">GETPIVOTDATA("Qty",$P$3,"Category",P5)</f>
        <v>821.6</v>
      </c>
    </row>
    <row r="6" spans="1:20" x14ac:dyDescent="0.3">
      <c r="A6" s="14" t="s">
        <v>1325</v>
      </c>
      <c r="B6" s="18">
        <v>86</v>
      </c>
      <c r="C6" s="20">
        <v>837920</v>
      </c>
      <c r="D6" s="18">
        <v>339</v>
      </c>
      <c r="E6" s="20">
        <v>83792</v>
      </c>
      <c r="G6" s="15" t="s">
        <v>1331</v>
      </c>
      <c r="H6" s="18">
        <v>1965450</v>
      </c>
      <c r="J6" s="15" t="s">
        <v>33</v>
      </c>
      <c r="K6" s="18">
        <v>2175180</v>
      </c>
      <c r="M6" s="15" t="s">
        <v>33</v>
      </c>
      <c r="N6" s="20">
        <f t="shared" si="0"/>
        <v>2175180</v>
      </c>
      <c r="P6" s="15" t="s">
        <v>20</v>
      </c>
      <c r="Q6" s="18">
        <v>870</v>
      </c>
      <c r="S6" s="15" t="s">
        <v>20</v>
      </c>
      <c r="T6">
        <f t="shared" si="1"/>
        <v>870</v>
      </c>
    </row>
    <row r="7" spans="1:20" x14ac:dyDescent="0.3">
      <c r="A7" s="14" t="s">
        <v>1326</v>
      </c>
      <c r="B7" s="18">
        <v>89</v>
      </c>
      <c r="C7" s="20">
        <v>653680</v>
      </c>
      <c r="D7" s="18">
        <v>307</v>
      </c>
      <c r="E7" s="20">
        <v>65368</v>
      </c>
      <c r="G7" s="15" t="s">
        <v>1320</v>
      </c>
      <c r="H7" s="18">
        <v>9843042</v>
      </c>
      <c r="J7" s="15" t="s">
        <v>29</v>
      </c>
      <c r="K7" s="18">
        <v>2016958</v>
      </c>
      <c r="M7" s="15" t="s">
        <v>29</v>
      </c>
      <c r="N7" s="20">
        <f t="shared" si="0"/>
        <v>2016958</v>
      </c>
      <c r="P7" s="15" t="s">
        <v>33</v>
      </c>
      <c r="Q7" s="18">
        <v>842.2</v>
      </c>
      <c r="S7" s="15" t="s">
        <v>33</v>
      </c>
      <c r="T7">
        <f t="shared" si="1"/>
        <v>842.2</v>
      </c>
    </row>
    <row r="8" spans="1:20" x14ac:dyDescent="0.3">
      <c r="A8" s="14" t="s">
        <v>1327</v>
      </c>
      <c r="B8" s="18">
        <v>90</v>
      </c>
      <c r="C8" s="20">
        <v>876580</v>
      </c>
      <c r="D8" s="18">
        <v>383</v>
      </c>
      <c r="E8" s="20">
        <v>87658</v>
      </c>
      <c r="J8" s="15" t="s">
        <v>1320</v>
      </c>
      <c r="K8" s="18">
        <v>9843042</v>
      </c>
      <c r="M8" s="17" t="s">
        <v>1320</v>
      </c>
      <c r="N8" s="20">
        <f>SUM(N3:N7)</f>
        <v>9843042</v>
      </c>
      <c r="P8" s="15" t="s">
        <v>29</v>
      </c>
      <c r="Q8" s="18">
        <v>888.6</v>
      </c>
      <c r="S8" s="15" t="s">
        <v>29</v>
      </c>
      <c r="T8">
        <f t="shared" si="1"/>
        <v>888.6</v>
      </c>
    </row>
    <row r="9" spans="1:20" x14ac:dyDescent="0.3">
      <c r="A9" s="14" t="s">
        <v>1329</v>
      </c>
      <c r="B9" s="18">
        <v>88</v>
      </c>
      <c r="C9" s="20">
        <v>1181320</v>
      </c>
      <c r="D9" s="18">
        <v>514</v>
      </c>
      <c r="E9" s="20">
        <v>118132</v>
      </c>
      <c r="P9" s="15" t="s">
        <v>1320</v>
      </c>
      <c r="Q9" s="18">
        <v>4279.8</v>
      </c>
    </row>
    <row r="10" spans="1:20" x14ac:dyDescent="0.3">
      <c r="A10" s="14" t="s">
        <v>1330</v>
      </c>
      <c r="B10" s="18">
        <v>82</v>
      </c>
      <c r="C10" s="20">
        <v>996330</v>
      </c>
      <c r="D10" s="18">
        <v>443</v>
      </c>
      <c r="E10" s="20">
        <v>99633</v>
      </c>
    </row>
    <row r="11" spans="1:20" x14ac:dyDescent="0.3">
      <c r="A11" s="14" t="s">
        <v>1332</v>
      </c>
      <c r="B11" s="18">
        <v>86</v>
      </c>
      <c r="C11" s="20">
        <v>668480</v>
      </c>
      <c r="D11" s="18">
        <v>313</v>
      </c>
      <c r="E11" s="20">
        <v>66848</v>
      </c>
    </row>
    <row r="12" spans="1:20" x14ac:dyDescent="0.3">
      <c r="A12" s="14" t="s">
        <v>1333</v>
      </c>
      <c r="B12" s="18">
        <v>56</v>
      </c>
      <c r="C12" s="20">
        <v>560120</v>
      </c>
      <c r="D12" s="18">
        <v>255</v>
      </c>
      <c r="E12" s="20">
        <v>56012</v>
      </c>
    </row>
    <row r="13" spans="1:20" x14ac:dyDescent="0.3">
      <c r="A13" s="14" t="s">
        <v>1334</v>
      </c>
      <c r="B13" s="18">
        <v>64</v>
      </c>
      <c r="C13" s="20">
        <v>736850</v>
      </c>
      <c r="D13" s="18">
        <v>263</v>
      </c>
      <c r="E13" s="20">
        <v>73685</v>
      </c>
    </row>
    <row r="14" spans="1:20" x14ac:dyDescent="0.3">
      <c r="A14" s="14" t="s">
        <v>1320</v>
      </c>
      <c r="B14" s="18">
        <v>900</v>
      </c>
      <c r="C14" s="20">
        <v>8925312</v>
      </c>
      <c r="D14" s="18">
        <v>3893.8</v>
      </c>
      <c r="E14" s="20">
        <v>892531.19999999995</v>
      </c>
    </row>
    <row r="16" spans="1:20" x14ac:dyDescent="0.3">
      <c r="C16" s="16"/>
      <c r="E16" s="16"/>
    </row>
    <row r="17" spans="2:5" x14ac:dyDescent="0.3">
      <c r="B17">
        <f>GETPIVOTDATA("Count of Order id",$A$2)</f>
        <v>900</v>
      </c>
      <c r="C17" s="19">
        <f>GETPIVOTDATA("Sum of Amount",$A$2)</f>
        <v>8925312</v>
      </c>
      <c r="D17">
        <f>GETPIVOTDATA("Sum of Qty",$A$2)</f>
        <v>3893.8</v>
      </c>
      <c r="E17" s="19">
        <f>GETPIVOTDATA("Sum of Profit 10%",$A$2)</f>
        <v>892531.19999999995</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pivot_tables!E3:E13</xm:f>
              <xm:sqref>E18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pivot_tables!D3:D13</xm:f>
              <xm:sqref>D18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pivot_tables!C3:C13</xm:f>
              <xm:sqref>C18</xm:sqref>
            </x14:sparkline>
          </x14:sparklines>
        </x14:sparklineGroup>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pivot_tables!B3:B13</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Normal="100" workbookViewId="0">
      <selection activeCell="L1" sqref="L1"/>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abSelected="1" zoomScale="70" zoomScaleNormal="70" workbookViewId="0">
      <selection activeCell="AA18" sqref="AA18"/>
    </sheetView>
  </sheetViews>
  <sheetFormatPr defaultRowHeight="14.4" x14ac:dyDescent="0.3"/>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Muhammad-PC</cp:lastModifiedBy>
  <dcterms:created xsi:type="dcterms:W3CDTF">2022-11-14T04:15:02Z</dcterms:created>
  <dcterms:modified xsi:type="dcterms:W3CDTF">2024-10-18T16:10:18Z</dcterms:modified>
</cp:coreProperties>
</file>