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BE_B1\"/>
    </mc:Choice>
  </mc:AlternateContent>
  <xr:revisionPtr revIDLastSave="0" documentId="13_ncr:1_{731AE544-CEF1-4CB3-B9F2-E1B487E48F4C}" xr6:coauthVersionLast="47" xr6:coauthVersionMax="47" xr10:uidLastSave="{00000000-0000-0000-0000-000000000000}"/>
  <bookViews>
    <workbookView xWindow="-28920" yWindow="-30" windowWidth="29040" windowHeight="15720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2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X61" i="16"/>
  <c r="X53" i="16"/>
  <c r="X51" i="16"/>
  <c r="X56" i="16"/>
  <c r="X54" i="16"/>
  <c r="X57" i="16"/>
  <c r="X60" i="16"/>
  <c r="X59" i="16"/>
  <c r="X52" i="16"/>
  <c r="X55" i="16"/>
  <c r="X58" i="16"/>
  <c r="I15" i="16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<sst xmlns="http://schemas.openxmlformats.org/spreadsheetml/2006/main" count="2190" uniqueCount="191">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</sst>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0.3261548072322234</c:v>
                </c:pt>
                <c:pt idx="1">
                  <c:v>1.5796765452494688E-2</c:v>
                </c:pt>
                <c:pt idx="2">
                  <c:v>4.4628454199483338E-2</c:v>
                </c:pt>
                <c:pt idx="3">
                  <c:v>7.3125311197246544E-3</c:v>
                </c:pt>
                <c:pt idx="4">
                  <c:v>7.0848651226773418E-2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0.65588535528475422</c:v>
                </c:pt>
                <c:pt idx="1">
                  <c:v>0.9816545856271216</c:v>
                </c:pt>
                <c:pt idx="2">
                  <c:v>0.92715620774365193</c:v>
                </c:pt>
                <c:pt idx="3">
                  <c:v>0.9897245321051511</c:v>
                </c:pt>
                <c:pt idx="4">
                  <c:v>0.83991562313181534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1.795983748302242E-2</c:v>
                </c:pt>
                <c:pt idx="1">
                  <c:v>2.5486489203838522E-3</c:v>
                </c:pt>
                <c:pt idx="2">
                  <c:v>2.8215338056864631E-2</c:v>
                </c:pt>
                <c:pt idx="3">
                  <c:v>2.9629367751242033E-3</c:v>
                </c:pt>
                <c:pt idx="4">
                  <c:v>8.9235725641411315E-2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0.36250326953911677</c:v>
                </c:pt>
                <c:pt idx="1">
                  <c:v>0.13808511465624679</c:v>
                </c:pt>
                <c:pt idx="2">
                  <c:v>6.8727818155147141E-2</c:v>
                </c:pt>
                <c:pt idx="3">
                  <c:v>6.7864040980874549E-2</c:v>
                </c:pt>
                <c:pt idx="4">
                  <c:v>3.2121586748660287E-2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0.53414110483763944</c:v>
                </c:pt>
                <c:pt idx="1">
                  <c:v>0.11367452413578999</c:v>
                </c:pt>
                <c:pt idx="2">
                  <c:v>5.1987511417898764E-2</c:v>
                </c:pt>
                <c:pt idx="3">
                  <c:v>6.0368778645375057E-2</c:v>
                </c:pt>
                <c:pt idx="4">
                  <c:v>4.3417005571910763E-2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0.42860329996511076</c:v>
                </c:pt>
                <c:pt idx="1">
                  <c:v>9.1902212786911783E-2</c:v>
                </c:pt>
                <c:pt idx="2">
                  <c:v>4.0222110688366827E-2</c:v>
                </c:pt>
                <c:pt idx="3">
                  <c:v>0.20336923249415009</c:v>
                </c:pt>
                <c:pt idx="4">
                  <c:v>3.9327226543718771E-2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0.60697704800259156</c:v>
                </c:pt>
                <c:pt idx="1">
                  <c:v>8.6899480952903133E-2</c:v>
                </c:pt>
                <c:pt idx="2">
                  <c:v>5.8047247787269621E-2</c:v>
                </c:pt>
                <c:pt idx="3">
                  <c:v>4.4800599511995574E-2</c:v>
                </c:pt>
                <c:pt idx="4">
                  <c:v>3.9756403403764504E-2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0.45559073273601319</c:v>
                </c:pt>
                <c:pt idx="1">
                  <c:v>0.14094772961287885</c:v>
                </c:pt>
                <c:pt idx="2">
                  <c:v>3.1666061129411636E-2</c:v>
                </c:pt>
                <c:pt idx="3">
                  <c:v>6.5872294126103861E-2</c:v>
                </c:pt>
                <c:pt idx="4">
                  <c:v>4.8118708161421157E-2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  <c:pt idx="5">
                  <c:v>TRAIN_PUB</c:v>
                </c:pt>
                <c:pt idx="6">
                  <c:v>TRAIN_FREIGHT</c:v>
                </c:pt>
                <c:pt idx="7">
                  <c:v>CAR_GASOLINE</c:v>
                </c:pt>
                <c:pt idx="8">
                  <c:v>BUS_COACH_FC_HYBRIDH2</c:v>
                </c:pt>
                <c:pt idx="9">
                  <c:v>ADLIBIO_TO_FUEL</c:v>
                </c:pt>
                <c:pt idx="10">
                  <c:v>BOAT_FREIGHT_METHANOL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1.3772872768218205E-5</c:v>
                </c:pt>
                <c:pt idx="1">
                  <c:v>1.6104322557639697E-5</c:v>
                </c:pt>
                <c:pt idx="2">
                  <c:v>0.18433461411550081</c:v>
                </c:pt>
                <c:pt idx="3">
                  <c:v>0.69633508950830125</c:v>
                </c:pt>
                <c:pt idx="4">
                  <c:v>4.0227953509499335E-2</c:v>
                </c:pt>
                <c:pt idx="5">
                  <c:v>0</c:v>
                </c:pt>
                <c:pt idx="6">
                  <c:v>0</c:v>
                </c:pt>
                <c:pt idx="7">
                  <c:v>2.9770134883733083E-2</c:v>
                </c:pt>
                <c:pt idx="8">
                  <c:v>7.2631332673195946E-5</c:v>
                </c:pt>
                <c:pt idx="9">
                  <c:v>2.6790687011302959E-2</c:v>
                </c:pt>
                <c:pt idx="10">
                  <c:v>2.5222274374673968E-4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  <c:pt idx="5">
                  <c:v>ELECTRICITY</c:v>
                </c:pt>
                <c:pt idx="6">
                  <c:v>GAS</c:v>
                </c:pt>
                <c:pt idx="7">
                  <c:v>DIESEL</c:v>
                </c:pt>
                <c:pt idx="8">
                  <c:v>BIODIESEL</c:v>
                </c:pt>
                <c:pt idx="9">
                  <c:v>BIOETHANOL</c:v>
                </c:pt>
                <c:pt idx="10">
                  <c:v>LFO</c:v>
                </c:pt>
              </c:strCache>
            </c:strRef>
          </c:cat>
          <c:val>
            <c:numRef>
              <c:f>Final_results!$T$38:$T$48</c:f>
              <c:numCache>
                <c:formatCode>0.00</c:formatCode>
                <c:ptCount val="11"/>
                <c:pt idx="0">
                  <c:v>0.35343158084407078</c:v>
                </c:pt>
                <c:pt idx="1">
                  <c:v>0.24941681795854836</c:v>
                </c:pt>
                <c:pt idx="2">
                  <c:v>0.23547160350254784</c:v>
                </c:pt>
                <c:pt idx="3">
                  <c:v>5.7328167753081465E-2</c:v>
                </c:pt>
                <c:pt idx="4">
                  <c:v>3.803046391930693E-2</c:v>
                </c:pt>
                <c:pt idx="5">
                  <c:v>3.405232864361428E-2</c:v>
                </c:pt>
                <c:pt idx="6">
                  <c:v>1.8480295349432779E-2</c:v>
                </c:pt>
                <c:pt idx="7">
                  <c:v>1.378820140901812E-2</c:v>
                </c:pt>
                <c:pt idx="8">
                  <c:v>4.8264717999062111E-7</c:v>
                </c:pt>
                <c:pt idx="9">
                  <c:v>6.3665545043526071E-8</c:v>
                </c:pt>
                <c:pt idx="10">
                  <c:v>3.8995279268034033E-9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0.23776058573354864</c:v>
                </c:pt>
                <c:pt idx="1">
                  <c:v>9.0568004485848452E-2</c:v>
                </c:pt>
                <c:pt idx="2">
                  <c:v>4.5077569428634667E-2</c:v>
                </c:pt>
                <c:pt idx="3">
                  <c:v>4.4511030629800025E-2</c:v>
                </c:pt>
                <c:pt idx="4">
                  <c:v>2.1068078336955107E-2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0.52434206493580582</c:v>
                </c:pt>
                <c:pt idx="1">
                  <c:v>0.11158911788687916</c:v>
                </c:pt>
                <c:pt idx="2">
                  <c:v>5.1033778978722667E-2</c:v>
                </c:pt>
                <c:pt idx="3">
                  <c:v>5.926128838594108E-2</c:v>
                </c:pt>
                <c:pt idx="4">
                  <c:v>4.2620502613864492E-2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0.39738221022206699</c:v>
                </c:pt>
                <c:pt idx="1">
                  <c:v>8.5207707090763279E-2</c:v>
                </c:pt>
                <c:pt idx="2">
                  <c:v>3.7292179613271595E-2</c:v>
                </c:pt>
                <c:pt idx="3">
                  <c:v>0.18855504637101328</c:v>
                </c:pt>
                <c:pt idx="4">
                  <c:v>3.6462482223349781E-2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0.60074007483293079</c:v>
                </c:pt>
                <c:pt idx="1">
                  <c:v>8.6006548126292548E-2</c:v>
                </c:pt>
                <c:pt idx="2">
                  <c:v>5.7450785156247193E-2</c:v>
                </c:pt>
                <c:pt idx="3">
                  <c:v>4.434025239004008E-2</c:v>
                </c:pt>
                <c:pt idx="4">
                  <c:v>3.934788775697446E-2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0.38265777417904884</c:v>
                </c:pt>
                <c:pt idx="1">
                  <c:v>0.11838420014681576</c:v>
                </c:pt>
                <c:pt idx="2">
                  <c:v>2.659681946563993E-2</c:v>
                </c:pt>
                <c:pt idx="3">
                  <c:v>5.5327168968048741E-2</c:v>
                </c:pt>
                <c:pt idx="4">
                  <c:v>4.0415654749698021E-2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2.4735855659154406E-7</c:v>
                </c:pt>
                <c:pt idx="1">
                  <c:v>2.892310159093809E-7</c:v>
                </c:pt>
                <c:pt idx="2">
                  <c:v>3.310619712010045E-3</c:v>
                </c:pt>
                <c:pt idx="3">
                  <c:v>1.2506065041294961E-2</c:v>
                </c:pt>
                <c:pt idx="4">
                  <c:v>7.2248750730518946E-4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1.2932597422105089E-7</c:v>
                </c:pt>
                <c:pt idx="1">
                  <c:v>1.5121806750025171E-7</c:v>
                </c:pt>
                <c:pt idx="2">
                  <c:v>6.6087383265731156E-4</c:v>
                </c:pt>
                <c:pt idx="3">
                  <c:v>1.2202038156492775E-3</c:v>
                </c:pt>
                <c:pt idx="4">
                  <c:v>3.841916500067328E-5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7.4608042617348039E-4</c:v>
                </c:pt>
                <c:pt idx="1">
                  <c:v>7.2022303610147042E-4</c:v>
                </c:pt>
                <c:pt idx="2">
                  <c:v>1.0410968746459655E-3</c:v>
                </c:pt>
                <c:pt idx="3">
                  <c:v>2.2799650951984527E-2</c:v>
                </c:pt>
                <c:pt idx="4">
                  <c:v>5.6888197756662752E-5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2.09414291858569E-7</c:v>
                </c:pt>
                <c:pt idx="1">
                  <c:v>2.4486360696312394E-7</c:v>
                </c:pt>
                <c:pt idx="2">
                  <c:v>1.7201191190314468E-3</c:v>
                </c:pt>
                <c:pt idx="3">
                  <c:v>7.6030889383925469E-4</c:v>
                </c:pt>
                <c:pt idx="4">
                  <c:v>1.7273598673534201E-5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3.17046474402575E-2</c:v>
                </c:pt>
                <c:pt idx="1">
                  <c:v>2.8398199111929028E-2</c:v>
                </c:pt>
                <c:pt idx="2">
                  <c:v>7.5977381308863709E-3</c:v>
                </c:pt>
                <c:pt idx="3">
                  <c:v>5.7052716788869601E-3</c:v>
                </c:pt>
                <c:pt idx="4">
                  <c:v>4.029047208047953E-3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0.11527340911997788</c:v>
                </c:pt>
                <c:pt idx="1">
                  <c:v>8.134849418174489E-2</c:v>
                </c:pt>
                <c:pt idx="2">
                  <c:v>7.6800195449036032E-2</c:v>
                </c:pt>
                <c:pt idx="3">
                  <c:v>1.8697857502482852E-2</c:v>
                </c:pt>
                <c:pt idx="4">
                  <c:v>1.2403818628553579E-2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2.3770188007285055E-3</c:v>
                </c:pt>
                <c:pt idx="1">
                  <c:v>1.3094646462318467E-3</c:v>
                </c:pt>
                <c:pt idx="2">
                  <c:v>2.0537701862581204E-3</c:v>
                </c:pt>
                <c:pt idx="3">
                  <c:v>1.2489862027336182E-3</c:v>
                </c:pt>
                <c:pt idx="4">
                  <c:v>5.0593635486210408E-3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2.110676099127328E-3</c:v>
                </c:pt>
                <c:pt idx="1">
                  <c:v>5.9935290438925554E-3</c:v>
                </c:pt>
                <c:pt idx="2">
                  <c:v>4.1498235601509625E-3</c:v>
                </c:pt>
                <c:pt idx="3">
                  <c:v>2.7463472761916998E-3</c:v>
                </c:pt>
                <c:pt idx="4">
                  <c:v>1.3958220133684258E-2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2.3746431213508623E-4</c:v>
                </c:pt>
                <c:pt idx="1">
                  <c:v>4.2513420406786024E-4</c:v>
                </c:pt>
                <c:pt idx="2">
                  <c:v>7.1263121061012399E-4</c:v>
                </c:pt>
                <c:pt idx="3">
                  <c:v>1.6291522977651084E-3</c:v>
                </c:pt>
                <c:pt idx="4">
                  <c:v>2.5269550744843982E-3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2.0083763272867815E-3</c:v>
                </c:pt>
                <c:pt idx="1">
                  <c:v>4.8787065280270006E-3</c:v>
                </c:pt>
                <c:pt idx="2">
                  <c:v>1.2367705661461111E-2</c:v>
                </c:pt>
                <c:pt idx="3">
                  <c:v>1.5662059877435928E-2</c:v>
                </c:pt>
                <c:pt idx="4">
                  <c:v>1.5967535862925316E-2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60" zoomScaleNormal="55" workbookViewId="0">
      <selection activeCell="F6" sqref="F6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-9.1374325120000002</v>
      </c>
      <c r="E2" s="3">
        <f>LCA_tech_results!D119</f>
        <v>71.149476847000017</v>
      </c>
      <c r="F2" s="4">
        <f>LCA_op_results!F118</f>
        <v>37.987955661999997</v>
      </c>
      <c r="G2" s="4">
        <f>SUM(D2:F2)</f>
        <v>99.999999997000003</v>
      </c>
    </row>
    <row r="3" spans="1:19" x14ac:dyDescent="0.3">
      <c r="C3" t="s">
        <v>170</v>
      </c>
      <c r="D3" s="4">
        <f>Results_split!D39</f>
        <v>-9.1374325119999984</v>
      </c>
      <c r="E3" s="4">
        <f>Results_split!H117</f>
        <v>71.149476847000017</v>
      </c>
      <c r="F3" s="4">
        <f>Results_split!I117</f>
        <v>37.987955661999997</v>
      </c>
      <c r="G3" s="4">
        <f>SUM(D3:F3)</f>
        <v>99.999999997000018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92.597271692640433</v>
      </c>
      <c r="E7">
        <f>LCA_res_results!E40</f>
        <v>-9.1374325120000002</v>
      </c>
      <c r="F7">
        <f>LCA_res_results!F40</f>
        <v>473151.6587079796</v>
      </c>
      <c r="G7">
        <f>LCA_res_results!G40</f>
        <v>1.4016432920139892</v>
      </c>
      <c r="H7">
        <f>LCA_res_results!H40</f>
        <v>36.752660126197966</v>
      </c>
      <c r="I7">
        <f>LCA_res_results!I40</f>
        <v>315.12230374901537</v>
      </c>
      <c r="J7">
        <f>LCA_res_results!J40</f>
        <v>1.0003034098617737E-5</v>
      </c>
      <c r="K7">
        <f>LCA_res_results!K40</f>
        <v>1.5389625573562329E-4</v>
      </c>
      <c r="L7">
        <f>LCA_res_results!L40</f>
        <v>8247.484408285085</v>
      </c>
      <c r="M7">
        <f>LCA_res_results!M40</f>
        <v>394266.28935432952</v>
      </c>
      <c r="N7">
        <f>LCA_res_results!N40</f>
        <v>0.15828504580412051</v>
      </c>
      <c r="O7">
        <f>LCA_res_results!O40</f>
        <v>7.0940801470341093E-4</v>
      </c>
      <c r="P7">
        <f>LCA_res_results!P40</f>
        <v>83.937655790479013</v>
      </c>
      <c r="Q7">
        <f>LCA_res_results!Q40</f>
        <v>30641.140467827892</v>
      </c>
      <c r="R7">
        <f>LCA_res_results!R40</f>
        <v>867716.67872966442</v>
      </c>
      <c r="S7">
        <f>LCA_res_results!S40</f>
        <v>7.9867320500738876E-3</v>
      </c>
    </row>
    <row r="8" spans="1:19" x14ac:dyDescent="0.3">
      <c r="C8" t="s">
        <v>175</v>
      </c>
      <c r="D8">
        <f>LCA_tech_results!C119</f>
        <v>1100.0549793952375</v>
      </c>
      <c r="E8">
        <f>LCA_tech_results!D119</f>
        <v>71.149476847000017</v>
      </c>
      <c r="F8">
        <f>LCA_tech_results!E119</f>
        <v>9829726.4703465272</v>
      </c>
      <c r="G8">
        <f>LCA_tech_results!F119</f>
        <v>87.101981045223084</v>
      </c>
      <c r="H8">
        <f>LCA_tech_results!G119</f>
        <v>116.58086974487875</v>
      </c>
      <c r="I8">
        <f>LCA_tech_results!H119</f>
        <v>1197.8090185582589</v>
      </c>
      <c r="J8">
        <f>LCA_tech_results!I119</f>
        <v>6.5193348599263312E-4</v>
      </c>
      <c r="K8">
        <f>LCA_tech_results!J119</f>
        <v>1.3375261306421866E-2</v>
      </c>
      <c r="L8">
        <f>LCA_tech_results!K119</f>
        <v>5780.2610014438387</v>
      </c>
      <c r="M8">
        <f>LCA_tech_results!L119</f>
        <v>792855.04777443502</v>
      </c>
      <c r="N8">
        <f>LCA_tech_results!M119</f>
        <v>21.42330614842216</v>
      </c>
      <c r="O8">
        <f>LCA_tech_results!N119</f>
        <v>8.4100807059422581E-3</v>
      </c>
      <c r="P8">
        <f>LCA_tech_results!O119</f>
        <v>429.84934933522544</v>
      </c>
      <c r="Q8">
        <f>LCA_tech_results!P119</f>
        <v>55759.953734052157</v>
      </c>
      <c r="R8">
        <f>LCA_tech_results!Q119</f>
        <v>802299.37308552442</v>
      </c>
      <c r="S8">
        <f>LCA_tech_results!R119</f>
        <v>6.8345308651452689E-3</v>
      </c>
    </row>
    <row r="9" spans="1:19" ht="15" thickBot="1" x14ac:dyDescent="0.35">
      <c r="C9" t="s">
        <v>176</v>
      </c>
      <c r="D9">
        <f>LCA_op_results!E118</f>
        <v>36.419927981352011</v>
      </c>
      <c r="E9">
        <f>LCA_op_results!F118</f>
        <v>37.987955661999997</v>
      </c>
      <c r="F9">
        <f>LCA_op_results!G118</f>
        <v>299139.51182217814</v>
      </c>
      <c r="G9">
        <f>LCA_op_results!H118</f>
        <v>0.22614102068538156</v>
      </c>
      <c r="H9">
        <f>LCA_op_results!I118</f>
        <v>17.870324945997076</v>
      </c>
      <c r="I9">
        <f>LCA_op_results!J118</f>
        <v>182.40992610033848</v>
      </c>
      <c r="J9">
        <f>LCA_op_results!K118</f>
        <v>2.6170877057732285E-6</v>
      </c>
      <c r="K9">
        <f>LCA_op_results!L118</f>
        <v>2.8246656363925792E-4</v>
      </c>
      <c r="L9">
        <f>LCA_op_results!M118</f>
        <v>175.85521494257392</v>
      </c>
      <c r="M9">
        <f>LCA_op_results!N118</f>
        <v>21710.421937139752</v>
      </c>
      <c r="N9">
        <f>LCA_op_results!O118</f>
        <v>6.4134917921950238E-2</v>
      </c>
      <c r="O9">
        <f>LCA_op_results!P118</f>
        <v>8.9351791278659287E-4</v>
      </c>
      <c r="P9">
        <f>LCA_op_results!Q118</f>
        <v>49.66587444574705</v>
      </c>
      <c r="Q9">
        <f>LCA_op_results!R118</f>
        <v>1359.8658793392956</v>
      </c>
      <c r="R9">
        <f>LCA_op_results!S118</f>
        <v>20969.944935998468</v>
      </c>
      <c r="S9">
        <f>LCA_op_results!T118</f>
        <v>1.9836610673739812E-3</v>
      </c>
    </row>
    <row r="10" spans="1:19" ht="15" thickBot="1" x14ac:dyDescent="0.35">
      <c r="C10" s="6" t="s">
        <v>177</v>
      </c>
      <c r="D10" s="7">
        <f>SUM(D7:D9)</f>
        <v>1229.0721790692298</v>
      </c>
      <c r="E10" s="8">
        <f t="shared" ref="E10:Q10" si="0">SUM(E7:E9)</f>
        <v>99.999999997000003</v>
      </c>
      <c r="F10" s="8">
        <f t="shared" si="0"/>
        <v>10602017.640876686</v>
      </c>
      <c r="G10" s="8">
        <f t="shared" si="0"/>
        <v>88.729765357922446</v>
      </c>
      <c r="H10" s="8">
        <f t="shared" si="0"/>
        <v>171.20385481707382</v>
      </c>
      <c r="I10" s="8">
        <f t="shared" si="0"/>
        <v>1695.3412484076127</v>
      </c>
      <c r="J10" s="8">
        <f t="shared" si="0"/>
        <v>6.645536077970241E-4</v>
      </c>
      <c r="K10" s="8">
        <f t="shared" si="0"/>
        <v>1.3811624125796746E-2</v>
      </c>
      <c r="L10" s="8">
        <f t="shared" si="0"/>
        <v>14203.600624671497</v>
      </c>
      <c r="M10" s="8">
        <f t="shared" si="0"/>
        <v>1208831.7590659042</v>
      </c>
      <c r="N10" s="8">
        <f t="shared" si="0"/>
        <v>21.645726112148232</v>
      </c>
      <c r="O10" s="8">
        <f>SUM(O7:O9)</f>
        <v>1.0013006633432261E-2</v>
      </c>
      <c r="P10" s="8">
        <f t="shared" si="0"/>
        <v>563.45287957145149</v>
      </c>
      <c r="Q10" s="9">
        <f t="shared" si="0"/>
        <v>87760.960081219338</v>
      </c>
      <c r="R10" s="9">
        <f t="shared" ref="R10:S10" si="1">SUM(R7:R9)</f>
        <v>1690985.9967511874</v>
      </c>
      <c r="S10" s="9">
        <f t="shared" si="1"/>
        <v>1.6804923982593138E-2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0.3261548072322234</v>
      </c>
      <c r="E13" s="12">
        <f>G7/$G$10</f>
        <v>1.5796765452494688E-2</v>
      </c>
      <c r="F13" s="12">
        <f>F7/$F$10</f>
        <v>4.4628454199483338E-2</v>
      </c>
      <c r="G13" s="12">
        <f>N7/$N$10</f>
        <v>7.3125311197246544E-3</v>
      </c>
      <c r="H13" s="12">
        <f>O7/$O$10</f>
        <v>7.0848651226773418E-2</v>
      </c>
      <c r="I13" s="12">
        <f>Q7/$Q$10</f>
        <v>0.34914317755264657</v>
      </c>
    </row>
    <row r="14" spans="1:19" x14ac:dyDescent="0.3">
      <c r="C14" t="s">
        <v>175</v>
      </c>
      <c r="D14" s="12">
        <f>M8/$M$10</f>
        <v>0.65588535528475422</v>
      </c>
      <c r="E14" s="12">
        <f>G8/$G$10</f>
        <v>0.9816545856271216</v>
      </c>
      <c r="F14" s="12">
        <f>F8/$F$10</f>
        <v>0.92715620774365193</v>
      </c>
      <c r="G14" s="12">
        <f>N8/$N$10</f>
        <v>0.9897245321051511</v>
      </c>
      <c r="H14" s="12">
        <f>O8/$O$10</f>
        <v>0.83991562313181534</v>
      </c>
      <c r="I14" s="12">
        <f>Q8/$Q$10</f>
        <v>0.63536171074756365</v>
      </c>
    </row>
    <row r="15" spans="1:19" x14ac:dyDescent="0.3">
      <c r="C15" t="s">
        <v>176</v>
      </c>
      <c r="D15" s="12">
        <f>M9/$M$10</f>
        <v>1.795983748302242E-2</v>
      </c>
      <c r="E15" s="12">
        <f>G9/$G$10</f>
        <v>2.5486489203838522E-3</v>
      </c>
      <c r="F15" s="12">
        <f>F9/$F$10</f>
        <v>2.8215338056864631E-2</v>
      </c>
      <c r="G15" s="12">
        <f>N9/$N$10</f>
        <v>2.9629367751242033E-3</v>
      </c>
      <c r="H15" s="12">
        <f>O9/$O$10</f>
        <v>8.9235725641411315E-2</v>
      </c>
      <c r="I15" s="12">
        <f>Q9/$Q$10</f>
        <v>1.5495111699789893E-2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0.36250326953911677</v>
      </c>
      <c r="E37" s="12">
        <v>0.53414110483763944</v>
      </c>
      <c r="F37" s="12">
        <v>0.42860329996511076</v>
      </c>
      <c r="G37" s="12">
        <v>0.60697704800259156</v>
      </c>
      <c r="H37" s="12">
        <v>0.45559073273601319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117</v>
      </c>
      <c r="D38" s="12">
        <v>0.13808511465624679</v>
      </c>
      <c r="E38" s="12">
        <v>0.11367452413578999</v>
      </c>
      <c r="F38" s="12">
        <v>9.1902212786911783E-2</v>
      </c>
      <c r="G38" s="12">
        <v>8.6899480952903133E-2</v>
      </c>
      <c r="H38" s="12">
        <v>0.14094772961287885</v>
      </c>
      <c r="K38" t="s">
        <v>124</v>
      </c>
      <c r="L38" s="12">
        <v>1.3772872768218205E-5</v>
      </c>
      <c r="M38" s="12">
        <v>5.0742953722152166E-5</v>
      </c>
      <c r="N38" s="12">
        <v>2.6442370623731132E-2</v>
      </c>
      <c r="O38" s="12">
        <v>7.0677948181931951E-5</v>
      </c>
      <c r="P38" s="12">
        <v>0.35529096908631441</v>
      </c>
      <c r="S38" t="s">
        <v>181</v>
      </c>
      <c r="T38" s="13">
        <v>0.35343158084407078</v>
      </c>
      <c r="U38" s="13">
        <v>0.15047503287156277</v>
      </c>
      <c r="V38" s="13">
        <v>4.729440302128509E-2</v>
      </c>
      <c r="W38" s="13">
        <v>3.2473613889253121E-2</v>
      </c>
      <c r="X38" s="13">
        <v>2.8347417946720549E-2</v>
      </c>
    </row>
    <row r="39" spans="3:24" x14ac:dyDescent="0.3">
      <c r="C39" t="s">
        <v>112</v>
      </c>
      <c r="D39" s="12">
        <v>6.8727818155147141E-2</v>
      </c>
      <c r="E39" s="12">
        <v>5.1987511417898764E-2</v>
      </c>
      <c r="F39" s="12">
        <v>4.0222110688366827E-2</v>
      </c>
      <c r="G39" s="12">
        <v>5.8047247787269621E-2</v>
      </c>
      <c r="H39" s="12">
        <v>3.1666061129411636E-2</v>
      </c>
      <c r="K39" t="s">
        <v>126</v>
      </c>
      <c r="L39" s="12">
        <v>1.6104322557639697E-5</v>
      </c>
      <c r="M39" s="12">
        <v>5.9332639458822266E-5</v>
      </c>
      <c r="N39" s="12">
        <v>2.552594034669892E-2</v>
      </c>
      <c r="O39" s="12">
        <v>8.2642197774489981E-5</v>
      </c>
      <c r="P39" s="12">
        <v>0.31823800286048631</v>
      </c>
      <c r="S39" t="s">
        <v>11</v>
      </c>
      <c r="T39" s="13">
        <v>0.24941681795854836</v>
      </c>
      <c r="U39" s="13">
        <v>8.289447926347801E-2</v>
      </c>
      <c r="V39" s="13">
        <v>0.13429837872273745</v>
      </c>
      <c r="W39" s="13">
        <v>5.8137763396467874E-2</v>
      </c>
      <c r="X39" s="13">
        <v>6.8860965502521201E-2</v>
      </c>
    </row>
    <row r="40" spans="3:24" x14ac:dyDescent="0.3">
      <c r="C40" t="s">
        <v>126</v>
      </c>
      <c r="D40" s="12">
        <v>6.7864040980874549E-2</v>
      </c>
      <c r="E40" s="12">
        <v>6.0368778645375057E-2</v>
      </c>
      <c r="F40" s="12">
        <v>0.20336923249415009</v>
      </c>
      <c r="G40" s="12">
        <v>4.4800599511995574E-2</v>
      </c>
      <c r="H40" s="12">
        <v>6.5872294126103861E-2</v>
      </c>
      <c r="K40" t="s">
        <v>50</v>
      </c>
      <c r="L40" s="12">
        <v>0.18433461411550081</v>
      </c>
      <c r="M40" s="12">
        <v>0.25930359704379263</v>
      </c>
      <c r="N40" s="12">
        <v>3.689825982406305E-2</v>
      </c>
      <c r="O40" s="12">
        <v>0.58054533376242601</v>
      </c>
      <c r="P40" s="12">
        <v>8.5142335945330341E-2</v>
      </c>
      <c r="S40" t="s">
        <v>12</v>
      </c>
      <c r="T40" s="13">
        <v>0.23547160350254784</v>
      </c>
      <c r="U40" s="13">
        <v>0.13001207066309772</v>
      </c>
      <c r="V40" s="13">
        <v>9.2986047457565862E-2</v>
      </c>
      <c r="W40" s="13">
        <v>9.7453426035738686E-2</v>
      </c>
      <c r="X40" s="13">
        <v>0.17456515328533742</v>
      </c>
    </row>
    <row r="41" spans="3:24" x14ac:dyDescent="0.3">
      <c r="C41" t="s">
        <v>53</v>
      </c>
      <c r="D41" s="12">
        <v>3.2121586748660287E-2</v>
      </c>
      <c r="E41" s="12">
        <v>4.3417005571910763E-2</v>
      </c>
      <c r="F41" s="12">
        <v>3.9327226543718771E-2</v>
      </c>
      <c r="G41" s="12">
        <v>3.9756403403764504E-2</v>
      </c>
      <c r="H41" s="12">
        <v>4.8118708161421157E-2</v>
      </c>
      <c r="K41" t="s">
        <v>39</v>
      </c>
      <c r="L41" s="12">
        <v>0.69633508950830125</v>
      </c>
      <c r="M41" s="12">
        <v>0.47876496675952623</v>
      </c>
      <c r="N41" s="12">
        <v>0.8080587553491142</v>
      </c>
      <c r="O41" s="12">
        <v>0.25660651966067799</v>
      </c>
      <c r="P41" s="12">
        <v>6.3934838181439455E-2</v>
      </c>
      <c r="S41" t="s">
        <v>21</v>
      </c>
      <c r="T41" s="13">
        <v>5.7328167753081465E-2</v>
      </c>
      <c r="U41" s="13">
        <v>7.9065945904537902E-2</v>
      </c>
      <c r="V41" s="13">
        <v>6.1538032751837821E-2</v>
      </c>
      <c r="W41" s="13">
        <v>0.22278910969290375</v>
      </c>
      <c r="X41" s="13">
        <v>0.22106362797655207</v>
      </c>
    </row>
    <row r="42" spans="3:24" x14ac:dyDescent="0.3">
      <c r="C42" t="s">
        <v>124</v>
      </c>
      <c r="D42" s="12">
        <v>5.1297524013079084E-2</v>
      </c>
      <c r="E42" s="12">
        <v>3.1853799381914599E-2</v>
      </c>
      <c r="F42" s="12">
        <v>3.8235873739944741E-2</v>
      </c>
      <c r="G42" s="12">
        <v>3.4553844100062049E-2</v>
      </c>
      <c r="H42" s="12">
        <v>2.6666921765575245E-2</v>
      </c>
      <c r="K42" t="s">
        <v>104</v>
      </c>
      <c r="L42" s="12">
        <v>4.0227953509499335E-2</v>
      </c>
      <c r="M42" s="12">
        <v>1.5074326123696536E-2</v>
      </c>
      <c r="N42" s="12">
        <v>2.0162153521609918E-3</v>
      </c>
      <c r="O42" s="12">
        <v>5.8298910792013471E-3</v>
      </c>
      <c r="P42" s="12">
        <v>4.5150607327814535E-2</v>
      </c>
      <c r="S42" t="s">
        <v>20</v>
      </c>
      <c r="T42" s="13">
        <v>3.803046391930693E-2</v>
      </c>
      <c r="U42" s="13">
        <v>0.32027844965071922</v>
      </c>
      <c r="V42" s="13">
        <v>0.31276503710598724</v>
      </c>
      <c r="W42" s="13">
        <v>0.34556503529513155</v>
      </c>
      <c r="X42" s="13">
        <v>0.22537529771478909</v>
      </c>
    </row>
    <row r="43" spans="3:24" x14ac:dyDescent="0.3">
      <c r="C43" t="s">
        <v>93</v>
      </c>
      <c r="D43" s="12">
        <v>9.5997839327103297E-3</v>
      </c>
      <c r="E43" s="12">
        <v>2.6159036932375833E-2</v>
      </c>
      <c r="F43" s="12">
        <v>2.0941354456497755E-2</v>
      </c>
      <c r="G43" s="12">
        <v>3.2924690156905773E-2</v>
      </c>
      <c r="H43" s="12">
        <v>4.9871838951962089E-3</v>
      </c>
      <c r="K43" t="s">
        <v>122</v>
      </c>
      <c r="L43" s="12">
        <v>0</v>
      </c>
      <c r="M43" s="12">
        <v>0</v>
      </c>
      <c r="N43" s="12">
        <v>2.6221663230890994E-4</v>
      </c>
      <c r="O43" s="12">
        <v>0</v>
      </c>
      <c r="P43" s="12">
        <v>3.8895953673766304E-2</v>
      </c>
      <c r="S43" t="s">
        <v>0</v>
      </c>
      <c r="T43" s="13">
        <v>3.405232864361428E-2</v>
      </c>
      <c r="U43" s="13">
        <v>6.3815770360416482E-2</v>
      </c>
      <c r="V43" s="13">
        <v>5.9724831474619371E-2</v>
      </c>
      <c r="W43" s="13">
        <v>0.14390775427125033</v>
      </c>
      <c r="X43" s="13">
        <v>6.5994914082993072E-2</v>
      </c>
    </row>
    <row r="44" spans="3:24" x14ac:dyDescent="0.3">
      <c r="C44" t="s">
        <v>71</v>
      </c>
      <c r="D44" s="12">
        <v>7.7450699651016282E-3</v>
      </c>
      <c r="E44" s="12">
        <v>2.2757133556138714E-2</v>
      </c>
      <c r="F44" s="12">
        <v>1.7615288592362739E-2</v>
      </c>
      <c r="G44" s="12">
        <v>2.6852875848292056E-2</v>
      </c>
      <c r="H44" s="12">
        <v>6.9709338382545633E-3</v>
      </c>
      <c r="K44" t="s">
        <v>121</v>
      </c>
      <c r="L44" s="12">
        <v>0</v>
      </c>
      <c r="M44" s="12">
        <v>0</v>
      </c>
      <c r="N44" s="12">
        <v>9.9152731101204223E-5</v>
      </c>
      <c r="O44" s="12">
        <v>0</v>
      </c>
      <c r="P44" s="12">
        <v>3.7608801674782796E-2</v>
      </c>
      <c r="S44" t="s">
        <v>8</v>
      </c>
      <c r="T44" s="13">
        <v>1.8480295349432779E-2</v>
      </c>
      <c r="U44" s="13">
        <v>0.1603757945620394</v>
      </c>
      <c r="V44" s="13">
        <v>0.23429864546240475</v>
      </c>
      <c r="W44" s="13">
        <v>9.1285553666451746E-2</v>
      </c>
      <c r="X44" s="13">
        <v>0.17043713911163907</v>
      </c>
    </row>
    <row r="45" spans="3:24" x14ac:dyDescent="0.3">
      <c r="C45" t="s">
        <v>47</v>
      </c>
      <c r="D45" s="12">
        <v>2.0658281572589452E-2</v>
      </c>
      <c r="E45" s="12">
        <v>1.5336551038218208E-2</v>
      </c>
      <c r="F45" s="12">
        <v>4.3904891620909992E-2</v>
      </c>
      <c r="G45" s="12">
        <v>1.2078083490713458E-2</v>
      </c>
      <c r="H45" s="12">
        <v>1.5309924007641683E-2</v>
      </c>
      <c r="K45" t="s">
        <v>53</v>
      </c>
      <c r="L45" s="12">
        <v>2.9770134883733083E-2</v>
      </c>
      <c r="M45" s="12">
        <v>4.189563245696281E-2</v>
      </c>
      <c r="N45" s="12">
        <v>6.3588100389958381E-3</v>
      </c>
      <c r="O45" s="12">
        <v>9.3774008283294852E-2</v>
      </c>
      <c r="P45" s="12">
        <v>2.4600081145169365E-2</v>
      </c>
      <c r="S45" t="s">
        <v>2</v>
      </c>
      <c r="T45" s="13">
        <v>1.378820140901812E-2</v>
      </c>
      <c r="U45" s="13">
        <v>1.3081990976925728E-2</v>
      </c>
      <c r="V45" s="13">
        <v>5.7094368830586766E-2</v>
      </c>
      <c r="W45" s="13">
        <v>8.3879645042543305E-3</v>
      </c>
      <c r="X45" s="13">
        <v>4.5355261264869724E-2</v>
      </c>
    </row>
    <row r="46" spans="3:24" x14ac:dyDescent="0.3">
      <c r="C46" t="s">
        <v>144</v>
      </c>
      <c r="D46" s="12">
        <v>1.148960209201689E-2</v>
      </c>
      <c r="E46" s="12">
        <v>8.6910342271807866E-3</v>
      </c>
      <c r="F46" s="12">
        <v>6.7241483800222135E-3</v>
      </c>
      <c r="G46" s="12">
        <v>9.7040732197678139E-3</v>
      </c>
      <c r="H46" s="12">
        <v>5.2937871732972311E-3</v>
      </c>
      <c r="K46" t="s">
        <v>47</v>
      </c>
      <c r="L46" s="12">
        <v>7.2631332673195946E-5</v>
      </c>
      <c r="M46" s="12">
        <v>2.6759329114829411E-4</v>
      </c>
      <c r="N46" s="12">
        <v>8.8223444185687549E-4</v>
      </c>
      <c r="O46" s="12">
        <v>3.7272061199218517E-4</v>
      </c>
      <c r="P46" s="12">
        <v>1.0497419524873788E-2</v>
      </c>
      <c r="S46" t="s">
        <v>4</v>
      </c>
      <c r="T46" s="13">
        <v>4.8264717999062111E-7</v>
      </c>
      <c r="U46" s="13">
        <v>1.7465152947304432E-7</v>
      </c>
      <c r="V46" s="13">
        <v>2.7697813552115327E-7</v>
      </c>
      <c r="W46" s="13">
        <v>1.4857099663009976E-7</v>
      </c>
      <c r="X46" s="13">
        <v>2.6407448115012617E-7</v>
      </c>
    </row>
    <row r="47" spans="3:24" x14ac:dyDescent="0.3">
      <c r="C47" t="s">
        <v>142</v>
      </c>
      <c r="D47" s="12">
        <v>1.1784019749307338E-2</v>
      </c>
      <c r="E47" s="12">
        <v>1.0314516994060495E-2</v>
      </c>
      <c r="F47" s="12">
        <v>7.8939987050350695E-3</v>
      </c>
      <c r="G47" s="12">
        <v>8.0279713724476821E-3</v>
      </c>
      <c r="H47" s="12">
        <v>1.47216847366163E-2</v>
      </c>
      <c r="K47" t="s">
        <v>144</v>
      </c>
      <c r="L47" s="12">
        <v>2.6790687011302959E-2</v>
      </c>
      <c r="M47" s="12">
        <v>0.1341111072885762</v>
      </c>
      <c r="N47" s="12">
        <v>2.8646845584659235E-2</v>
      </c>
      <c r="O47" s="12">
        <v>4.0114982225776384E-2</v>
      </c>
      <c r="P47" s="12">
        <v>6.1765616752489034E-3</v>
      </c>
      <c r="S47" t="s">
        <v>3</v>
      </c>
      <c r="T47" s="13">
        <v>6.3665545043526071E-8</v>
      </c>
      <c r="U47" s="13">
        <v>2.6234160730545582E-8</v>
      </c>
      <c r="V47" s="13">
        <v>2.6448598984629415E-8</v>
      </c>
      <c r="W47" s="13">
        <v>2.0348590639995262E-8</v>
      </c>
      <c r="X47" s="13">
        <v>3.8990821704437658E-8</v>
      </c>
    </row>
    <row r="48" spans="3:24" x14ac:dyDescent="0.3">
      <c r="K48" t="s">
        <v>43</v>
      </c>
      <c r="L48" s="12">
        <v>2.5222274374673968E-4</v>
      </c>
      <c r="M48" s="12">
        <v>1.3084621623884736E-4</v>
      </c>
      <c r="N48" s="12">
        <v>1.2382460690591338E-4</v>
      </c>
      <c r="O48" s="12">
        <v>9.2089770102989047E-5</v>
      </c>
      <c r="P48" s="12">
        <v>4.3820232440718752E-3</v>
      </c>
      <c r="S48" t="s">
        <v>6</v>
      </c>
      <c r="T48" s="13">
        <v>3.8995279268034033E-9</v>
      </c>
      <c r="U48" s="13">
        <v>3.8652641343878006E-9</v>
      </c>
      <c r="V48" s="13">
        <v>1.647583273854568E-8</v>
      </c>
      <c r="W48" s="13">
        <v>2.9344039764623996E-9</v>
      </c>
      <c r="X48" s="13">
        <v>1.3646458748345075E-8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5">
        <f>D37*$D$14</f>
        <v>0.23776058573354864</v>
      </c>
      <c r="E51" s="15">
        <f>E37*$E$14</f>
        <v>0.52434206493580582</v>
      </c>
      <c r="F51" s="15">
        <f>F37*$F$14</f>
        <v>0.39738221022206699</v>
      </c>
      <c r="G51" s="15">
        <f>G37*$G$14</f>
        <v>0.60074007483293079</v>
      </c>
      <c r="H51" s="15">
        <f>H37*$H$14</f>
        <v>0.38265777417904884</v>
      </c>
      <c r="K51" t="str">
        <f>K38</f>
        <v>TRUCK_DIESEL</v>
      </c>
      <c r="L51" s="16">
        <f>L38*$D$15</f>
        <v>2.4735855659154406E-7</v>
      </c>
      <c r="M51" s="16">
        <f>M38*$E$15</f>
        <v>1.2932597422105089E-7</v>
      </c>
      <c r="N51" s="16">
        <f>N38*$F$15</f>
        <v>7.4608042617348039E-4</v>
      </c>
      <c r="O51" s="16">
        <f>O38*$G$15</f>
        <v>2.09414291858569E-7</v>
      </c>
      <c r="P51" s="16">
        <f>P38*$H$15</f>
        <v>3.17046474402575E-2</v>
      </c>
      <c r="S51" t="str">
        <f>S38</f>
        <v>WOOD_PRODUCTION</v>
      </c>
      <c r="T51" s="16">
        <f>T38*$D$13</f>
        <v>0.11527340911997788</v>
      </c>
      <c r="U51" s="16">
        <f>U38*$E$13</f>
        <v>2.3770188007285055E-3</v>
      </c>
      <c r="V51" s="16">
        <f>V38*$F$13</f>
        <v>2.110676099127328E-3</v>
      </c>
      <c r="W51" s="16">
        <f>W38*$G$13</f>
        <v>2.3746431213508623E-4</v>
      </c>
      <c r="X51" s="16">
        <f>X38*$H$13</f>
        <v>2.0083763272867815E-3</v>
      </c>
    </row>
    <row r="52" spans="3:24" x14ac:dyDescent="0.3">
      <c r="C52" t="str">
        <f t="shared" ref="C52:C61" si="5">C38</f>
        <v>PV</v>
      </c>
      <c r="D52" s="15">
        <f t="shared" ref="D52:D61" si="6">D38*$D$14</f>
        <v>9.0568004485848452E-2</v>
      </c>
      <c r="E52" s="15">
        <f t="shared" ref="E52:E61" si="7">E38*$E$14</f>
        <v>0.11158911788687916</v>
      </c>
      <c r="F52" s="15">
        <f t="shared" ref="F52:F61" si="8">F38*$F$14</f>
        <v>8.5207707090763279E-2</v>
      </c>
      <c r="G52" s="15">
        <f t="shared" ref="G52:G61" si="9">G38*$G$14</f>
        <v>8.6006548126292548E-2</v>
      </c>
      <c r="H52" s="15">
        <f t="shared" ref="H52:H61" si="10">H38*$H$14</f>
        <v>0.11838420014681576</v>
      </c>
      <c r="K52" t="str">
        <f t="shared" ref="K52:K61" si="11">K39</f>
        <v>TRUCK_FUEL_CELL</v>
      </c>
      <c r="L52" s="16">
        <f t="shared" ref="L52:L61" si="12">L39*$D$15</f>
        <v>2.892310159093809E-7</v>
      </c>
      <c r="M52" s="16">
        <f t="shared" ref="M52:M61" si="13">M39*$E$15</f>
        <v>1.5121806750025171E-7</v>
      </c>
      <c r="N52" s="16">
        <f t="shared" ref="N52:N61" si="14">N39*$F$15</f>
        <v>7.2022303610147042E-4</v>
      </c>
      <c r="O52" s="16">
        <f t="shared" ref="O52:O61" si="15">O39*$G$15</f>
        <v>2.4486360696312394E-7</v>
      </c>
      <c r="P52" s="16">
        <f t="shared" ref="P52:P61" si="16">P39*$H$15</f>
        <v>2.8398199111929028E-2</v>
      </c>
      <c r="S52" t="str">
        <f t="shared" ref="S52:S61" si="17">S39</f>
        <v>WOOD</v>
      </c>
      <c r="T52" s="16">
        <f t="shared" ref="T52:T61" si="18">T39*$D$13</f>
        <v>8.134849418174489E-2</v>
      </c>
      <c r="U52" s="16">
        <f t="shared" ref="U52:U61" si="19">U39*$E$13</f>
        <v>1.3094646462318467E-3</v>
      </c>
      <c r="V52" s="16">
        <f t="shared" ref="V52:V61" si="20">V39*$F$13</f>
        <v>5.9935290438925554E-3</v>
      </c>
      <c r="W52" s="16">
        <f t="shared" ref="W52:W61" si="21">W39*$G$13</f>
        <v>4.2513420406786024E-4</v>
      </c>
      <c r="X52" s="16">
        <f t="shared" ref="X52:X61" si="22">X39*$H$13</f>
        <v>4.8787065280270006E-3</v>
      </c>
    </row>
    <row r="53" spans="3:24" x14ac:dyDescent="0.3">
      <c r="C53" t="str">
        <f t="shared" si="5"/>
        <v>METHANOL_TO_HVC</v>
      </c>
      <c r="D53" s="15">
        <f t="shared" si="6"/>
        <v>4.5077569428634667E-2</v>
      </c>
      <c r="E53" s="15">
        <f t="shared" si="7"/>
        <v>5.1033778978722667E-2</v>
      </c>
      <c r="F53" s="15">
        <f t="shared" si="8"/>
        <v>3.7292179613271595E-2</v>
      </c>
      <c r="G53" s="15">
        <f t="shared" si="9"/>
        <v>5.7450785156247193E-2</v>
      </c>
      <c r="H53" s="15">
        <f t="shared" si="10"/>
        <v>2.659681946563993E-2</v>
      </c>
      <c r="K53" t="str">
        <f t="shared" si="11"/>
        <v>CAR_BEV</v>
      </c>
      <c r="L53" s="16">
        <f t="shared" si="12"/>
        <v>3.310619712010045E-3</v>
      </c>
      <c r="M53" s="16">
        <f t="shared" si="13"/>
        <v>6.6087383265731156E-4</v>
      </c>
      <c r="N53" s="16">
        <f t="shared" si="14"/>
        <v>1.0410968746459655E-3</v>
      </c>
      <c r="O53" s="16">
        <f t="shared" si="15"/>
        <v>1.7201191190314468E-3</v>
      </c>
      <c r="P53" s="16">
        <f t="shared" si="16"/>
        <v>7.5977381308863709E-3</v>
      </c>
      <c r="S53" t="str">
        <f t="shared" si="17"/>
        <v>WET_BIOMASS</v>
      </c>
      <c r="T53" s="16">
        <f t="shared" si="18"/>
        <v>7.6800195449036032E-2</v>
      </c>
      <c r="U53" s="16">
        <f t="shared" si="19"/>
        <v>2.0537701862581204E-3</v>
      </c>
      <c r="V53" s="16">
        <f t="shared" si="20"/>
        <v>4.1498235601509625E-3</v>
      </c>
      <c r="W53" s="16">
        <f t="shared" si="21"/>
        <v>7.1263121061012399E-4</v>
      </c>
      <c r="X53" s="16">
        <f t="shared" si="22"/>
        <v>1.2367705661461111E-2</v>
      </c>
    </row>
    <row r="54" spans="3:24" x14ac:dyDescent="0.3">
      <c r="C54" t="str">
        <f t="shared" si="5"/>
        <v>TRUCK_FUEL_CELL</v>
      </c>
      <c r="D54" s="15">
        <f t="shared" si="6"/>
        <v>4.4511030629800025E-2</v>
      </c>
      <c r="E54" s="15">
        <f t="shared" si="7"/>
        <v>5.926128838594108E-2</v>
      </c>
      <c r="F54" s="15">
        <f t="shared" si="8"/>
        <v>0.18855504637101328</v>
      </c>
      <c r="G54" s="15">
        <f t="shared" si="9"/>
        <v>4.434025239004008E-2</v>
      </c>
      <c r="H54" s="15">
        <f t="shared" si="10"/>
        <v>5.5327168968048741E-2</v>
      </c>
      <c r="K54" t="str">
        <f t="shared" si="11"/>
        <v>BIO_HYDROLYSIS</v>
      </c>
      <c r="L54" s="16">
        <f t="shared" si="12"/>
        <v>1.2506065041294961E-2</v>
      </c>
      <c r="M54" s="16">
        <f t="shared" si="13"/>
        <v>1.2202038156492775E-3</v>
      </c>
      <c r="N54" s="16">
        <f t="shared" si="14"/>
        <v>2.2799650951984527E-2</v>
      </c>
      <c r="O54" s="16">
        <f t="shared" si="15"/>
        <v>7.6030889383925469E-4</v>
      </c>
      <c r="P54" s="16">
        <f t="shared" si="16"/>
        <v>5.7052716788869601E-3</v>
      </c>
      <c r="S54" t="str">
        <f t="shared" si="17"/>
        <v>AMMONIA_RE_IMPORT</v>
      </c>
      <c r="T54" s="16">
        <f t="shared" si="18"/>
        <v>1.8697857502482852E-2</v>
      </c>
      <c r="U54" s="16">
        <f t="shared" si="19"/>
        <v>1.2489862027336182E-3</v>
      </c>
      <c r="V54" s="16">
        <f t="shared" si="20"/>
        <v>2.7463472761916998E-3</v>
      </c>
      <c r="W54" s="16">
        <f t="shared" si="21"/>
        <v>1.6291522977651084E-3</v>
      </c>
      <c r="X54" s="16">
        <f t="shared" si="22"/>
        <v>1.5662059877435928E-2</v>
      </c>
    </row>
    <row r="55" spans="3:24" x14ac:dyDescent="0.3">
      <c r="C55" t="str">
        <f t="shared" si="5"/>
        <v>CAR_GASOLINE</v>
      </c>
      <c r="D55" s="15">
        <f t="shared" si="6"/>
        <v>2.1068078336955107E-2</v>
      </c>
      <c r="E55" s="15">
        <f t="shared" si="7"/>
        <v>4.2620502613864492E-2</v>
      </c>
      <c r="F55" s="15">
        <f t="shared" si="8"/>
        <v>3.6462482223349781E-2</v>
      </c>
      <c r="G55" s="15">
        <f t="shared" si="9"/>
        <v>3.934788775697446E-2</v>
      </c>
      <c r="H55" s="15">
        <f t="shared" si="10"/>
        <v>4.0415654749698021E-2</v>
      </c>
      <c r="K55" t="str">
        <f t="shared" si="11"/>
        <v>IND_COGEN_GAS</v>
      </c>
      <c r="L55" s="16">
        <f t="shared" si="12"/>
        <v>7.2248750730518946E-4</v>
      </c>
      <c r="M55" s="16">
        <f t="shared" si="13"/>
        <v>3.841916500067328E-5</v>
      </c>
      <c r="N55" s="16">
        <f t="shared" si="14"/>
        <v>5.6888197756662752E-5</v>
      </c>
      <c r="O55" s="16">
        <f t="shared" si="15"/>
        <v>1.7273598673534201E-5</v>
      </c>
      <c r="P55" s="16">
        <f t="shared" si="16"/>
        <v>4.029047208047953E-3</v>
      </c>
      <c r="S55" t="str">
        <f t="shared" si="17"/>
        <v>METHANOL</v>
      </c>
      <c r="T55" s="16">
        <f t="shared" si="18"/>
        <v>1.2403818628553579E-2</v>
      </c>
      <c r="U55" s="16">
        <f t="shared" si="19"/>
        <v>5.0593635486210408E-3</v>
      </c>
      <c r="V55" s="16">
        <f t="shared" si="20"/>
        <v>1.3958220133684258E-2</v>
      </c>
      <c r="W55" s="16">
        <f t="shared" si="21"/>
        <v>2.5269550744843982E-3</v>
      </c>
      <c r="X55" s="16">
        <f t="shared" si="22"/>
        <v>1.5967535862925316E-2</v>
      </c>
    </row>
    <row r="56" spans="3:24" x14ac:dyDescent="0.3">
      <c r="C56" t="str">
        <f t="shared" si="5"/>
        <v>TRUCK_DIESEL</v>
      </c>
      <c r="D56" s="15">
        <f t="shared" si="6"/>
        <v>3.3645294762546588E-2</v>
      </c>
      <c r="E56" s="15">
        <f t="shared" si="7"/>
        <v>3.1269428232902838E-2</v>
      </c>
      <c r="F56" s="15">
        <f t="shared" si="8"/>
        <v>3.5450627696492251E-2</v>
      </c>
      <c r="G56" s="15">
        <f t="shared" si="9"/>
        <v>3.4198787184368244E-2</v>
      </c>
      <c r="H56" s="15">
        <f t="shared" si="10"/>
        <v>2.2397964211740503E-2</v>
      </c>
      <c r="K56" t="str">
        <f t="shared" si="11"/>
        <v>TRAIN_PUB</v>
      </c>
      <c r="L56" s="16">
        <f t="shared" si="12"/>
        <v>0</v>
      </c>
      <c r="M56" s="16">
        <f t="shared" si="13"/>
        <v>0</v>
      </c>
      <c r="N56" s="16">
        <f t="shared" si="14"/>
        <v>7.3985309247284665E-6</v>
      </c>
      <c r="O56" s="16">
        <f t="shared" si="15"/>
        <v>0</v>
      </c>
      <c r="P56" s="16">
        <f t="shared" si="16"/>
        <v>3.4709086505932542E-3</v>
      </c>
      <c r="S56" t="str">
        <f t="shared" si="17"/>
        <v>ELECTRICITY</v>
      </c>
      <c r="T56" s="16">
        <f t="shared" si="18"/>
        <v>1.1106330684566335E-2</v>
      </c>
      <c r="U56" s="16">
        <f t="shared" si="19"/>
        <v>1.0080827565537617E-3</v>
      </c>
      <c r="V56" s="16">
        <f t="shared" si="20"/>
        <v>2.6654269060369115E-3</v>
      </c>
      <c r="W56" s="16">
        <f t="shared" si="21"/>
        <v>1.0523299314782065E-3</v>
      </c>
      <c r="X56" s="16">
        <f t="shared" si="22"/>
        <v>4.6756506506068531E-3</v>
      </c>
    </row>
    <row r="57" spans="3:24" x14ac:dyDescent="0.3">
      <c r="C57" t="str">
        <f t="shared" si="5"/>
        <v>GRID</v>
      </c>
      <c r="D57" s="15">
        <f t="shared" si="6"/>
        <v>6.2963576953625894E-3</v>
      </c>
      <c r="E57" s="15">
        <f t="shared" si="7"/>
        <v>2.5679138560255967E-2</v>
      </c>
      <c r="F57" s="15">
        <f t="shared" si="8"/>
        <v>1.9415906782902084E-2</v>
      </c>
      <c r="G57" s="15">
        <f t="shared" si="9"/>
        <v>3.2586373560250639E-2</v>
      </c>
      <c r="H57" s="15">
        <f t="shared" si="10"/>
        <v>4.1888136690066777E-3</v>
      </c>
      <c r="K57" t="str">
        <f t="shared" si="11"/>
        <v>TRAIN_FREIGHT</v>
      </c>
      <c r="L57" s="16">
        <f t="shared" si="12"/>
        <v>0</v>
      </c>
      <c r="M57" s="16">
        <f t="shared" si="13"/>
        <v>0</v>
      </c>
      <c r="N57" s="16">
        <f t="shared" si="14"/>
        <v>2.7976278272818726E-6</v>
      </c>
      <c r="O57" s="16">
        <f t="shared" si="15"/>
        <v>0</v>
      </c>
      <c r="P57" s="16">
        <f t="shared" si="16"/>
        <v>3.3560487079531678E-3</v>
      </c>
      <c r="S57" t="str">
        <f t="shared" si="17"/>
        <v>GAS</v>
      </c>
      <c r="T57" s="16">
        <f t="shared" si="18"/>
        <v>6.0274371672888027E-3</v>
      </c>
      <c r="U57" s="16">
        <f t="shared" si="19"/>
        <v>2.5334188109540096E-3</v>
      </c>
      <c r="V57" s="16">
        <f t="shared" si="20"/>
        <v>1.0456386368019915E-2</v>
      </c>
      <c r="W57" s="16">
        <f t="shared" si="21"/>
        <v>6.6752845196722344E-4</v>
      </c>
      <c r="X57" s="16">
        <f t="shared" si="22"/>
        <v>1.207524142500958E-2</v>
      </c>
    </row>
    <row r="58" spans="3:24" x14ac:dyDescent="0.3">
      <c r="C58" t="str">
        <f t="shared" si="5"/>
        <v>DEC_HP_ELEC</v>
      </c>
      <c r="D58" s="15">
        <f t="shared" si="6"/>
        <v>5.0798779657659603E-3</v>
      </c>
      <c r="E58" s="15">
        <f t="shared" si="7"/>
        <v>2.2339644511112412E-2</v>
      </c>
      <c r="F58" s="15">
        <f t="shared" si="8"/>
        <v>1.6332124169605049E-2</v>
      </c>
      <c r="G58" s="15">
        <f t="shared" si="9"/>
        <v>2.6576949984628569E-2</v>
      </c>
      <c r="H58" s="15">
        <f t="shared" si="10"/>
        <v>5.8549962385682384E-3</v>
      </c>
      <c r="K58" t="str">
        <f t="shared" si="11"/>
        <v>CAR_GASOLINE</v>
      </c>
      <c r="L58" s="16">
        <f t="shared" si="12"/>
        <v>5.3466678435950274E-4</v>
      </c>
      <c r="M58" s="16">
        <f t="shared" si="13"/>
        <v>1.0677725843023694E-4</v>
      </c>
      <c r="N58" s="16">
        <f t="shared" si="14"/>
        <v>1.7941597488965215E-4</v>
      </c>
      <c r="O58" s="16">
        <f t="shared" si="15"/>
        <v>2.7784645769337598E-4</v>
      </c>
      <c r="P58" s="16">
        <f t="shared" si="16"/>
        <v>2.1952060918267891E-3</v>
      </c>
      <c r="S58" t="str">
        <f t="shared" si="17"/>
        <v>DIESEL</v>
      </c>
      <c r="T58" s="16">
        <f t="shared" si="18"/>
        <v>4.4970881726373755E-3</v>
      </c>
      <c r="U58" s="16">
        <f t="shared" si="19"/>
        <v>2.0665314311414757E-4</v>
      </c>
      <c r="V58" s="16">
        <f t="shared" si="20"/>
        <v>2.5480334244042504E-3</v>
      </c>
      <c r="W58" s="16">
        <f t="shared" si="21"/>
        <v>6.1337251468505577E-5</v>
      </c>
      <c r="X58" s="16">
        <f t="shared" si="22"/>
        <v>3.2133590866539412E-3</v>
      </c>
    </row>
    <row r="59" spans="3:24" x14ac:dyDescent="0.3">
      <c r="C59" t="str">
        <f t="shared" si="5"/>
        <v>BUS_COACH_FC_HYBRIDH2</v>
      </c>
      <c r="D59" s="15">
        <f t="shared" si="6"/>
        <v>1.3549464348810323E-2</v>
      </c>
      <c r="E59" s="15">
        <f t="shared" si="7"/>
        <v>1.5055195654371297E-2</v>
      </c>
      <c r="F59" s="15">
        <f t="shared" si="8"/>
        <v>4.0706692816638947E-2</v>
      </c>
      <c r="G59" s="15">
        <f t="shared" si="9"/>
        <v>1.1953975531573327E-2</v>
      </c>
      <c r="H59" s="15">
        <f t="shared" si="10"/>
        <v>1.2859044362979103E-2</v>
      </c>
      <c r="K59" t="str">
        <f t="shared" si="11"/>
        <v>BUS_COACH_FC_HYBRIDH2</v>
      </c>
      <c r="L59" s="16">
        <f t="shared" si="12"/>
        <v>1.3044469309859355E-6</v>
      </c>
      <c r="M59" s="16">
        <f t="shared" si="13"/>
        <v>6.8200135258706162E-7</v>
      </c>
      <c r="N59" s="16">
        <f t="shared" si="14"/>
        <v>2.4892543022401027E-5</v>
      </c>
      <c r="O59" s="16">
        <f t="shared" si="15"/>
        <v>1.1043476081184445E-6</v>
      </c>
      <c r="P59" s="16">
        <f t="shared" si="16"/>
        <v>9.3674484866443169E-4</v>
      </c>
      <c r="S59" t="str">
        <f t="shared" si="17"/>
        <v>BIODIESEL</v>
      </c>
      <c r="T59" s="16">
        <f t="shared" si="18"/>
        <v>1.5741769795101725E-7</v>
      </c>
      <c r="U59" s="16">
        <f t="shared" si="19"/>
        <v>2.7589292470051445E-9</v>
      </c>
      <c r="V59" s="16">
        <f t="shared" si="20"/>
        <v>1.2361106035364077E-8</v>
      </c>
      <c r="W59" s="16">
        <f t="shared" si="21"/>
        <v>1.0864300363461113E-9</v>
      </c>
      <c r="X59" s="16">
        <f t="shared" si="22"/>
        <v>1.8709320812896439E-8</v>
      </c>
    </row>
    <row r="60" spans="3:24" x14ac:dyDescent="0.3">
      <c r="C60" t="str">
        <f t="shared" si="5"/>
        <v>ADLIBIO_TO_FUEL</v>
      </c>
      <c r="D60" s="15">
        <f t="shared" si="6"/>
        <v>7.5358617502029532E-3</v>
      </c>
      <c r="E60" s="15">
        <f t="shared" si="7"/>
        <v>8.531593602954286E-3</v>
      </c>
      <c r="F60" s="15">
        <f t="shared" si="8"/>
        <v>6.2343359123270157E-3</v>
      </c>
      <c r="G60" s="15">
        <f t="shared" si="9"/>
        <v>9.6043593269488272E-3</v>
      </c>
      <c r="H60" s="15">
        <f t="shared" si="10"/>
        <v>4.4463345523871548E-3</v>
      </c>
      <c r="K60" t="str">
        <f t="shared" si="11"/>
        <v>ADLIBIO_TO_FUEL</v>
      </c>
      <c r="L60" s="16">
        <f t="shared" si="12"/>
        <v>4.8115638478152077E-4</v>
      </c>
      <c r="M60" s="16">
        <f t="shared" si="13"/>
        <v>3.418021288025127E-4</v>
      </c>
      <c r="N60" s="16">
        <f t="shared" si="14"/>
        <v>8.0828043243396026E-4</v>
      </c>
      <c r="O60" s="16">
        <f t="shared" si="15"/>
        <v>1.1885815607020661E-4</v>
      </c>
      <c r="P60" s="16">
        <f t="shared" si="16"/>
        <v>5.5116996305976703E-4</v>
      </c>
      <c r="S60" t="str">
        <f t="shared" si="17"/>
        <v>BIOETHANOL</v>
      </c>
      <c r="T60" s="16">
        <f t="shared" si="18"/>
        <v>2.0764823571005683E-8</v>
      </c>
      <c r="U60" s="16">
        <f t="shared" si="19"/>
        <v>4.1441488390347528E-10</v>
      </c>
      <c r="V60" s="16">
        <f t="shared" si="20"/>
        <v>1.1803600884260354E-9</v>
      </c>
      <c r="W60" s="16">
        <f t="shared" si="21"/>
        <v>1.4879970229750317E-10</v>
      </c>
      <c r="X60" s="16">
        <f t="shared" si="22"/>
        <v>2.7624471279830106E-9</v>
      </c>
    </row>
    <row r="61" spans="3:24" x14ac:dyDescent="0.3">
      <c r="C61" t="str">
        <f t="shared" si="5"/>
        <v>WIND_OFFSHORE</v>
      </c>
      <c r="D61" s="15">
        <f t="shared" si="6"/>
        <v>7.7289659799570035E-3</v>
      </c>
      <c r="E61" s="15">
        <f t="shared" si="7"/>
        <v>1.0125292905748359E-2</v>
      </c>
      <c r="F61" s="15">
        <f t="shared" si="8"/>
        <v>7.3189699032936142E-3</v>
      </c>
      <c r="G61" s="15">
        <f t="shared" si="9"/>
        <v>7.9454802103493295E-3</v>
      </c>
      <c r="H61" s="15">
        <f t="shared" si="10"/>
        <v>1.2364973009105214E-2</v>
      </c>
      <c r="K61" t="str">
        <f t="shared" si="11"/>
        <v>BOAT_FREIGHT_METHANOL</v>
      </c>
      <c r="L61" s="16">
        <f t="shared" si="12"/>
        <v>4.5298794872134543E-6</v>
      </c>
      <c r="M61" s="16">
        <f t="shared" si="13"/>
        <v>3.3348106775345036E-7</v>
      </c>
      <c r="N61" s="16">
        <f t="shared" si="14"/>
        <v>3.4937531436087209E-6</v>
      </c>
      <c r="O61" s="16">
        <f t="shared" si="15"/>
        <v>2.7285616645087965E-7</v>
      </c>
      <c r="P61" s="16">
        <f t="shared" si="16"/>
        <v>3.91033023962285E-4</v>
      </c>
      <c r="S61" t="str">
        <f t="shared" si="17"/>
        <v>LFO</v>
      </c>
      <c r="T61" s="16">
        <f t="shared" si="18"/>
        <v>1.2718497792632358E-9</v>
      </c>
      <c r="U61" s="16">
        <f t="shared" si="19"/>
        <v>6.1058670942863994E-11</v>
      </c>
      <c r="V61" s="16">
        <f t="shared" si="20"/>
        <v>7.3529094677053401E-10</v>
      </c>
      <c r="W61" s="16">
        <f t="shared" si="21"/>
        <v>2.145792039572507E-11</v>
      </c>
      <c r="X61" s="16">
        <f t="shared" si="22"/>
        <v>9.6683319634205104E-10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0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0.14732449695216443</v>
      </c>
      <c r="E10">
        <f t="shared" si="3"/>
        <v>0.14732449695216443</v>
      </c>
      <c r="F10">
        <f t="shared" si="0"/>
        <v>0.14732449695216443</v>
      </c>
      <c r="G10">
        <f t="shared" si="0"/>
        <v>0.14732449695216443</v>
      </c>
      <c r="H10">
        <f t="shared" si="0"/>
        <v>0.14732449695216443</v>
      </c>
      <c r="I10">
        <f t="shared" si="0"/>
        <v>0.14732449695216443</v>
      </c>
      <c r="J10">
        <f t="shared" si="0"/>
        <v>0.14732449695216443</v>
      </c>
      <c r="K10">
        <f t="shared" si="0"/>
        <v>0.14732449695216443</v>
      </c>
      <c r="L10">
        <f t="shared" si="0"/>
        <v>0.14732449695216443</v>
      </c>
      <c r="M10">
        <f t="shared" si="0"/>
        <v>0.14732449695216443</v>
      </c>
      <c r="N10">
        <f t="shared" si="0"/>
        <v>0.14732449695216443</v>
      </c>
      <c r="O10">
        <f t="shared" si="0"/>
        <v>0.14732449695216443</v>
      </c>
      <c r="P10">
        <f t="shared" si="0"/>
        <v>0.14732449695216443</v>
      </c>
      <c r="Q10">
        <f t="shared" si="0"/>
        <v>0.14732449695216443</v>
      </c>
      <c r="R10">
        <f t="shared" si="1"/>
        <v>0.14732449695216443</v>
      </c>
      <c r="S10">
        <f t="shared" si="2"/>
        <v>0.14732449695216443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0</v>
      </c>
      <c r="E12">
        <f t="shared" si="3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19" x14ac:dyDescent="0.3">
      <c r="C13" t="s">
        <v>42</v>
      </c>
      <c r="D13">
        <f>Mult_split!H13</f>
        <v>0.63523349202417823</v>
      </c>
      <c r="E13">
        <f t="shared" si="3"/>
        <v>0.63523349202417823</v>
      </c>
      <c r="F13">
        <f t="shared" si="0"/>
        <v>0.63523349202417823</v>
      </c>
      <c r="G13">
        <f t="shared" si="0"/>
        <v>0.63523349202417823</v>
      </c>
      <c r="H13">
        <f t="shared" si="0"/>
        <v>0.63523349202417823</v>
      </c>
      <c r="I13">
        <f t="shared" si="0"/>
        <v>0.63523349202417823</v>
      </c>
      <c r="J13">
        <f t="shared" si="0"/>
        <v>0.63523349202417823</v>
      </c>
      <c r="K13">
        <f t="shared" si="0"/>
        <v>0.63523349202417823</v>
      </c>
      <c r="L13">
        <f t="shared" si="0"/>
        <v>0.63523349202417823</v>
      </c>
      <c r="M13">
        <f t="shared" si="0"/>
        <v>0.63523349202417823</v>
      </c>
      <c r="N13">
        <f t="shared" si="0"/>
        <v>0.63523349202417823</v>
      </c>
      <c r="O13">
        <f t="shared" si="0"/>
        <v>0.63523349202417823</v>
      </c>
      <c r="P13">
        <f t="shared" si="0"/>
        <v>0.63523349202417823</v>
      </c>
      <c r="Q13">
        <f t="shared" si="0"/>
        <v>0.63523349202417823</v>
      </c>
      <c r="R13">
        <f t="shared" si="1"/>
        <v>0.63523349202417823</v>
      </c>
      <c r="S13">
        <f t="shared" si="2"/>
        <v>0.63523349202417823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33.594626812588075</v>
      </c>
      <c r="E21">
        <f t="shared" si="3"/>
        <v>33.594626812588075</v>
      </c>
      <c r="F21">
        <f t="shared" si="4"/>
        <v>33.594626812588075</v>
      </c>
      <c r="G21">
        <f t="shared" si="4"/>
        <v>33.594626812588075</v>
      </c>
      <c r="H21">
        <f t="shared" si="4"/>
        <v>33.594626812588075</v>
      </c>
      <c r="I21">
        <f t="shared" si="4"/>
        <v>33.594626812588075</v>
      </c>
      <c r="J21">
        <f t="shared" si="4"/>
        <v>33.594626812588075</v>
      </c>
      <c r="K21">
        <f t="shared" si="4"/>
        <v>33.594626812588075</v>
      </c>
      <c r="L21">
        <f t="shared" si="4"/>
        <v>33.594626812588075</v>
      </c>
      <c r="M21">
        <f t="shared" si="4"/>
        <v>33.594626812588075</v>
      </c>
      <c r="N21">
        <f t="shared" si="4"/>
        <v>33.594626812588075</v>
      </c>
      <c r="O21">
        <f t="shared" si="4"/>
        <v>33.594626812588075</v>
      </c>
      <c r="P21">
        <f t="shared" si="4"/>
        <v>33.594626812588075</v>
      </c>
      <c r="Q21">
        <f t="shared" si="4"/>
        <v>33.594626812588075</v>
      </c>
      <c r="R21">
        <f t="shared" si="1"/>
        <v>33.594626812588075</v>
      </c>
      <c r="S21">
        <f t="shared" si="2"/>
        <v>33.594626812588075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1.1114630237695149</v>
      </c>
      <c r="E42">
        <f t="shared" si="3"/>
        <v>1.1114630237695149</v>
      </c>
      <c r="F42">
        <f t="shared" si="5"/>
        <v>1.1114630237695149</v>
      </c>
      <c r="G42">
        <f t="shared" si="5"/>
        <v>1.1114630237695149</v>
      </c>
      <c r="H42">
        <f t="shared" si="5"/>
        <v>1.1114630237695149</v>
      </c>
      <c r="I42">
        <f t="shared" si="5"/>
        <v>1.1114630237695149</v>
      </c>
      <c r="J42">
        <f t="shared" si="5"/>
        <v>1.1114630237695149</v>
      </c>
      <c r="K42">
        <f t="shared" si="5"/>
        <v>1.1114630237695149</v>
      </c>
      <c r="L42">
        <f t="shared" si="5"/>
        <v>1.1114630237695149</v>
      </c>
      <c r="M42">
        <f t="shared" si="5"/>
        <v>1.1114630237695149</v>
      </c>
      <c r="N42">
        <f t="shared" si="5"/>
        <v>1.1114630237695149</v>
      </c>
      <c r="O42">
        <f t="shared" si="5"/>
        <v>1.1114630237695149</v>
      </c>
      <c r="P42">
        <f t="shared" si="5"/>
        <v>1.1114630237695149</v>
      </c>
      <c r="Q42">
        <f t="shared" si="5"/>
        <v>1.1114630237695149</v>
      </c>
      <c r="R42">
        <f t="shared" si="1"/>
        <v>1.1114630237695149</v>
      </c>
      <c r="S42">
        <f t="shared" si="2"/>
        <v>1.1114630237695149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0.33814737477514673</v>
      </c>
      <c r="E55">
        <f t="shared" si="3"/>
        <v>0.33814737477514673</v>
      </c>
      <c r="F55">
        <f t="shared" si="6"/>
        <v>0.33814737477514673</v>
      </c>
      <c r="G55">
        <f t="shared" si="6"/>
        <v>0.33814737477514673</v>
      </c>
      <c r="H55">
        <f t="shared" si="6"/>
        <v>0.33814737477514673</v>
      </c>
      <c r="I55">
        <f t="shared" si="6"/>
        <v>0.33814737477514673</v>
      </c>
      <c r="J55">
        <f t="shared" si="6"/>
        <v>0.33814737477514673</v>
      </c>
      <c r="K55">
        <f t="shared" si="6"/>
        <v>0.33814737477514673</v>
      </c>
      <c r="L55">
        <f t="shared" si="6"/>
        <v>0.33814737477514673</v>
      </c>
      <c r="M55">
        <f t="shared" si="6"/>
        <v>0.33814737477514673</v>
      </c>
      <c r="N55">
        <f t="shared" si="6"/>
        <v>0.33814737477514673</v>
      </c>
      <c r="O55">
        <f t="shared" si="6"/>
        <v>0.33814737477514673</v>
      </c>
      <c r="P55">
        <f t="shared" si="6"/>
        <v>0.33814737477514673</v>
      </c>
      <c r="Q55">
        <f t="shared" si="6"/>
        <v>0.33814737477514673</v>
      </c>
      <c r="R55">
        <f t="shared" si="1"/>
        <v>0.33814737477514673</v>
      </c>
      <c r="S55">
        <f t="shared" si="2"/>
        <v>0.33814737477514673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553725.31300830876</v>
      </c>
      <c r="E57">
        <f t="shared" si="3"/>
        <v>553725.31300830876</v>
      </c>
      <c r="F57">
        <f t="shared" si="6"/>
        <v>553725.31300830876</v>
      </c>
      <c r="G57">
        <f t="shared" si="6"/>
        <v>553725.31300830876</v>
      </c>
      <c r="H57">
        <f t="shared" si="6"/>
        <v>553725.31300830876</v>
      </c>
      <c r="I57">
        <f t="shared" si="6"/>
        <v>553725.31300830876</v>
      </c>
      <c r="J57">
        <f t="shared" si="6"/>
        <v>553725.31300830876</v>
      </c>
      <c r="K57">
        <f t="shared" si="6"/>
        <v>553725.31300830876</v>
      </c>
      <c r="L57">
        <f t="shared" si="6"/>
        <v>553725.31300830876</v>
      </c>
      <c r="M57">
        <f t="shared" si="6"/>
        <v>553725.31300830876</v>
      </c>
      <c r="N57">
        <f t="shared" si="6"/>
        <v>553725.31300830876</v>
      </c>
      <c r="O57">
        <f t="shared" si="6"/>
        <v>553725.31300830876</v>
      </c>
      <c r="P57">
        <f t="shared" si="6"/>
        <v>553725.31300830876</v>
      </c>
      <c r="Q57">
        <f t="shared" si="6"/>
        <v>553725.31300830876</v>
      </c>
      <c r="R57">
        <f t="shared" si="1"/>
        <v>553725.31300830876</v>
      </c>
      <c r="S57">
        <f t="shared" si="2"/>
        <v>553725.31300830876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0</v>
      </c>
      <c r="E59">
        <f t="shared" si="3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505451.36679122271</v>
      </c>
      <c r="E62">
        <f t="shared" si="3"/>
        <v>505451.36679122271</v>
      </c>
      <c r="F62">
        <f t="shared" si="6"/>
        <v>505451.36679122271</v>
      </c>
      <c r="G62">
        <f t="shared" si="6"/>
        <v>505451.36679122271</v>
      </c>
      <c r="H62">
        <f t="shared" si="6"/>
        <v>505451.36679122271</v>
      </c>
      <c r="I62">
        <f t="shared" si="6"/>
        <v>505451.36679122271</v>
      </c>
      <c r="J62">
        <f t="shared" si="6"/>
        <v>505451.36679122271</v>
      </c>
      <c r="K62">
        <f t="shared" si="6"/>
        <v>505451.36679122271</v>
      </c>
      <c r="L62">
        <f t="shared" si="6"/>
        <v>505451.36679122271</v>
      </c>
      <c r="M62">
        <f t="shared" si="6"/>
        <v>505451.36679122271</v>
      </c>
      <c r="N62">
        <f t="shared" si="6"/>
        <v>505451.36679122271</v>
      </c>
      <c r="O62">
        <f t="shared" si="6"/>
        <v>505451.36679122271</v>
      </c>
      <c r="P62">
        <f t="shared" si="6"/>
        <v>505451.36679122271</v>
      </c>
      <c r="Q62">
        <f t="shared" si="6"/>
        <v>505451.36679122271</v>
      </c>
      <c r="R62">
        <f t="shared" si="1"/>
        <v>505451.36679122271</v>
      </c>
      <c r="S62">
        <f t="shared" si="2"/>
        <v>505451.36679122271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1.7113206233035732E-2</v>
      </c>
      <c r="E64">
        <f t="shared" si="3"/>
        <v>1.7113206233035732E-2</v>
      </c>
      <c r="F64">
        <f t="shared" si="6"/>
        <v>1.7113206233035732E-2</v>
      </c>
      <c r="G64">
        <f t="shared" si="6"/>
        <v>1.7113206233035732E-2</v>
      </c>
      <c r="H64">
        <f t="shared" si="6"/>
        <v>1.7113206233035732E-2</v>
      </c>
      <c r="I64">
        <f t="shared" si="6"/>
        <v>1.7113206233035732E-2</v>
      </c>
      <c r="J64">
        <f t="shared" si="6"/>
        <v>1.7113206233035732E-2</v>
      </c>
      <c r="K64">
        <f t="shared" si="6"/>
        <v>1.7113206233035732E-2</v>
      </c>
      <c r="L64">
        <f t="shared" si="6"/>
        <v>1.7113206233035732E-2</v>
      </c>
      <c r="M64">
        <f t="shared" si="6"/>
        <v>1.7113206233035732E-2</v>
      </c>
      <c r="N64">
        <f t="shared" si="6"/>
        <v>1.7113206233035732E-2</v>
      </c>
      <c r="O64">
        <f t="shared" si="6"/>
        <v>1.7113206233035732E-2</v>
      </c>
      <c r="P64">
        <f t="shared" si="6"/>
        <v>1.7113206233035732E-2</v>
      </c>
      <c r="Q64">
        <f t="shared" si="6"/>
        <v>1.7113206233035732E-2</v>
      </c>
      <c r="R64">
        <f t="shared" si="1"/>
        <v>1.7113206233035732E-2</v>
      </c>
      <c r="S64">
        <f t="shared" si="2"/>
        <v>1.7113206233035732E-2</v>
      </c>
    </row>
    <row r="65" spans="3:19" x14ac:dyDescent="0.3">
      <c r="C65" t="s">
        <v>94</v>
      </c>
      <c r="D65">
        <f>Mult_split!H65</f>
        <v>5.3428370242474037E-2</v>
      </c>
      <c r="E65">
        <f t="shared" si="3"/>
        <v>5.3428370242474037E-2</v>
      </c>
      <c r="F65">
        <f t="shared" si="6"/>
        <v>5.3428370242474037E-2</v>
      </c>
      <c r="G65">
        <f t="shared" si="6"/>
        <v>5.3428370242474037E-2</v>
      </c>
      <c r="H65">
        <f t="shared" si="6"/>
        <v>5.3428370242474037E-2</v>
      </c>
      <c r="I65">
        <f t="shared" si="6"/>
        <v>5.3428370242474037E-2</v>
      </c>
      <c r="J65">
        <f t="shared" si="6"/>
        <v>5.3428370242474037E-2</v>
      </c>
      <c r="K65">
        <f t="shared" si="6"/>
        <v>5.3428370242474037E-2</v>
      </c>
      <c r="L65">
        <f t="shared" si="6"/>
        <v>5.3428370242474037E-2</v>
      </c>
      <c r="M65">
        <f t="shared" si="6"/>
        <v>5.3428370242474037E-2</v>
      </c>
      <c r="N65">
        <f t="shared" si="6"/>
        <v>5.3428370242474037E-2</v>
      </c>
      <c r="O65">
        <f t="shared" si="6"/>
        <v>5.3428370242474037E-2</v>
      </c>
      <c r="P65">
        <f t="shared" si="6"/>
        <v>5.3428370242474037E-2</v>
      </c>
      <c r="Q65">
        <f t="shared" si="6"/>
        <v>5.3428370242474037E-2</v>
      </c>
      <c r="R65">
        <f t="shared" si="1"/>
        <v>5.3428370242474037E-2</v>
      </c>
      <c r="S65">
        <f t="shared" si="2"/>
        <v>5.3428370242474037E-2</v>
      </c>
    </row>
    <row r="66" spans="3:19" x14ac:dyDescent="0.3">
      <c r="C66" t="s">
        <v>95</v>
      </c>
      <c r="D66">
        <f>Mult_split!H66</f>
        <v>0</v>
      </c>
      <c r="E66">
        <f t="shared" si="3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0</v>
      </c>
      <c r="E68">
        <f t="shared" ref="E68:E115" si="10">D68</f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3:19" x14ac:dyDescent="0.3">
      <c r="C69" t="s">
        <v>98</v>
      </c>
      <c r="D69">
        <f>Mult_split!H69</f>
        <v>2.8750003666245536E-3</v>
      </c>
      <c r="E69">
        <f t="shared" si="10"/>
        <v>2.8750003666245536E-3</v>
      </c>
      <c r="F69">
        <f t="shared" si="7"/>
        <v>2.8750003666245536E-3</v>
      </c>
      <c r="G69">
        <f t="shared" si="7"/>
        <v>2.8750003666245536E-3</v>
      </c>
      <c r="H69">
        <f t="shared" si="7"/>
        <v>2.8750003666245536E-3</v>
      </c>
      <c r="I69">
        <f t="shared" si="7"/>
        <v>2.8750003666245536E-3</v>
      </c>
      <c r="J69">
        <f t="shared" si="7"/>
        <v>2.8750003666245536E-3</v>
      </c>
      <c r="K69">
        <f t="shared" si="7"/>
        <v>2.8750003666245536E-3</v>
      </c>
      <c r="L69">
        <f t="shared" si="7"/>
        <v>2.8750003666245536E-3</v>
      </c>
      <c r="M69">
        <f t="shared" si="7"/>
        <v>2.8750003666245536E-3</v>
      </c>
      <c r="N69">
        <f t="shared" si="7"/>
        <v>2.8750003666245536E-3</v>
      </c>
      <c r="O69">
        <f t="shared" si="7"/>
        <v>2.8750003666245536E-3</v>
      </c>
      <c r="P69">
        <f t="shared" si="7"/>
        <v>2.8750003666245536E-3</v>
      </c>
      <c r="Q69">
        <f t="shared" si="7"/>
        <v>2.8750003666245536E-3</v>
      </c>
      <c r="R69">
        <f t="shared" si="8"/>
        <v>2.8750003666245536E-3</v>
      </c>
      <c r="S69">
        <f t="shared" si="9"/>
        <v>2.8750003666245536E-3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0.25875263413611049</v>
      </c>
      <c r="E71">
        <f t="shared" si="10"/>
        <v>0.25875263413611049</v>
      </c>
      <c r="F71">
        <f t="shared" si="7"/>
        <v>0.25875263413611049</v>
      </c>
      <c r="G71">
        <f t="shared" si="7"/>
        <v>0.25875263413611049</v>
      </c>
      <c r="H71">
        <f t="shared" si="7"/>
        <v>0.25875263413611049</v>
      </c>
      <c r="I71">
        <f t="shared" si="7"/>
        <v>0.25875263413611049</v>
      </c>
      <c r="J71">
        <f t="shared" si="7"/>
        <v>0.25875263413611049</v>
      </c>
      <c r="K71">
        <f t="shared" si="7"/>
        <v>0.25875263413611049</v>
      </c>
      <c r="L71">
        <f t="shared" si="7"/>
        <v>0.25875263413611049</v>
      </c>
      <c r="M71">
        <f t="shared" si="7"/>
        <v>0.25875263413611049</v>
      </c>
      <c r="N71">
        <f t="shared" si="7"/>
        <v>0.25875263413611049</v>
      </c>
      <c r="O71">
        <f t="shared" si="7"/>
        <v>0.25875263413611049</v>
      </c>
      <c r="P71">
        <f t="shared" si="7"/>
        <v>0.25875263413611049</v>
      </c>
      <c r="Q71">
        <f t="shared" si="7"/>
        <v>0.25875263413611049</v>
      </c>
      <c r="R71">
        <f t="shared" si="8"/>
        <v>0.25875263413611049</v>
      </c>
      <c r="S71">
        <f t="shared" si="9"/>
        <v>0.25875263413611049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0.22966178071050927</v>
      </c>
      <c r="E75">
        <f t="shared" si="10"/>
        <v>0.22966178071050927</v>
      </c>
      <c r="F75">
        <f t="shared" si="7"/>
        <v>0.22966178071050927</v>
      </c>
      <c r="G75">
        <f t="shared" si="7"/>
        <v>0.22966178071050927</v>
      </c>
      <c r="H75">
        <f t="shared" si="7"/>
        <v>0.22966178071050927</v>
      </c>
      <c r="I75">
        <f t="shared" si="7"/>
        <v>0.22966178071050927</v>
      </c>
      <c r="J75">
        <f t="shared" si="7"/>
        <v>0.22966178071050927</v>
      </c>
      <c r="K75">
        <f t="shared" si="7"/>
        <v>0.22966178071050927</v>
      </c>
      <c r="L75">
        <f t="shared" si="7"/>
        <v>0.22966178071050927</v>
      </c>
      <c r="M75">
        <f t="shared" si="7"/>
        <v>0.22966178071050927</v>
      </c>
      <c r="N75">
        <f t="shared" si="7"/>
        <v>0.22966178071050927</v>
      </c>
      <c r="O75">
        <f t="shared" si="7"/>
        <v>0.22966178071050927</v>
      </c>
      <c r="P75">
        <f t="shared" si="7"/>
        <v>0.22966178071050927</v>
      </c>
      <c r="Q75">
        <f t="shared" si="7"/>
        <v>0.22966178071050927</v>
      </c>
      <c r="R75">
        <f t="shared" si="8"/>
        <v>0.22966178071050927</v>
      </c>
      <c r="S75">
        <f t="shared" si="9"/>
        <v>0.22966178071050927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855510.11548690312</v>
      </c>
      <c r="E80">
        <f t="shared" si="10"/>
        <v>855510.11548690312</v>
      </c>
      <c r="F80">
        <f t="shared" si="7"/>
        <v>855510.11548690312</v>
      </c>
      <c r="G80">
        <f t="shared" si="7"/>
        <v>855510.11548690312</v>
      </c>
      <c r="H80">
        <f t="shared" si="7"/>
        <v>855510.11548690312</v>
      </c>
      <c r="I80">
        <f t="shared" si="7"/>
        <v>855510.11548690312</v>
      </c>
      <c r="J80">
        <f t="shared" si="7"/>
        <v>855510.11548690312</v>
      </c>
      <c r="K80">
        <f t="shared" si="7"/>
        <v>855510.11548690312</v>
      </c>
      <c r="L80">
        <f t="shared" si="7"/>
        <v>855510.11548690312</v>
      </c>
      <c r="M80">
        <f t="shared" si="7"/>
        <v>855510.11548690312</v>
      </c>
      <c r="N80">
        <f t="shared" si="7"/>
        <v>855510.11548690312</v>
      </c>
      <c r="O80">
        <f t="shared" si="7"/>
        <v>855510.11548690312</v>
      </c>
      <c r="P80">
        <f t="shared" si="7"/>
        <v>855510.11548690312</v>
      </c>
      <c r="Q80">
        <f t="shared" si="7"/>
        <v>855510.11548690312</v>
      </c>
      <c r="R80">
        <f t="shared" si="8"/>
        <v>855510.11548690312</v>
      </c>
      <c r="S80">
        <f t="shared" si="9"/>
        <v>855510.11548690312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0</v>
      </c>
      <c r="E82">
        <f t="shared" si="10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3:19" x14ac:dyDescent="0.3">
      <c r="C83" t="s">
        <v>112</v>
      </c>
      <c r="D83">
        <f>Mult_split!H83</f>
        <v>0.23780629704118098</v>
      </c>
      <c r="E83">
        <f t="shared" si="10"/>
        <v>0.23780629704118098</v>
      </c>
      <c r="F83">
        <f t="shared" ref="F83:Q98" si="11">E83</f>
        <v>0.23780629704118098</v>
      </c>
      <c r="G83">
        <f t="shared" si="11"/>
        <v>0.23780629704118098</v>
      </c>
      <c r="H83">
        <f t="shared" si="11"/>
        <v>0.23780629704118098</v>
      </c>
      <c r="I83">
        <f t="shared" si="11"/>
        <v>0.23780629704118098</v>
      </c>
      <c r="J83">
        <f t="shared" si="11"/>
        <v>0.23780629704118098</v>
      </c>
      <c r="K83">
        <f t="shared" si="11"/>
        <v>0.23780629704118098</v>
      </c>
      <c r="L83">
        <f t="shared" si="11"/>
        <v>0.23780629704118098</v>
      </c>
      <c r="M83">
        <f t="shared" si="11"/>
        <v>0.23780629704118098</v>
      </c>
      <c r="N83">
        <f t="shared" si="11"/>
        <v>0.23780629704118098</v>
      </c>
      <c r="O83">
        <f t="shared" si="11"/>
        <v>0.23780629704118098</v>
      </c>
      <c r="P83">
        <f t="shared" si="11"/>
        <v>0.23780629704118098</v>
      </c>
      <c r="Q83">
        <f t="shared" si="11"/>
        <v>0.23780629704118098</v>
      </c>
      <c r="R83">
        <f t="shared" si="8"/>
        <v>0.23780629704118098</v>
      </c>
      <c r="S83">
        <f t="shared" si="9"/>
        <v>0.23780629704118098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0.10000000003524377</v>
      </c>
      <c r="E87">
        <f t="shared" si="10"/>
        <v>0.10000000003524377</v>
      </c>
      <c r="F87">
        <f t="shared" si="11"/>
        <v>0.10000000003524377</v>
      </c>
      <c r="G87">
        <f t="shared" si="11"/>
        <v>0.10000000003524377</v>
      </c>
      <c r="H87">
        <f t="shared" si="11"/>
        <v>0.10000000003524377</v>
      </c>
      <c r="I87">
        <f t="shared" si="11"/>
        <v>0.10000000003524377</v>
      </c>
      <c r="J87">
        <f t="shared" si="11"/>
        <v>0.10000000003524377</v>
      </c>
      <c r="K87">
        <f t="shared" si="11"/>
        <v>0.10000000003524377</v>
      </c>
      <c r="L87">
        <f t="shared" si="11"/>
        <v>0.10000000003524377</v>
      </c>
      <c r="M87">
        <f t="shared" si="11"/>
        <v>0.10000000003524377</v>
      </c>
      <c r="N87">
        <f t="shared" si="11"/>
        <v>0.10000000003524377</v>
      </c>
      <c r="O87">
        <f t="shared" si="11"/>
        <v>0.10000000003524377</v>
      </c>
      <c r="P87">
        <f t="shared" si="11"/>
        <v>0.10000000003524377</v>
      </c>
      <c r="Q87">
        <f t="shared" si="11"/>
        <v>0.10000000003524377</v>
      </c>
      <c r="R87">
        <f t="shared" si="8"/>
        <v>0.10000000003524377</v>
      </c>
      <c r="S87">
        <f t="shared" si="9"/>
        <v>0.10000000003524377</v>
      </c>
    </row>
    <row r="88" spans="3:19" x14ac:dyDescent="0.3">
      <c r="C88" t="s">
        <v>117</v>
      </c>
      <c r="D88">
        <f>Mult_split!H88</f>
        <v>2.3669999998275619</v>
      </c>
      <c r="E88">
        <f t="shared" si="10"/>
        <v>2.3669999998275619</v>
      </c>
      <c r="F88">
        <f t="shared" si="11"/>
        <v>2.3669999998275619</v>
      </c>
      <c r="G88">
        <f t="shared" si="11"/>
        <v>2.3669999998275619</v>
      </c>
      <c r="H88">
        <f t="shared" si="11"/>
        <v>2.3669999998275619</v>
      </c>
      <c r="I88">
        <f t="shared" si="11"/>
        <v>2.3669999998275619</v>
      </c>
      <c r="J88">
        <f t="shared" si="11"/>
        <v>2.3669999998275619</v>
      </c>
      <c r="K88">
        <f t="shared" si="11"/>
        <v>2.3669999998275619</v>
      </c>
      <c r="L88">
        <f t="shared" si="11"/>
        <v>2.3669999998275619</v>
      </c>
      <c r="M88">
        <f t="shared" si="11"/>
        <v>2.3669999998275619</v>
      </c>
      <c r="N88">
        <f t="shared" si="11"/>
        <v>2.3669999998275619</v>
      </c>
      <c r="O88">
        <f t="shared" si="11"/>
        <v>2.3669999998275619</v>
      </c>
      <c r="P88">
        <f t="shared" si="11"/>
        <v>2.3669999998275619</v>
      </c>
      <c r="Q88">
        <f t="shared" si="11"/>
        <v>2.3669999998275619</v>
      </c>
      <c r="R88">
        <f t="shared" si="8"/>
        <v>2.3669999998275619</v>
      </c>
      <c r="S88">
        <f t="shared" si="9"/>
        <v>2.3669999998275619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0.17645889976169798</v>
      </c>
      <c r="E93">
        <f t="shared" si="10"/>
        <v>0.17645889976169798</v>
      </c>
      <c r="F93">
        <f t="shared" si="11"/>
        <v>0.17645889976169798</v>
      </c>
      <c r="G93">
        <f t="shared" si="11"/>
        <v>0.17645889976169798</v>
      </c>
      <c r="H93">
        <f t="shared" si="11"/>
        <v>0.17645889976169798</v>
      </c>
      <c r="I93">
        <f t="shared" si="11"/>
        <v>0.17645889976169798</v>
      </c>
      <c r="J93">
        <f t="shared" si="11"/>
        <v>0.17645889976169798</v>
      </c>
      <c r="K93">
        <f t="shared" si="11"/>
        <v>0.17645889976169798</v>
      </c>
      <c r="L93">
        <f t="shared" si="11"/>
        <v>0.17645889976169798</v>
      </c>
      <c r="M93">
        <f t="shared" si="11"/>
        <v>0.17645889976169798</v>
      </c>
      <c r="N93">
        <f t="shared" si="11"/>
        <v>0.17645889976169798</v>
      </c>
      <c r="O93">
        <f t="shared" si="11"/>
        <v>0.17645889976169798</v>
      </c>
      <c r="P93">
        <f t="shared" si="11"/>
        <v>0.17645889976169798</v>
      </c>
      <c r="Q93">
        <f t="shared" si="11"/>
        <v>0.17645889976169798</v>
      </c>
      <c r="R93">
        <f t="shared" si="8"/>
        <v>0.17645889976169798</v>
      </c>
      <c r="S93">
        <f t="shared" si="9"/>
        <v>0.17645889976169798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3.1328763689717354</v>
      </c>
      <c r="E98">
        <f t="shared" si="10"/>
        <v>3.1328763689717354</v>
      </c>
      <c r="F98">
        <f t="shared" si="11"/>
        <v>3.1328763689717354</v>
      </c>
      <c r="G98">
        <f t="shared" si="11"/>
        <v>3.1328763689717354</v>
      </c>
      <c r="H98">
        <f t="shared" si="11"/>
        <v>3.1328763689717354</v>
      </c>
      <c r="I98">
        <f t="shared" si="11"/>
        <v>3.1328763689717354</v>
      </c>
      <c r="J98">
        <f t="shared" si="11"/>
        <v>3.1328763689717354</v>
      </c>
      <c r="K98">
        <f t="shared" si="11"/>
        <v>3.1328763689717354</v>
      </c>
      <c r="L98">
        <f t="shared" si="11"/>
        <v>3.1328763689717354</v>
      </c>
      <c r="M98">
        <f t="shared" si="11"/>
        <v>3.1328763689717354</v>
      </c>
      <c r="N98">
        <f t="shared" si="11"/>
        <v>3.1328763689717354</v>
      </c>
      <c r="O98">
        <f t="shared" si="11"/>
        <v>3.1328763689717354</v>
      </c>
      <c r="P98">
        <f t="shared" si="11"/>
        <v>3.1328763689717354</v>
      </c>
      <c r="Q98">
        <f t="shared" si="11"/>
        <v>3.1328763689717354</v>
      </c>
      <c r="R98">
        <f t="shared" si="8"/>
        <v>3.1328763689717354</v>
      </c>
      <c r="S98">
        <f t="shared" si="9"/>
        <v>3.1328763689717354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1.2470727455157669</v>
      </c>
      <c r="E109">
        <f t="shared" si="10"/>
        <v>1.2470727455157669</v>
      </c>
      <c r="F109">
        <f t="shared" si="12"/>
        <v>1.2470727455157669</v>
      </c>
      <c r="G109">
        <f t="shared" si="12"/>
        <v>1.2470727455157669</v>
      </c>
      <c r="H109">
        <f t="shared" si="12"/>
        <v>1.2470727455157669</v>
      </c>
      <c r="I109">
        <f t="shared" si="12"/>
        <v>1.2470727455157669</v>
      </c>
      <c r="J109">
        <f t="shared" si="12"/>
        <v>1.2470727455157669</v>
      </c>
      <c r="K109">
        <f t="shared" si="12"/>
        <v>1.2470727455157669</v>
      </c>
      <c r="L109">
        <f t="shared" si="12"/>
        <v>1.2470727455157669</v>
      </c>
      <c r="M109">
        <f t="shared" si="12"/>
        <v>1.2470727455157669</v>
      </c>
      <c r="N109">
        <f t="shared" si="12"/>
        <v>1.2470727455157669</v>
      </c>
      <c r="O109">
        <f t="shared" si="12"/>
        <v>1.2470727455157669</v>
      </c>
      <c r="P109">
        <f t="shared" si="12"/>
        <v>1.2470727455157669</v>
      </c>
      <c r="Q109">
        <f t="shared" si="12"/>
        <v>1.2470727455157669</v>
      </c>
      <c r="R109">
        <f t="shared" si="8"/>
        <v>1.2470727455157669</v>
      </c>
      <c r="S109">
        <f t="shared" si="9"/>
        <v>1.2470727455157669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0.70378407214995553</v>
      </c>
      <c r="E111">
        <f t="shared" si="10"/>
        <v>0.70378407214995553</v>
      </c>
      <c r="F111">
        <f t="shared" si="12"/>
        <v>0.70378407214995553</v>
      </c>
      <c r="G111">
        <f t="shared" si="12"/>
        <v>0.70378407214995553</v>
      </c>
      <c r="H111">
        <f t="shared" si="12"/>
        <v>0.70378407214995553</v>
      </c>
      <c r="I111">
        <f t="shared" si="12"/>
        <v>0.70378407214995553</v>
      </c>
      <c r="J111">
        <f t="shared" si="12"/>
        <v>0.70378407214995553</v>
      </c>
      <c r="K111">
        <f t="shared" si="12"/>
        <v>0.70378407214995553</v>
      </c>
      <c r="L111">
        <f t="shared" si="12"/>
        <v>0.70378407214995553</v>
      </c>
      <c r="M111">
        <f t="shared" si="12"/>
        <v>0.70378407214995553</v>
      </c>
      <c r="N111">
        <f t="shared" si="12"/>
        <v>0.70378407214995553</v>
      </c>
      <c r="O111">
        <f t="shared" si="12"/>
        <v>0.70378407214995553</v>
      </c>
      <c r="P111">
        <f t="shared" si="12"/>
        <v>0.70378407214995553</v>
      </c>
      <c r="Q111">
        <f t="shared" si="12"/>
        <v>0.70378407214995553</v>
      </c>
      <c r="R111">
        <f t="shared" si="8"/>
        <v>0.70378407214995553</v>
      </c>
      <c r="S111">
        <f t="shared" si="9"/>
        <v>0.70378407214995553</v>
      </c>
    </row>
    <row r="112" spans="3:19" x14ac:dyDescent="0.3">
      <c r="C112" t="s">
        <v>140</v>
      </c>
      <c r="D112">
        <f>Mult_split!H112</f>
        <v>11.959125972774718</v>
      </c>
      <c r="E112">
        <f t="shared" si="10"/>
        <v>11.959125972774718</v>
      </c>
      <c r="F112">
        <f t="shared" si="12"/>
        <v>11.959125972774718</v>
      </c>
      <c r="G112">
        <f t="shared" si="12"/>
        <v>11.959125972774718</v>
      </c>
      <c r="H112">
        <f t="shared" si="12"/>
        <v>11.959125972774718</v>
      </c>
      <c r="I112">
        <f t="shared" si="12"/>
        <v>11.959125972774718</v>
      </c>
      <c r="J112">
        <f t="shared" si="12"/>
        <v>11.959125972774718</v>
      </c>
      <c r="K112">
        <f t="shared" si="12"/>
        <v>11.959125972774718</v>
      </c>
      <c r="L112">
        <f t="shared" si="12"/>
        <v>11.959125972774718</v>
      </c>
      <c r="M112">
        <f t="shared" si="12"/>
        <v>11.959125972774718</v>
      </c>
      <c r="N112">
        <f t="shared" si="12"/>
        <v>11.959125972774718</v>
      </c>
      <c r="O112">
        <f t="shared" si="12"/>
        <v>11.959125972774718</v>
      </c>
      <c r="P112">
        <f t="shared" si="12"/>
        <v>11.959125972774718</v>
      </c>
      <c r="Q112">
        <f t="shared" si="12"/>
        <v>11.959125972774718</v>
      </c>
      <c r="R112">
        <f t="shared" si="8"/>
        <v>11.959125972774718</v>
      </c>
      <c r="S112">
        <f t="shared" si="9"/>
        <v>11.959125972774718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0.19999999992031028</v>
      </c>
      <c r="E114">
        <f t="shared" si="10"/>
        <v>0.19999999992031028</v>
      </c>
      <c r="F114">
        <f t="shared" si="12"/>
        <v>0.19999999992031028</v>
      </c>
      <c r="G114">
        <f t="shared" si="12"/>
        <v>0.19999999992031028</v>
      </c>
      <c r="H114">
        <f t="shared" si="12"/>
        <v>0.19999999992031028</v>
      </c>
      <c r="I114">
        <f t="shared" si="12"/>
        <v>0.19999999992031028</v>
      </c>
      <c r="J114">
        <f t="shared" si="12"/>
        <v>0.19999999992031028</v>
      </c>
      <c r="K114">
        <f t="shared" si="12"/>
        <v>0.19999999992031028</v>
      </c>
      <c r="L114">
        <f t="shared" si="12"/>
        <v>0.19999999992031028</v>
      </c>
      <c r="M114">
        <f t="shared" si="12"/>
        <v>0.19999999992031028</v>
      </c>
      <c r="N114">
        <f t="shared" si="12"/>
        <v>0.19999999992031028</v>
      </c>
      <c r="O114">
        <f t="shared" si="12"/>
        <v>0.19999999992031028</v>
      </c>
      <c r="P114">
        <f t="shared" si="12"/>
        <v>0.19999999992031028</v>
      </c>
      <c r="Q114">
        <f t="shared" si="12"/>
        <v>0.19999999992031028</v>
      </c>
      <c r="R114">
        <f t="shared" si="8"/>
        <v>0.19999999992031028</v>
      </c>
      <c r="S114">
        <f t="shared" si="9"/>
        <v>0.19999999992031028</v>
      </c>
    </row>
    <row r="115" spans="3:19" x14ac:dyDescent="0.3">
      <c r="C115" t="s">
        <v>143</v>
      </c>
      <c r="D115">
        <f>Mult_split!H115</f>
        <v>0.3333333331352461</v>
      </c>
      <c r="E115">
        <f t="shared" si="10"/>
        <v>0.3333333331352461</v>
      </c>
      <c r="F115">
        <f t="shared" ref="F115:Q115" si="13">E115</f>
        <v>0.3333333331352461</v>
      </c>
      <c r="G115">
        <f t="shared" si="13"/>
        <v>0.3333333331352461</v>
      </c>
      <c r="H115">
        <f t="shared" si="13"/>
        <v>0.3333333331352461</v>
      </c>
      <c r="I115">
        <f t="shared" si="13"/>
        <v>0.3333333331352461</v>
      </c>
      <c r="J115">
        <f t="shared" si="13"/>
        <v>0.3333333331352461</v>
      </c>
      <c r="K115">
        <f t="shared" si="13"/>
        <v>0.3333333331352461</v>
      </c>
      <c r="L115">
        <f t="shared" si="13"/>
        <v>0.3333333331352461</v>
      </c>
      <c r="M115">
        <f t="shared" si="13"/>
        <v>0.3333333331352461</v>
      </c>
      <c r="N115">
        <f t="shared" si="13"/>
        <v>0.3333333331352461</v>
      </c>
      <c r="O115">
        <f t="shared" si="13"/>
        <v>0.3333333331352461</v>
      </c>
      <c r="P115">
        <f t="shared" si="13"/>
        <v>0.3333333331352461</v>
      </c>
      <c r="Q115">
        <f t="shared" si="13"/>
        <v>0.3333333331352461</v>
      </c>
      <c r="R115">
        <f t="shared" si="8"/>
        <v>0.3333333331352461</v>
      </c>
      <c r="S115">
        <f t="shared" si="9"/>
        <v>0.3333333331352461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16454.673514148322</v>
      </c>
      <c r="E10">
        <f t="shared" ref="E10:Q10" si="9">D10</f>
        <v>16454.673514148322</v>
      </c>
      <c r="F10">
        <f t="shared" si="9"/>
        <v>16454.673514148322</v>
      </c>
      <c r="G10">
        <f t="shared" si="9"/>
        <v>16454.673514148322</v>
      </c>
      <c r="H10">
        <f t="shared" si="9"/>
        <v>16454.673514148322</v>
      </c>
      <c r="I10">
        <f t="shared" si="9"/>
        <v>16454.673514148322</v>
      </c>
      <c r="J10">
        <f t="shared" si="9"/>
        <v>16454.673514148322</v>
      </c>
      <c r="K10">
        <f t="shared" si="9"/>
        <v>16454.673514148322</v>
      </c>
      <c r="L10">
        <f t="shared" si="9"/>
        <v>16454.673514148322</v>
      </c>
      <c r="M10">
        <f t="shared" si="9"/>
        <v>16454.673514148322</v>
      </c>
      <c r="N10">
        <f t="shared" si="9"/>
        <v>16454.673514148322</v>
      </c>
      <c r="O10">
        <f t="shared" si="9"/>
        <v>16454.673514148322</v>
      </c>
      <c r="P10">
        <f t="shared" si="9"/>
        <v>16454.673514148322</v>
      </c>
      <c r="Q10">
        <f t="shared" si="9"/>
        <v>16454.673514148322</v>
      </c>
      <c r="R10">
        <f t="shared" si="1"/>
        <v>16454.673514148322</v>
      </c>
      <c r="S10">
        <f t="shared" si="2"/>
        <v>16454.673514148322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0</v>
      </c>
      <c r="E12">
        <f t="shared" ref="E12:Q12" si="11">D12</f>
        <v>0</v>
      </c>
      <c r="F12">
        <f t="shared" si="11"/>
        <v>0</v>
      </c>
      <c r="G12">
        <f t="shared" si="11"/>
        <v>0</v>
      </c>
      <c r="H12">
        <f t="shared" si="11"/>
        <v>0</v>
      </c>
      <c r="I12">
        <f t="shared" si="11"/>
        <v>0</v>
      </c>
      <c r="J12">
        <f t="shared" si="11"/>
        <v>0</v>
      </c>
      <c r="K12">
        <f t="shared" si="11"/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 t="shared" si="1"/>
        <v>0</v>
      </c>
      <c r="S12">
        <f t="shared" si="2"/>
        <v>0</v>
      </c>
    </row>
    <row r="13" spans="2:19" x14ac:dyDescent="0.3">
      <c r="C13" t="s">
        <v>42</v>
      </c>
      <c r="D13">
        <f>Mult_split!I13</f>
        <v>25410.396956066012</v>
      </c>
      <c r="E13">
        <f t="shared" ref="E13:Q13" si="12">D13</f>
        <v>25410.396956066012</v>
      </c>
      <c r="F13">
        <f t="shared" si="12"/>
        <v>25410.396956066012</v>
      </c>
      <c r="G13">
        <f t="shared" si="12"/>
        <v>25410.396956066012</v>
      </c>
      <c r="H13">
        <f t="shared" si="12"/>
        <v>25410.396956066012</v>
      </c>
      <c r="I13">
        <f t="shared" si="12"/>
        <v>25410.396956066012</v>
      </c>
      <c r="J13">
        <f t="shared" si="12"/>
        <v>25410.396956066012</v>
      </c>
      <c r="K13">
        <f t="shared" si="12"/>
        <v>25410.396956066012</v>
      </c>
      <c r="L13">
        <f t="shared" si="12"/>
        <v>25410.396956066012</v>
      </c>
      <c r="M13">
        <f t="shared" si="12"/>
        <v>25410.396956066012</v>
      </c>
      <c r="N13">
        <f t="shared" si="12"/>
        <v>25410.396956066012</v>
      </c>
      <c r="O13">
        <f t="shared" si="12"/>
        <v>25410.396956066012</v>
      </c>
      <c r="P13">
        <f t="shared" si="12"/>
        <v>25410.396956066012</v>
      </c>
      <c r="Q13">
        <f t="shared" si="12"/>
        <v>25410.396956066012</v>
      </c>
      <c r="R13">
        <f t="shared" si="1"/>
        <v>25410.396956066012</v>
      </c>
      <c r="S13">
        <f t="shared" si="2"/>
        <v>25410.396956066012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151176.219047069</v>
      </c>
      <c r="E21">
        <f t="shared" ref="E21:Q21" si="20">D21</f>
        <v>151176.219047069</v>
      </c>
      <c r="F21">
        <f t="shared" si="20"/>
        <v>151176.219047069</v>
      </c>
      <c r="G21">
        <f t="shared" si="20"/>
        <v>151176.219047069</v>
      </c>
      <c r="H21">
        <f t="shared" si="20"/>
        <v>151176.219047069</v>
      </c>
      <c r="I21">
        <f t="shared" si="20"/>
        <v>151176.219047069</v>
      </c>
      <c r="J21">
        <f t="shared" si="20"/>
        <v>151176.219047069</v>
      </c>
      <c r="K21">
        <f t="shared" si="20"/>
        <v>151176.219047069</v>
      </c>
      <c r="L21">
        <f t="shared" si="20"/>
        <v>151176.219047069</v>
      </c>
      <c r="M21">
        <f t="shared" si="20"/>
        <v>151176.219047069</v>
      </c>
      <c r="N21">
        <f t="shared" si="20"/>
        <v>151176.219047069</v>
      </c>
      <c r="O21">
        <f t="shared" si="20"/>
        <v>151176.219047069</v>
      </c>
      <c r="P21">
        <f t="shared" si="20"/>
        <v>151176.219047069</v>
      </c>
      <c r="Q21">
        <f t="shared" si="20"/>
        <v>151176.219047069</v>
      </c>
      <c r="R21">
        <f t="shared" si="1"/>
        <v>151176.219047069</v>
      </c>
      <c r="S21">
        <f t="shared" si="2"/>
        <v>151176.219047069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75918.30816899857</v>
      </c>
      <c r="E42">
        <f t="shared" ref="E42:Q42" si="41">D42</f>
        <v>75918.30816899857</v>
      </c>
      <c r="F42">
        <f t="shared" si="41"/>
        <v>75918.30816899857</v>
      </c>
      <c r="G42">
        <f t="shared" si="41"/>
        <v>75918.30816899857</v>
      </c>
      <c r="H42">
        <f t="shared" si="41"/>
        <v>75918.30816899857</v>
      </c>
      <c r="I42">
        <f t="shared" si="41"/>
        <v>75918.30816899857</v>
      </c>
      <c r="J42">
        <f t="shared" si="41"/>
        <v>75918.30816899857</v>
      </c>
      <c r="K42">
        <f t="shared" si="41"/>
        <v>75918.30816899857</v>
      </c>
      <c r="L42">
        <f t="shared" si="41"/>
        <v>75918.30816899857</v>
      </c>
      <c r="M42">
        <f t="shared" si="41"/>
        <v>75918.30816899857</v>
      </c>
      <c r="N42">
        <f t="shared" si="41"/>
        <v>75918.30816899857</v>
      </c>
      <c r="O42">
        <f t="shared" si="41"/>
        <v>75918.30816899857</v>
      </c>
      <c r="P42">
        <f t="shared" si="41"/>
        <v>75918.30816899857</v>
      </c>
      <c r="Q42">
        <f t="shared" si="41"/>
        <v>75918.30816899857</v>
      </c>
      <c r="R42">
        <f t="shared" si="1"/>
        <v>75918.30816899857</v>
      </c>
      <c r="S42">
        <f t="shared" si="2"/>
        <v>75918.30816899857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46720.883141838007</v>
      </c>
      <c r="E55">
        <f t="shared" ref="E55:Q55" si="54">D55</f>
        <v>46720.883141838007</v>
      </c>
      <c r="F55">
        <f t="shared" si="54"/>
        <v>46720.883141838007</v>
      </c>
      <c r="G55">
        <f t="shared" si="54"/>
        <v>46720.883141838007</v>
      </c>
      <c r="H55">
        <f t="shared" si="54"/>
        <v>46720.883141838007</v>
      </c>
      <c r="I55">
        <f t="shared" si="54"/>
        <v>46720.883141838007</v>
      </c>
      <c r="J55">
        <f t="shared" si="54"/>
        <v>46720.883141838007</v>
      </c>
      <c r="K55">
        <f t="shared" si="54"/>
        <v>46720.883141838007</v>
      </c>
      <c r="L55">
        <f t="shared" si="54"/>
        <v>46720.883141838007</v>
      </c>
      <c r="M55">
        <f t="shared" si="54"/>
        <v>46720.883141838007</v>
      </c>
      <c r="N55">
        <f t="shared" si="54"/>
        <v>46720.883141838007</v>
      </c>
      <c r="O55">
        <f t="shared" si="54"/>
        <v>46720.883141838007</v>
      </c>
      <c r="P55">
        <f t="shared" si="54"/>
        <v>46720.883141838007</v>
      </c>
      <c r="Q55">
        <f t="shared" si="54"/>
        <v>46720.883141838007</v>
      </c>
      <c r="R55">
        <f t="shared" si="1"/>
        <v>46720.883141838007</v>
      </c>
      <c r="S55">
        <f t="shared" si="2"/>
        <v>46720.883141838007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10062.700670607468</v>
      </c>
      <c r="E65">
        <f t="shared" ref="E65:Q65" si="64">D65</f>
        <v>10062.700670607468</v>
      </c>
      <c r="F65">
        <f t="shared" si="64"/>
        <v>10062.700670607468</v>
      </c>
      <c r="G65">
        <f t="shared" si="64"/>
        <v>10062.700670607468</v>
      </c>
      <c r="H65">
        <f t="shared" si="64"/>
        <v>10062.700670607468</v>
      </c>
      <c r="I65">
        <f t="shared" si="64"/>
        <v>10062.700670607468</v>
      </c>
      <c r="J65">
        <f t="shared" si="64"/>
        <v>10062.700670607468</v>
      </c>
      <c r="K65">
        <f t="shared" si="64"/>
        <v>10062.700670607468</v>
      </c>
      <c r="L65">
        <f t="shared" si="64"/>
        <v>10062.700670607468</v>
      </c>
      <c r="M65">
        <f t="shared" si="64"/>
        <v>10062.700670607468</v>
      </c>
      <c r="N65">
        <f t="shared" si="64"/>
        <v>10062.700670607468</v>
      </c>
      <c r="O65">
        <f t="shared" si="64"/>
        <v>10062.700670607468</v>
      </c>
      <c r="P65">
        <f t="shared" si="64"/>
        <v>10062.700670607468</v>
      </c>
      <c r="Q65">
        <f t="shared" si="64"/>
        <v>10062.700670607468</v>
      </c>
      <c r="R65">
        <f t="shared" si="1"/>
        <v>10062.700670607468</v>
      </c>
      <c r="S65">
        <f t="shared" si="2"/>
        <v>10062.700670607468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487.13853025798625</v>
      </c>
      <c r="E69">
        <f t="shared" ref="E69:Q69" si="70">D69</f>
        <v>487.13853025798625</v>
      </c>
      <c r="F69">
        <f t="shared" si="70"/>
        <v>487.13853025798625</v>
      </c>
      <c r="G69">
        <f t="shared" si="70"/>
        <v>487.13853025798625</v>
      </c>
      <c r="H69">
        <f t="shared" si="70"/>
        <v>487.13853025798625</v>
      </c>
      <c r="I69">
        <f t="shared" si="70"/>
        <v>487.13853025798625</v>
      </c>
      <c r="J69">
        <f t="shared" si="70"/>
        <v>487.13853025798625</v>
      </c>
      <c r="K69">
        <f t="shared" si="70"/>
        <v>487.13853025798625</v>
      </c>
      <c r="L69">
        <f t="shared" si="70"/>
        <v>487.13853025798625</v>
      </c>
      <c r="M69">
        <f t="shared" si="70"/>
        <v>487.13853025798625</v>
      </c>
      <c r="N69">
        <f t="shared" si="70"/>
        <v>487.13853025798625</v>
      </c>
      <c r="O69">
        <f t="shared" si="70"/>
        <v>487.13853025798625</v>
      </c>
      <c r="P69">
        <f t="shared" si="70"/>
        <v>487.13853025798625</v>
      </c>
      <c r="Q69">
        <f t="shared" si="70"/>
        <v>487.13853025798625</v>
      </c>
      <c r="R69">
        <f t="shared" si="67"/>
        <v>487.13853025798625</v>
      </c>
      <c r="S69">
        <f t="shared" si="68"/>
        <v>487.13853025798625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32929.868466890686</v>
      </c>
      <c r="E71">
        <f t="shared" ref="E71:Q71" si="72">D71</f>
        <v>32929.868466890686</v>
      </c>
      <c r="F71">
        <f t="shared" si="72"/>
        <v>32929.868466890686</v>
      </c>
      <c r="G71">
        <f t="shared" si="72"/>
        <v>32929.868466890686</v>
      </c>
      <c r="H71">
        <f t="shared" si="72"/>
        <v>32929.868466890686</v>
      </c>
      <c r="I71">
        <f t="shared" si="72"/>
        <v>32929.868466890686</v>
      </c>
      <c r="J71">
        <f t="shared" si="72"/>
        <v>32929.868466890686</v>
      </c>
      <c r="K71">
        <f t="shared" si="72"/>
        <v>32929.868466890686</v>
      </c>
      <c r="L71">
        <f t="shared" si="72"/>
        <v>32929.868466890686</v>
      </c>
      <c r="M71">
        <f t="shared" si="72"/>
        <v>32929.868466890686</v>
      </c>
      <c r="N71">
        <f t="shared" si="72"/>
        <v>32929.868466890686</v>
      </c>
      <c r="O71">
        <f t="shared" si="72"/>
        <v>32929.868466890686</v>
      </c>
      <c r="P71">
        <f t="shared" si="72"/>
        <v>32929.868466890686</v>
      </c>
      <c r="Q71">
        <f t="shared" si="72"/>
        <v>32929.868466890686</v>
      </c>
      <c r="R71">
        <f t="shared" si="67"/>
        <v>32929.868466890686</v>
      </c>
      <c r="S71">
        <f t="shared" si="68"/>
        <v>32929.868466890686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42751.540482064185</v>
      </c>
      <c r="E75">
        <f t="shared" ref="E75:Q75" si="76">D75</f>
        <v>42751.540482064185</v>
      </c>
      <c r="F75">
        <f t="shared" si="76"/>
        <v>42751.540482064185</v>
      </c>
      <c r="G75">
        <f t="shared" si="76"/>
        <v>42751.540482064185</v>
      </c>
      <c r="H75">
        <f t="shared" si="76"/>
        <v>42751.540482064185</v>
      </c>
      <c r="I75">
        <f t="shared" si="76"/>
        <v>42751.540482064185</v>
      </c>
      <c r="J75">
        <f t="shared" si="76"/>
        <v>42751.540482064185</v>
      </c>
      <c r="K75">
        <f t="shared" si="76"/>
        <v>42751.540482064185</v>
      </c>
      <c r="L75">
        <f t="shared" si="76"/>
        <v>42751.540482064185</v>
      </c>
      <c r="M75">
        <f t="shared" si="76"/>
        <v>42751.540482064185</v>
      </c>
      <c r="N75">
        <f t="shared" si="76"/>
        <v>42751.540482064185</v>
      </c>
      <c r="O75">
        <f t="shared" si="76"/>
        <v>42751.540482064185</v>
      </c>
      <c r="P75">
        <f t="shared" si="76"/>
        <v>42751.540482064185</v>
      </c>
      <c r="Q75">
        <f t="shared" si="76"/>
        <v>42751.540482064185</v>
      </c>
      <c r="R75">
        <f t="shared" si="67"/>
        <v>42751.540482064185</v>
      </c>
      <c r="S75">
        <f t="shared" si="68"/>
        <v>42751.540482064185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0</v>
      </c>
      <c r="E81">
        <f t="shared" ref="E81:Q81" si="82">D81</f>
        <v>0</v>
      </c>
      <c r="F81">
        <f t="shared" si="82"/>
        <v>0</v>
      </c>
      <c r="G81">
        <f t="shared" si="82"/>
        <v>0</v>
      </c>
      <c r="H81">
        <f t="shared" si="82"/>
        <v>0</v>
      </c>
      <c r="I81">
        <f t="shared" si="82"/>
        <v>0</v>
      </c>
      <c r="J81">
        <f t="shared" si="82"/>
        <v>0</v>
      </c>
      <c r="K81">
        <f t="shared" si="82"/>
        <v>0</v>
      </c>
      <c r="L81">
        <f t="shared" si="82"/>
        <v>0</v>
      </c>
      <c r="M81">
        <f t="shared" si="82"/>
        <v>0</v>
      </c>
      <c r="N81">
        <f t="shared" si="82"/>
        <v>0</v>
      </c>
      <c r="O81">
        <f t="shared" si="82"/>
        <v>0</v>
      </c>
      <c r="P81">
        <f t="shared" si="82"/>
        <v>0</v>
      </c>
      <c r="Q81">
        <f t="shared" si="82"/>
        <v>0</v>
      </c>
      <c r="R81">
        <f t="shared" si="67"/>
        <v>0</v>
      </c>
      <c r="S81">
        <f t="shared" si="68"/>
        <v>0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0</v>
      </c>
      <c r="E85">
        <f t="shared" ref="E85:Q85" si="86">D85</f>
        <v>0</v>
      </c>
      <c r="F85">
        <f t="shared" si="86"/>
        <v>0</v>
      </c>
      <c r="G85">
        <f t="shared" si="86"/>
        <v>0</v>
      </c>
      <c r="H85">
        <f t="shared" si="86"/>
        <v>0</v>
      </c>
      <c r="I85">
        <f t="shared" si="86"/>
        <v>0</v>
      </c>
      <c r="J85">
        <f t="shared" si="86"/>
        <v>0</v>
      </c>
      <c r="K85">
        <f t="shared" si="86"/>
        <v>0</v>
      </c>
      <c r="L85">
        <f t="shared" si="86"/>
        <v>0</v>
      </c>
      <c r="M85">
        <f t="shared" si="86"/>
        <v>0</v>
      </c>
      <c r="N85">
        <f t="shared" si="86"/>
        <v>0</v>
      </c>
      <c r="O85">
        <f t="shared" si="86"/>
        <v>0</v>
      </c>
      <c r="P85">
        <f t="shared" si="86"/>
        <v>0</v>
      </c>
      <c r="Q85">
        <f t="shared" si="86"/>
        <v>0</v>
      </c>
      <c r="R85">
        <f t="shared" si="67"/>
        <v>0</v>
      </c>
      <c r="S85">
        <f t="shared" si="68"/>
        <v>0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21175.3267235819</v>
      </c>
      <c r="E93">
        <f t="shared" ref="E93:Q93" si="94">D93</f>
        <v>21175.3267235819</v>
      </c>
      <c r="F93">
        <f t="shared" si="94"/>
        <v>21175.3267235819</v>
      </c>
      <c r="G93">
        <f t="shared" si="94"/>
        <v>21175.3267235819</v>
      </c>
      <c r="H93">
        <f t="shared" si="94"/>
        <v>21175.3267235819</v>
      </c>
      <c r="I93">
        <f t="shared" si="94"/>
        <v>21175.3267235819</v>
      </c>
      <c r="J93">
        <f t="shared" si="94"/>
        <v>21175.3267235819</v>
      </c>
      <c r="K93">
        <f t="shared" si="94"/>
        <v>21175.3267235819</v>
      </c>
      <c r="L93">
        <f t="shared" si="94"/>
        <v>21175.3267235819</v>
      </c>
      <c r="M93">
        <f t="shared" si="94"/>
        <v>21175.3267235819</v>
      </c>
      <c r="N93">
        <f t="shared" si="94"/>
        <v>21175.3267235819</v>
      </c>
      <c r="O93">
        <f t="shared" si="94"/>
        <v>21175.3267235819</v>
      </c>
      <c r="P93">
        <f t="shared" si="94"/>
        <v>21175.3267235819</v>
      </c>
      <c r="Q93">
        <f t="shared" si="94"/>
        <v>21175.3267235819</v>
      </c>
      <c r="R93">
        <f t="shared" si="67"/>
        <v>21175.3267235819</v>
      </c>
      <c r="S93">
        <f t="shared" si="68"/>
        <v>21175.3267235819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38115.618935909246</v>
      </c>
      <c r="E98">
        <f t="shared" ref="E98:Q98" si="99">D98</f>
        <v>38115.618935909246</v>
      </c>
      <c r="F98">
        <f t="shared" si="99"/>
        <v>38115.618935909246</v>
      </c>
      <c r="G98">
        <f t="shared" si="99"/>
        <v>38115.618935909246</v>
      </c>
      <c r="H98">
        <f t="shared" si="99"/>
        <v>38115.618935909246</v>
      </c>
      <c r="I98">
        <f t="shared" si="99"/>
        <v>38115.618935909246</v>
      </c>
      <c r="J98">
        <f t="shared" si="99"/>
        <v>38115.618935909246</v>
      </c>
      <c r="K98">
        <f t="shared" si="99"/>
        <v>38115.618935909246</v>
      </c>
      <c r="L98">
        <f t="shared" si="99"/>
        <v>38115.618935909246</v>
      </c>
      <c r="M98">
        <f t="shared" si="99"/>
        <v>38115.618935909246</v>
      </c>
      <c r="N98">
        <f t="shared" si="99"/>
        <v>38115.618935909246</v>
      </c>
      <c r="O98">
        <f t="shared" si="99"/>
        <v>38115.618935909246</v>
      </c>
      <c r="P98">
        <f t="shared" si="99"/>
        <v>38115.618935909246</v>
      </c>
      <c r="Q98">
        <f t="shared" si="99"/>
        <v>38115.618935909246</v>
      </c>
      <c r="R98">
        <f t="shared" si="67"/>
        <v>38115.618935909246</v>
      </c>
      <c r="S98">
        <f t="shared" si="68"/>
        <v>38115.618935909246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21655.943511098041</v>
      </c>
      <c r="E114">
        <f t="shared" ref="E114:Q114" si="115">D114</f>
        <v>21655.943511098041</v>
      </c>
      <c r="F114">
        <f t="shared" si="115"/>
        <v>21655.943511098041</v>
      </c>
      <c r="G114">
        <f t="shared" si="115"/>
        <v>21655.943511098041</v>
      </c>
      <c r="H114">
        <f t="shared" si="115"/>
        <v>21655.943511098041</v>
      </c>
      <c r="I114">
        <f t="shared" si="115"/>
        <v>21655.943511098041</v>
      </c>
      <c r="J114">
        <f t="shared" si="115"/>
        <v>21655.943511098041</v>
      </c>
      <c r="K114">
        <f t="shared" si="115"/>
        <v>21655.943511098041</v>
      </c>
      <c r="L114">
        <f t="shared" si="115"/>
        <v>21655.943511098041</v>
      </c>
      <c r="M114">
        <f t="shared" si="115"/>
        <v>21655.943511098041</v>
      </c>
      <c r="N114">
        <f t="shared" si="115"/>
        <v>21655.943511098041</v>
      </c>
      <c r="O114">
        <f t="shared" si="115"/>
        <v>21655.943511098041</v>
      </c>
      <c r="P114">
        <f t="shared" si="115"/>
        <v>21655.943511098041</v>
      </c>
      <c r="Q114">
        <f t="shared" si="115"/>
        <v>21655.943511098041</v>
      </c>
      <c r="R114">
        <f t="shared" si="67"/>
        <v>21655.943511098041</v>
      </c>
      <c r="S114">
        <f t="shared" si="68"/>
        <v>21655.943511098041</v>
      </c>
    </row>
    <row r="115" spans="3:19" x14ac:dyDescent="0.3">
      <c r="C115" t="s">
        <v>143</v>
      </c>
      <c r="D115">
        <f>Mult_split!I115</f>
        <v>21309.104780093581</v>
      </c>
      <c r="E115">
        <f t="shared" ref="E115:Q115" si="116">D115</f>
        <v>21309.104780093581</v>
      </c>
      <c r="F115">
        <f t="shared" si="116"/>
        <v>21309.104780093581</v>
      </c>
      <c r="G115">
        <f t="shared" si="116"/>
        <v>21309.104780093581</v>
      </c>
      <c r="H115">
        <f t="shared" si="116"/>
        <v>21309.104780093581</v>
      </c>
      <c r="I115">
        <f t="shared" si="116"/>
        <v>21309.104780093581</v>
      </c>
      <c r="J115">
        <f t="shared" si="116"/>
        <v>21309.104780093581</v>
      </c>
      <c r="K115">
        <f t="shared" si="116"/>
        <v>21309.104780093581</v>
      </c>
      <c r="L115">
        <f t="shared" si="116"/>
        <v>21309.104780093581</v>
      </c>
      <c r="M115">
        <f t="shared" si="116"/>
        <v>21309.104780093581</v>
      </c>
      <c r="N115">
        <f t="shared" si="116"/>
        <v>21309.104780093581</v>
      </c>
      <c r="O115">
        <f t="shared" si="116"/>
        <v>21309.104780093581</v>
      </c>
      <c r="P115">
        <f t="shared" si="116"/>
        <v>21309.104780093581</v>
      </c>
      <c r="Q115">
        <f t="shared" si="116"/>
        <v>21309.104780093581</v>
      </c>
      <c r="R115">
        <f t="shared" si="67"/>
        <v>21309.104780093581</v>
      </c>
      <c r="S115">
        <f t="shared" si="68"/>
        <v>21309.104780093581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2">
        <v>0.36250326953911677</v>
      </c>
      <c r="AC4" s="12">
        <v>0.53414110483763944</v>
      </c>
      <c r="AD4" s="12">
        <v>0.42860329996511076</v>
      </c>
      <c r="AE4" s="12">
        <v>0.60697704800259156</v>
      </c>
      <c r="AF4" s="12">
        <v>0.45559073273601319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117</v>
      </c>
      <c r="AB5" s="12">
        <v>0.13808511465624679</v>
      </c>
      <c r="AC5" s="12">
        <v>0.11367452413578999</v>
      </c>
      <c r="AD5" s="12">
        <v>9.1902212786911783E-2</v>
      </c>
      <c r="AE5" s="12">
        <v>8.6899480952903133E-2</v>
      </c>
      <c r="AF5" s="12">
        <v>0.14094772961287885</v>
      </c>
    </row>
    <row r="6" spans="1:32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  <c r="Q6">
        <f>LCA_tech_data!R5*Mult_tech!R5</f>
        <v>0</v>
      </c>
      <c r="R6">
        <f>LCA_tech_data!S5*Mult_tech!S5</f>
        <v>0</v>
      </c>
      <c r="T6" t="s">
        <v>34</v>
      </c>
      <c r="U6" s="12">
        <f t="shared" si="0"/>
        <v>0</v>
      </c>
      <c r="V6" s="12">
        <f t="shared" si="1"/>
        <v>0</v>
      </c>
      <c r="W6" s="12">
        <f t="shared" si="2"/>
        <v>0</v>
      </c>
      <c r="X6" s="12">
        <f t="shared" si="3"/>
        <v>0</v>
      </c>
      <c r="Y6" s="12">
        <f t="shared" si="4"/>
        <v>0</v>
      </c>
      <c r="AA6" t="s">
        <v>112</v>
      </c>
      <c r="AB6" s="12">
        <v>6.8727818155147141E-2</v>
      </c>
      <c r="AC6" s="12">
        <v>5.1987511417898764E-2</v>
      </c>
      <c r="AD6" s="12">
        <v>4.0222110688366827E-2</v>
      </c>
      <c r="AE6" s="12">
        <v>5.8047247787269621E-2</v>
      </c>
      <c r="AF6" s="12">
        <v>3.1666061129411636E-2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126</v>
      </c>
      <c r="AB7" s="12">
        <v>6.7864040980874549E-2</v>
      </c>
      <c r="AC7" s="12">
        <v>6.0368778645375057E-2</v>
      </c>
      <c r="AD7" s="12">
        <v>0.20336923249415009</v>
      </c>
      <c r="AE7" s="12">
        <v>4.4800599511995574E-2</v>
      </c>
      <c r="AF7" s="12">
        <v>6.5872294126103861E-2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53</v>
      </c>
      <c r="AB8" s="12">
        <v>3.2121586748660287E-2</v>
      </c>
      <c r="AC8" s="12">
        <v>4.3417005571910763E-2</v>
      </c>
      <c r="AD8" s="12">
        <v>3.9327226543718771E-2</v>
      </c>
      <c r="AE8" s="12">
        <v>3.9756403403764504E-2</v>
      </c>
      <c r="AF8" s="12">
        <v>4.8118708161421157E-2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124</v>
      </c>
      <c r="AB9" s="12">
        <v>5.1297524013079084E-2</v>
      </c>
      <c r="AC9" s="12">
        <v>3.1853799381914599E-2</v>
      </c>
      <c r="AD9" s="12">
        <v>3.8235873739944741E-2</v>
      </c>
      <c r="AE9" s="12">
        <v>3.4553844100062049E-2</v>
      </c>
      <c r="AF9" s="12">
        <v>2.6666921765575245E-2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 s="12">
        <v>9.5997839327103297E-3</v>
      </c>
      <c r="AC10" s="12">
        <v>2.6159036932375833E-2</v>
      </c>
      <c r="AD10" s="12">
        <v>2.0941354456497755E-2</v>
      </c>
      <c r="AE10" s="12">
        <v>3.2924690156905773E-2</v>
      </c>
      <c r="AF10" s="12">
        <v>4.9871838951962089E-3</v>
      </c>
    </row>
    <row r="11" spans="1:32" x14ac:dyDescent="0.3">
      <c r="B11" t="s">
        <v>39</v>
      </c>
      <c r="C11">
        <f>LCA_tech_data!D10*Mult_tech!D10</f>
        <v>0.12224897060397856</v>
      </c>
      <c r="D11">
        <f>LCA_tech_data!E10*Mult_tech!E10</f>
        <v>14.447677000000001</v>
      </c>
      <c r="E11">
        <f>LCA_tech_data!F10*Mult_tech!F10</f>
        <v>633.68610062208006</v>
      </c>
      <c r="F11">
        <f>LCA_tech_data!G10*Mult_tech!G10</f>
        <v>5.4470666881714473E-3</v>
      </c>
      <c r="G11">
        <f>LCA_tech_data!H10*Mult_tech!H10</f>
        <v>2.9364580827262551E-2</v>
      </c>
      <c r="H11">
        <f>LCA_tech_data!I10*Mult_tech!I10</f>
        <v>0.30284261349692132</v>
      </c>
      <c r="I11">
        <f>LCA_tech_data!J10*Mult_tech!J10</f>
        <v>4.4859951673740389E-8</v>
      </c>
      <c r="J11">
        <f>LCA_tech_data!K10*Mult_tech!K10</f>
        <v>7.1256089934326381E-7</v>
      </c>
      <c r="K11">
        <f>LCA_tech_data!L10*Mult_tech!L10</f>
        <v>0.79819285526028994</v>
      </c>
      <c r="L11">
        <f>LCA_tech_data!M10*Mult_tech!M10</f>
        <v>1555.1050885966856</v>
      </c>
      <c r="M11">
        <f>LCA_tech_data!N10*Mult_tech!N10</f>
        <v>8.0390913867806545E-4</v>
      </c>
      <c r="N11">
        <f>LCA_tech_data!O10*Mult_tech!O10</f>
        <v>2.3419279078396999E-6</v>
      </c>
      <c r="O11">
        <f>LCA_tech_data!P10*Mult_tech!P10</f>
        <v>8.9767780342667747E-2</v>
      </c>
      <c r="P11">
        <f>LCA_tech_data!Q10*Mult_tech!Q10</f>
        <v>4.9359164892568907</v>
      </c>
      <c r="Q11">
        <f>LCA_tech_data!R10*Mult_tech!R10</f>
        <v>146.95296732628589</v>
      </c>
      <c r="R11">
        <f>LCA_tech_data!S10*Mult_tech!S10</f>
        <v>1.2298212823641001E-6</v>
      </c>
      <c r="T11" t="s">
        <v>39</v>
      </c>
      <c r="U11" s="12">
        <f t="shared" si="0"/>
        <v>1.9613989883294639E-3</v>
      </c>
      <c r="V11" s="12">
        <f t="shared" si="1"/>
        <v>6.253665671901707E-5</v>
      </c>
      <c r="W11" s="12">
        <f t="shared" si="2"/>
        <v>6.4466300515454808E-5</v>
      </c>
      <c r="X11" s="12">
        <f t="shared" si="3"/>
        <v>3.7524980183195198E-5</v>
      </c>
      <c r="Y11" s="12">
        <f t="shared" si="4"/>
        <v>2.7846675789745736E-4</v>
      </c>
      <c r="AA11" t="s">
        <v>71</v>
      </c>
      <c r="AB11" s="12">
        <v>7.7450699651016282E-3</v>
      </c>
      <c r="AC11" s="12">
        <v>2.2757133556138714E-2</v>
      </c>
      <c r="AD11" s="12">
        <v>1.7615288592362739E-2</v>
      </c>
      <c r="AE11" s="12">
        <v>2.6852875848292056E-2</v>
      </c>
      <c r="AF11" s="12">
        <v>6.9709338382545633E-3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47</v>
      </c>
      <c r="AB12" s="12">
        <v>2.0658281572589452E-2</v>
      </c>
      <c r="AC12" s="12">
        <v>1.5336551038218208E-2</v>
      </c>
      <c r="AD12" s="12">
        <v>4.3904891620909992E-2</v>
      </c>
      <c r="AE12" s="12">
        <v>1.2078083490713458E-2</v>
      </c>
      <c r="AF12" s="12">
        <v>1.5309924007641683E-2</v>
      </c>
    </row>
    <row r="13" spans="1:32" x14ac:dyDescent="0.3">
      <c r="B13" t="s">
        <v>41</v>
      </c>
      <c r="C13">
        <f>LCA_tech_data!D12*Mult_tech!D12</f>
        <v>0</v>
      </c>
      <c r="D13">
        <f>LCA_tech_data!E12*Mult_tech!E12</f>
        <v>0</v>
      </c>
      <c r="E13">
        <f>LCA_tech_data!F12*Mult_tech!F12</f>
        <v>0</v>
      </c>
      <c r="F13">
        <f>LCA_tech_data!G12*Mult_tech!G12</f>
        <v>0</v>
      </c>
      <c r="G13">
        <f>LCA_tech_data!H12*Mult_tech!H12</f>
        <v>0</v>
      </c>
      <c r="H13">
        <f>LCA_tech_data!I12*Mult_tech!I12</f>
        <v>0</v>
      </c>
      <c r="I13">
        <f>LCA_tech_data!J12*Mult_tech!J12</f>
        <v>0</v>
      </c>
      <c r="J13">
        <f>LCA_tech_data!K12*Mult_tech!K12</f>
        <v>0</v>
      </c>
      <c r="K13">
        <f>LCA_tech_data!L12*Mult_tech!L12</f>
        <v>0</v>
      </c>
      <c r="L13">
        <f>LCA_tech_data!M12*Mult_tech!M12</f>
        <v>0</v>
      </c>
      <c r="M13">
        <f>LCA_tech_data!N12*Mult_tech!N12</f>
        <v>0</v>
      </c>
      <c r="N13">
        <f>LCA_tech_data!O12*Mult_tech!O12</f>
        <v>0</v>
      </c>
      <c r="O13">
        <f>LCA_tech_data!P12*Mult_tech!P12</f>
        <v>0</v>
      </c>
      <c r="P13">
        <f>LCA_tech_data!Q12*Mult_tech!Q12</f>
        <v>0</v>
      </c>
      <c r="Q13">
        <f>LCA_tech_data!R12*Mult_tech!R12</f>
        <v>0</v>
      </c>
      <c r="R13">
        <f>LCA_tech_data!S12*Mult_tech!S12</f>
        <v>0</v>
      </c>
      <c r="T13" t="s">
        <v>41</v>
      </c>
      <c r="U13" s="12">
        <f t="shared" si="0"/>
        <v>0</v>
      </c>
      <c r="V13" s="12">
        <f t="shared" si="1"/>
        <v>0</v>
      </c>
      <c r="W13" s="12">
        <f t="shared" si="2"/>
        <v>0</v>
      </c>
      <c r="X13" s="12">
        <f t="shared" si="3"/>
        <v>0</v>
      </c>
      <c r="Y13" s="12">
        <f t="shared" si="4"/>
        <v>0</v>
      </c>
      <c r="AA13" t="s">
        <v>144</v>
      </c>
      <c r="AB13" s="12">
        <v>1.148960209201689E-2</v>
      </c>
      <c r="AC13" s="12">
        <v>8.6910342271807866E-3</v>
      </c>
      <c r="AD13" s="12">
        <v>6.7241483800222135E-3</v>
      </c>
      <c r="AE13" s="12">
        <v>9.7040732197678139E-3</v>
      </c>
      <c r="AF13" s="12">
        <v>5.2937871732972311E-3</v>
      </c>
    </row>
    <row r="14" spans="1:32" x14ac:dyDescent="0.3">
      <c r="B14" t="s">
        <v>42</v>
      </c>
      <c r="C14">
        <f>LCA_tech_data!D13*Mult_tech!D13</f>
        <v>0.15774928273381766</v>
      </c>
      <c r="D14">
        <f>LCA_tech_data!E13*Mult_tech!E13</f>
        <v>21.641276999999999</v>
      </c>
      <c r="E14">
        <f>LCA_tech_data!F13*Mult_tech!F13</f>
        <v>947.68399441937481</v>
      </c>
      <c r="F14">
        <f>LCA_tech_data!G13*Mult_tech!G13</f>
        <v>9.0943009511462395E-3</v>
      </c>
      <c r="G14">
        <f>LCA_tech_data!H13*Mult_tech!H13</f>
        <v>2.6830045624688222E-2</v>
      </c>
      <c r="H14">
        <f>LCA_tech_data!I13*Mult_tech!I13</f>
        <v>0.23397569693259648</v>
      </c>
      <c r="I14">
        <f>LCA_tech_data!J13*Mult_tech!J13</f>
        <v>9.7228556813637476E-8</v>
      </c>
      <c r="J14">
        <f>LCA_tech_data!K13*Mult_tech!K13</f>
        <v>9.9321302951831769E-7</v>
      </c>
      <c r="K14">
        <f>LCA_tech_data!L13*Mult_tech!L13</f>
        <v>1.1293142565143868</v>
      </c>
      <c r="L14">
        <f>LCA_tech_data!M13*Mult_tech!M13</f>
        <v>206.66832046339925</v>
      </c>
      <c r="M14">
        <f>LCA_tech_data!N13*Mult_tech!N13</f>
        <v>8.044990689473311E-4</v>
      </c>
      <c r="N14">
        <f>LCA_tech_data!O13*Mult_tech!O13</f>
        <v>2.3583174628963827E-6</v>
      </c>
      <c r="O14">
        <f>LCA_tech_data!P13*Mult_tech!P13</f>
        <v>0.38783637199739357</v>
      </c>
      <c r="P14">
        <f>LCA_tech_data!Q13*Mult_tech!Q13</f>
        <v>9.9068206507185046</v>
      </c>
      <c r="Q14">
        <f>LCA_tech_data!R13*Mult_tech!R13</f>
        <v>224.30688751247808</v>
      </c>
      <c r="R14">
        <f>LCA_tech_data!S13*Mult_tech!S13</f>
        <v>1.1996830159585936E-6</v>
      </c>
      <c r="T14" t="s">
        <v>42</v>
      </c>
      <c r="U14" s="12">
        <f t="shared" si="0"/>
        <v>2.6066343531963712E-4</v>
      </c>
      <c r="V14" s="12">
        <f t="shared" si="1"/>
        <v>1.0440980609183282E-4</v>
      </c>
      <c r="W14" s="12">
        <f t="shared" si="2"/>
        <v>9.6410006654637474E-5</v>
      </c>
      <c r="X14" s="12">
        <f t="shared" si="3"/>
        <v>3.7552517028590516E-5</v>
      </c>
      <c r="Y14" s="12">
        <f t="shared" si="4"/>
        <v>2.8041555668188549E-4</v>
      </c>
      <c r="AA14" t="s">
        <v>142</v>
      </c>
      <c r="AB14" s="12">
        <v>1.1784019749307338E-2</v>
      </c>
      <c r="AC14" s="12">
        <v>1.0314516994060495E-2</v>
      </c>
      <c r="AD14" s="12">
        <v>7.8939987050350695E-3</v>
      </c>
      <c r="AE14" s="12">
        <v>8.0279713724476821E-3</v>
      </c>
      <c r="AF14" s="12">
        <v>1.47216847366163E-2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84</v>
      </c>
      <c r="AB15" s="12">
        <v>2.3070216956559242E-3</v>
      </c>
      <c r="AC15" s="12">
        <v>6.7786606294734176E-3</v>
      </c>
      <c r="AD15" s="12">
        <v>5.2470607936319514E-3</v>
      </c>
      <c r="AE15" s="12">
        <v>7.9986581724768007E-3</v>
      </c>
      <c r="AF15" s="12">
        <v>2.0764299969269909E-3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143</v>
      </c>
      <c r="AB16" s="12">
        <v>3.5377311460517716E-2</v>
      </c>
      <c r="AC16" s="12">
        <v>1.1872506358299463E-2</v>
      </c>
      <c r="AD16" s="12">
        <v>8.8844699459446307E-3</v>
      </c>
      <c r="AE16" s="12">
        <v>7.012789973514422E-3</v>
      </c>
      <c r="AF16" s="12">
        <v>2.0496115488189897E-2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116</v>
      </c>
      <c r="AB17" s="12">
        <v>6.4850730817421445E-2</v>
      </c>
      <c r="AC17" s="12">
        <v>1.7983980579083191E-2</v>
      </c>
      <c r="AD17" s="12">
        <v>1.5943500189944285E-2</v>
      </c>
      <c r="AE17" s="12">
        <v>5.3078132120173453E-3</v>
      </c>
      <c r="AF17" s="12">
        <v>9.6819681129061669E-2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122</v>
      </c>
      <c r="AB18" s="12">
        <v>4.7959385123712284E-3</v>
      </c>
      <c r="AC18" s="12">
        <v>4.8535236817766588E-3</v>
      </c>
      <c r="AD18" s="12">
        <v>3.6408010005565508E-3</v>
      </c>
      <c r="AE18" s="12">
        <v>4.5422616447930919E-3</v>
      </c>
      <c r="AF18" s="12">
        <v>3.4791353963299111E-3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104</v>
      </c>
      <c r="AB19" s="12">
        <v>6.4332376454925384E-3</v>
      </c>
      <c r="AC19" s="12">
        <v>8.0426908367107926E-3</v>
      </c>
      <c r="AD19" s="12">
        <v>5.946905442963917E-3</v>
      </c>
      <c r="AE19" s="12">
        <v>4.3847024084707588E-3</v>
      </c>
      <c r="AF19" s="12">
        <v>9.2148491931084466E-3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140</v>
      </c>
      <c r="AB20" s="12">
        <v>5.4701335374695584E-2</v>
      </c>
      <c r="AC20" s="12">
        <v>1.9005389710979738E-2</v>
      </c>
      <c r="AD20" s="12">
        <v>1.2283253939136381E-2</v>
      </c>
      <c r="AE20" s="12">
        <v>4.0748429773748152E-3</v>
      </c>
      <c r="AF20" s="12">
        <v>3.0978812902228769E-2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37</v>
      </c>
      <c r="AB21" s="12">
        <v>5.0666699568654321E-4</v>
      </c>
      <c r="AC21" s="12">
        <v>7.2674816877835657E-4</v>
      </c>
      <c r="AD21" s="12">
        <v>5.7636582642240101E-4</v>
      </c>
      <c r="AE21" s="12">
        <v>1.0276684046966089E-3</v>
      </c>
      <c r="AF21" s="12">
        <v>5.6643107244473559E-4</v>
      </c>
    </row>
    <row r="22" spans="2:32" x14ac:dyDescent="0.3">
      <c r="B22" t="s">
        <v>50</v>
      </c>
      <c r="C22">
        <f>LCA_tech_data!D21*Mult_tech!D21</f>
        <v>88.476646513109145</v>
      </c>
      <c r="D22">
        <f>LCA_tech_data!E21*Mult_tech!E21</f>
        <v>9454.3025699999998</v>
      </c>
      <c r="E22">
        <f>LCA_tech_data!F21*Mult_tech!F21</f>
        <v>820721.01409274107</v>
      </c>
      <c r="F22">
        <f>LCA_tech_data!G21*Mult_tech!G21</f>
        <v>6.9073025376799855</v>
      </c>
      <c r="G22">
        <f>LCA_tech_data!H21*Mult_tech!H21</f>
        <v>12.989173503095955</v>
      </c>
      <c r="H22">
        <f>LCA_tech_data!I21*Mult_tech!I21</f>
        <v>119.06990411992287</v>
      </c>
      <c r="I22">
        <f>LCA_tech_data!J21*Mult_tech!J21</f>
        <v>4.1281634831308012E-5</v>
      </c>
      <c r="J22">
        <f>LCA_tech_data!K21*Mult_tech!K21</f>
        <v>8.1201189998942854E-4</v>
      </c>
      <c r="K22">
        <f>LCA_tech_data!L21*Mult_tech!L21</f>
        <v>1141.4295565675629</v>
      </c>
      <c r="L22">
        <f>LCA_tech_data!M21*Mult_tech!M21</f>
        <v>78679.821035945846</v>
      </c>
      <c r="M22">
        <f>LCA_tech_data!N21*Mult_tech!N21</f>
        <v>1.9632858721146405</v>
      </c>
      <c r="N22">
        <f>LCA_tech_data!O21*Mult_tech!O21</f>
        <v>1.0154434204575379E-3</v>
      </c>
      <c r="O22">
        <f>LCA_tech_data!P21*Mult_tech!P21</f>
        <v>42.353775225388048</v>
      </c>
      <c r="P22">
        <f>LCA_tech_data!Q21*Mult_tech!Q21</f>
        <v>8989.1472301469475</v>
      </c>
      <c r="Q22">
        <f>LCA_tech_data!R21*Mult_tech!R21</f>
        <v>116635.81966104233</v>
      </c>
      <c r="R22">
        <f>LCA_tech_data!S21*Mult_tech!S21</f>
        <v>8.2307256452923997E-4</v>
      </c>
      <c r="T22" t="s">
        <v>50</v>
      </c>
      <c r="U22" s="12">
        <f t="shared" si="0"/>
        <v>9.9236072541635661E-2</v>
      </c>
      <c r="V22" s="12">
        <f t="shared" si="1"/>
        <v>7.9301325352103477E-2</v>
      </c>
      <c r="W22" s="12">
        <f t="shared" si="2"/>
        <v>8.3493779462594564E-2</v>
      </c>
      <c r="X22" s="12">
        <f t="shared" si="3"/>
        <v>9.1642525131875485E-2</v>
      </c>
      <c r="Y22" s="12">
        <f t="shared" si="4"/>
        <v>0.12074122186961445</v>
      </c>
      <c r="AA22" t="s">
        <v>39</v>
      </c>
      <c r="AB22" s="12">
        <v>2.2433280202476282E-2</v>
      </c>
      <c r="AC22" s="12">
        <v>1.3188478274376691E-3</v>
      </c>
      <c r="AD22" s="12">
        <v>1.0361404113644814E-3</v>
      </c>
      <c r="AE22" s="12">
        <v>7.781801836481265E-4</v>
      </c>
      <c r="AF22" s="12">
        <v>3.2898579576073903E-3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123</v>
      </c>
      <c r="AB23" s="12">
        <v>6.542600089108697E-4</v>
      </c>
      <c r="AC23" s="12">
        <v>9.7817682791868227E-4</v>
      </c>
      <c r="AD23" s="12">
        <v>7.2717877943131808E-4</v>
      </c>
      <c r="AE23" s="12">
        <v>7.7538957974825019E-4</v>
      </c>
      <c r="AF23" s="12">
        <v>7.4250392433764521E-4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43</v>
      </c>
      <c r="AB24" s="12">
        <v>2.4653679017063437E-3</v>
      </c>
      <c r="AC24" s="12">
        <v>1.8208581173640771E-3</v>
      </c>
      <c r="AD24" s="12">
        <v>1.2813942343430616E-3</v>
      </c>
      <c r="AE24" s="12">
        <v>6.4398171484437246E-4</v>
      </c>
      <c r="AF24" s="12">
        <v>2.7395591453203685E-3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121</v>
      </c>
      <c r="AB25" s="12">
        <v>2.9200455156770584E-3</v>
      </c>
      <c r="AC25" s="12">
        <v>2.3466546559452704E-3</v>
      </c>
      <c r="AD25" s="12">
        <v>1.5975006714360927E-3</v>
      </c>
      <c r="AE25" s="12">
        <v>5.2764361518721286E-4</v>
      </c>
      <c r="AF25" s="12">
        <v>3.9815667744463957E-3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95</v>
      </c>
      <c r="AB26" s="12">
        <v>9.4798362064700006E-4</v>
      </c>
      <c r="AC26" s="12">
        <v>7.3778590642433655E-4</v>
      </c>
      <c r="AD26" s="12">
        <v>6.3893350796451101E-4</v>
      </c>
      <c r="AE26" s="12">
        <v>5.0988647864394E-4</v>
      </c>
      <c r="AF26" s="12">
        <v>9.7500843649317784E-4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137</v>
      </c>
      <c r="AB27" s="12">
        <v>4.301193325727086E-3</v>
      </c>
      <c r="AC27" s="12">
        <v>1.4944032868258511E-3</v>
      </c>
      <c r="AD27" s="12">
        <v>9.6583839314577885E-4</v>
      </c>
      <c r="AE27" s="12">
        <v>3.2040693883641732E-4</v>
      </c>
      <c r="AF27" s="12">
        <v>2.4358795334940399E-3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94</v>
      </c>
      <c r="AB28" s="12">
        <v>8.9884206619320322E-3</v>
      </c>
      <c r="AC28" s="12">
        <v>5.2842736127266764E-4</v>
      </c>
      <c r="AD28" s="12">
        <v>4.1515399433843036E-4</v>
      </c>
      <c r="AE28" s="12">
        <v>3.1179616972094827E-4</v>
      </c>
      <c r="AF28" s="12">
        <v>1.3181588681674672E-3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91</v>
      </c>
      <c r="AB29" s="12">
        <v>1.3515343599098252E-4</v>
      </c>
      <c r="AC29" s="12">
        <v>2.6607505936872917E-4</v>
      </c>
      <c r="AD29" s="12">
        <v>1.9598273614119353E-4</v>
      </c>
      <c r="AE29" s="12">
        <v>2.5927783560282693E-4</v>
      </c>
      <c r="AF29" s="12">
        <v>1.3734137328028358E-4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102</v>
      </c>
      <c r="AB30" s="12">
        <v>2.0264455591354489E-3</v>
      </c>
      <c r="AC30" s="12">
        <v>6.8432214920436849E-4</v>
      </c>
      <c r="AD30" s="12">
        <v>4.8474186993889546E-4</v>
      </c>
      <c r="AE30" s="12">
        <v>2.4076502883731683E-4</v>
      </c>
      <c r="AF30" s="12">
        <v>1.1484511501262595E-3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141</v>
      </c>
      <c r="AB31" s="12">
        <v>2.8878682653409281E-3</v>
      </c>
      <c r="AC31" s="12">
        <v>1.0033587195051328E-3</v>
      </c>
      <c r="AD31" s="12">
        <v>6.4847446598836E-4</v>
      </c>
      <c r="AE31" s="12">
        <v>2.1512472483535883E-4</v>
      </c>
      <c r="AF31" s="12">
        <v>1.6354761737620272E-3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79</v>
      </c>
      <c r="AB32" s="12">
        <v>1.9023746889931643E-4</v>
      </c>
      <c r="AC32" s="12">
        <v>1.1165433336549378E-4</v>
      </c>
      <c r="AD32" s="12">
        <v>9.7601820791497814E-5</v>
      </c>
      <c r="AE32" s="12">
        <v>1.7256132970915411E-4</v>
      </c>
      <c r="AF32" s="12">
        <v>2.3776633474934002E-4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64</v>
      </c>
      <c r="AB33" s="12">
        <v>3.6287476116925307E-4</v>
      </c>
      <c r="AC33" s="12">
        <v>2.3116008649215751E-4</v>
      </c>
      <c r="AD33" s="12">
        <v>2.561266870338117E-4</v>
      </c>
      <c r="AE33" s="12">
        <v>1.6756756323320173E-4</v>
      </c>
      <c r="AF33" s="12">
        <v>2.3680616307535955E-4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100</v>
      </c>
      <c r="AB34" s="12">
        <v>3.4287868645812658E-4</v>
      </c>
      <c r="AC34" s="12">
        <v>3.1959300858443212E-4</v>
      </c>
      <c r="AD34" s="12">
        <v>2.1810805801765728E-4</v>
      </c>
      <c r="AE34" s="12">
        <v>3.3523815024243757E-5</v>
      </c>
      <c r="AF34" s="12">
        <v>6.2610577328825522E-4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98</v>
      </c>
      <c r="AB35" s="12">
        <v>3.8609143456201216E-4</v>
      </c>
      <c r="AC35" s="12">
        <v>1.2312253209640259E-4</v>
      </c>
      <c r="AD35" s="12">
        <v>9.9069190752425204E-5</v>
      </c>
      <c r="AE35" s="12">
        <v>3.1315348054932295E-5</v>
      </c>
      <c r="AF35" s="12">
        <v>5.8045014858636146E-4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107</v>
      </c>
      <c r="AB36" s="12">
        <v>3.8609926319812213E-5</v>
      </c>
      <c r="AC36" s="12">
        <v>2.7061326033190145E-5</v>
      </c>
      <c r="AD36" s="12">
        <v>2.390405879508673E-5</v>
      </c>
      <c r="AE36" s="12">
        <v>2.0821655276753343E-5</v>
      </c>
      <c r="AF36" s="12">
        <v>3.9275980728375849E-5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96</v>
      </c>
      <c r="AB37" s="12">
        <v>5.4954537385342601E-5</v>
      </c>
      <c r="AC37" s="12">
        <v>3.5544250168123058E-5</v>
      </c>
      <c r="AD37" s="12">
        <v>4.5319954295877506E-5</v>
      </c>
      <c r="AE37" s="12">
        <v>1.5488360184099453E-5</v>
      </c>
      <c r="AF37" s="12">
        <v>8.76007992297972E-5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111</v>
      </c>
      <c r="AB38" s="12">
        <v>2.4358927126533962E-6</v>
      </c>
      <c r="AC38" s="12">
        <v>1.8425726817920343E-6</v>
      </c>
      <c r="AD38" s="12">
        <v>1.4255762650890057E-6</v>
      </c>
      <c r="AE38" s="12">
        <v>2.0573455068136271E-6</v>
      </c>
      <c r="AF38" s="12">
        <v>1.122327604950951E-6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130</v>
      </c>
      <c r="AB39" s="12">
        <v>1.079824843422436E-5</v>
      </c>
      <c r="AC39" s="12">
        <v>3.7517350953619719E-6</v>
      </c>
      <c r="AD39" s="12">
        <v>2.4247603227035069E-6</v>
      </c>
      <c r="AE39" s="12">
        <v>8.0438926214043255E-7</v>
      </c>
      <c r="AF39" s="12">
        <v>6.1153336682593338E-6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86</v>
      </c>
      <c r="AB40" s="12">
        <v>3.1213228292722743E-7</v>
      </c>
      <c r="AC40" s="12">
        <v>6.1449133795089298E-7</v>
      </c>
      <c r="AD40" s="12">
        <v>4.5261549140457495E-7</v>
      </c>
      <c r="AE40" s="12">
        <v>5.9879337987781826E-7</v>
      </c>
      <c r="AF40" s="12">
        <v>3.1718524999390864E-7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109</v>
      </c>
      <c r="AB41" s="12">
        <v>2.8945465994966862E-7</v>
      </c>
      <c r="AC41" s="12">
        <v>5.6984615497161461E-7</v>
      </c>
      <c r="AD41" s="12">
        <v>4.1973121755883362E-7</v>
      </c>
      <c r="AE41" s="12">
        <v>5.552887145385619E-7</v>
      </c>
      <c r="AF41" s="12">
        <v>2.9414050932835715E-7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88</v>
      </c>
      <c r="AB42" s="12">
        <v>1.2650800647783655E-6</v>
      </c>
      <c r="AC42" s="12">
        <v>8.1824585274701683E-7</v>
      </c>
      <c r="AD42" s="12">
        <v>1.0432872960854613E-6</v>
      </c>
      <c r="AE42" s="12">
        <v>3.5654955236211729E-7</v>
      </c>
      <c r="AF42" s="12">
        <v>2.0166128228354146E-6</v>
      </c>
    </row>
    <row r="43" spans="2:32" x14ac:dyDescent="0.3">
      <c r="B43" t="s">
        <v>71</v>
      </c>
      <c r="C43">
        <f>LCA_tech_data!D42*Mult_tech!D42</f>
        <v>1.4597599348364281</v>
      </c>
      <c r="D43">
        <f>LCA_tech_data!E42*Mult_tech!E42</f>
        <v>143.56055799999999</v>
      </c>
      <c r="E43">
        <f>LCA_tech_data!F42*Mult_tech!F42</f>
        <v>12939.193290992764</v>
      </c>
      <c r="F43">
        <f>LCA_tech_data!G42*Mult_tech!G42</f>
        <v>0.11288790965563887</v>
      </c>
      <c r="G43">
        <f>LCA_tech_data!H42*Mult_tech!H42</f>
        <v>9.0244421988205772E-2</v>
      </c>
      <c r="H43">
        <f>LCA_tech_data!I42*Mult_tech!I42</f>
        <v>1.1130565396222472</v>
      </c>
      <c r="I43">
        <f>LCA_tech_data!J42*Mult_tech!J42</f>
        <v>4.0270771723048446E-7</v>
      </c>
      <c r="J43">
        <f>LCA_tech_data!K42*Mult_tech!K42</f>
        <v>1.8982101467403058E-5</v>
      </c>
      <c r="K43">
        <f>LCA_tech_data!L42*Mult_tech!L42</f>
        <v>5.1622400594900046</v>
      </c>
      <c r="L43">
        <f>LCA_tech_data!M42*Mult_tech!M42</f>
        <v>644.84327614417396</v>
      </c>
      <c r="M43">
        <f>LCA_tech_data!N42*Mult_tech!N42</f>
        <v>3.3318041990633748E-2</v>
      </c>
      <c r="N43">
        <f>LCA_tech_data!O42*Mult_tech!O42</f>
        <v>5.9600404102575518E-6</v>
      </c>
      <c r="O43">
        <f>LCA_tech_data!P42*Mult_tech!P42</f>
        <v>0.36585000023366027</v>
      </c>
      <c r="P43">
        <f>LCA_tech_data!Q42*Mult_tech!Q42</f>
        <v>34.636688827476711</v>
      </c>
      <c r="Q43">
        <f>LCA_tech_data!R42*Mult_tech!R42</f>
        <v>606.52614369828109</v>
      </c>
      <c r="R43">
        <f>LCA_tech_data!S42*Mult_tech!S42</f>
        <v>2.7292934167864603E-4</v>
      </c>
      <c r="T43" t="s">
        <v>71</v>
      </c>
      <c r="U43" s="12">
        <f t="shared" si="5"/>
        <v>8.1331799293485742E-4</v>
      </c>
      <c r="V43" s="12">
        <f t="shared" si="6"/>
        <v>1.2960429636729824E-3</v>
      </c>
      <c r="W43" s="12">
        <f t="shared" si="7"/>
        <v>1.3163329956359018E-3</v>
      </c>
      <c r="X43" s="12">
        <f t="shared" si="8"/>
        <v>1.5552240984563273E-3</v>
      </c>
      <c r="Y43" s="12">
        <f t="shared" si="9"/>
        <v>7.0867814693459515E-4</v>
      </c>
      <c r="AA43" t="s">
        <v>72</v>
      </c>
      <c r="AB43" s="12">
        <v>1.2588360490925126E-7</v>
      </c>
      <c r="AC43" s="12">
        <v>2.6797759855381753E-7</v>
      </c>
      <c r="AD43" s="12">
        <v>2.135881715804581E-7</v>
      </c>
      <c r="AE43" s="12">
        <v>3.0426969581535843E-7</v>
      </c>
      <c r="AF43" s="12">
        <v>1.1976263046784922E-7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115</v>
      </c>
      <c r="AB44" s="12">
        <v>8.6764755285988003E-8</v>
      </c>
      <c r="AC44" s="12">
        <v>1.2445280145621444E-7</v>
      </c>
      <c r="AD44" s="12">
        <v>9.8700409362531642E-8</v>
      </c>
      <c r="AE44" s="12">
        <v>1.7598422318355708E-7</v>
      </c>
      <c r="AF44" s="12">
        <v>9.6999121327121659E-8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57</v>
      </c>
      <c r="AB45" s="12">
        <v>7.3334128799202666E-8</v>
      </c>
      <c r="AC45" s="12">
        <v>1.075713800954058E-7</v>
      </c>
      <c r="AD45" s="12">
        <v>9.2306380312258863E-8</v>
      </c>
      <c r="AE45" s="12">
        <v>1.1112408667175592E-7</v>
      </c>
      <c r="AF45" s="12">
        <v>9.8337402675849724E-8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97</v>
      </c>
      <c r="AB46" s="12">
        <v>1.1787804260420755E-7</v>
      </c>
      <c r="AC46" s="12">
        <v>8.9166021129492811E-8</v>
      </c>
      <c r="AD46" s="12">
        <v>6.8986675332124947E-8</v>
      </c>
      <c r="AE46" s="12">
        <v>9.955933610868326E-8</v>
      </c>
      <c r="AF46" s="12">
        <v>5.4311826027910524E-8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34</v>
      </c>
      <c r="AB47" s="12">
        <v>2.4024411512318531E-7</v>
      </c>
      <c r="AC47" s="12">
        <v>1.5538838712225114E-7</v>
      </c>
      <c r="AD47" s="12">
        <v>1.9812471972769828E-7</v>
      </c>
      <c r="AE47" s="12">
        <v>6.7710284976952661E-8</v>
      </c>
      <c r="AF47" s="12">
        <v>3.8296340022798721E-7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114</v>
      </c>
      <c r="AB48" s="12">
        <v>1.7111328765126911E-8</v>
      </c>
      <c r="AC48" s="12">
        <v>1.2943454680087688E-8</v>
      </c>
      <c r="AD48" s="12">
        <v>1.0014194806276204E-8</v>
      </c>
      <c r="AE48" s="12">
        <v>1.4452161693195969E-8</v>
      </c>
      <c r="AF48" s="12">
        <v>7.8839747459870233E-9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89</v>
      </c>
      <c r="AB49" s="12">
        <v>1.2928559511429224E-8</v>
      </c>
      <c r="AC49" s="12">
        <v>9.7794990916218099E-9</v>
      </c>
      <c r="AD49" s="12">
        <v>7.566280520297576E-9</v>
      </c>
      <c r="AE49" s="12">
        <v>1.09194110570814E-8</v>
      </c>
      <c r="AF49" s="12">
        <v>5.9567809191901953E-9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73</v>
      </c>
      <c r="AB50" s="12">
        <v>7.9670470169445463E-9</v>
      </c>
      <c r="AC50" s="12">
        <v>9.3161566668927271E-9</v>
      </c>
      <c r="AD50" s="12">
        <v>7.2854694783518474E-9</v>
      </c>
      <c r="AE50" s="12">
        <v>7.968021860851106E-9</v>
      </c>
      <c r="AF50" s="12">
        <v>1.51071103491497E-8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85</v>
      </c>
      <c r="AB51" s="12">
        <v>3.0861787010009992E-9</v>
      </c>
      <c r="AC51" s="12">
        <v>6.5697733839000444E-9</v>
      </c>
      <c r="AD51" s="12">
        <v>5.2363551742305856E-9</v>
      </c>
      <c r="AE51" s="12">
        <v>7.4595151232152404E-9</v>
      </c>
      <c r="AF51" s="12">
        <v>2.9361161017924321E-9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145</v>
      </c>
      <c r="AB52" s="12">
        <v>8.3655385073953789E-9</v>
      </c>
      <c r="AC52" s="12">
        <v>6.3279111769317586E-9</v>
      </c>
      <c r="AD52" s="12">
        <v>4.8958285719572542E-9</v>
      </c>
      <c r="AE52" s="12">
        <v>7.0655012722291406E-9</v>
      </c>
      <c r="AF52" s="12">
        <v>3.854387653593656E-9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60</v>
      </c>
      <c r="AB53" s="12">
        <v>1.8776866841796994E-8</v>
      </c>
      <c r="AC53" s="12">
        <v>1.2144759725998118E-8</v>
      </c>
      <c r="AD53" s="12">
        <v>1.5484922402731183E-8</v>
      </c>
      <c r="AE53" s="12">
        <v>5.2920630508699812E-9</v>
      </c>
      <c r="AF53" s="12">
        <v>2.9931441890576823E-8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40</v>
      </c>
      <c r="AB54" s="12">
        <v>6.0840280053784474E-9</v>
      </c>
      <c r="AC54" s="12">
        <v>4.6021172195867226E-9</v>
      </c>
      <c r="AD54" s="12">
        <v>3.5606025977870891E-9</v>
      </c>
      <c r="AE54" s="12">
        <v>5.1385463798030014E-9</v>
      </c>
      <c r="AF54" s="12">
        <v>2.8031910207953814E-9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120</v>
      </c>
      <c r="AB55" s="12">
        <v>4.9432727543699886E-9</v>
      </c>
      <c r="AC55" s="12">
        <v>3.7392202409142121E-9</v>
      </c>
      <c r="AD55" s="12">
        <v>2.8929896107020097E-9</v>
      </c>
      <c r="AE55" s="12">
        <v>4.1750689335899392E-9</v>
      </c>
      <c r="AF55" s="12">
        <v>2.2775927043962476E-9</v>
      </c>
    </row>
    <row r="56" spans="2:32" x14ac:dyDescent="0.3">
      <c r="B56" t="s">
        <v>84</v>
      </c>
      <c r="C56">
        <f>LCA_tech_data!D55*Mult_tech!D55</f>
        <v>0.44411193104093638</v>
      </c>
      <c r="D56">
        <f>LCA_tech_data!E55*Mult_tech!E55</f>
        <v>43.67633</v>
      </c>
      <c r="E56">
        <f>LCA_tech_data!F55*Mult_tech!F55</f>
        <v>3936.5720221788642</v>
      </c>
      <c r="F56">
        <f>LCA_tech_data!G55*Mult_tech!G55</f>
        <v>3.4344597595739844E-2</v>
      </c>
      <c r="G56">
        <f>LCA_tech_data!H55*Mult_tech!H55</f>
        <v>2.7455627160603069E-2</v>
      </c>
      <c r="H56">
        <f>LCA_tech_data!I55*Mult_tech!I55</f>
        <v>0.33863218010896384</v>
      </c>
      <c r="I56">
        <f>LCA_tech_data!J55*Mult_tech!J55</f>
        <v>1.2251829747907032E-7</v>
      </c>
      <c r="J56">
        <f>LCA_tech_data!K55*Mult_tech!K55</f>
        <v>5.775043921073227E-6</v>
      </c>
      <c r="K56">
        <f>LCA_tech_data!L55*Mult_tech!L55</f>
        <v>1.5705407078280174</v>
      </c>
      <c r="L56">
        <f>LCA_tech_data!M55*Mult_tech!M55</f>
        <v>196.18471897520817</v>
      </c>
      <c r="M56">
        <f>LCA_tech_data!N55*Mult_tech!N55</f>
        <v>1.0136557124114667E-2</v>
      </c>
      <c r="N56">
        <f>LCA_tech_data!O55*Mult_tech!O55</f>
        <v>1.8132605180577823E-6</v>
      </c>
      <c r="O56">
        <f>LCA_tech_data!P55*Mult_tech!P55</f>
        <v>0.11130484280163795</v>
      </c>
      <c r="P56">
        <f>LCA_tech_data!Q55*Mult_tech!Q55</f>
        <v>10.537737331281383</v>
      </c>
      <c r="Q56">
        <f>LCA_tech_data!R55*Mult_tech!R55</f>
        <v>184.52725717180306</v>
      </c>
      <c r="R56">
        <f>LCA_tech_data!S55*Mult_tech!S55</f>
        <v>8.303500738579813E-5</v>
      </c>
      <c r="T56" t="s">
        <v>84</v>
      </c>
      <c r="U56" s="12">
        <f t="shared" si="5"/>
        <v>2.4744083994407786E-4</v>
      </c>
      <c r="V56" s="12">
        <f t="shared" si="6"/>
        <v>3.9430328889888548E-4</v>
      </c>
      <c r="W56" s="12">
        <f t="shared" si="7"/>
        <v>4.0047625272731404E-4</v>
      </c>
      <c r="X56" s="12">
        <f t="shared" si="8"/>
        <v>4.7315559297374048E-4</v>
      </c>
      <c r="Y56" s="12">
        <f t="shared" si="9"/>
        <v>2.1560560254512161E-4</v>
      </c>
      <c r="AA56" t="s">
        <v>41</v>
      </c>
      <c r="AB56" s="12">
        <v>3.7732033555062402E-8</v>
      </c>
      <c r="AC56" s="12">
        <v>7.2102832272203466E-9</v>
      </c>
      <c r="AD56" s="12">
        <v>5.6348331581093258E-9</v>
      </c>
      <c r="AE56" s="12">
        <v>3.9572407584632158E-9</v>
      </c>
      <c r="AF56" s="12">
        <v>1.8461973273636219E-8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139</v>
      </c>
      <c r="AB57" s="12">
        <v>3.672122326136129E-8</v>
      </c>
      <c r="AC57" s="12">
        <v>1.2758393446257792E-8</v>
      </c>
      <c r="AD57" s="12">
        <v>8.2457970575189581E-9</v>
      </c>
      <c r="AE57" s="12">
        <v>2.735458242512849E-9</v>
      </c>
      <c r="AF57" s="12">
        <v>2.0796199894617528E-8</v>
      </c>
    </row>
    <row r="58" spans="2:32" x14ac:dyDescent="0.3">
      <c r="B58" t="s">
        <v>86</v>
      </c>
      <c r="C58">
        <f>LCA_tech_data!D57*Mult_tech!D57</f>
        <v>300.44668216566129</v>
      </c>
      <c r="D58">
        <f>LCA_tech_data!E57*Mult_tech!E57</f>
        <v>18013.496127999999</v>
      </c>
      <c r="E58">
        <f>LCA_tech_data!F57*Mult_tech!F57</f>
        <v>2656999.2124228096</v>
      </c>
      <c r="F58">
        <f>LCA_tech_data!G57*Mult_tech!G57</f>
        <v>24.360725148777458</v>
      </c>
      <c r="G58">
        <f>LCA_tech_data!H57*Mult_tech!H57</f>
        <v>30.202688049868392</v>
      </c>
      <c r="H58">
        <f>LCA_tech_data!I57*Mult_tech!I57</f>
        <v>313.95260536768944</v>
      </c>
      <c r="I58">
        <f>LCA_tech_data!J57*Mult_tech!J57</f>
        <v>1.8597852841074325E-4</v>
      </c>
      <c r="J58">
        <f>LCA_tech_data!K57*Mult_tech!K57</f>
        <v>3.842816626614497E-3</v>
      </c>
      <c r="K58">
        <f>LCA_tech_data!L57*Mult_tech!L57</f>
        <v>1318.8756802675691</v>
      </c>
      <c r="L58">
        <f>LCA_tech_data!M57*Mult_tech!M57</f>
        <v>207688.32930068404</v>
      </c>
      <c r="M58">
        <f>LCA_tech_data!N57*Mult_tech!N57</f>
        <v>5.9375903480271894</v>
      </c>
      <c r="N58">
        <f>LCA_tech_data!O57*Mult_tech!O57</f>
        <v>2.1672838774096383E-3</v>
      </c>
      <c r="O58">
        <f>LCA_tech_data!P57*Mult_tech!P57</f>
        <v>114.18952648632269</v>
      </c>
      <c r="P58">
        <f>LCA_tech_data!Q57*Mult_tech!Q57</f>
        <v>13648.75485676913</v>
      </c>
      <c r="Q58">
        <f>LCA_tech_data!R57*Mult_tech!R57</f>
        <v>199201.99177306515</v>
      </c>
      <c r="R58">
        <f>LCA_tech_data!S57*Mult_tech!S57</f>
        <v>1.1843274299510546E-3</v>
      </c>
      <c r="T58" t="s">
        <v>86</v>
      </c>
      <c r="U58" s="12">
        <f t="shared" si="5"/>
        <v>0.26194993635175895</v>
      </c>
      <c r="V58" s="12">
        <f t="shared" si="6"/>
        <v>0.27968049470803014</v>
      </c>
      <c r="W58" s="12">
        <f t="shared" si="7"/>
        <v>0.27030245657783214</v>
      </c>
      <c r="X58" s="12">
        <f t="shared" si="8"/>
        <v>0.27715565034132217</v>
      </c>
      <c r="Y58" s="12">
        <f t="shared" si="9"/>
        <v>0.25770072288109125</v>
      </c>
      <c r="AA58" t="s">
        <v>48</v>
      </c>
      <c r="AB58" s="12">
        <v>2.0192957088732418E-9</v>
      </c>
      <c r="AC58" s="12">
        <v>1.4991097682336222E-9</v>
      </c>
      <c r="AD58" s="12">
        <v>4.2915940968818642E-9</v>
      </c>
      <c r="AE58" s="12">
        <v>1.1806026594473082E-9</v>
      </c>
      <c r="AF58" s="12">
        <v>1.4965070421358933E-9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99</v>
      </c>
      <c r="AB59" s="12">
        <v>9.1612031861525949E-9</v>
      </c>
      <c r="AC59" s="12">
        <v>1.87199540492043E-9</v>
      </c>
      <c r="AD59" s="12">
        <v>1.4377496551800211E-9</v>
      </c>
      <c r="AE59" s="12">
        <v>1.1560138181923894E-9</v>
      </c>
      <c r="AF59" s="12">
        <v>3.7492810846265493E-9</v>
      </c>
    </row>
    <row r="60" spans="2:32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  <c r="Q60">
        <f>LCA_tech_data!R59*Mult_tech!R59</f>
        <v>0</v>
      </c>
      <c r="R60">
        <f>LCA_tech_data!S59*Mult_tech!S59</f>
        <v>0</v>
      </c>
      <c r="T60" t="s">
        <v>88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AA60" t="s">
        <v>65</v>
      </c>
      <c r="AB60" s="12">
        <v>6.3623927038671285E-10</v>
      </c>
      <c r="AC60" s="12">
        <v>1.1620927774810514E-9</v>
      </c>
      <c r="AD60" s="12">
        <v>8.7573910364688468E-10</v>
      </c>
      <c r="AE60" s="12">
        <v>1.0700754348057299E-9</v>
      </c>
      <c r="AF60" s="12">
        <v>7.1722373351192661E-10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35</v>
      </c>
      <c r="AB61" s="12">
        <v>1.1407552510084598E-9</v>
      </c>
      <c r="AC61" s="12">
        <v>8.6289697867251168E-10</v>
      </c>
      <c r="AD61" s="12">
        <v>6.6761298708507995E-10</v>
      </c>
      <c r="AE61" s="12">
        <v>9.6347744621306508E-10</v>
      </c>
      <c r="AF61" s="12">
        <v>5.255983163991342E-10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81</v>
      </c>
      <c r="AB62" s="12">
        <v>7.2850796003904947E-9</v>
      </c>
      <c r="AC62" s="12">
        <v>1.6342329181566448E-9</v>
      </c>
      <c r="AD62" s="12">
        <v>1.2651252804183441E-9</v>
      </c>
      <c r="AE62" s="12">
        <v>8.9587639920679449E-10</v>
      </c>
      <c r="AF62" s="12">
        <v>3.7801256783117083E-9</v>
      </c>
    </row>
    <row r="63" spans="2:32" x14ac:dyDescent="0.3">
      <c r="B63" t="s">
        <v>91</v>
      </c>
      <c r="C63">
        <f>LCA_tech_data!D62*Mult_tech!D62</f>
        <v>283.74733371563826</v>
      </c>
      <c r="D63">
        <f>LCA_tech_data!E62*Mult_tech!E62</f>
        <v>17012.274724999999</v>
      </c>
      <c r="E63">
        <f>LCA_tech_data!F62*Mult_tech!F62</f>
        <v>2509318.5811711745</v>
      </c>
      <c r="F63">
        <f>LCA_tech_data!G62*Mult_tech!G62</f>
        <v>23.006713732101677</v>
      </c>
      <c r="G63">
        <f>LCA_tech_data!H62*Mult_tech!H62</f>
        <v>28.5239701880616</v>
      </c>
      <c r="H63">
        <f>LCA_tech_data!I62*Mult_tech!I62</f>
        <v>296.50257424723753</v>
      </c>
      <c r="I63">
        <f>LCA_tech_data!J62*Mult_tech!J62</f>
        <v>1.7564151876975161E-4</v>
      </c>
      <c r="J63">
        <f>LCA_tech_data!K62*Mult_tech!K62</f>
        <v>3.6292262037998448E-3</v>
      </c>
      <c r="K63">
        <f>LCA_tech_data!L62*Mult_tech!L62</f>
        <v>1245.5702791618105</v>
      </c>
      <c r="L63">
        <f>LCA_tech_data!M62*Mult_tech!M62</f>
        <v>196144.65121778648</v>
      </c>
      <c r="M63">
        <f>LCA_tech_data!N62*Mult_tech!N62</f>
        <v>5.6075687632971487</v>
      </c>
      <c r="N63">
        <f>LCA_tech_data!O62*Mult_tech!O62</f>
        <v>2.0468224750799439E-3</v>
      </c>
      <c r="O63">
        <f>LCA_tech_data!P62*Mult_tech!P62</f>
        <v>107.84267426484688</v>
      </c>
      <c r="P63">
        <f>LCA_tech_data!Q62*Mult_tech!Q62</f>
        <v>12890.13335487997</v>
      </c>
      <c r="Q63">
        <f>LCA_tech_data!R62*Mult_tech!R62</f>
        <v>188129.99907013788</v>
      </c>
      <c r="R63">
        <f>LCA_tech_data!S62*Mult_tech!S62</f>
        <v>1.1185004542989558E-3</v>
      </c>
      <c r="T63" t="s">
        <v>91</v>
      </c>
      <c r="U63" s="12">
        <f t="shared" si="5"/>
        <v>0.24739030390027744</v>
      </c>
      <c r="V63" s="12">
        <f t="shared" si="6"/>
        <v>0.26413536702634421</v>
      </c>
      <c r="W63" s="12">
        <f t="shared" si="7"/>
        <v>0.25527857654443092</v>
      </c>
      <c r="X63" s="12">
        <f t="shared" si="8"/>
        <v>0.26175085789501962</v>
      </c>
      <c r="Y63" s="12">
        <f t="shared" si="9"/>
        <v>0.24337726909490101</v>
      </c>
      <c r="AA63" t="s">
        <v>58</v>
      </c>
      <c r="AB63" s="12">
        <v>8.9424789808200695E-10</v>
      </c>
      <c r="AC63" s="12">
        <v>5.2485271961163686E-10</v>
      </c>
      <c r="AD63" s="12">
        <v>4.5879617510032582E-10</v>
      </c>
      <c r="AE63" s="12">
        <v>8.1115779806930486E-10</v>
      </c>
      <c r="AF63" s="12">
        <v>1.1176664950099319E-9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45</v>
      </c>
      <c r="AB64" s="12">
        <v>1.3720163559473085E-9</v>
      </c>
      <c r="AC64" s="12">
        <v>6.7116323993144073E-10</v>
      </c>
      <c r="AD64" s="12">
        <v>6.563482658560293E-10</v>
      </c>
      <c r="AE64" s="12">
        <v>7.2636348949157312E-10</v>
      </c>
      <c r="AF64" s="12">
        <v>5.3324836202973788E-10</v>
      </c>
    </row>
    <row r="65" spans="2:32" x14ac:dyDescent="0.3">
      <c r="B65" t="s">
        <v>93</v>
      </c>
      <c r="C65">
        <f>LCA_tech_data!D64*Mult_tech!D64</f>
        <v>1.8377421805069523</v>
      </c>
      <c r="D65">
        <f>LCA_tech_data!E64*Mult_tech!E64</f>
        <v>27.312775999999996</v>
      </c>
      <c r="E65">
        <f>LCA_tech_data!F64*Mult_tech!F64</f>
        <v>17049.126692746981</v>
      </c>
      <c r="F65">
        <f>LCA_tech_data!G64*Mult_tech!G64</f>
        <v>0.14382406399679976</v>
      </c>
      <c r="G65">
        <f>LCA_tech_data!H64*Mult_tech!H64</f>
        <v>8.9552183924766243E-2</v>
      </c>
      <c r="H65">
        <f>LCA_tech_data!I64*Mult_tech!I64</f>
        <v>1.2372106044334146</v>
      </c>
      <c r="I65">
        <f>LCA_tech_data!J64*Mult_tech!J64</f>
        <v>7.5349341460304956E-7</v>
      </c>
      <c r="J65">
        <f>LCA_tech_data!K64*Mult_tech!K64</f>
        <v>2.5253003337516465E-5</v>
      </c>
      <c r="K65">
        <f>LCA_tech_data!L64*Mult_tech!L64</f>
        <v>3.0222989979688646</v>
      </c>
      <c r="L65">
        <f>LCA_tech_data!M64*Mult_tech!M64</f>
        <v>885.87046195271057</v>
      </c>
      <c r="M65">
        <f>LCA_tech_data!N64*Mult_tech!N64</f>
        <v>4.5278319139649477E-2</v>
      </c>
      <c r="N65">
        <f>LCA_tech_data!O64*Mult_tech!O64</f>
        <v>4.7259982701302127E-6</v>
      </c>
      <c r="O65">
        <f>LCA_tech_data!P64*Mult_tech!P64</f>
        <v>0.35982307796821161</v>
      </c>
      <c r="P65">
        <f>LCA_tech_data!Q64*Mult_tech!Q64</f>
        <v>29.466729623197772</v>
      </c>
      <c r="Q65">
        <f>LCA_tech_data!R64*Mult_tech!R64</f>
        <v>331.05092678111527</v>
      </c>
      <c r="R65">
        <f>LCA_tech_data!S64*Mult_tech!S64</f>
        <v>3.1472056691883706E-6</v>
      </c>
      <c r="T65" t="s">
        <v>93</v>
      </c>
      <c r="U65" s="12">
        <f t="shared" si="5"/>
        <v>1.1173170486072734E-3</v>
      </c>
      <c r="V65" s="12">
        <f t="shared" si="6"/>
        <v>1.6512146138458865E-3</v>
      </c>
      <c r="W65" s="12">
        <f t="shared" si="7"/>
        <v>1.7344456882070237E-3</v>
      </c>
      <c r="X65" s="12">
        <f t="shared" si="8"/>
        <v>2.1135075429514999E-3</v>
      </c>
      <c r="Y65" s="12">
        <f t="shared" si="9"/>
        <v>5.6194446110261387E-4</v>
      </c>
      <c r="AA65" t="s">
        <v>69</v>
      </c>
      <c r="AB65" s="12">
        <v>1.2811760217558825E-9</v>
      </c>
      <c r="AC65" s="12">
        <v>1.4677973764980783E-9</v>
      </c>
      <c r="AD65" s="12">
        <v>1.0806991616425149E-9</v>
      </c>
      <c r="AE65" s="12">
        <v>6.676100038308909E-10</v>
      </c>
      <c r="AF65" s="12">
        <v>1.8597659955022702E-9</v>
      </c>
    </row>
    <row r="66" spans="2:32" x14ac:dyDescent="0.3">
      <c r="B66" t="s">
        <v>94</v>
      </c>
      <c r="C66">
        <f>LCA_tech_data!D65*Mult_tech!D65</f>
        <v>4.4334536335199293E-2</v>
      </c>
      <c r="D66">
        <f>LCA_tech_data!E65*Mult_tech!E65</f>
        <v>5.2395620000000003</v>
      </c>
      <c r="E66">
        <f>LCA_tech_data!F65*Mult_tech!F65</f>
        <v>229.81117398649121</v>
      </c>
      <c r="F66">
        <f>LCA_tech_data!G65*Mult_tech!G65</f>
        <v>1.975420936584405E-3</v>
      </c>
      <c r="G66">
        <f>LCA_tech_data!H65*Mult_tech!H65</f>
        <v>1.0649292744325155E-2</v>
      </c>
      <c r="H66">
        <f>LCA_tech_data!I65*Mult_tech!I65</f>
        <v>0.10982822011172841</v>
      </c>
      <c r="I66">
        <f>LCA_tech_data!J65*Mult_tech!J65</f>
        <v>1.6268809034944963E-8</v>
      </c>
      <c r="J66">
        <f>LCA_tech_data!K65*Mult_tech!K65</f>
        <v>2.5841573083927537E-7</v>
      </c>
      <c r="K66">
        <f>LCA_tech_data!L65*Mult_tech!L65</f>
        <v>0.28947082310141037</v>
      </c>
      <c r="L66">
        <f>LCA_tech_data!M65*Mult_tech!M65</f>
        <v>563.97090883315207</v>
      </c>
      <c r="M66">
        <f>LCA_tech_data!N65*Mult_tech!N65</f>
        <v>2.9154387757079024E-4</v>
      </c>
      <c r="N66">
        <f>LCA_tech_data!O65*Mult_tech!O65</f>
        <v>8.4931830028151888E-7</v>
      </c>
      <c r="O66">
        <f>LCA_tech_data!P65*Mult_tech!P65</f>
        <v>3.2554981033130023E-2</v>
      </c>
      <c r="P66">
        <f>LCA_tech_data!Q65*Mult_tech!Q65</f>
        <v>1.7900483567208634</v>
      </c>
      <c r="Q66">
        <f>LCA_tech_data!R65*Mult_tech!R65</f>
        <v>53.293632145157254</v>
      </c>
      <c r="R66">
        <f>LCA_tech_data!S65*Mult_tech!S65</f>
        <v>4.4600421630869855E-7</v>
      </c>
      <c r="T66" t="s">
        <v>94</v>
      </c>
      <c r="U66" s="12">
        <f t="shared" si="5"/>
        <v>7.1131653940557384E-4</v>
      </c>
      <c r="V66" s="12">
        <f t="shared" si="6"/>
        <v>2.2679403073034267E-5</v>
      </c>
      <c r="W66" s="12">
        <f t="shared" si="7"/>
        <v>2.3379203346071306E-5</v>
      </c>
      <c r="X66" s="12">
        <f t="shared" si="8"/>
        <v>1.3608724794901118E-5</v>
      </c>
      <c r="Y66" s="12">
        <f t="shared" si="9"/>
        <v>1.0098812722230137E-4</v>
      </c>
      <c r="AA66" t="s">
        <v>66</v>
      </c>
      <c r="AB66" s="12">
        <v>3.8174356223202767E-10</v>
      </c>
      <c r="AC66" s="12">
        <v>6.9725566648863078E-10</v>
      </c>
      <c r="AD66" s="12">
        <v>5.2544346218813064E-10</v>
      </c>
      <c r="AE66" s="12">
        <v>6.4204526088343773E-10</v>
      </c>
      <c r="AF66" s="12">
        <v>4.3033424010715594E-10</v>
      </c>
    </row>
    <row r="67" spans="2:32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  <c r="Q67">
        <f>LCA_tech_data!R66*Mult_tech!R66</f>
        <v>0</v>
      </c>
      <c r="R67">
        <f>LCA_tech_data!S66*Mult_tech!S66</f>
        <v>0</v>
      </c>
      <c r="T67" t="s">
        <v>95</v>
      </c>
      <c r="U67" s="12">
        <f t="shared" si="5"/>
        <v>0</v>
      </c>
      <c r="V67" s="12">
        <f t="shared" si="6"/>
        <v>0</v>
      </c>
      <c r="W67" s="12">
        <f t="shared" si="7"/>
        <v>0</v>
      </c>
      <c r="X67" s="12">
        <f t="shared" si="8"/>
        <v>0</v>
      </c>
      <c r="Y67" s="12">
        <f t="shared" si="9"/>
        <v>0</v>
      </c>
      <c r="AA67" t="s">
        <v>63</v>
      </c>
      <c r="AB67" s="12">
        <v>1.2622594281901709E-9</v>
      </c>
      <c r="AC67" s="12">
        <v>8.0409008787438514E-10</v>
      </c>
      <c r="AD67" s="12">
        <v>8.9093637837421366E-10</v>
      </c>
      <c r="AE67" s="12">
        <v>5.8288357081771998E-10</v>
      </c>
      <c r="AF67" s="12">
        <v>8.2372995860131734E-10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146</v>
      </c>
      <c r="AB68" s="12">
        <v>1.0770286094714677E-9</v>
      </c>
      <c r="AC68" s="12">
        <v>5.1684114496512915E-10</v>
      </c>
      <c r="AD68" s="12">
        <v>4.001738704871704E-10</v>
      </c>
      <c r="AE68" s="12">
        <v>5.6387045182213049E-10</v>
      </c>
      <c r="AF68" s="12">
        <v>3.6213413128152788E-10</v>
      </c>
    </row>
    <row r="69" spans="2:32" x14ac:dyDescent="0.3">
      <c r="B69" t="s">
        <v>97</v>
      </c>
      <c r="C69">
        <f>LCA_tech_data!D68*Mult_tech!D68</f>
        <v>0</v>
      </c>
      <c r="D69">
        <f>LCA_tech_data!E68*Mult_tech!E68</f>
        <v>0</v>
      </c>
      <c r="E69">
        <f>LCA_tech_data!F68*Mult_tech!F68</f>
        <v>0</v>
      </c>
      <c r="F69">
        <f>LCA_tech_data!G68*Mult_tech!G68</f>
        <v>0</v>
      </c>
      <c r="G69">
        <f>LCA_tech_data!H68*Mult_tech!H68</f>
        <v>0</v>
      </c>
      <c r="H69">
        <f>LCA_tech_data!I68*Mult_tech!I68</f>
        <v>0</v>
      </c>
      <c r="I69">
        <f>LCA_tech_data!J68*Mult_tech!J68</f>
        <v>0</v>
      </c>
      <c r="J69">
        <f>LCA_tech_data!K68*Mult_tech!K68</f>
        <v>0</v>
      </c>
      <c r="K69">
        <f>LCA_tech_data!L68*Mult_tech!L68</f>
        <v>0</v>
      </c>
      <c r="L69">
        <f>LCA_tech_data!M68*Mult_tech!M68</f>
        <v>0</v>
      </c>
      <c r="M69">
        <f>LCA_tech_data!N68*Mult_tech!N68</f>
        <v>0</v>
      </c>
      <c r="N69">
        <f>LCA_tech_data!O68*Mult_tech!O68</f>
        <v>0</v>
      </c>
      <c r="O69">
        <f>LCA_tech_data!P68*Mult_tech!P68</f>
        <v>0</v>
      </c>
      <c r="P69">
        <f>LCA_tech_data!Q68*Mult_tech!Q68</f>
        <v>0</v>
      </c>
      <c r="Q69">
        <f>LCA_tech_data!R68*Mult_tech!R68</f>
        <v>0</v>
      </c>
      <c r="R69">
        <f>LCA_tech_data!S68*Mult_tech!S68</f>
        <v>0</v>
      </c>
      <c r="T69" t="s">
        <v>97</v>
      </c>
      <c r="U69" s="12">
        <f t="shared" si="10"/>
        <v>0</v>
      </c>
      <c r="V69" s="12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  <c r="AA69" t="s">
        <v>68</v>
      </c>
      <c r="AB69" s="12">
        <v>7.6870561305352939E-10</v>
      </c>
      <c r="AC69" s="12">
        <v>8.8067842589884683E-10</v>
      </c>
      <c r="AD69" s="12">
        <v>6.4841949698550886E-10</v>
      </c>
      <c r="AE69" s="12">
        <v>4.005660022985345E-10</v>
      </c>
      <c r="AF69" s="12">
        <v>1.1158595973013621E-9</v>
      </c>
    </row>
    <row r="70" spans="2:32" x14ac:dyDescent="0.3">
      <c r="B70" t="s">
        <v>98</v>
      </c>
      <c r="C70">
        <f>LCA_tech_data!D69*Mult_tech!D69</f>
        <v>1.7545426319369697E-2</v>
      </c>
      <c r="D70">
        <f>LCA_tech_data!E69*Mult_tech!E69</f>
        <v>3.3742160000000001</v>
      </c>
      <c r="E70">
        <f>LCA_tech_data!F69*Mult_tech!F69</f>
        <v>77.103890568755958</v>
      </c>
      <c r="F70">
        <f>LCA_tech_data!G69*Mult_tech!G69</f>
        <v>6.4712421421923632E-4</v>
      </c>
      <c r="G70">
        <f>LCA_tech_data!H69*Mult_tech!H69</f>
        <v>6.1131280290535571E-3</v>
      </c>
      <c r="H70">
        <f>LCA_tech_data!I69*Mult_tech!I69</f>
        <v>6.1138368850644276E-2</v>
      </c>
      <c r="I70">
        <f>LCA_tech_data!J69*Mult_tech!J69</f>
        <v>1.2376398123292298E-8</v>
      </c>
      <c r="J70">
        <f>LCA_tech_data!K69*Mult_tech!K69</f>
        <v>7.1984358852182821E-8</v>
      </c>
      <c r="K70">
        <f>LCA_tech_data!L69*Mult_tech!L69</f>
        <v>0.19806282522507015</v>
      </c>
      <c r="L70">
        <f>LCA_tech_data!M69*Mult_tech!M69</f>
        <v>34.059575945087893</v>
      </c>
      <c r="M70">
        <f>LCA_tech_data!N69*Mult_tech!N69</f>
        <v>4.1168604840173771E-5</v>
      </c>
      <c r="N70">
        <f>LCA_tech_data!O69*Mult_tech!O69</f>
        <v>5.2582763812168708E-7</v>
      </c>
      <c r="O70">
        <f>LCA_tech_data!P69*Mult_tech!P69</f>
        <v>1.7803634457443866E-2</v>
      </c>
      <c r="P70">
        <f>LCA_tech_data!Q69*Mult_tech!Q69</f>
        <v>1.2702682961610232</v>
      </c>
      <c r="Q70">
        <f>LCA_tech_data!R69*Mult_tech!R69</f>
        <v>31.220591976916385</v>
      </c>
      <c r="R70">
        <f>LCA_tech_data!S69*Mult_tech!S69</f>
        <v>3.0077110661590069E-7</v>
      </c>
      <c r="T70" t="s">
        <v>98</v>
      </c>
      <c r="U70" s="12">
        <f t="shared" si="10"/>
        <v>4.2958137229111447E-5</v>
      </c>
      <c r="V70" s="12">
        <f t="shared" si="11"/>
        <v>7.429500528618877E-6</v>
      </c>
      <c r="W70" s="12">
        <f t="shared" si="12"/>
        <v>7.8439507753706409E-6</v>
      </c>
      <c r="X70" s="12">
        <f t="shared" si="13"/>
        <v>1.9216737395691776E-6</v>
      </c>
      <c r="Y70" s="12">
        <f t="shared" si="14"/>
        <v>6.2523494899419498E-5</v>
      </c>
      <c r="AA70" t="s">
        <v>129</v>
      </c>
      <c r="AB70" s="12">
        <v>5.2458890373373269E-9</v>
      </c>
      <c r="AC70" s="12">
        <v>1.8226276351796848E-9</v>
      </c>
      <c r="AD70" s="12">
        <v>1.1779710082169942E-9</v>
      </c>
      <c r="AE70" s="12">
        <v>3.9077974893040702E-10</v>
      </c>
      <c r="AF70" s="12">
        <v>2.9708856992310754E-9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103</v>
      </c>
      <c r="AB71" s="12">
        <v>3.2522855027416897E-9</v>
      </c>
      <c r="AC71" s="12">
        <v>1.0982831465810117E-9</v>
      </c>
      <c r="AD71" s="12">
        <v>7.7797251895913786E-10</v>
      </c>
      <c r="AE71" s="12">
        <v>3.8640890663199446E-10</v>
      </c>
      <c r="AF71" s="12">
        <v>1.843173634408494E-9</v>
      </c>
    </row>
    <row r="72" spans="2:32" x14ac:dyDescent="0.3">
      <c r="B72" t="s">
        <v>100</v>
      </c>
      <c r="C72">
        <f>LCA_tech_data!D71*Mult_tech!D71</f>
        <v>1.1217197217362099E-2</v>
      </c>
      <c r="D72">
        <f>LCA_tech_data!E71*Mult_tech!E71</f>
        <v>2.5408580000000001</v>
      </c>
      <c r="E72">
        <f>LCA_tech_data!F71*Mult_tech!F71</f>
        <v>79.746256021536567</v>
      </c>
      <c r="F72">
        <f>LCA_tech_data!G71*Mult_tech!G71</f>
        <v>7.8912953278157001E-4</v>
      </c>
      <c r="G72">
        <f>LCA_tech_data!H71*Mult_tech!H71</f>
        <v>2.4463424967609794E-3</v>
      </c>
      <c r="H72">
        <f>LCA_tech_data!I71*Mult_tech!I71</f>
        <v>2.441367537947917E-2</v>
      </c>
      <c r="I72">
        <f>LCA_tech_data!J71*Mult_tech!J71</f>
        <v>3.4678655508155726E-8</v>
      </c>
      <c r="J72">
        <f>LCA_tech_data!K71*Mult_tech!K71</f>
        <v>3.743271514022357E-7</v>
      </c>
      <c r="K72">
        <f>LCA_tech_data!L71*Mult_tech!L71</f>
        <v>0.18661464962549099</v>
      </c>
      <c r="L72">
        <f>LCA_tech_data!M71*Mult_tech!M71</f>
        <v>14.209882088065093</v>
      </c>
      <c r="M72">
        <f>LCA_tech_data!N71*Mult_tech!N71</f>
        <v>2.07044289521938E-5</v>
      </c>
      <c r="N72">
        <f>LCA_tech_data!O71*Mult_tech!O71</f>
        <v>2.6645698271525455E-7</v>
      </c>
      <c r="O72">
        <f>LCA_tech_data!P71*Mult_tech!P71</f>
        <v>1.0592972596362341E-2</v>
      </c>
      <c r="P72">
        <f>LCA_tech_data!Q71*Mult_tech!Q71</f>
        <v>0.75821034883201099</v>
      </c>
      <c r="Q72">
        <f>LCA_tech_data!R71*Mult_tech!R71</f>
        <v>29.362133966030154</v>
      </c>
      <c r="R72">
        <f>LCA_tech_data!S71*Mult_tech!S71</f>
        <v>1.4122702928831543E-7</v>
      </c>
      <c r="T72" t="s">
        <v>100</v>
      </c>
      <c r="U72" s="12">
        <f t="shared" si="10"/>
        <v>1.7922421163808702E-5</v>
      </c>
      <c r="V72" s="12">
        <f t="shared" si="11"/>
        <v>9.0598344987338046E-6</v>
      </c>
      <c r="W72" s="12">
        <f t="shared" si="12"/>
        <v>8.1127645069380325E-6</v>
      </c>
      <c r="X72" s="12">
        <f t="shared" si="13"/>
        <v>9.6644415239889073E-7</v>
      </c>
      <c r="Y72" s="12">
        <f t="shared" si="14"/>
        <v>3.1683047051734675E-5</v>
      </c>
      <c r="AA72" t="s">
        <v>131</v>
      </c>
      <c r="AB72" s="12">
        <v>4.9697896143195725E-9</v>
      </c>
      <c r="AC72" s="12">
        <v>1.7266998649070695E-9</v>
      </c>
      <c r="AD72" s="12">
        <v>1.11597253410031E-9</v>
      </c>
      <c r="AE72" s="12">
        <v>3.7021239372354345E-10</v>
      </c>
      <c r="AF72" s="12">
        <v>2.8145232940083869E-9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132</v>
      </c>
      <c r="AB73" s="12">
        <v>4.9697896143195725E-9</v>
      </c>
      <c r="AC73" s="12">
        <v>1.7266998649070695E-9</v>
      </c>
      <c r="AD73" s="12">
        <v>1.11597253410031E-9</v>
      </c>
      <c r="AE73" s="12">
        <v>3.7021239372354345E-10</v>
      </c>
      <c r="AF73" s="12">
        <v>2.8145232940083869E-9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133</v>
      </c>
      <c r="AB74" s="12">
        <v>4.9697896143195725E-9</v>
      </c>
      <c r="AC74" s="12">
        <v>1.7266998649070695E-9</v>
      </c>
      <c r="AD74" s="12">
        <v>1.11597253410031E-9</v>
      </c>
      <c r="AE74" s="12">
        <v>3.7021239372354345E-10</v>
      </c>
      <c r="AF74" s="12">
        <v>2.8145232940083869E-9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134</v>
      </c>
      <c r="AB75" s="12">
        <v>4.9697896143195725E-9</v>
      </c>
      <c r="AC75" s="12">
        <v>1.7266998649070695E-9</v>
      </c>
      <c r="AD75" s="12">
        <v>1.11597253410031E-9</v>
      </c>
      <c r="AE75" s="12">
        <v>3.7021239372354345E-10</v>
      </c>
      <c r="AF75" s="12">
        <v>2.8145232940083869E-9</v>
      </c>
    </row>
    <row r="76" spans="2:32" x14ac:dyDescent="0.3">
      <c r="B76" t="s">
        <v>104</v>
      </c>
      <c r="C76">
        <f>LCA_tech_data!D75*Mult_tech!D75</f>
        <v>0.70862948602408793</v>
      </c>
      <c r="D76">
        <f>LCA_tech_data!E75*Mult_tech!E75</f>
        <v>86.696786000000003</v>
      </c>
      <c r="E76">
        <f>LCA_tech_data!F75*Mult_tech!F75</f>
        <v>4538.2196031939238</v>
      </c>
      <c r="F76">
        <f>LCA_tech_data!G75*Mult_tech!G75</f>
        <v>4.1448449004937798E-2</v>
      </c>
      <c r="G76">
        <f>LCA_tech_data!H75*Mult_tech!H75</f>
        <v>9.7217193815464675E-2</v>
      </c>
      <c r="H76">
        <f>LCA_tech_data!I75*Mult_tech!I75</f>
        <v>1.0226100262140998</v>
      </c>
      <c r="I76">
        <f>LCA_tech_data!J75*Mult_tech!J75</f>
        <v>3.1244575667448522E-7</v>
      </c>
      <c r="J76">
        <f>LCA_tech_data!K75*Mult_tech!K75</f>
        <v>4.9468899839713856E-6</v>
      </c>
      <c r="K76">
        <f>LCA_tech_data!L75*Mult_tech!L75</f>
        <v>9.6887664687408677</v>
      </c>
      <c r="L76">
        <f>LCA_tech_data!M75*Mult_tech!M75</f>
        <v>556.46193477565896</v>
      </c>
      <c r="M76">
        <f>LCA_tech_data!N75*Mult_tech!N75</f>
        <v>5.6520478063138164E-3</v>
      </c>
      <c r="N76">
        <f>LCA_tech_data!O75*Mult_tech!O75</f>
        <v>8.1850909962108516E-6</v>
      </c>
      <c r="O76">
        <f>LCA_tech_data!P75*Mult_tech!P75</f>
        <v>0.34675734219786974</v>
      </c>
      <c r="P76">
        <f>LCA_tech_data!Q75*Mult_tech!Q75</f>
        <v>30.809037141282165</v>
      </c>
      <c r="Q76">
        <f>LCA_tech_data!R75*Mult_tech!R75</f>
        <v>1052.8185788553178</v>
      </c>
      <c r="R76">
        <f>LCA_tech_data!S75*Mult_tech!S75</f>
        <v>5.875927448841066E-6</v>
      </c>
      <c r="T76" t="s">
        <v>104</v>
      </c>
      <c r="U76" s="12">
        <f t="shared" si="10"/>
        <v>7.0184573628894993E-4</v>
      </c>
      <c r="V76" s="12">
        <f t="shared" si="11"/>
        <v>4.7586115157837675E-4</v>
      </c>
      <c r="W76" s="12">
        <f t="shared" si="12"/>
        <v>4.6168320317807767E-4</v>
      </c>
      <c r="X76" s="12">
        <f t="shared" si="13"/>
        <v>2.6382705671832514E-4</v>
      </c>
      <c r="Y76" s="12">
        <f t="shared" si="14"/>
        <v>9.7324761585552478E-4</v>
      </c>
      <c r="AA76" t="s">
        <v>136</v>
      </c>
      <c r="AB76" s="12">
        <v>4.9697896143195725E-9</v>
      </c>
      <c r="AC76" s="12">
        <v>1.7266998649070695E-9</v>
      </c>
      <c r="AD76" s="12">
        <v>1.11597253410031E-9</v>
      </c>
      <c r="AE76" s="12">
        <v>3.7021239372354345E-10</v>
      </c>
      <c r="AF76" s="12">
        <v>2.8145232940083869E-9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138</v>
      </c>
      <c r="AB77" s="12">
        <v>4.9697896143195725E-9</v>
      </c>
      <c r="AC77" s="12">
        <v>1.7266998649070695E-9</v>
      </c>
      <c r="AD77" s="12">
        <v>1.11597253410031E-9</v>
      </c>
      <c r="AE77" s="12">
        <v>3.7021239372354345E-10</v>
      </c>
      <c r="AF77" s="12">
        <v>2.8145232940083869E-9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135</v>
      </c>
      <c r="AB78" s="12">
        <v>4.6936901913018181E-9</v>
      </c>
      <c r="AC78" s="12">
        <v>1.6307720946344545E-9</v>
      </c>
      <c r="AD78" s="12">
        <v>1.0539740599836263E-9</v>
      </c>
      <c r="AE78" s="12">
        <v>3.4964503851667999E-10</v>
      </c>
      <c r="AF78" s="12">
        <v>2.6581608887856987E-9</v>
      </c>
    </row>
    <row r="79" spans="2:32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  <c r="T79" t="s">
        <v>107</v>
      </c>
      <c r="U79" s="12">
        <f t="shared" si="10"/>
        <v>0</v>
      </c>
      <c r="V79" s="12">
        <f t="shared" si="11"/>
        <v>0</v>
      </c>
      <c r="W79" s="12">
        <f t="shared" si="12"/>
        <v>0</v>
      </c>
      <c r="X79" s="12">
        <f t="shared" si="13"/>
        <v>0</v>
      </c>
      <c r="Y79" s="12">
        <f t="shared" si="14"/>
        <v>0</v>
      </c>
      <c r="AA79" t="s">
        <v>52</v>
      </c>
      <c r="AB79" s="12">
        <v>3.596566951366845E-10</v>
      </c>
      <c r="AC79" s="12">
        <v>4.8198605269305263E-10</v>
      </c>
      <c r="AD79" s="12">
        <v>2.1679087853593091E-9</v>
      </c>
      <c r="AE79" s="12">
        <v>2.3811445965678843E-10</v>
      </c>
      <c r="AF79" s="12">
        <v>6.3538758106755867E-10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59</v>
      </c>
      <c r="AB80" s="12">
        <v>1.7884957961640114E-10</v>
      </c>
      <c r="AC80" s="12">
        <v>1.0497054392232737E-10</v>
      </c>
      <c r="AD80" s="12">
        <v>9.1759235020065197E-11</v>
      </c>
      <c r="AE80" s="12">
        <v>1.6223155961386096E-10</v>
      </c>
      <c r="AF80" s="12">
        <v>2.235332990019865E-10</v>
      </c>
    </row>
    <row r="81" spans="2:32" x14ac:dyDescent="0.3">
      <c r="B81" t="s">
        <v>109</v>
      </c>
      <c r="C81">
        <f>LCA_tech_data!D80*Mult_tech!D80</f>
        <v>377.1644925293985</v>
      </c>
      <c r="D81">
        <f>LCA_tech_data!E80*Mult_tech!E80</f>
        <v>22613.167423999999</v>
      </c>
      <c r="E81">
        <f>LCA_tech_data!F80*Mult_tech!F80</f>
        <v>3335452.9075874626</v>
      </c>
      <c r="F81">
        <f>LCA_tech_data!G80*Mult_tech!G80</f>
        <v>30.581134969301136</v>
      </c>
      <c r="G81">
        <f>LCA_tech_data!H80*Mult_tech!H80</f>
        <v>37.914818793277043</v>
      </c>
      <c r="H81">
        <f>LCA_tech_data!I80*Mult_tech!I80</f>
        <v>394.11909703332026</v>
      </c>
      <c r="I81">
        <f>LCA_tech_data!J80*Mult_tech!J80</f>
        <v>2.3346737192700024E-4</v>
      </c>
      <c r="J81">
        <f>LCA_tech_data!K80*Mult_tech!K80</f>
        <v>4.8240638652204586E-3</v>
      </c>
      <c r="K81">
        <f>LCA_tech_data!L80*Mult_tech!L80</f>
        <v>1655.6450983978825</v>
      </c>
      <c r="L81">
        <f>LCA_tech_data!M80*Mult_tech!M80</f>
        <v>260720.68015642048</v>
      </c>
      <c r="M81">
        <f>LCA_tech_data!N80*Mult_tech!N80</f>
        <v>7.4537293416551629</v>
      </c>
      <c r="N81">
        <f>LCA_tech_data!O80*Mult_tech!O80</f>
        <v>2.7206907991070479E-3</v>
      </c>
      <c r="O81">
        <f>LCA_tech_data!P80*Mult_tech!P80</f>
        <v>143.34734701992539</v>
      </c>
      <c r="P81">
        <f>LCA_tech_data!Q80*Mult_tech!Q80</f>
        <v>17133.907627487391</v>
      </c>
      <c r="Q81">
        <f>LCA_tech_data!R80*Mult_tech!R80</f>
        <v>250067.39164623932</v>
      </c>
      <c r="R81">
        <f>LCA_tech_data!S80*Mult_tech!S80</f>
        <v>1.4867405121146988E-3</v>
      </c>
      <c r="T81" t="s">
        <v>109</v>
      </c>
      <c r="U81" s="12">
        <f t="shared" si="10"/>
        <v>0.32883776282722837</v>
      </c>
      <c r="V81" s="12">
        <f t="shared" si="11"/>
        <v>0.35109574549657491</v>
      </c>
      <c r="W81" s="12">
        <f t="shared" si="12"/>
        <v>0.33932306434462545</v>
      </c>
      <c r="X81" s="12">
        <f t="shared" si="13"/>
        <v>0.34792619262476138</v>
      </c>
      <c r="Y81" s="12">
        <f t="shared" si="14"/>
        <v>0.32350353037453095</v>
      </c>
      <c r="AA81" t="s">
        <v>49</v>
      </c>
      <c r="AB81" s="12">
        <v>2.7166816510129731E-10</v>
      </c>
      <c r="AC81" s="12">
        <v>1.4287068199974914E-10</v>
      </c>
      <c r="AD81" s="12">
        <v>1.3715431852849793E-10</v>
      </c>
      <c r="AE81" s="12">
        <v>1.5065881022088398E-10</v>
      </c>
      <c r="AF81" s="12">
        <v>1.0782115563314269E-10</v>
      </c>
    </row>
    <row r="82" spans="2:32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  <c r="T82" t="s">
        <v>110</v>
      </c>
      <c r="U82" s="12">
        <f t="shared" si="10"/>
        <v>0</v>
      </c>
      <c r="V82" s="12">
        <f t="shared" si="11"/>
        <v>0</v>
      </c>
      <c r="W82" s="12">
        <f t="shared" si="12"/>
        <v>0</v>
      </c>
      <c r="X82" s="12">
        <f t="shared" si="13"/>
        <v>0</v>
      </c>
      <c r="Y82" s="12">
        <f t="shared" si="14"/>
        <v>0</v>
      </c>
      <c r="AA82" t="s">
        <v>46</v>
      </c>
      <c r="AB82" s="12">
        <v>2.7467779189138373E-10</v>
      </c>
      <c r="AC82" s="12">
        <v>1.3601821243105611E-10</v>
      </c>
      <c r="AD82" s="12">
        <v>1.3299856741243643E-10</v>
      </c>
      <c r="AE82" s="12">
        <v>1.4773023977892644E-10</v>
      </c>
      <c r="AF82" s="12">
        <v>1.0706897843401479E-10</v>
      </c>
    </row>
    <row r="83" spans="2:32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  <c r="Q83">
        <f>LCA_tech_data!R82*Mult_tech!R82</f>
        <v>0</v>
      </c>
      <c r="R83">
        <f>LCA_tech_data!S82*Mult_tech!S82</f>
        <v>0</v>
      </c>
      <c r="T83" t="s">
        <v>111</v>
      </c>
      <c r="U83" s="12">
        <f t="shared" si="10"/>
        <v>0</v>
      </c>
      <c r="V83" s="12">
        <f t="shared" si="11"/>
        <v>0</v>
      </c>
      <c r="W83" s="12">
        <f t="shared" si="12"/>
        <v>0</v>
      </c>
      <c r="X83" s="12">
        <f t="shared" si="13"/>
        <v>0</v>
      </c>
      <c r="Y83" s="12">
        <f t="shared" si="14"/>
        <v>0</v>
      </c>
      <c r="AA83" t="s">
        <v>67</v>
      </c>
      <c r="AB83" s="12">
        <v>5.1948369090162923E-9</v>
      </c>
      <c r="AC83" s="12">
        <v>2.9541174736508239E-10</v>
      </c>
      <c r="AD83" s="12">
        <v>3.0595365547426727E-10</v>
      </c>
      <c r="AE83" s="12">
        <v>1.4688213972101437E-10</v>
      </c>
      <c r="AF83" s="12">
        <v>9.363981133972755E-10</v>
      </c>
    </row>
    <row r="84" spans="2:32" x14ac:dyDescent="0.3">
      <c r="B84" t="s">
        <v>112</v>
      </c>
      <c r="C84">
        <f>LCA_tech_data!D83*Mult_tech!D83</f>
        <v>3.8880037248364721</v>
      </c>
      <c r="D84">
        <f>LCA_tech_data!E83*Mult_tech!E83</f>
        <v>241.03732500000001</v>
      </c>
      <c r="E84">
        <f>LCA_tech_data!F83*Mult_tech!F83</f>
        <v>34646.18912328437</v>
      </c>
      <c r="F84">
        <f>LCA_tech_data!G83*Mult_tech!G83</f>
        <v>0.30241412962398878</v>
      </c>
      <c r="G84">
        <f>LCA_tech_data!H83*Mult_tech!H83</f>
        <v>0.3882307140952127</v>
      </c>
      <c r="H84">
        <f>LCA_tech_data!I83*Mult_tech!I83</f>
        <v>4.5411708671224709</v>
      </c>
      <c r="I84">
        <f>LCA_tech_data!J83*Mult_tech!J83</f>
        <v>1.9779429295339466E-6</v>
      </c>
      <c r="J84">
        <f>LCA_tech_data!K83*Mult_tech!K83</f>
        <v>4.2586621571919466E-5</v>
      </c>
      <c r="K84">
        <f>LCA_tech_data!L83*Mult_tech!L83</f>
        <v>40.484493744550647</v>
      </c>
      <c r="L84">
        <f>LCA_tech_data!M83*Mult_tech!M83</f>
        <v>6710.1860896982371</v>
      </c>
      <c r="M84">
        <f>LCA_tech_data!N83*Mult_tech!N83</f>
        <v>8.4458522066641423E-2</v>
      </c>
      <c r="N84">
        <f>LCA_tech_data!O83*Mult_tech!O83</f>
        <v>3.1748664851118741E-5</v>
      </c>
      <c r="O84">
        <f>LCA_tech_data!P83*Mult_tech!P83</f>
        <v>1.3047800759768198</v>
      </c>
      <c r="P84">
        <f>LCA_tech_data!Q83*Mult_tech!Q83</f>
        <v>156.43702692620283</v>
      </c>
      <c r="Q84">
        <f>LCA_tech_data!R83*Mult_tech!R83</f>
        <v>3173.447859666659</v>
      </c>
      <c r="R84">
        <f>LCA_tech_data!S83*Mult_tech!S83</f>
        <v>1.9030917538086541E-5</v>
      </c>
      <c r="T84" t="s">
        <v>112</v>
      </c>
      <c r="U84" s="12">
        <f t="shared" si="10"/>
        <v>8.4633201346625796E-3</v>
      </c>
      <c r="V84" s="12">
        <f t="shared" si="11"/>
        <v>3.4719546673338724E-3</v>
      </c>
      <c r="W84" s="12">
        <f t="shared" si="12"/>
        <v>3.5246341012440184E-3</v>
      </c>
      <c r="X84" s="12">
        <f t="shared" si="13"/>
        <v>3.9423663874057014E-3</v>
      </c>
      <c r="Y84" s="12">
        <f t="shared" si="14"/>
        <v>3.7750725541416371E-3</v>
      </c>
      <c r="AA84" t="s">
        <v>54</v>
      </c>
      <c r="AB84" s="12">
        <v>9.0983104557750065E-11</v>
      </c>
      <c r="AC84" s="12">
        <v>1.3187513267489979E-10</v>
      </c>
      <c r="AD84" s="12">
        <v>1.1498872233719632E-10</v>
      </c>
      <c r="AE84" s="12">
        <v>1.2867802800079646E-10</v>
      </c>
      <c r="AF84" s="12">
        <v>1.3034643970552803E-10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55</v>
      </c>
      <c r="AB85" s="12">
        <v>8.69286591619555E-11</v>
      </c>
      <c r="AC85" s="12">
        <v>1.174967509769973E-10</v>
      </c>
      <c r="AD85" s="12">
        <v>1.0642883549787659E-10</v>
      </c>
      <c r="AE85" s="12">
        <v>1.0759029023169889E-10</v>
      </c>
      <c r="AF85" s="12">
        <v>1.3022067726004365E-10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51</v>
      </c>
      <c r="AB86" s="12">
        <v>8.6744332595792251E-11</v>
      </c>
      <c r="AC86" s="12">
        <v>1.1700598201715995E-10</v>
      </c>
      <c r="AD86" s="12">
        <v>1.0739719281325493E-10</v>
      </c>
      <c r="AE86" s="12">
        <v>1.0651444349621434E-10</v>
      </c>
      <c r="AF86" s="12">
        <v>1.3023146760827975E-10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56</v>
      </c>
      <c r="AB87" s="12">
        <v>8.8315598434955054E-11</v>
      </c>
      <c r="AC87" s="12">
        <v>1.1603284883501635E-10</v>
      </c>
      <c r="AD87" s="12">
        <v>1.0541029667501513E-10</v>
      </c>
      <c r="AE87" s="12">
        <v>1.0562201610554263E-10</v>
      </c>
      <c r="AF87" s="12">
        <v>1.3051817282460452E-10</v>
      </c>
    </row>
    <row r="88" spans="2:32" x14ac:dyDescent="0.3">
      <c r="B88" t="s">
        <v>116</v>
      </c>
      <c r="C88">
        <f>LCA_tech_data!D87*Mult_tech!D87</f>
        <v>2.7101503242923393</v>
      </c>
      <c r="D88">
        <f>LCA_tech_data!E87*Mult_tech!E87</f>
        <v>603.42840200000001</v>
      </c>
      <c r="E88">
        <f>LCA_tech_data!F87*Mult_tech!F87</f>
        <v>12142.249721579277</v>
      </c>
      <c r="F88">
        <f>LCA_tech_data!G87*Mult_tech!G87</f>
        <v>9.2494039992221611E-2</v>
      </c>
      <c r="G88">
        <f>LCA_tech_data!H87*Mult_tech!H87</f>
        <v>0.91845929834215634</v>
      </c>
      <c r="H88">
        <f>LCA_tech_data!I87*Mult_tech!I87</f>
        <v>9.1015366169507796</v>
      </c>
      <c r="I88">
        <f>LCA_tech_data!J87*Mult_tech!J87</f>
        <v>1.9654436456214195E-6</v>
      </c>
      <c r="J88">
        <f>LCA_tech_data!K87*Mult_tech!K87</f>
        <v>1.0736953140223918E-5</v>
      </c>
      <c r="K88">
        <f>LCA_tech_data!L87*Mult_tech!L87</f>
        <v>41.742844390175556</v>
      </c>
      <c r="L88">
        <f>LCA_tech_data!M87*Mult_tech!M87</f>
        <v>5598.1142335408667</v>
      </c>
      <c r="M88">
        <f>LCA_tech_data!N87*Mult_tech!N87</f>
        <v>6.828138940674907E-3</v>
      </c>
      <c r="N88">
        <f>LCA_tech_data!O87*Mult_tech!O87</f>
        <v>8.5826211546285671E-5</v>
      </c>
      <c r="O88">
        <f>LCA_tech_data!P87*Mult_tech!P87</f>
        <v>2.4653518832643502</v>
      </c>
      <c r="P88">
        <f>LCA_tech_data!Q87*Mult_tech!Q87</f>
        <v>211.4294484650336</v>
      </c>
      <c r="Q88">
        <f>LCA_tech_data!R87*Mult_tech!R87</f>
        <v>5100.7921407355152</v>
      </c>
      <c r="R88">
        <f>LCA_tech_data!S87*Mult_tech!S87</f>
        <v>4.80438664949856E-5</v>
      </c>
      <c r="T88" t="s">
        <v>116</v>
      </c>
      <c r="U88" s="12">
        <f t="shared" si="10"/>
        <v>7.0607032764121525E-3</v>
      </c>
      <c r="V88" s="12">
        <f t="shared" si="11"/>
        <v>1.0619051241119188E-3</v>
      </c>
      <c r="W88" s="12">
        <f t="shared" si="12"/>
        <v>1.2352581486584568E-3</v>
      </c>
      <c r="X88" s="12">
        <f t="shared" si="13"/>
        <v>3.1872479874810563E-4</v>
      </c>
      <c r="Y88" s="12">
        <f t="shared" si="14"/>
        <v>1.0205159087907917E-2</v>
      </c>
      <c r="AA88" t="s">
        <v>106</v>
      </c>
      <c r="AB88" s="12">
        <v>7.4709198037752159E-10</v>
      </c>
      <c r="AC88" s="12">
        <v>3.3365199349391299E-10</v>
      </c>
      <c r="AD88" s="12">
        <v>2.2624974772744195E-10</v>
      </c>
      <c r="AE88" s="12">
        <v>1.0094828467784487E-10</v>
      </c>
      <c r="AF88" s="12">
        <v>5.2895293084970096E-10</v>
      </c>
    </row>
    <row r="89" spans="2:32" x14ac:dyDescent="0.3">
      <c r="B89" t="s">
        <v>117</v>
      </c>
      <c r="C89">
        <f>LCA_tech_data!D88*Mult_tech!D88</f>
        <v>11.894160452733168</v>
      </c>
      <c r="D89">
        <f>LCA_tech_data!E88*Mult_tech!E88</f>
        <v>1594.3559929999999</v>
      </c>
      <c r="E89">
        <f>LCA_tech_data!F88*Mult_tech!F88</f>
        <v>82490.136313723473</v>
      </c>
      <c r="F89">
        <f>LCA_tech_data!G88*Mult_tech!G88</f>
        <v>0.68905142131616359</v>
      </c>
      <c r="G89">
        <f>LCA_tech_data!H88*Mult_tech!H88</f>
        <v>2.4046853987579833</v>
      </c>
      <c r="H89">
        <f>LCA_tech_data!I88*Mult_tech!I88</f>
        <v>20.155656184778973</v>
      </c>
      <c r="I89">
        <f>LCA_tech_data!J88*Mult_tech!J88</f>
        <v>2.8323616754712067E-6</v>
      </c>
      <c r="J89">
        <f>LCA_tech_data!K88*Mult_tech!K88</f>
        <v>8.5987214097072145E-5</v>
      </c>
      <c r="K89">
        <f>LCA_tech_data!L88*Mult_tech!L88</f>
        <v>190.17605513319995</v>
      </c>
      <c r="L89">
        <f>LCA_tech_data!M88*Mult_tech!M88</f>
        <v>14048.640861632877</v>
      </c>
      <c r="M89">
        <f>LCA_tech_data!N88*Mult_tech!N88</f>
        <v>0.13175419890603007</v>
      </c>
      <c r="N89">
        <f>LCA_tech_data!O88*Mult_tech!O88</f>
        <v>1.4725665912010717E-4</v>
      </c>
      <c r="O89">
        <f>LCA_tech_data!P88*Mult_tech!P88</f>
        <v>6.5846363203456768</v>
      </c>
      <c r="P89">
        <f>LCA_tech_data!Q88*Mult_tech!Q88</f>
        <v>1739.8072883119396</v>
      </c>
      <c r="Q89">
        <f>LCA_tech_data!R88*Mult_tech!R88</f>
        <v>20140.23427364603</v>
      </c>
      <c r="R89">
        <f>LCA_tech_data!S88*Mult_tech!S88</f>
        <v>2.2174517290596662E-4</v>
      </c>
      <c r="T89" t="s">
        <v>117</v>
      </c>
      <c r="U89" s="12">
        <f t="shared" si="10"/>
        <v>1.7719053313802795E-2</v>
      </c>
      <c r="V89" s="12">
        <f t="shared" si="11"/>
        <v>7.9108582037693293E-3</v>
      </c>
      <c r="W89" s="12">
        <f t="shared" si="12"/>
        <v>8.3919055695570594E-3</v>
      </c>
      <c r="X89" s="12">
        <f t="shared" si="13"/>
        <v>6.1500404276178377E-3</v>
      </c>
      <c r="Y89" s="12">
        <f t="shared" si="14"/>
        <v>1.7509541735558014E-2</v>
      </c>
      <c r="AA89" t="s">
        <v>78</v>
      </c>
      <c r="AB89" s="12">
        <v>6.3063629682695054E-10</v>
      </c>
      <c r="AC89" s="12">
        <v>1.1028581507214998E-10</v>
      </c>
      <c r="AD89" s="12">
        <v>8.5786120132151736E-11</v>
      </c>
      <c r="AE89" s="12">
        <v>7.9084549118494174E-11</v>
      </c>
      <c r="AF89" s="12">
        <v>2.0658735234616609E-10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70</v>
      </c>
      <c r="AB90" s="12">
        <v>1.2668545565446799E-10</v>
      </c>
      <c r="AC90" s="12">
        <v>8.8792617492503029E-11</v>
      </c>
      <c r="AD90" s="12">
        <v>7.8433109541906116E-11</v>
      </c>
      <c r="AE90" s="12">
        <v>6.8319241646990662E-11</v>
      </c>
      <c r="AF90" s="12">
        <v>1.2887088863200397E-10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119</v>
      </c>
      <c r="AB91" s="12">
        <v>1.5283773329660024E-9</v>
      </c>
      <c r="AC91" s="12">
        <v>8.7069562728929646E-11</v>
      </c>
      <c r="AD91" s="12">
        <v>6.8711925912010176E-11</v>
      </c>
      <c r="AE91" s="12">
        <v>5.2816283556380658E-11</v>
      </c>
      <c r="AF91" s="12">
        <v>2.1878512906118895E-10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101</v>
      </c>
      <c r="AB92" s="12">
        <v>5.3472326027175296E-10</v>
      </c>
      <c r="AC92" s="12">
        <v>4.9840897745971722E-10</v>
      </c>
      <c r="AD92" s="12">
        <v>3.401420283059363E-10</v>
      </c>
      <c r="AE92" s="12">
        <v>5.2280775605164277E-11</v>
      </c>
      <c r="AF92" s="12">
        <v>9.7641916394983872E-10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36</v>
      </c>
      <c r="AB93" s="12">
        <v>4.5319087305860636E-10</v>
      </c>
      <c r="AC93" s="12">
        <v>1.1446294138515823E-10</v>
      </c>
      <c r="AD93" s="12">
        <v>1.0465205048289834E-10</v>
      </c>
      <c r="AE93" s="12">
        <v>4.4906806684763667E-11</v>
      </c>
      <c r="AF93" s="12">
        <v>3.0721938692410679E-10</v>
      </c>
    </row>
    <row r="94" spans="2:32" x14ac:dyDescent="0.3">
      <c r="B94" t="s">
        <v>121</v>
      </c>
      <c r="C94">
        <f>LCA_tech_data!D93*Mult_tech!D93</f>
        <v>0.20025858010424555</v>
      </c>
      <c r="D94">
        <f>LCA_tech_data!E93*Mult_tech!E93</f>
        <v>31.822564999999997</v>
      </c>
      <c r="E94">
        <f>LCA_tech_data!F93*Mult_tech!F93</f>
        <v>1176.3132976015706</v>
      </c>
      <c r="F94">
        <f>LCA_tech_data!G93*Mult_tech!G93</f>
        <v>1.1669266917890789E-2</v>
      </c>
      <c r="G94">
        <f>LCA_tech_data!H93*Mult_tech!H93</f>
        <v>3.2525476526025977E-2</v>
      </c>
      <c r="H94">
        <f>LCA_tech_data!I93*Mult_tech!I93</f>
        <v>0.3130329930510245</v>
      </c>
      <c r="I94">
        <f>LCA_tech_data!J93*Mult_tech!J93</f>
        <v>1.4207666479545122E-7</v>
      </c>
      <c r="J94">
        <f>LCA_tech_data!K93*Mult_tech!K93</f>
        <v>1.3082677884936854E-6</v>
      </c>
      <c r="K94">
        <f>LCA_tech_data!L93*Mult_tech!L93</f>
        <v>1.8159649770383646</v>
      </c>
      <c r="L94">
        <f>LCA_tech_data!M93*Mult_tech!M93</f>
        <v>243.71539898903467</v>
      </c>
      <c r="M94">
        <f>LCA_tech_data!N93*Mult_tech!N93</f>
        <v>6.5628710894850969E-4</v>
      </c>
      <c r="N94">
        <f>LCA_tech_data!O93*Mult_tech!O93</f>
        <v>3.4125322658822703E-6</v>
      </c>
      <c r="O94">
        <f>LCA_tech_data!P93*Mult_tech!P93</f>
        <v>0.11504651612987328</v>
      </c>
      <c r="P94">
        <f>LCA_tech_data!Q93*Mult_tech!Q93</f>
        <v>11.115017697869735</v>
      </c>
      <c r="Q94">
        <f>LCA_tech_data!R93*Mult_tech!R93</f>
        <v>322.74631924248047</v>
      </c>
      <c r="R94">
        <f>LCA_tech_data!S93*Mult_tech!S93</f>
        <v>1.4749089659356593E-6</v>
      </c>
      <c r="T94" t="s">
        <v>121</v>
      </c>
      <c r="U94" s="12">
        <f t="shared" si="10"/>
        <v>3.0738960377833276E-4</v>
      </c>
      <c r="V94" s="12">
        <f t="shared" si="11"/>
        <v>1.3397246282874026E-4</v>
      </c>
      <c r="W94" s="12">
        <f t="shared" si="12"/>
        <v>1.1966897564750874E-4</v>
      </c>
      <c r="X94" s="12">
        <f t="shared" si="13"/>
        <v>3.0634258988865061E-5</v>
      </c>
      <c r="Y94" s="12">
        <f t="shared" si="14"/>
        <v>4.0576688681133569E-4</v>
      </c>
      <c r="AA94" t="s">
        <v>110</v>
      </c>
      <c r="AB94" s="12">
        <v>1.3606425247678886E-10</v>
      </c>
      <c r="AC94" s="12">
        <v>8.8005505260855346E-11</v>
      </c>
      <c r="AD94" s="12">
        <v>1.1220958262848654E-10</v>
      </c>
      <c r="AE94" s="12">
        <v>3.8348282977318513E-11</v>
      </c>
      <c r="AF94" s="12">
        <v>2.1689450645345684E-10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42</v>
      </c>
      <c r="AB95" s="12">
        <v>1.3044035816626553E-10</v>
      </c>
      <c r="AC95" s="12">
        <v>9.633993564795466E-11</v>
      </c>
      <c r="AD95" s="12">
        <v>6.7797395579057735E-11</v>
      </c>
      <c r="AE95" s="12">
        <v>3.4072482844725304E-11</v>
      </c>
      <c r="AF95" s="12">
        <v>1.4494756579167222E-10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77</v>
      </c>
      <c r="AB96" s="12">
        <v>2.597385036089716E-10</v>
      </c>
      <c r="AC96" s="12">
        <v>7.9672208746805181E-11</v>
      </c>
      <c r="AD96" s="12">
        <v>5.5586883455052821E-11</v>
      </c>
      <c r="AE96" s="12">
        <v>2.2233403737258959E-11</v>
      </c>
      <c r="AF96" s="12">
        <v>1.4014879071819723E-10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80</v>
      </c>
      <c r="AB97" s="12">
        <v>2.6467647636888607E-10</v>
      </c>
      <c r="AC97" s="12">
        <v>1.1093038654070744E-10</v>
      </c>
      <c r="AD97" s="12">
        <v>7.4612505520118302E-11</v>
      </c>
      <c r="AE97" s="12">
        <v>1.5452453460036598E-11</v>
      </c>
      <c r="AF97" s="12">
        <v>2.8471976851226354E-10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105</v>
      </c>
      <c r="AB98" s="12">
        <v>2.6467647636888607E-10</v>
      </c>
      <c r="AC98" s="12">
        <v>1.1093038654070744E-10</v>
      </c>
      <c r="AD98" s="12">
        <v>7.4612505520118302E-11</v>
      </c>
      <c r="AE98" s="12">
        <v>1.5452453460036598E-11</v>
      </c>
      <c r="AF98" s="12">
        <v>2.8471976851226354E-10</v>
      </c>
    </row>
    <row r="99" spans="2:32" x14ac:dyDescent="0.3">
      <c r="B99" t="s">
        <v>126</v>
      </c>
      <c r="C99">
        <f>LCA_tech_data!D98*Mult_tech!D98</f>
        <v>24.255335653756521</v>
      </c>
      <c r="D99">
        <f>LCA_tech_data!E98*Mult_tech!E98</f>
        <v>855.21470499999987</v>
      </c>
      <c r="E99">
        <f>LCA_tech_data!F98*Mult_tech!F98</f>
        <v>319056.9641505375</v>
      </c>
      <c r="F99">
        <f>LCA_tech_data!G98*Mult_tech!G98</f>
        <v>0.63959904034980286</v>
      </c>
      <c r="G99">
        <f>LCA_tech_data!H98*Mult_tech!H98</f>
        <v>2.287730999026615</v>
      </c>
      <c r="H99">
        <f>LCA_tech_data!I98*Mult_tech!I98</f>
        <v>30.778629689321303</v>
      </c>
      <c r="I99">
        <f>LCA_tech_data!J98*Mult_tech!J98</f>
        <v>3.2771236658423964E-6</v>
      </c>
      <c r="J99">
        <f>LCA_tech_data!K98*Mult_tech!K98</f>
        <v>4.7247284167617602E-5</v>
      </c>
      <c r="K99">
        <f>LCA_tech_data!L98*Mult_tech!L98</f>
        <v>92.640792908020487</v>
      </c>
      <c r="L99">
        <f>LCA_tech_data!M98*Mult_tech!M98</f>
        <v>12067.966270541996</v>
      </c>
      <c r="M99">
        <f>LCA_tech_data!N98*Mult_tech!N98</f>
        <v>0.11872386704805862</v>
      </c>
      <c r="N99">
        <f>LCA_tech_data!O98*Mult_tech!O98</f>
        <v>1.2028918248540836E-4</v>
      </c>
      <c r="O99">
        <f>LCA_tech_data!P98*Mult_tech!P98</f>
        <v>8.1462296922845923</v>
      </c>
      <c r="P99">
        <f>LCA_tech_data!Q98*Mult_tech!Q98</f>
        <v>592.60323147389659</v>
      </c>
      <c r="Q99">
        <f>LCA_tech_data!R98*Mult_tech!R98</f>
        <v>12053.647361981417</v>
      </c>
      <c r="R99">
        <f>LCA_tech_data!S98*Mult_tech!S98</f>
        <v>1.5347973348606848E-3</v>
      </c>
      <c r="T99" t="s">
        <v>126</v>
      </c>
      <c r="U99" s="12">
        <f t="shared" si="10"/>
        <v>1.522089857965475E-2</v>
      </c>
      <c r="V99" s="12">
        <f t="shared" si="11"/>
        <v>7.3431055490887744E-3</v>
      </c>
      <c r="W99" s="12">
        <f t="shared" si="12"/>
        <v>3.2458376650972037E-2</v>
      </c>
      <c r="X99" s="12">
        <f t="shared" si="13"/>
        <v>5.5418088237889794E-3</v>
      </c>
      <c r="Y99" s="12">
        <f t="shared" si="14"/>
        <v>1.4302975998841056E-2</v>
      </c>
      <c r="AA99" t="s">
        <v>75</v>
      </c>
      <c r="AB99" s="12">
        <v>7.638903718167899E-11</v>
      </c>
      <c r="AC99" s="12">
        <v>7.1201282494245302E-11</v>
      </c>
      <c r="AD99" s="12">
        <v>4.8591718329419464E-11</v>
      </c>
      <c r="AE99" s="12">
        <v>7.4686822293091818E-12</v>
      </c>
      <c r="AF99" s="12">
        <v>1.3948845199283407E-10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76</v>
      </c>
      <c r="AB100" s="12">
        <v>7.638903718167899E-11</v>
      </c>
      <c r="AC100" s="12">
        <v>7.1201282494245302E-11</v>
      </c>
      <c r="AD100" s="12">
        <v>4.8591718329419464E-11</v>
      </c>
      <c r="AE100" s="12">
        <v>7.4686822293091818E-12</v>
      </c>
      <c r="AF100" s="12">
        <v>1.3948845199283407E-10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38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44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61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62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74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82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83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87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90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4.8502892083238346E-2</v>
      </c>
      <c r="D110">
        <f>LCA_tech_data!E109*Mult_tech!E109</f>
        <v>8.786365</v>
      </c>
      <c r="E110">
        <f>LCA_tech_data!F109*Mult_tech!F109</f>
        <v>351.85027323998696</v>
      </c>
      <c r="F110">
        <f>LCA_tech_data!G109*Mult_tech!G109</f>
        <v>3.6764924350708591E-3</v>
      </c>
      <c r="G110">
        <f>LCA_tech_data!H109*Mult_tech!H109</f>
        <v>1.1584057119016822E-2</v>
      </c>
      <c r="H110">
        <f>LCA_tech_data!I109*Mult_tech!I109</f>
        <v>0.110531243947639</v>
      </c>
      <c r="I110">
        <f>LCA_tech_data!J109*Mult_tech!J109</f>
        <v>1.2120559737662915E-7</v>
      </c>
      <c r="J110">
        <f>LCA_tech_data!K109*Mult_tech!K109</f>
        <v>3.7042750382951441E-7</v>
      </c>
      <c r="K110">
        <f>LCA_tech_data!L109*Mult_tech!L109</f>
        <v>0.82608234479675047</v>
      </c>
      <c r="L110">
        <f>LCA_tech_data!M109*Mult_tech!M109</f>
        <v>177.60442552343901</v>
      </c>
      <c r="M110">
        <f>LCA_tech_data!N109*Mult_tech!N109</f>
        <v>1.9716352295069448E-4</v>
      </c>
      <c r="N110">
        <f>LCA_tech_data!O109*Mult_tech!O109</f>
        <v>1.0328804077581833E-6</v>
      </c>
      <c r="O110">
        <f>LCA_tech_data!P109*Mult_tech!P109</f>
        <v>4.1793602354409709E-2</v>
      </c>
      <c r="P110">
        <f>LCA_tech_data!Q109*Mult_tech!Q109</f>
        <v>6.2566447448981171</v>
      </c>
      <c r="Q110">
        <f>LCA_tech_data!R109*Mult_tech!R109</f>
        <v>112.11072659776698</v>
      </c>
      <c r="R110">
        <f>LCA_tech_data!S109*Mult_tech!S109</f>
        <v>6.0042237709766975E-7</v>
      </c>
      <c r="T110" t="s">
        <v>137</v>
      </c>
      <c r="U110" s="12">
        <f t="shared" si="15"/>
        <v>2.2400617366563952E-4</v>
      </c>
      <c r="V110" s="12">
        <f t="shared" si="16"/>
        <v>4.2209056452597048E-5</v>
      </c>
      <c r="W110" s="12">
        <f t="shared" si="17"/>
        <v>3.5794513133342888E-5</v>
      </c>
      <c r="X110" s="12">
        <f t="shared" si="18"/>
        <v>9.2032257572538909E-6</v>
      </c>
      <c r="Y110" s="12">
        <f t="shared" si="19"/>
        <v>1.2281456550451264E-4</v>
      </c>
      <c r="AA110" t="s">
        <v>92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2.7372551460318757E-2</v>
      </c>
      <c r="D112">
        <f>LCA_tech_data!E111*Mult_tech!E111</f>
        <v>4.9585749999999997</v>
      </c>
      <c r="E112">
        <f>LCA_tech_data!F111*Mult_tech!F111</f>
        <v>198.56629773870858</v>
      </c>
      <c r="F112">
        <f>LCA_tech_data!G111*Mult_tech!G111</f>
        <v>2.0748242846992454E-3</v>
      </c>
      <c r="G112">
        <f>LCA_tech_data!H111*Mult_tech!H111</f>
        <v>6.5374493352972299E-3</v>
      </c>
      <c r="H112">
        <f>LCA_tech_data!I111*Mult_tech!I111</f>
        <v>6.2378180619364669E-2</v>
      </c>
      <c r="I112">
        <f>LCA_tech_data!J111*Mult_tech!J111</f>
        <v>6.8402239721639036E-8</v>
      </c>
      <c r="J112">
        <f>LCA_tech_data!K111*Mult_tech!K111</f>
        <v>2.0905033649312708E-7</v>
      </c>
      <c r="K112">
        <f>LCA_tech_data!L111*Mult_tech!L111</f>
        <v>0.46619862284921548</v>
      </c>
      <c r="L112">
        <f>LCA_tech_data!M111*Mult_tech!M111</f>
        <v>100.23085363399842</v>
      </c>
      <c r="M112">
        <f>LCA_tech_data!N111*Mult_tech!N111</f>
        <v>1.1126900781099351E-4</v>
      </c>
      <c r="N112">
        <f>LCA_tech_data!O111*Mult_tech!O111</f>
        <v>5.8290487225371745E-7</v>
      </c>
      <c r="O112">
        <f>LCA_tech_data!P111*Mult_tech!P111</f>
        <v>2.35861715048848E-2</v>
      </c>
      <c r="P112">
        <f>LCA_tech_data!Q111*Mult_tech!Q111</f>
        <v>3.5309302784408776</v>
      </c>
      <c r="Q112">
        <f>LCA_tech_data!R111*Mult_tech!R111</f>
        <v>63.269559839538019</v>
      </c>
      <c r="R112">
        <f>LCA_tech_data!S111*Mult_tech!S111</f>
        <v>3.3884767916164167E-7</v>
      </c>
      <c r="T112" t="s">
        <v>139</v>
      </c>
      <c r="U112" s="12">
        <f t="shared" si="15"/>
        <v>1.2641762692354555E-4</v>
      </c>
      <c r="V112" s="12">
        <f t="shared" si="16"/>
        <v>2.3820632548208093E-5</v>
      </c>
      <c r="W112" s="12">
        <f t="shared" si="17"/>
        <v>2.0200592390614969E-5</v>
      </c>
      <c r="X112" s="12">
        <f t="shared" si="18"/>
        <v>5.1938298897524995E-6</v>
      </c>
      <c r="Y112" s="12">
        <f t="shared" si="19"/>
        <v>6.9310259037330999E-5</v>
      </c>
      <c r="AA1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0.46513100262442653</v>
      </c>
      <c r="D113">
        <f>LCA_tech_data!E112*Mult_tech!E112</f>
        <v>84.259114999999994</v>
      </c>
      <c r="E113">
        <f>LCA_tech_data!F112*Mult_tech!F112</f>
        <v>3374.1590106613467</v>
      </c>
      <c r="F113">
        <f>LCA_tech_data!G112*Mult_tech!G112</f>
        <v>3.5256673138808314E-2</v>
      </c>
      <c r="G113">
        <f>LCA_tech_data!H112*Mult_tech!H112</f>
        <v>0.11108830568247588</v>
      </c>
      <c r="H113">
        <f>LCA_tech_data!I112*Mult_tech!I112</f>
        <v>1.0599678928518412</v>
      </c>
      <c r="I113">
        <f>LCA_tech_data!J112*Mult_tech!J112</f>
        <v>1.1623323601968612E-6</v>
      </c>
      <c r="J113">
        <f>LCA_tech_data!K112*Mult_tech!K112</f>
        <v>3.5523101583344188E-6</v>
      </c>
      <c r="K113">
        <f>LCA_tech_data!L112*Mult_tech!L112</f>
        <v>7.9219298640221583</v>
      </c>
      <c r="L113">
        <f>LCA_tech_data!M112*Mult_tech!M112</f>
        <v>1703.1834797084325</v>
      </c>
      <c r="M113">
        <f>LCA_tech_data!N112*Mult_tech!N112</f>
        <v>1.8907504928497398E-3</v>
      </c>
      <c r="N113">
        <f>LCA_tech_data!O112*Mult_tech!O112</f>
        <v>9.905073265058265E-6</v>
      </c>
      <c r="O113">
        <f>LCA_tech_data!P112*Mult_tech!P112</f>
        <v>0.40079053704739998</v>
      </c>
      <c r="P113">
        <f>LCA_tech_data!Q112*Mult_tech!Q112</f>
        <v>59.999709672261069</v>
      </c>
      <c r="Q113">
        <f>LCA_tech_data!R112*Mult_tech!R112</f>
        <v>1075.1147494026036</v>
      </c>
      <c r="R113">
        <f>LCA_tech_data!S112*Mult_tech!S112</f>
        <v>5.7579053590928577E-6</v>
      </c>
      <c r="T113" t="s">
        <v>140</v>
      </c>
      <c r="U113" s="12">
        <f t="shared" si="15"/>
        <v>2.1481650201878809E-3</v>
      </c>
      <c r="V113" s="12">
        <f t="shared" si="16"/>
        <v>4.0477464135406008E-4</v>
      </c>
      <c r="W113" s="12">
        <f t="shared" si="17"/>
        <v>3.4326072254810134E-4</v>
      </c>
      <c r="X113" s="12">
        <f t="shared" si="18"/>
        <v>8.8256708826849067E-5</v>
      </c>
      <c r="Y113" s="12">
        <f t="shared" si="19"/>
        <v>1.1777619753470022E-3</v>
      </c>
      <c r="AA113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125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0.92215044204010033</v>
      </c>
      <c r="D115">
        <f>LCA_tech_data!E114*Mult_tech!E114</f>
        <v>130.78483199999999</v>
      </c>
      <c r="E115">
        <f>LCA_tech_data!F114*Mult_tech!F114</f>
        <v>6091.3685766532744</v>
      </c>
      <c r="F115">
        <f>LCA_tech_data!G114*Mult_tech!G114</f>
        <v>5.3750085396626915E-2</v>
      </c>
      <c r="G115">
        <f>LCA_tech_data!H114*Mult_tech!H114</f>
        <v>0.1854317465630663</v>
      </c>
      <c r="H115">
        <f>LCA_tech_data!I114*Mult_tech!I114</f>
        <v>1.598419030285104</v>
      </c>
      <c r="I115">
        <f>LCA_tech_data!J114*Mult_tech!J114</f>
        <v>1.1209682792469221E-6</v>
      </c>
      <c r="J115">
        <f>LCA_tech_data!K114*Mult_tech!K114</f>
        <v>8.6651193203741963E-6</v>
      </c>
      <c r="K115">
        <f>LCA_tech_data!L114*Mult_tech!L114</f>
        <v>8.4032070561980543</v>
      </c>
      <c r="L115">
        <f>LCA_tech_data!M114*Mult_tech!M114</f>
        <v>1030.6772308901552</v>
      </c>
      <c r="M115">
        <f>LCA_tech_data!N114*Mult_tech!N114</f>
        <v>1.0463931121087445E-2</v>
      </c>
      <c r="N115">
        <f>LCA_tech_data!O114*Mult_tech!O114</f>
        <v>1.3222578270662342E-5</v>
      </c>
      <c r="O115">
        <f>LCA_tech_data!P114*Mult_tech!P114</f>
        <v>0.55164072784381857</v>
      </c>
      <c r="P115">
        <f>LCA_tech_data!Q114*Mult_tech!Q114</f>
        <v>94.048713576343843</v>
      </c>
      <c r="Q115">
        <f>LCA_tech_data!R114*Mult_tech!R114</f>
        <v>1538.9772900537923</v>
      </c>
      <c r="R115">
        <f>LCA_tech_data!S114*Mult_tech!S114</f>
        <v>7.767079004421854E-6</v>
      </c>
      <c r="T115" t="s">
        <v>142</v>
      </c>
      <c r="U115" s="12">
        <f t="shared" si="15"/>
        <v>1.2999566992520175E-3</v>
      </c>
      <c r="V115" s="12">
        <f t="shared" si="16"/>
        <v>6.1709371878373271E-4</v>
      </c>
      <c r="W115" s="12">
        <f t="shared" si="17"/>
        <v>6.1968851269963521E-4</v>
      </c>
      <c r="X115" s="12">
        <f t="shared" si="18"/>
        <v>4.8843680095838617E-4</v>
      </c>
      <c r="Y115" s="12">
        <f t="shared" si="19"/>
        <v>1.5722296530780908E-3</v>
      </c>
      <c r="AA115" t="s">
        <v>127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1.0054199018818182</v>
      </c>
      <c r="D116">
        <f>LCA_tech_data!E115*Mult_tech!E115</f>
        <v>153.098083</v>
      </c>
      <c r="E116">
        <f>LCA_tech_data!F115*Mult_tech!F115</f>
        <v>7275.8152825898587</v>
      </c>
      <c r="F116">
        <f>LCA_tech_data!G115*Mult_tech!G115</f>
        <v>6.5660621331528807E-2</v>
      </c>
      <c r="G116">
        <f>LCA_tech_data!H115*Mult_tech!H115</f>
        <v>0.22407294851676832</v>
      </c>
      <c r="H116">
        <f>LCA_tech_data!I115*Mult_tech!I115</f>
        <v>1.9998071660099512</v>
      </c>
      <c r="I116">
        <f>LCA_tech_data!J115*Mult_tech!J115</f>
        <v>1.0999974388826158E-6</v>
      </c>
      <c r="J116">
        <f>LCA_tech_data!K115*Mult_tech!K115</f>
        <v>9.1119228333586169E-6</v>
      </c>
      <c r="K116">
        <f>LCA_tech_data!L115*Mult_tech!L115</f>
        <v>12.21731636440901</v>
      </c>
      <c r="L116">
        <f>LCA_tech_data!M115*Mult_tech!M115</f>
        <v>3283.8730516650849</v>
      </c>
      <c r="M116">
        <f>LCA_tech_data!N115*Mult_tech!N115</f>
        <v>9.7009039332632083E-3</v>
      </c>
      <c r="N116">
        <f>LCA_tech_data!O115*Mult_tech!O115</f>
        <v>1.9537208317043499E-5</v>
      </c>
      <c r="O116">
        <f>LCA_tech_data!P115*Mult_tech!P115</f>
        <v>0.75987980836223756</v>
      </c>
      <c r="P116">
        <f>LCA_tech_data!Q115*Mult_tech!Q115</f>
        <v>98.671196556906466</v>
      </c>
      <c r="Q116">
        <f>LCA_tech_data!R115*Mult_tech!R115</f>
        <v>2023.7715344405606</v>
      </c>
      <c r="R116">
        <f>LCA_tech_data!S115*Mult_tech!S115</f>
        <v>1.4028460232877767E-5</v>
      </c>
      <c r="T116" t="s">
        <v>143</v>
      </c>
      <c r="U116" s="12">
        <f t="shared" si="15"/>
        <v>4.1418328115372452E-3</v>
      </c>
      <c r="V116" s="12">
        <f t="shared" si="16"/>
        <v>7.5383614176855536E-4</v>
      </c>
      <c r="W116" s="12">
        <f t="shared" si="17"/>
        <v>7.4018491811943211E-4</v>
      </c>
      <c r="X116" s="12">
        <f t="shared" si="18"/>
        <v>4.5282011404097338E-4</v>
      </c>
      <c r="Y116" s="12">
        <f t="shared" si="19"/>
        <v>2.3230702534446806E-3</v>
      </c>
      <c r="AA116" t="s">
        <v>128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1100.0549793952375</v>
      </c>
      <c r="D118">
        <f>SUM(D4:D116)</f>
        <v>71149.476847000013</v>
      </c>
      <c r="E118">
        <f t="shared" ref="E118:P118" si="20">SUM(E4:E116)</f>
        <v>9829726.4703465272</v>
      </c>
      <c r="F118">
        <f t="shared" si="20"/>
        <v>87.101981045223084</v>
      </c>
      <c r="G118">
        <f t="shared" si="20"/>
        <v>116.58086974487875</v>
      </c>
      <c r="H118">
        <f t="shared" si="20"/>
        <v>1197.8090185582589</v>
      </c>
      <c r="I118">
        <f t="shared" si="20"/>
        <v>6.5193348599263312E-4</v>
      </c>
      <c r="J118">
        <f t="shared" si="20"/>
        <v>1.3375261306421866E-2</v>
      </c>
      <c r="K118">
        <f t="shared" si="20"/>
        <v>5780.2610014438387</v>
      </c>
      <c r="L118">
        <f t="shared" si="20"/>
        <v>792855.04777443502</v>
      </c>
      <c r="M118">
        <f t="shared" si="20"/>
        <v>21.42330614842216</v>
      </c>
      <c r="N118">
        <f t="shared" si="20"/>
        <v>8.4100807059422581E-3</v>
      </c>
      <c r="O118">
        <f t="shared" si="20"/>
        <v>429.84934933522544</v>
      </c>
      <c r="P118">
        <f t="shared" si="20"/>
        <v>55759.953734052157</v>
      </c>
      <c r="Q118">
        <f t="shared" ref="Q118:R118" si="21">SUM(Q4:Q116)</f>
        <v>802299.37308552442</v>
      </c>
      <c r="R118">
        <f t="shared" si="21"/>
        <v>6.8345308651452689E-3</v>
      </c>
    </row>
    <row r="119" spans="2:32" x14ac:dyDescent="0.3">
      <c r="C119">
        <f>C118</f>
        <v>1100.0549793952375</v>
      </c>
      <c r="D119">
        <f>D118/1000</f>
        <v>71.149476847000017</v>
      </c>
      <c r="E119">
        <f t="shared" ref="E119:P119" si="22">E118</f>
        <v>9829726.4703465272</v>
      </c>
      <c r="F119">
        <f t="shared" si="22"/>
        <v>87.101981045223084</v>
      </c>
      <c r="G119">
        <f t="shared" si="22"/>
        <v>116.58086974487875</v>
      </c>
      <c r="H119">
        <f t="shared" si="22"/>
        <v>1197.8090185582589</v>
      </c>
      <c r="I119">
        <f t="shared" si="22"/>
        <v>6.5193348599263312E-4</v>
      </c>
      <c r="J119">
        <f t="shared" si="22"/>
        <v>1.3375261306421866E-2</v>
      </c>
      <c r="K119">
        <f t="shared" si="22"/>
        <v>5780.2610014438387</v>
      </c>
      <c r="L119">
        <f t="shared" si="22"/>
        <v>792855.04777443502</v>
      </c>
      <c r="M119">
        <f t="shared" si="22"/>
        <v>21.42330614842216</v>
      </c>
      <c r="N119">
        <f t="shared" si="22"/>
        <v>8.4100807059422581E-3</v>
      </c>
      <c r="O119">
        <f t="shared" si="22"/>
        <v>429.84934933522544</v>
      </c>
      <c r="P119">
        <f t="shared" si="22"/>
        <v>55759.953734052157</v>
      </c>
      <c r="Q119">
        <f t="shared" ref="Q119:R119" si="23">Q118</f>
        <v>802299.37308552442</v>
      </c>
      <c r="R119">
        <f t="shared" si="23"/>
        <v>6.8345308651452689E-3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4">
        <f t="shared" ref="W4:W35" si="0">N4/$N$118</f>
        <v>0</v>
      </c>
      <c r="X4" s="14">
        <f t="shared" ref="X4:X35" si="1">H4/$H$118</f>
        <v>0</v>
      </c>
      <c r="Y4" s="14">
        <f t="shared" ref="Y4:Y35" si="2">G4/$G$118</f>
        <v>0</v>
      </c>
      <c r="Z4" s="14">
        <f t="shared" ref="Z4:Z35" si="3">O4/$O$118</f>
        <v>0</v>
      </c>
      <c r="AA4" s="14">
        <f t="shared" ref="AA4:AA35" si="4">P4/$P$118</f>
        <v>0</v>
      </c>
      <c r="AD4" t="s">
        <v>124</v>
      </c>
      <c r="AE4">
        <v>1.3772872768218205E-5</v>
      </c>
      <c r="AF4">
        <v>5.0742953722152166E-5</v>
      </c>
      <c r="AG4">
        <v>2.6442370623731132E-2</v>
      </c>
      <c r="AH4">
        <v>7.0677948181931951E-5</v>
      </c>
      <c r="AI4">
        <v>0.35529096908631441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4">
        <f t="shared" si="0"/>
        <v>0</v>
      </c>
      <c r="X5" s="14">
        <f t="shared" si="1"/>
        <v>0</v>
      </c>
      <c r="Y5" s="14">
        <f t="shared" si="2"/>
        <v>0</v>
      </c>
      <c r="Z5" s="14">
        <f t="shared" si="3"/>
        <v>0</v>
      </c>
      <c r="AA5" s="14">
        <f t="shared" si="4"/>
        <v>0</v>
      </c>
      <c r="AD5" t="s">
        <v>126</v>
      </c>
      <c r="AE5">
        <v>1.6104322557639697E-5</v>
      </c>
      <c r="AF5">
        <v>5.9332639458822266E-5</v>
      </c>
      <c r="AG5">
        <v>2.552594034669892E-2</v>
      </c>
      <c r="AH5">
        <v>8.2642197774489981E-5</v>
      </c>
      <c r="AI5">
        <v>0.31823800286048631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50</v>
      </c>
      <c r="AE6">
        <v>0.18433461411550081</v>
      </c>
      <c r="AF6">
        <v>0.25930359704379263</v>
      </c>
      <c r="AG6">
        <v>3.689825982406305E-2</v>
      </c>
      <c r="AH6">
        <v>0.58054533376242601</v>
      </c>
      <c r="AI6">
        <v>8.5142335945330341E-2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39</v>
      </c>
      <c r="AE7">
        <v>0.69633508950830125</v>
      </c>
      <c r="AF7">
        <v>0.47876496675952623</v>
      </c>
      <c r="AG7">
        <v>0.8080587553491142</v>
      </c>
      <c r="AH7">
        <v>0.25660651966067799</v>
      </c>
      <c r="AI7">
        <v>6.3934838181439455E-2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4">
        <f t="shared" si="0"/>
        <v>0</v>
      </c>
      <c r="X8" s="14">
        <f t="shared" si="1"/>
        <v>0</v>
      </c>
      <c r="Y8" s="14">
        <f t="shared" si="2"/>
        <v>0</v>
      </c>
      <c r="Z8" s="14">
        <f t="shared" si="3"/>
        <v>0</v>
      </c>
      <c r="AA8" s="14">
        <f t="shared" si="4"/>
        <v>0</v>
      </c>
      <c r="AD8" t="s">
        <v>104</v>
      </c>
      <c r="AE8">
        <v>4.0227953509499335E-2</v>
      </c>
      <c r="AF8">
        <v>1.5074326123696536E-2</v>
      </c>
      <c r="AG8">
        <v>2.0162153521609918E-3</v>
      </c>
      <c r="AH8">
        <v>5.8298910792013471E-3</v>
      </c>
      <c r="AI8">
        <v>4.5150607327814535E-2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122</v>
      </c>
      <c r="AE9">
        <v>0</v>
      </c>
      <c r="AF9">
        <v>0</v>
      </c>
      <c r="AG9">
        <v>2.6221663230890994E-4</v>
      </c>
      <c r="AH9">
        <v>0</v>
      </c>
      <c r="AI9">
        <v>3.8895953673766304E-2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121</v>
      </c>
      <c r="AE10">
        <v>0</v>
      </c>
      <c r="AF10">
        <v>0</v>
      </c>
      <c r="AG10">
        <v>9.9152731101204223E-5</v>
      </c>
      <c r="AH10">
        <v>0</v>
      </c>
      <c r="AI10">
        <v>3.7608801674782796E-2</v>
      </c>
    </row>
    <row r="11" spans="1:35" x14ac:dyDescent="0.3">
      <c r="D11" t="s">
        <v>41</v>
      </c>
      <c r="E11">
        <f>Mult_op!D10*LCA_op_data!E11</f>
        <v>5.5451015590474784</v>
      </c>
      <c r="F11">
        <f>Mult_op!E10*LCA_op_data!F11</f>
        <v>10131.652491000001</v>
      </c>
      <c r="G11">
        <f>Mult_op!F10*LCA_op_data!G11</f>
        <v>244795.14584525069</v>
      </c>
      <c r="H11">
        <f>Mult_op!G10*LCA_op_data!H11</f>
        <v>8.9076336302737147E-2</v>
      </c>
      <c r="I11">
        <f>Mult_op!H10*LCA_op_data!I11</f>
        <v>3.2381665031731015</v>
      </c>
      <c r="J11">
        <f>Mult_op!I10*LCA_op_data!J11</f>
        <v>25.548066382218078</v>
      </c>
      <c r="K11">
        <f>Mult_op!J10*LCA_op_data!K11</f>
        <v>8.8918810938645238E-7</v>
      </c>
      <c r="L11">
        <f>Mult_op!K10*LCA_op_data!L11</f>
        <v>6.7255470061913363E-5</v>
      </c>
      <c r="M11">
        <f>Mult_op!L10*LCA_op_data!M11</f>
        <v>14.87834078692366</v>
      </c>
      <c r="N11">
        <f>Mult_op!M10*LCA_op_data!N11</f>
        <v>12166.50505305259</v>
      </c>
      <c r="O11">
        <f>Mult_op!N10*LCA_op_data!O11</f>
        <v>9.0628797614625851E-3</v>
      </c>
      <c r="P11">
        <f>Mult_op!O10*LCA_op_data!P11</f>
        <v>5.8384209125742733E-5</v>
      </c>
      <c r="Q11">
        <f>Mult_op!P10*LCA_op_data!Q11</f>
        <v>5.3051383871640718</v>
      </c>
      <c r="R11">
        <f>Mult_op!Q10*LCA_op_data!R11</f>
        <v>692.48237910742751</v>
      </c>
      <c r="S11">
        <f>Mult_op!R10*LCA_op_data!S11</f>
        <v>2055.3184892715622</v>
      </c>
      <c r="T11">
        <f>Mult_op!S10*LCA_op_data!T11</f>
        <v>3.7534033321820296E-5</v>
      </c>
      <c r="V11" t="s">
        <v>39</v>
      </c>
      <c r="W11" s="14">
        <f t="shared" si="0"/>
        <v>0.5603992906392804</v>
      </c>
      <c r="X11" s="14">
        <f t="shared" si="1"/>
        <v>0.39389729485065206</v>
      </c>
      <c r="Y11" s="14">
        <f t="shared" si="2"/>
        <v>0.81833103341683544</v>
      </c>
      <c r="Z11" s="14">
        <f t="shared" si="3"/>
        <v>0.14130960255522221</v>
      </c>
      <c r="AA11" s="14">
        <f t="shared" si="4"/>
        <v>6.5341957100402498E-2</v>
      </c>
      <c r="AD11" t="s">
        <v>53</v>
      </c>
      <c r="AE11">
        <v>2.9770134883733083E-2</v>
      </c>
      <c r="AF11">
        <v>4.189563245696281E-2</v>
      </c>
      <c r="AG11">
        <v>6.3588100389958381E-3</v>
      </c>
      <c r="AH11">
        <v>9.3774008283294852E-2</v>
      </c>
      <c r="AI11">
        <v>2.4600081145169365E-2</v>
      </c>
    </row>
    <row r="12" spans="1:35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4">
        <f t="shared" si="0"/>
        <v>0</v>
      </c>
      <c r="X12" s="14">
        <f t="shared" si="1"/>
        <v>0</v>
      </c>
      <c r="Y12" s="14">
        <f t="shared" si="2"/>
        <v>0</v>
      </c>
      <c r="Z12" s="14">
        <f t="shared" si="3"/>
        <v>0</v>
      </c>
      <c r="AA12" s="14">
        <f t="shared" si="4"/>
        <v>0</v>
      </c>
      <c r="AD12" t="s">
        <v>47</v>
      </c>
      <c r="AE12">
        <v>7.2631332673195946E-5</v>
      </c>
      <c r="AF12">
        <v>2.6759329114829411E-4</v>
      </c>
      <c r="AG12">
        <v>8.8223444185687549E-4</v>
      </c>
      <c r="AH12">
        <v>3.7272061199218517E-4</v>
      </c>
      <c r="AI12">
        <v>1.0497419524873788E-2</v>
      </c>
    </row>
    <row r="13" spans="1:35" x14ac:dyDescent="0.3">
      <c r="D13" t="s">
        <v>43</v>
      </c>
      <c r="E13">
        <f>Mult_op!D12*LCA_op_data!E13</f>
        <v>0</v>
      </c>
      <c r="F13">
        <f>Mult_op!E12*LCA_op_data!F13</f>
        <v>0</v>
      </c>
      <c r="G13">
        <f>Mult_op!F12*LCA_op_data!G13</f>
        <v>0</v>
      </c>
      <c r="H13">
        <f>Mult_op!G12*LCA_op_data!H13</f>
        <v>0</v>
      </c>
      <c r="I13">
        <f>Mult_op!H12*LCA_op_data!I13</f>
        <v>0</v>
      </c>
      <c r="J13">
        <f>Mult_op!I12*LCA_op_data!J13</f>
        <v>0</v>
      </c>
      <c r="K13">
        <f>Mult_op!J12*LCA_op_data!K13</f>
        <v>0</v>
      </c>
      <c r="L13">
        <f>Mult_op!K12*LCA_op_data!L13</f>
        <v>0</v>
      </c>
      <c r="M13">
        <f>Mult_op!L12*LCA_op_data!M13</f>
        <v>0</v>
      </c>
      <c r="N13">
        <f>Mult_op!M12*LCA_op_data!N13</f>
        <v>0</v>
      </c>
      <c r="O13">
        <f>Mult_op!N12*LCA_op_data!O13</f>
        <v>0</v>
      </c>
      <c r="P13">
        <f>Mult_op!O12*LCA_op_data!P13</f>
        <v>0</v>
      </c>
      <c r="Q13">
        <f>Mult_op!P12*LCA_op_data!Q13</f>
        <v>0</v>
      </c>
      <c r="R13">
        <f>Mult_op!Q12*LCA_op_data!R13</f>
        <v>0</v>
      </c>
      <c r="S13">
        <f>Mult_op!R12*LCA_op_data!S13</f>
        <v>0</v>
      </c>
      <c r="T13">
        <f>Mult_op!S12*LCA_op_data!T13</f>
        <v>0</v>
      </c>
      <c r="V13" t="s">
        <v>41</v>
      </c>
      <c r="W13" s="14">
        <f t="shared" si="0"/>
        <v>0</v>
      </c>
      <c r="X13" s="14">
        <f t="shared" si="1"/>
        <v>0</v>
      </c>
      <c r="Y13" s="14">
        <f t="shared" si="2"/>
        <v>0</v>
      </c>
      <c r="Z13" s="14">
        <f t="shared" si="3"/>
        <v>0</v>
      </c>
      <c r="AA13" s="14">
        <f t="shared" si="4"/>
        <v>0</v>
      </c>
      <c r="AD13" t="s">
        <v>144</v>
      </c>
      <c r="AE13">
        <v>2.6790687011302959E-2</v>
      </c>
      <c r="AF13">
        <v>0.1341111072885762</v>
      </c>
      <c r="AG13">
        <v>2.8646845584659235E-2</v>
      </c>
      <c r="AH13">
        <v>4.0114982225776384E-2</v>
      </c>
      <c r="AI13">
        <v>6.1765616752489034E-3</v>
      </c>
    </row>
    <row r="14" spans="1:35" x14ac:dyDescent="0.3">
      <c r="D14" t="s">
        <v>44</v>
      </c>
      <c r="E14">
        <f>Mult_op!D13*LCA_op_data!E14</f>
        <v>8.9569085165275037</v>
      </c>
      <c r="F14">
        <f>Mult_op!E13*LCA_op_data!F14</f>
        <v>768.82171700000004</v>
      </c>
      <c r="G14">
        <f>Mult_op!F13*LCA_op_data!G14</f>
        <v>35.876177139017543</v>
      </c>
      <c r="H14">
        <f>Mult_op!G13*LCA_op_data!H14</f>
        <v>2.5070010989001544E-5</v>
      </c>
      <c r="I14">
        <f>Mult_op!H13*LCA_op_data!I14</f>
        <v>4.5904171042278046</v>
      </c>
      <c r="J14">
        <f>Mult_op!I13*LCA_op_data!J14</f>
        <v>50.422405459487678</v>
      </c>
      <c r="K14">
        <f>Mult_op!J13*LCA_op_data!K14</f>
        <v>2.0982730307156379E-9</v>
      </c>
      <c r="L14">
        <f>Mult_op!K13*LCA_op_data!L14</f>
        <v>7.4076954876293828E-7</v>
      </c>
      <c r="M14">
        <f>Mult_op!L13*LCA_op_data!M14</f>
        <v>0.14205076884645437</v>
      </c>
      <c r="N14">
        <f>Mult_op!M13*LCA_op_data!N14</f>
        <v>4.5382161756047665</v>
      </c>
      <c r="O14">
        <f>Mult_op!N13*LCA_op_data!O14</f>
        <v>3.3493712950172945E-6</v>
      </c>
      <c r="P14">
        <f>Mult_op!O13*LCA_op_data!P14</f>
        <v>3.5910461644190223E-6</v>
      </c>
      <c r="Q14">
        <f>Mult_op!P13*LCA_op_data!Q14</f>
        <v>12.078474320116529</v>
      </c>
      <c r="R14">
        <f>Mult_op!Q13*LCA_op_data!R14</f>
        <v>0.17220055136631054</v>
      </c>
      <c r="S14">
        <f>Mult_op!R13*LCA_op_data!S14</f>
        <v>29.221668302409586</v>
      </c>
      <c r="T14">
        <f>Mult_op!S13*LCA_op_data!T14</f>
        <v>4.9551457449896137E-7</v>
      </c>
      <c r="V14" t="s">
        <v>42</v>
      </c>
      <c r="W14" s="14">
        <f t="shared" si="0"/>
        <v>2.0903399246429642E-4</v>
      </c>
      <c r="X14" s="14">
        <f t="shared" si="1"/>
        <v>1.1086007710153642E-4</v>
      </c>
      <c r="Y14" s="14">
        <f t="shared" si="2"/>
        <v>1.1993125522095503E-4</v>
      </c>
      <c r="Z14" s="14">
        <f t="shared" si="3"/>
        <v>5.2223833810676304E-5</v>
      </c>
      <c r="AA14" s="14">
        <f t="shared" si="4"/>
        <v>4.0189973956086819E-3</v>
      </c>
      <c r="AD14" t="s">
        <v>43</v>
      </c>
      <c r="AE14">
        <v>2.5222274374673968E-4</v>
      </c>
      <c r="AF14">
        <v>1.3084621623884736E-4</v>
      </c>
      <c r="AG14">
        <v>1.2382460690591338E-4</v>
      </c>
      <c r="AH14">
        <v>9.2089770102989047E-5</v>
      </c>
      <c r="AI14">
        <v>4.3820232440718752E-3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4">
        <f t="shared" si="0"/>
        <v>0</v>
      </c>
      <c r="X15" s="14">
        <f t="shared" si="1"/>
        <v>0</v>
      </c>
      <c r="Y15" s="14">
        <f t="shared" si="2"/>
        <v>0</v>
      </c>
      <c r="Z15" s="14">
        <f t="shared" si="3"/>
        <v>0</v>
      </c>
      <c r="AA15" s="14">
        <f t="shared" si="4"/>
        <v>0</v>
      </c>
      <c r="AD15" t="s">
        <v>100</v>
      </c>
      <c r="AE15">
        <v>0</v>
      </c>
      <c r="AF15">
        <v>0</v>
      </c>
      <c r="AG15">
        <v>8.2824417831489577E-6</v>
      </c>
      <c r="AH15">
        <v>0</v>
      </c>
      <c r="AI15">
        <v>3.6313728651164658E-3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4">
        <f t="shared" si="0"/>
        <v>0</v>
      </c>
      <c r="X16" s="14">
        <f t="shared" si="1"/>
        <v>0</v>
      </c>
      <c r="Y16" s="14">
        <f t="shared" si="2"/>
        <v>0</v>
      </c>
      <c r="Z16" s="14">
        <f t="shared" si="3"/>
        <v>0</v>
      </c>
      <c r="AA16" s="14">
        <f t="shared" si="4"/>
        <v>0</v>
      </c>
      <c r="AD16" t="s">
        <v>102</v>
      </c>
      <c r="AE16">
        <v>7.2744676810296491E-3</v>
      </c>
      <c r="AF16">
        <v>3.2967583976422674E-2</v>
      </c>
      <c r="AG16">
        <v>2.6223978221548754E-2</v>
      </c>
      <c r="AH16">
        <v>6.7827265769841933E-3</v>
      </c>
      <c r="AI16">
        <v>3.1935907922412852E-3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4">
        <f t="shared" si="0"/>
        <v>0</v>
      </c>
      <c r="X17" s="14">
        <f t="shared" si="1"/>
        <v>0</v>
      </c>
      <c r="Y17" s="14">
        <f t="shared" si="2"/>
        <v>0</v>
      </c>
      <c r="Z17" s="14">
        <f t="shared" si="3"/>
        <v>0</v>
      </c>
      <c r="AA17" s="14">
        <f t="shared" si="4"/>
        <v>0</v>
      </c>
      <c r="AD17" t="s">
        <v>79</v>
      </c>
      <c r="AE17">
        <v>1.1436244130617215E-3</v>
      </c>
      <c r="AF17">
        <v>4.2854199285684676E-4</v>
      </c>
      <c r="AG17">
        <v>5.7318180458189647E-5</v>
      </c>
      <c r="AH17">
        <v>1.6573564355171653E-4</v>
      </c>
      <c r="AI17">
        <v>1.2835685711046453E-3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4">
        <f t="shared" si="0"/>
        <v>0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>
        <f t="shared" si="4"/>
        <v>0</v>
      </c>
      <c r="AD18" t="s">
        <v>71</v>
      </c>
      <c r="AE18">
        <v>1.4216052296690978E-3</v>
      </c>
      <c r="AF18">
        <v>5.2375745855089738E-3</v>
      </c>
      <c r="AG18">
        <v>7.8678234983786655E-4</v>
      </c>
      <c r="AH18">
        <v>7.2952202818260597E-3</v>
      </c>
      <c r="AI18">
        <v>6.7463442845121094E-4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4">
        <f t="shared" si="0"/>
        <v>0</v>
      </c>
      <c r="X19" s="14">
        <f t="shared" si="1"/>
        <v>0</v>
      </c>
      <c r="Y19" s="14">
        <f t="shared" si="2"/>
        <v>0</v>
      </c>
      <c r="Z19" s="14">
        <f t="shared" si="3"/>
        <v>0</v>
      </c>
      <c r="AA19" s="14">
        <f t="shared" si="4"/>
        <v>0</v>
      </c>
      <c r="AD19" t="s">
        <v>94</v>
      </c>
      <c r="AE19">
        <v>2.9005376204985743E-3</v>
      </c>
      <c r="AF19">
        <v>2.5235135929926329E-2</v>
      </c>
      <c r="AG19">
        <v>3.4965313053561022E-2</v>
      </c>
      <c r="AH19">
        <v>2.7204747574370984E-3</v>
      </c>
      <c r="AI19">
        <v>6.453066759616971E-4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4">
        <f t="shared" si="0"/>
        <v>0</v>
      </c>
      <c r="X20" s="14">
        <f t="shared" si="1"/>
        <v>0</v>
      </c>
      <c r="Y20" s="14">
        <f t="shared" si="2"/>
        <v>0</v>
      </c>
      <c r="Z20" s="14">
        <f t="shared" si="3"/>
        <v>0</v>
      </c>
      <c r="AA20" s="14">
        <f t="shared" si="4"/>
        <v>0</v>
      </c>
      <c r="AD20" t="s">
        <v>84</v>
      </c>
      <c r="AE20">
        <v>6.3565448596642545E-4</v>
      </c>
      <c r="AF20">
        <v>2.341921450048033E-3</v>
      </c>
      <c r="AG20">
        <v>3.5180071071492657E-4</v>
      </c>
      <c r="AH20">
        <v>3.2619741412567788E-3</v>
      </c>
      <c r="AI20">
        <v>3.0165505295181596E-4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4">
        <f t="shared" si="0"/>
        <v>0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>
        <f t="shared" si="4"/>
        <v>0</v>
      </c>
      <c r="AD21" t="s">
        <v>64</v>
      </c>
      <c r="AE21">
        <v>1.681032234992439E-3</v>
      </c>
      <c r="AF21">
        <v>1.3823235931428846E-3</v>
      </c>
      <c r="AG21">
        <v>4.7394276346445733E-4</v>
      </c>
      <c r="AH21">
        <v>1.1271758207844025E-3</v>
      </c>
      <c r="AI21">
        <v>1.3426379705304108E-4</v>
      </c>
    </row>
    <row r="22" spans="4:35" x14ac:dyDescent="0.3">
      <c r="D22" t="s">
        <v>52</v>
      </c>
      <c r="E22">
        <f>Mult_op!D21*LCA_op_data!E22</f>
        <v>4.0412947755305844</v>
      </c>
      <c r="F22">
        <f>Mult_op!E21*LCA_op_data!F22</f>
        <v>1403.9348890000001</v>
      </c>
      <c r="G22">
        <f>Mult_op!F21*LCA_op_data!G22</f>
        <v>29617.813414187593</v>
      </c>
      <c r="H22">
        <f>Mult_op!G21*LCA_op_data!H22</f>
        <v>0.1278308775917778</v>
      </c>
      <c r="I22">
        <f>Mult_op!H21*LCA_op_data!I22</f>
        <v>0.85611651112432563</v>
      </c>
      <c r="J22">
        <f>Mult_op!I21*LCA_op_data!J22</f>
        <v>7.0582843134319795</v>
      </c>
      <c r="K22">
        <f>Mult_op!J21*LCA_op_data!K22</f>
        <v>1.0923508090158366E-6</v>
      </c>
      <c r="L22">
        <f>Mult_op!K21*LCA_op_data!L22</f>
        <v>7.0222719066955725E-5</v>
      </c>
      <c r="M22">
        <f>Mult_op!L21*LCA_op_data!M22</f>
        <v>156.60755022394318</v>
      </c>
      <c r="N22">
        <f>Mult_op!M21*LCA_op_data!N22</f>
        <v>8533.7850784043912</v>
      </c>
      <c r="O22">
        <f>Mult_op!N21*LCA_op_data!O22</f>
        <v>5.4327774787461813E-2</v>
      </c>
      <c r="P22">
        <f>Mult_op!O21*LCA_op_data!P22</f>
        <v>2.0601110859022224E-4</v>
      </c>
      <c r="Q22">
        <f>Mult_op!P21*LCA_op_data!Q22</f>
        <v>3.2869911339153473</v>
      </c>
      <c r="R22">
        <f>Mult_op!Q21*LCA_op_data!R22</f>
        <v>593.95887398576451</v>
      </c>
      <c r="S22">
        <f>Mult_op!R21*LCA_op_data!S22</f>
        <v>18158.657365636634</v>
      </c>
      <c r="T22">
        <f>Mult_op!S21*LCA_op_data!T22</f>
        <v>7.5158572359178787E-4</v>
      </c>
      <c r="V22" t="s">
        <v>50</v>
      </c>
      <c r="W22" s="14">
        <f t="shared" si="0"/>
        <v>0.39307320249754107</v>
      </c>
      <c r="X22" s="14">
        <f t="shared" si="1"/>
        <v>0.56527063159240964</v>
      </c>
      <c r="Y22" s="14">
        <f t="shared" si="2"/>
        <v>9.9010034594807186E-2</v>
      </c>
      <c r="Z22" s="14">
        <f t="shared" si="3"/>
        <v>0.84708574592044628</v>
      </c>
      <c r="AA22" s="14">
        <f t="shared" si="4"/>
        <v>0.23056181151169128</v>
      </c>
      <c r="AD22" t="s">
        <v>142</v>
      </c>
      <c r="AE22">
        <v>4.323665469792677E-3</v>
      </c>
      <c r="AF22">
        <v>1.5553159165747057E-3</v>
      </c>
      <c r="AG22">
        <v>2.0495400118513912E-4</v>
      </c>
      <c r="AH22">
        <v>6.2613217605781443E-4</v>
      </c>
      <c r="AI22">
        <v>1.2129053664925199E-4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4">
        <f t="shared" si="0"/>
        <v>0</v>
      </c>
      <c r="X23" s="14">
        <f t="shared" si="1"/>
        <v>0</v>
      </c>
      <c r="Y23" s="14">
        <f t="shared" si="2"/>
        <v>0</v>
      </c>
      <c r="Z23" s="14">
        <f t="shared" si="3"/>
        <v>0</v>
      </c>
      <c r="AA23" s="14">
        <f t="shared" si="4"/>
        <v>0</v>
      </c>
      <c r="AD23" t="s">
        <v>143</v>
      </c>
      <c r="AE23">
        <v>3.057896025873811E-3</v>
      </c>
      <c r="AF23">
        <v>1.0999912906074416E-3</v>
      </c>
      <c r="AG23">
        <v>1.4495294099176127E-4</v>
      </c>
      <c r="AH23">
        <v>4.4282960978725205E-4</v>
      </c>
      <c r="AI23">
        <v>8.578227260806889E-5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4">
        <f t="shared" si="0"/>
        <v>0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>
        <f t="shared" si="4"/>
        <v>0</v>
      </c>
      <c r="AD24" t="s">
        <v>95</v>
      </c>
      <c r="AE24">
        <v>8.3615314930255734E-5</v>
      </c>
      <c r="AF24">
        <v>8.8117574439695013E-5</v>
      </c>
      <c r="AG24">
        <v>1.4670066054810176E-3</v>
      </c>
      <c r="AH24">
        <v>8.6619376641264948E-5</v>
      </c>
      <c r="AI24">
        <v>1.0062360269673326E-5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4">
        <f t="shared" si="0"/>
        <v>0</v>
      </c>
      <c r="X25" s="14">
        <f t="shared" si="1"/>
        <v>0</v>
      </c>
      <c r="Y25" s="14">
        <f t="shared" si="2"/>
        <v>0</v>
      </c>
      <c r="Z25" s="14">
        <f t="shared" si="3"/>
        <v>0</v>
      </c>
      <c r="AA25" s="14">
        <f t="shared" si="4"/>
        <v>0</v>
      </c>
      <c r="AD25" t="s">
        <v>98</v>
      </c>
      <c r="AE25">
        <v>-3.3545512327836518E-4</v>
      </c>
      <c r="AF25">
        <v>4.9397204627780999E-6</v>
      </c>
      <c r="AG25">
        <v>6.5093879821672165E-7</v>
      </c>
      <c r="AH25">
        <v>1.9886107314378542E-6</v>
      </c>
      <c r="AI25">
        <v>3.8522163853832694E-7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4">
        <f t="shared" si="0"/>
        <v>0</v>
      </c>
      <c r="X26" s="14">
        <f t="shared" si="1"/>
        <v>0</v>
      </c>
      <c r="Y26" s="14">
        <f t="shared" si="2"/>
        <v>0</v>
      </c>
      <c r="Z26" s="14">
        <f t="shared" si="3"/>
        <v>0</v>
      </c>
      <c r="AA26" s="14">
        <f t="shared" si="4"/>
        <v>0</v>
      </c>
      <c r="AD26" t="s">
        <v>106</v>
      </c>
      <c r="AE26">
        <v>6.8599970342202781E-10</v>
      </c>
      <c r="AF26">
        <v>1.7500566974517173E-8</v>
      </c>
      <c r="AG26">
        <v>1.0002289294704336E-7</v>
      </c>
      <c r="AH26">
        <v>2.5893898124964087E-10</v>
      </c>
      <c r="AI26">
        <v>2.352974170568205E-7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4">
        <f t="shared" si="0"/>
        <v>0</v>
      </c>
      <c r="X27" s="14">
        <f t="shared" si="1"/>
        <v>0</v>
      </c>
      <c r="Y27" s="14">
        <f t="shared" si="2"/>
        <v>0</v>
      </c>
      <c r="Z27" s="14">
        <f t="shared" si="3"/>
        <v>0</v>
      </c>
      <c r="AA27" s="14">
        <f t="shared" si="4"/>
        <v>0</v>
      </c>
      <c r="AD27" t="s">
        <v>99</v>
      </c>
      <c r="AE27">
        <v>1.761677772262696E-9</v>
      </c>
      <c r="AF27">
        <v>2.6126077415807931E-8</v>
      </c>
      <c r="AG27">
        <v>6.9999149021573732E-8</v>
      </c>
      <c r="AH27">
        <v>1.7340833710397866E-10</v>
      </c>
      <c r="AI27">
        <v>1.1491467053030922E-7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4">
        <f t="shared" si="0"/>
        <v>0</v>
      </c>
      <c r="X28" s="14">
        <f t="shared" si="1"/>
        <v>0</v>
      </c>
      <c r="Y28" s="14">
        <f t="shared" si="2"/>
        <v>0</v>
      </c>
      <c r="Z28" s="14">
        <f t="shared" si="3"/>
        <v>0</v>
      </c>
      <c r="AA28" s="14">
        <f t="shared" si="4"/>
        <v>0</v>
      </c>
      <c r="AD28" t="s">
        <v>69</v>
      </c>
      <c r="AE28">
        <v>3.124712077908073E-10</v>
      </c>
      <c r="AF28">
        <v>1.6942961719656635E-9</v>
      </c>
      <c r="AG28">
        <v>3.8744996345237774E-10</v>
      </c>
      <c r="AH28">
        <v>2.8156667996463321E-10</v>
      </c>
      <c r="AI28">
        <v>4.2215315610617656E-8</v>
      </c>
    </row>
    <row r="29" spans="4:35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4">
        <f t="shared" si="0"/>
        <v>0</v>
      </c>
      <c r="X29" s="14">
        <f t="shared" si="1"/>
        <v>0</v>
      </c>
      <c r="Y29" s="14">
        <f t="shared" si="2"/>
        <v>0</v>
      </c>
      <c r="Z29" s="14">
        <f t="shared" si="3"/>
        <v>0</v>
      </c>
      <c r="AA29" s="14">
        <f t="shared" si="4"/>
        <v>0</v>
      </c>
      <c r="AD29" t="s">
        <v>103</v>
      </c>
      <c r="AE29">
        <v>1.0261833992223312E-10</v>
      </c>
      <c r="AF29">
        <v>6.7751795287921161E-9</v>
      </c>
      <c r="AG29">
        <v>3.9796272403344048E-8</v>
      </c>
      <c r="AH29">
        <v>2.2652949531176212E-11</v>
      </c>
      <c r="AI29">
        <v>2.2498353776116812E-8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4">
        <f t="shared" si="0"/>
        <v>0</v>
      </c>
      <c r="X30" s="14">
        <f t="shared" si="1"/>
        <v>0</v>
      </c>
      <c r="Y30" s="14">
        <f t="shared" si="2"/>
        <v>0</v>
      </c>
      <c r="Z30" s="14">
        <f t="shared" si="3"/>
        <v>0</v>
      </c>
      <c r="AA30" s="14">
        <f t="shared" si="4"/>
        <v>0</v>
      </c>
      <c r="AD30" t="s">
        <v>57</v>
      </c>
      <c r="AE30">
        <v>3.1122135365983044E-8</v>
      </c>
      <c r="AF30">
        <v>4.3790038675903694E-8</v>
      </c>
      <c r="AG30">
        <v>6.2975161852247783E-9</v>
      </c>
      <c r="AH30">
        <v>9.8025525376063668E-8</v>
      </c>
      <c r="AI30">
        <v>1.6502362329094843E-8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97</v>
      </c>
      <c r="AE31">
        <v>1.1025997915257126E-8</v>
      </c>
      <c r="AF31">
        <v>8.922102524743365E-8</v>
      </c>
      <c r="AG31">
        <v>9.287940255582485E-9</v>
      </c>
      <c r="AH31">
        <v>8.0219207926674937E-8</v>
      </c>
      <c r="AI31">
        <v>9.0217868960004159E-9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67</v>
      </c>
      <c r="AE32">
        <v>3.7358212485909534E-11</v>
      </c>
      <c r="AF32">
        <v>2.4665044928480966E-9</v>
      </c>
      <c r="AG32">
        <v>1.4487835232161662E-8</v>
      </c>
      <c r="AH32">
        <v>8.2468075653883797E-12</v>
      </c>
      <c r="AI32">
        <v>8.19052697196517E-9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41</v>
      </c>
      <c r="AE33">
        <v>3.5041897190418751E-8</v>
      </c>
      <c r="AF33">
        <v>2.698287377273715E-8</v>
      </c>
      <c r="AG33">
        <v>5.2452724009906631E-8</v>
      </c>
      <c r="AH33">
        <v>2.9161338439226936E-9</v>
      </c>
      <c r="AI33">
        <v>7.1567119299489277E-9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145</v>
      </c>
      <c r="AE34">
        <v>2.1542251254325801E-8</v>
      </c>
      <c r="AF34">
        <v>1.0783803968847282E-7</v>
      </c>
      <c r="AG34">
        <v>2.3034778651560467E-8</v>
      </c>
      <c r="AH34">
        <v>3.2256247322283871E-8</v>
      </c>
      <c r="AI34">
        <v>4.9665409267001701E-9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4">
        <f t="shared" si="0"/>
        <v>0</v>
      </c>
      <c r="X35" s="14">
        <f t="shared" si="1"/>
        <v>0</v>
      </c>
      <c r="Y35" s="14">
        <f t="shared" si="2"/>
        <v>0</v>
      </c>
      <c r="Z35" s="14">
        <f t="shared" si="3"/>
        <v>0</v>
      </c>
      <c r="AA35" s="14">
        <f t="shared" si="4"/>
        <v>0</v>
      </c>
      <c r="AD35" t="s">
        <v>82</v>
      </c>
      <c r="AE35">
        <v>1.293075706162942E-10</v>
      </c>
      <c r="AF35">
        <v>2.0828554392295635E-9</v>
      </c>
      <c r="AG35">
        <v>1.0326205654515674E-8</v>
      </c>
      <c r="AH35">
        <v>7.3167676253351793E-11</v>
      </c>
      <c r="AI35">
        <v>4.3854484965550822E-9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4">
        <f t="shared" ref="W36:W67" si="5">N36/$N$118</f>
        <v>0</v>
      </c>
      <c r="X36" s="14">
        <f t="shared" ref="X36:X67" si="6">H36/$H$118</f>
        <v>0</v>
      </c>
      <c r="Y36" s="14">
        <f t="shared" ref="Y36:Y67" si="7">G36/$G$118</f>
        <v>0</v>
      </c>
      <c r="Z36" s="14">
        <f t="shared" ref="Z36:Z67" si="8">O36/$O$118</f>
        <v>0</v>
      </c>
      <c r="AA36" s="14">
        <f t="shared" ref="AA36:AA67" si="9">P36/$P$118</f>
        <v>0</v>
      </c>
      <c r="AD36" t="s">
        <v>77</v>
      </c>
      <c r="AE36">
        <v>1.8679106242954835E-11</v>
      </c>
      <c r="AF36">
        <v>1.2332522464240485E-9</v>
      </c>
      <c r="AG36">
        <v>7.2439176160808274E-9</v>
      </c>
      <c r="AH36">
        <v>4.1234037826941915E-12</v>
      </c>
      <c r="AI36">
        <v>4.0952634859825825E-9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D37" t="s">
        <v>101</v>
      </c>
      <c r="AE37">
        <v>0</v>
      </c>
      <c r="AF37">
        <v>0</v>
      </c>
      <c r="AG37">
        <v>6.6176820134320062E-10</v>
      </c>
      <c r="AH37">
        <v>0</v>
      </c>
      <c r="AI37">
        <v>4.0626549143069206E-9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D38" t="s">
        <v>58</v>
      </c>
      <c r="AE38">
        <v>5.8121523448557902E-10</v>
      </c>
      <c r="AF38">
        <v>6.925859194737075E-9</v>
      </c>
      <c r="AG38">
        <v>4.9496089998447914E-11</v>
      </c>
      <c r="AH38">
        <v>1.7564556510289289E-10</v>
      </c>
      <c r="AI38">
        <v>2.7523061526658393E-9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0</v>
      </c>
      <c r="AD39" t="s">
        <v>73</v>
      </c>
      <c r="AE39">
        <v>0</v>
      </c>
      <c r="AF39">
        <v>0</v>
      </c>
      <c r="AG39">
        <v>7.4900585454954471E-12</v>
      </c>
      <c r="AH39">
        <v>0</v>
      </c>
      <c r="AI39">
        <v>2.2139258622297582E-9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0</v>
      </c>
      <c r="AD40" t="s">
        <v>45</v>
      </c>
      <c r="AE40">
        <v>4.8862256998670124E-12</v>
      </c>
      <c r="AF40">
        <v>1.8002164743471952E-11</v>
      </c>
      <c r="AG40">
        <v>1.0074544828040337E-10</v>
      </c>
      <c r="AH40">
        <v>2.5074536927207934E-11</v>
      </c>
      <c r="AI40">
        <v>1.579406614474387E-9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0</v>
      </c>
      <c r="AA41" s="14">
        <f t="shared" si="9"/>
        <v>0</v>
      </c>
      <c r="AD41" t="s">
        <v>48</v>
      </c>
      <c r="AE41">
        <v>9.3803437691314473E-12</v>
      </c>
      <c r="AF41">
        <v>3.4559699910485302E-11</v>
      </c>
      <c r="AG41">
        <v>1.1835233827614479E-10</v>
      </c>
      <c r="AH41">
        <v>4.8136903752807205E-11</v>
      </c>
      <c r="AI41">
        <v>1.4106392564504307E-9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68</v>
      </c>
      <c r="AE42">
        <v>1.1883096049222682E-9</v>
      </c>
      <c r="AF42">
        <v>4.4528654723361289E-10</v>
      </c>
      <c r="AG42">
        <v>5.9557791524216637E-11</v>
      </c>
      <c r="AH42">
        <v>1.7221148382379714E-10</v>
      </c>
      <c r="AI42">
        <v>1.3337218445140714E-9</v>
      </c>
    </row>
    <row r="43" spans="4:35" x14ac:dyDescent="0.3">
      <c r="D43" t="s">
        <v>73</v>
      </c>
      <c r="E43">
        <f>Mult_op!D42*LCA_op_data!E43</f>
        <v>4.4318083584567514E-2</v>
      </c>
      <c r="F43">
        <f>Mult_op!E42*LCA_op_data!F43</f>
        <v>1339.6950109999998</v>
      </c>
      <c r="G43">
        <f>Mult_op!F42*LCA_op_data!G43</f>
        <v>239.88105794812546</v>
      </c>
      <c r="H43">
        <f>Mult_op!G42*LCA_op_data!H43</f>
        <v>9.8073503154162971E-4</v>
      </c>
      <c r="I43">
        <f>Mult_op!H42*LCA_op_data!I43</f>
        <v>5.7847690683969933E-3</v>
      </c>
      <c r="J43">
        <f>Mult_op!I42*LCA_op_data!J43</f>
        <v>6.0080149645142217E-2</v>
      </c>
      <c r="K43">
        <f>Mult_op!J42*LCA_op_data!K43</f>
        <v>2.9871028124877987E-8</v>
      </c>
      <c r="L43">
        <f>Mult_op!K42*LCA_op_data!L43</f>
        <v>2.965042551985699E-7</v>
      </c>
      <c r="M43">
        <f>Mult_op!L42*LCA_op_data!M43</f>
        <v>0.49640050626620297</v>
      </c>
      <c r="N43">
        <f>Mult_op!M42*LCA_op_data!N43</f>
        <v>24.998160842649138</v>
      </c>
      <c r="O43">
        <f>Mult_op!N42*LCA_op_data!O43</f>
        <v>2.5930949968745899E-4</v>
      </c>
      <c r="P43">
        <f>Mult_op!O42*LCA_op_data!P43</f>
        <v>6.2002302454098298E-7</v>
      </c>
      <c r="Q43">
        <f>Mult_op!P42*LCA_op_data!Q43</f>
        <v>3.1984511197599264E-2</v>
      </c>
      <c r="R43">
        <f>Mult_op!Q42*LCA_op_data!R43</f>
        <v>5.303435286879985</v>
      </c>
      <c r="S43">
        <f>Mult_op!R42*LCA_op_data!S43</f>
        <v>76.869789862214674</v>
      </c>
      <c r="T43">
        <f>Mult_op!S42*LCA_op_data!T43</f>
        <v>7.9933595712195534E-4</v>
      </c>
      <c r="V43" t="s">
        <v>71</v>
      </c>
      <c r="W43" s="14">
        <f t="shared" si="5"/>
        <v>1.1514359746221741E-3</v>
      </c>
      <c r="X43" s="14">
        <f t="shared" si="6"/>
        <v>4.336829419842746E-3</v>
      </c>
      <c r="Y43" s="14">
        <f t="shared" si="7"/>
        <v>8.0190362178140292E-4</v>
      </c>
      <c r="Z43" s="14">
        <f t="shared" si="8"/>
        <v>4.0431875192080049E-3</v>
      </c>
      <c r="AA43" s="14">
        <f t="shared" si="9"/>
        <v>6.9391224917621632E-4</v>
      </c>
      <c r="AD43" t="s">
        <v>40</v>
      </c>
      <c r="AE43">
        <v>1.1065333606243024E-8</v>
      </c>
      <c r="AF43">
        <v>1.0359014741273783E-8</v>
      </c>
      <c r="AG43">
        <v>1.3032810126546898E-8</v>
      </c>
      <c r="AH43">
        <v>5.8841086297199433E-9</v>
      </c>
      <c r="AI43">
        <v>1.0216959332419898E-9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76</v>
      </c>
      <c r="AE44">
        <v>0</v>
      </c>
      <c r="AF44">
        <v>0</v>
      </c>
      <c r="AG44">
        <v>1.5502961360137918E-10</v>
      </c>
      <c r="AH44">
        <v>0</v>
      </c>
      <c r="AI44">
        <v>9.517408365684045E-10</v>
      </c>
    </row>
    <row r="45" spans="4:35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D45" t="s">
        <v>81</v>
      </c>
      <c r="AE45">
        <v>4.4589809944055452E-9</v>
      </c>
      <c r="AF45">
        <v>3.337582784214869E-9</v>
      </c>
      <c r="AG45">
        <v>6.335755988086621E-9</v>
      </c>
      <c r="AH45">
        <v>3.8546847627149938E-10</v>
      </c>
      <c r="AI45">
        <v>9.1638283185911468E-10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78</v>
      </c>
      <c r="AE46">
        <v>8.5847080772847105E-9</v>
      </c>
      <c r="AF46">
        <v>5.886639673785079E-9</v>
      </c>
      <c r="AG46">
        <v>9.9060981314761043E-9</v>
      </c>
      <c r="AH46">
        <v>3.1522777470915249E-9</v>
      </c>
      <c r="AI46">
        <v>8.4017854986413573E-10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0</v>
      </c>
      <c r="AA47" s="14">
        <f t="shared" si="9"/>
        <v>0</v>
      </c>
      <c r="AD47" t="s">
        <v>66</v>
      </c>
      <c r="AE47">
        <v>0</v>
      </c>
      <c r="AF47">
        <v>0</v>
      </c>
      <c r="AG47">
        <v>1.330478027176015E-10</v>
      </c>
      <c r="AH47">
        <v>0</v>
      </c>
      <c r="AI47">
        <v>8.1679250899527276E-10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0</v>
      </c>
      <c r="AA48" s="14">
        <f t="shared" si="9"/>
        <v>0</v>
      </c>
      <c r="AD48" t="s">
        <v>90</v>
      </c>
      <c r="AE48">
        <v>7.5010431347801896E-9</v>
      </c>
      <c r="AF48">
        <v>5.1573397940073216E-9</v>
      </c>
      <c r="AG48">
        <v>8.7045499654347738E-9</v>
      </c>
      <c r="AH48">
        <v>2.7642102224084766E-9</v>
      </c>
      <c r="AI48">
        <v>6.8871723720372988E-10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D49" t="s">
        <v>128</v>
      </c>
      <c r="AE49">
        <v>2.4622256462632199E-14</v>
      </c>
      <c r="AF49">
        <v>9.0714990346922608E-14</v>
      </c>
      <c r="AG49">
        <v>4.816655084888711E-11</v>
      </c>
      <c r="AH49">
        <v>1.2635349180048323E-13</v>
      </c>
      <c r="AI49">
        <v>6.2856704462012847E-10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D50" t="s">
        <v>127</v>
      </c>
      <c r="AE50">
        <v>2.3220335076243199E-14</v>
      </c>
      <c r="AF50">
        <v>8.5549936314347273E-14</v>
      </c>
      <c r="AG50">
        <v>4.4584624871883252E-11</v>
      </c>
      <c r="AH50">
        <v>1.1915928266417371E-13</v>
      </c>
      <c r="AI50">
        <v>6.0487429998880507E-10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0</v>
      </c>
      <c r="AD51" t="s">
        <v>108</v>
      </c>
      <c r="AE51">
        <v>3.1621968478661911E-10</v>
      </c>
      <c r="AF51">
        <v>1.4234890328841724E-9</v>
      </c>
      <c r="AG51">
        <v>1.2296246094277402E-10</v>
      </c>
      <c r="AH51">
        <v>6.1840794074222323E-10</v>
      </c>
      <c r="AI51">
        <v>4.8479798777939297E-10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0</v>
      </c>
      <c r="AD52" t="s">
        <v>63</v>
      </c>
      <c r="AE52">
        <v>5.320867282476034E-9</v>
      </c>
      <c r="AF52">
        <v>4.3753833076150198E-9</v>
      </c>
      <c r="AG52">
        <v>1.5003033956281996E-9</v>
      </c>
      <c r="AH52">
        <v>3.5677798566645415E-9</v>
      </c>
      <c r="AI52">
        <v>4.5461208522581966E-10</v>
      </c>
    </row>
    <row r="53" spans="4:35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D53" t="s">
        <v>46</v>
      </c>
      <c r="AE53">
        <v>9.2849200841778731E-13</v>
      </c>
      <c r="AF53">
        <v>3.4208133486320692E-12</v>
      </c>
      <c r="AG53">
        <v>1.8776455223488683E-11</v>
      </c>
      <c r="AH53">
        <v>4.7647220128048765E-12</v>
      </c>
      <c r="AI53">
        <v>3.7552415033889563E-10</v>
      </c>
    </row>
    <row r="54" spans="4:35" x14ac:dyDescent="0.3">
      <c r="D54" t="s">
        <v>84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4">
        <f t="shared" si="5"/>
        <v>0</v>
      </c>
      <c r="X54" s="14">
        <f t="shared" si="6"/>
        <v>0</v>
      </c>
      <c r="Y54" s="14">
        <f t="shared" si="7"/>
        <v>0</v>
      </c>
      <c r="Z54" s="14">
        <f t="shared" si="8"/>
        <v>0</v>
      </c>
      <c r="AA54" s="14">
        <f t="shared" si="9"/>
        <v>0</v>
      </c>
      <c r="AD54" t="s">
        <v>49</v>
      </c>
      <c r="AE54">
        <v>8.8975013313095984E-13</v>
      </c>
      <c r="AF54">
        <v>3.2780778991821002E-12</v>
      </c>
      <c r="AG54">
        <v>1.7943889178298498E-11</v>
      </c>
      <c r="AH54">
        <v>4.5659111837154077E-12</v>
      </c>
      <c r="AI54">
        <v>3.2546294498030666E-10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75</v>
      </c>
      <c r="AE55">
        <v>0</v>
      </c>
      <c r="AF55">
        <v>0</v>
      </c>
      <c r="AG55">
        <v>6.0559844402918878E-13</v>
      </c>
      <c r="AH55">
        <v>0</v>
      </c>
      <c r="AI55">
        <v>2.6551997760837114E-10</v>
      </c>
    </row>
    <row r="56" spans="4:35" x14ac:dyDescent="0.3">
      <c r="D56" t="s">
        <v>86</v>
      </c>
      <c r="E56">
        <f>Mult_op!D55*LCA_op_data!E56</f>
        <v>2.0476058550264957E-2</v>
      </c>
      <c r="F56">
        <f>Mult_op!E55*LCA_op_data!F56</f>
        <v>618.97246600000005</v>
      </c>
      <c r="G56">
        <f>Mult_op!F55*LCA_op_data!G56</f>
        <v>110.83102405077116</v>
      </c>
      <c r="H56">
        <f>Mult_op!G55*LCA_op_data!H56</f>
        <v>4.5312401403419628E-4</v>
      </c>
      <c r="I56">
        <f>Mult_op!H55*LCA_op_data!I56</f>
        <v>2.672707404376654E-3</v>
      </c>
      <c r="J56">
        <f>Mult_op!I55*LCA_op_data!J56</f>
        <v>2.7758525692906877E-2</v>
      </c>
      <c r="K56">
        <f>Mult_op!J55*LCA_op_data!K56</f>
        <v>1.3801159061277619E-8</v>
      </c>
      <c r="L56">
        <f>Mult_op!K55*LCA_op_data!L56</f>
        <v>1.369923516269269E-7</v>
      </c>
      <c r="M56">
        <f>Mult_op!L55*LCA_op_data!M56</f>
        <v>0.2293493989037779</v>
      </c>
      <c r="N56">
        <f>Mult_op!M55*LCA_op_data!N56</f>
        <v>11.549772996981835</v>
      </c>
      <c r="O56">
        <f>Mult_op!N55*LCA_op_data!O56</f>
        <v>1.1980744808399702E-4</v>
      </c>
      <c r="P56">
        <f>Mult_op!O55*LCA_op_data!P56</f>
        <v>2.8646608170201706E-7</v>
      </c>
      <c r="Q56">
        <f>Mult_op!P55*LCA_op_data!Q56</f>
        <v>1.4777640886342461E-2</v>
      </c>
      <c r="R56">
        <f>Mult_op!Q55*LCA_op_data!R56</f>
        <v>2.4503192076092</v>
      </c>
      <c r="S56">
        <f>Mult_op!R55*LCA_op_data!S56</f>
        <v>35.515757692044424</v>
      </c>
      <c r="T56">
        <f>Mult_op!S55*LCA_op_data!T56</f>
        <v>3.6931312312116015E-4</v>
      </c>
      <c r="V56" t="s">
        <v>84</v>
      </c>
      <c r="W56" s="14">
        <f t="shared" si="5"/>
        <v>5.3199210178516982E-4</v>
      </c>
      <c r="X56" s="14">
        <f t="shared" si="6"/>
        <v>2.0037232195241773E-3</v>
      </c>
      <c r="Y56" s="14">
        <f t="shared" si="7"/>
        <v>3.7049944815265349E-4</v>
      </c>
      <c r="Z56" s="14">
        <f t="shared" si="8"/>
        <v>1.8680533470051078E-3</v>
      </c>
      <c r="AA56" s="14">
        <f t="shared" si="9"/>
        <v>3.2060474401528465E-4</v>
      </c>
      <c r="AD56" t="s">
        <v>42</v>
      </c>
      <c r="AE56">
        <v>1.6575446138207098E-11</v>
      </c>
      <c r="AF56">
        <v>8.5988851656969096E-12</v>
      </c>
      <c r="AG56">
        <v>7.5574260372902065E-12</v>
      </c>
      <c r="AH56">
        <v>6.0519087277659525E-12</v>
      </c>
      <c r="AI56">
        <v>2.5095205955056984E-10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146</v>
      </c>
      <c r="AE57">
        <v>1.3699600409856139E-9</v>
      </c>
      <c r="AF57">
        <v>3.3220911748086769E-9</v>
      </c>
      <c r="AG57">
        <v>3.5455807466072504E-9</v>
      </c>
      <c r="AH57">
        <v>1.4080554622224352E-9</v>
      </c>
      <c r="AI57">
        <v>2.0175688480422862E-10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105</v>
      </c>
      <c r="AE58">
        <v>4.3175231290581098E-10</v>
      </c>
      <c r="AF58">
        <v>1.9566834656308951E-9</v>
      </c>
      <c r="AG58">
        <v>1.5564387316300111E-9</v>
      </c>
      <c r="AH58">
        <v>4.0256662285509254E-10</v>
      </c>
      <c r="AI58">
        <v>1.8954516969270685E-10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120</v>
      </c>
      <c r="AE59">
        <v>7.9556652253992733E-10</v>
      </c>
      <c r="AF59">
        <v>7.8790921194512797E-9</v>
      </c>
      <c r="AG59">
        <v>1.8686809512672305E-9</v>
      </c>
      <c r="AH59">
        <v>5.6579671913106395E-10</v>
      </c>
      <c r="AI59">
        <v>1.6835083437462273E-10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80</v>
      </c>
      <c r="AE60">
        <v>3.7378556719160485E-10</v>
      </c>
      <c r="AF60">
        <v>1.6939805929304506E-9</v>
      </c>
      <c r="AG60">
        <v>1.3474724204389448E-9</v>
      </c>
      <c r="AH60">
        <v>3.4851832626806626E-10</v>
      </c>
      <c r="AI60">
        <v>1.6409697561359343E-10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36</v>
      </c>
      <c r="AE61">
        <v>1.1245749818540176E-9</v>
      </c>
      <c r="AF61">
        <v>1.9516908958719752E-9</v>
      </c>
      <c r="AG61">
        <v>5.7001534002889043E-9</v>
      </c>
      <c r="AH61">
        <v>1.640976883902731E-9</v>
      </c>
      <c r="AI61">
        <v>1.6311045292224207E-10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D62" t="s">
        <v>56</v>
      </c>
      <c r="AE62">
        <v>1.7338225220880144E-10</v>
      </c>
      <c r="AF62">
        <v>2.4400477220170093E-10</v>
      </c>
      <c r="AG62">
        <v>3.7026682752342459E-11</v>
      </c>
      <c r="AH62">
        <v>5.4614573484913099E-10</v>
      </c>
      <c r="AI62">
        <v>1.3984322909228653E-10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118</v>
      </c>
      <c r="AE63">
        <v>2.4481366880788169E-10</v>
      </c>
      <c r="AF63">
        <v>3.0482864502579002E-9</v>
      </c>
      <c r="AG63">
        <v>1.5271899483717446E-9</v>
      </c>
      <c r="AH63">
        <v>4.5737766334659583E-9</v>
      </c>
      <c r="AI63">
        <v>1.3695340207263849E-10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65</v>
      </c>
      <c r="AE64">
        <v>0</v>
      </c>
      <c r="AF64">
        <v>0</v>
      </c>
      <c r="AG64">
        <v>2.7816962022393356E-13</v>
      </c>
      <c r="AH64">
        <v>0</v>
      </c>
      <c r="AI64">
        <v>1.2196132942776859E-10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55</v>
      </c>
      <c r="AE65">
        <v>1.4612230860830011E-10</v>
      </c>
      <c r="AF65">
        <v>2.0563852193230534E-10</v>
      </c>
      <c r="AG65">
        <v>3.120181114245639E-11</v>
      </c>
      <c r="AH65">
        <v>4.6027586476593929E-10</v>
      </c>
      <c r="AI65">
        <v>1.1850284771031687E-10</v>
      </c>
    </row>
    <row r="66" spans="4:35" x14ac:dyDescent="0.3">
      <c r="D66" t="s">
        <v>96</v>
      </c>
      <c r="E66">
        <f>Mult_op!D65*LCA_op_data!E66</f>
        <v>3.4211410513155939E-2</v>
      </c>
      <c r="F66">
        <f>Mult_op!E65*LCA_op_data!F66</f>
        <v>3.5226389999999994</v>
      </c>
      <c r="G66">
        <f>Mult_op!F65*LCA_op_data!G66</f>
        <v>9162.3584253171466</v>
      </c>
      <c r="H66">
        <f>Mult_op!G65*LCA_op_data!H66</f>
        <v>4.0612116707760219E-3</v>
      </c>
      <c r="I66">
        <f>Mult_op!H65*LCA_op_data!I66</f>
        <v>7.9816392038736556E-2</v>
      </c>
      <c r="J66">
        <f>Mult_op!I65*LCA_op_data!J66</f>
        <v>6.7096763702578277E-2</v>
      </c>
      <c r="K66">
        <f>Mult_op!J65*LCA_op_data!K66</f>
        <v>1.6389633368460409E-8</v>
      </c>
      <c r="L66">
        <f>Mult_op!K65*LCA_op_data!L66</f>
        <v>4.5789065203688454E-7</v>
      </c>
      <c r="M66">
        <f>Mult_op!L65*LCA_op_data!M66</f>
        <v>0.39258732326844165</v>
      </c>
      <c r="N66">
        <f>Mult_op!M65*LCA_op_data!N66</f>
        <v>43.836518749195342</v>
      </c>
      <c r="O66">
        <f>Mult_op!N65*LCA_op_data!O66</f>
        <v>8.3109989409298042E-5</v>
      </c>
      <c r="P66">
        <f>Mult_op!O65*LCA_op_data!P66</f>
        <v>5.0972271069486059E-7</v>
      </c>
      <c r="Q66">
        <f>Mult_op!P65*LCA_op_data!Q66</f>
        <v>1.1644932123723013E-2</v>
      </c>
      <c r="R66">
        <f>Mult_op!Q65*LCA_op_data!R66</f>
        <v>23.352718592844493</v>
      </c>
      <c r="S66">
        <f>Mult_op!R65*LCA_op_data!S66</f>
        <v>34.243299826271929</v>
      </c>
      <c r="T66">
        <f>Mult_op!S65*LCA_op_data!T66</f>
        <v>1.2799903732837924E-6</v>
      </c>
      <c r="V66" t="s">
        <v>94</v>
      </c>
      <c r="W66" s="14">
        <f t="shared" si="5"/>
        <v>2.0191463287134344E-3</v>
      </c>
      <c r="X66" s="14">
        <f t="shared" si="6"/>
        <v>1.7958757143960086E-2</v>
      </c>
      <c r="Y66" s="14">
        <f t="shared" si="7"/>
        <v>3.0629047863004005E-2</v>
      </c>
      <c r="Z66" s="14">
        <f t="shared" si="8"/>
        <v>1.2958617879645492E-3</v>
      </c>
      <c r="AA66" s="14">
        <f t="shared" si="9"/>
        <v>5.7046725465771653E-4</v>
      </c>
      <c r="AD66" t="s">
        <v>54</v>
      </c>
      <c r="AE66">
        <v>1.3719195828800875E-10</v>
      </c>
      <c r="AF66">
        <v>1.9307080343885356E-10</v>
      </c>
      <c r="AG66">
        <v>2.9266905213803127E-11</v>
      </c>
      <c r="AH66">
        <v>4.3214583619272936E-10</v>
      </c>
      <c r="AI66">
        <v>1.0463004906835366E-10</v>
      </c>
    </row>
    <row r="67" spans="4:35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  <c r="V67" t="s">
        <v>95</v>
      </c>
      <c r="W67" s="14">
        <f t="shared" si="5"/>
        <v>0</v>
      </c>
      <c r="X67" s="14">
        <f t="shared" si="6"/>
        <v>0</v>
      </c>
      <c r="Y67" s="14">
        <f t="shared" si="7"/>
        <v>0</v>
      </c>
      <c r="Z67" s="14">
        <f t="shared" si="8"/>
        <v>0</v>
      </c>
      <c r="AA67" s="14">
        <f t="shared" si="9"/>
        <v>0</v>
      </c>
      <c r="AD67" t="s">
        <v>51</v>
      </c>
      <c r="AE67">
        <v>1.3379944658068805E-10</v>
      </c>
      <c r="AF67">
        <v>1.8828615622299611E-10</v>
      </c>
      <c r="AG67">
        <v>2.8479873015224233E-11</v>
      </c>
      <c r="AH67">
        <v>4.2145063324383214E-10</v>
      </c>
      <c r="AI67">
        <v>9.5506696989490697E-11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110</v>
      </c>
      <c r="AE68">
        <v>4.9830643399702133E-10</v>
      </c>
      <c r="AF68">
        <v>2.3811978759288759E-8</v>
      </c>
      <c r="AG68">
        <v>2.2170420883378066E-9</v>
      </c>
      <c r="AH68">
        <v>1.5594327155617302E-8</v>
      </c>
      <c r="AI68">
        <v>9.4542677501896934E-11</v>
      </c>
    </row>
    <row r="69" spans="4:35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  <c r="V69" t="s">
        <v>97</v>
      </c>
      <c r="W69" s="14">
        <f t="shared" si="10"/>
        <v>0</v>
      </c>
      <c r="X69" s="14">
        <f t="shared" si="11"/>
        <v>0</v>
      </c>
      <c r="Y69" s="14">
        <f t="shared" si="12"/>
        <v>0</v>
      </c>
      <c r="Z69" s="14">
        <f t="shared" si="13"/>
        <v>0</v>
      </c>
      <c r="AA69" s="14">
        <f t="shared" si="14"/>
        <v>0</v>
      </c>
      <c r="AD69" t="s">
        <v>59</v>
      </c>
      <c r="AE69">
        <v>8.3894195084738184E-11</v>
      </c>
      <c r="AF69">
        <v>1.010430822744793E-9</v>
      </c>
      <c r="AG69">
        <v>8.146500944782817E-12</v>
      </c>
      <c r="AH69">
        <v>2.1675597072972789E-11</v>
      </c>
      <c r="AI69">
        <v>8.9874549799558174E-11</v>
      </c>
    </row>
    <row r="70" spans="4:35" x14ac:dyDescent="0.3">
      <c r="D70" t="s">
        <v>100</v>
      </c>
      <c r="E70">
        <f>Mult_op!D69*LCA_op_data!E70</f>
        <v>5.3132063541573945E-5</v>
      </c>
      <c r="F70">
        <f>Mult_op!E69*LCA_op_data!F70</f>
        <v>1.0971E-2</v>
      </c>
      <c r="G70">
        <f>Mult_op!F69*LCA_op_data!G70</f>
        <v>0.26847329742299914</v>
      </c>
      <c r="H70">
        <f>Mult_op!G69*LCA_op_data!H70</f>
        <v>1.251248106139418E-6</v>
      </c>
      <c r="I70">
        <f>Mult_op!H69*LCA_op_data!I70</f>
        <v>2.7415287606501773E-5</v>
      </c>
      <c r="J70">
        <f>Mult_op!I69*LCA_op_data!J70</f>
        <v>1.546294572206838E-4</v>
      </c>
      <c r="K70">
        <f>Mult_op!J69*LCA_op_data!K70</f>
        <v>5.2594280197408148E-12</v>
      </c>
      <c r="L70">
        <f>Mult_op!K69*LCA_op_data!L70</f>
        <v>1.6546284504588802E-10</v>
      </c>
      <c r="M70">
        <f>Mult_op!L69*LCA_op_data!M70</f>
        <v>1.0844411446493517E-3</v>
      </c>
      <c r="N70">
        <f>Mult_op!M69*LCA_op_data!N70</f>
        <v>-7.9796357423340636</v>
      </c>
      <c r="O70">
        <f>Mult_op!N69*LCA_op_data!O70</f>
        <v>9.5620142841248855E-8</v>
      </c>
      <c r="P70">
        <f>Mult_op!O69*LCA_op_data!P70</f>
        <v>4.7892728843885959E-10</v>
      </c>
      <c r="Q70">
        <f>Mult_op!P69*LCA_op_data!Q70</f>
        <v>9.5429835829803194E-5</v>
      </c>
      <c r="R70">
        <f>Mult_op!Q69*LCA_op_data!R70</f>
        <v>1.4707679837930253E-2</v>
      </c>
      <c r="S70">
        <f>Mult_op!R69*LCA_op_data!S70</f>
        <v>0.20261141227021176</v>
      </c>
      <c r="T70">
        <f>Mult_op!S69*LCA_op_data!T70</f>
        <v>2.602282002818623E-9</v>
      </c>
      <c r="V70" t="s">
        <v>98</v>
      </c>
      <c r="W70" s="14">
        <f t="shared" si="10"/>
        <v>-3.6754862551443087E-4</v>
      </c>
      <c r="X70" s="14">
        <f t="shared" si="11"/>
        <v>5.5330435068665209E-6</v>
      </c>
      <c r="Y70" s="14">
        <f t="shared" si="12"/>
        <v>8.9748524288089237E-7</v>
      </c>
      <c r="Z70" s="14">
        <f t="shared" si="13"/>
        <v>1.4909217309300206E-6</v>
      </c>
      <c r="AA70" s="14">
        <f t="shared" si="14"/>
        <v>5.360018882500526E-7</v>
      </c>
      <c r="AD70" t="s">
        <v>44</v>
      </c>
      <c r="AE70">
        <v>4.4484692529437976E-12</v>
      </c>
      <c r="AF70">
        <v>2.3077433903100395E-12</v>
      </c>
      <c r="AG70">
        <v>1.3354663882500954E-12</v>
      </c>
      <c r="AH70">
        <v>1.6241933804894148E-12</v>
      </c>
      <c r="AI70">
        <v>7.510851240090197E-11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4">
        <f t="shared" si="10"/>
        <v>0</v>
      </c>
      <c r="X71" s="14">
        <f t="shared" si="11"/>
        <v>0</v>
      </c>
      <c r="Y71" s="14">
        <f t="shared" si="12"/>
        <v>0</v>
      </c>
      <c r="Z71" s="14">
        <f t="shared" si="13"/>
        <v>0</v>
      </c>
      <c r="AA71" s="14">
        <f t="shared" si="14"/>
        <v>0</v>
      </c>
      <c r="AD71" t="s">
        <v>52</v>
      </c>
      <c r="AE71">
        <v>2.9564303534068297E-15</v>
      </c>
      <c r="AF71">
        <v>4.1596100226168912E-15</v>
      </c>
      <c r="AG71">
        <v>1.8440444610913917E-15</v>
      </c>
      <c r="AH71">
        <v>9.3117066897042992E-15</v>
      </c>
      <c r="AI71">
        <v>1.3831907239181906E-15</v>
      </c>
    </row>
    <row r="72" spans="4:35" x14ac:dyDescent="0.3">
      <c r="D72" t="s">
        <v>102</v>
      </c>
      <c r="E72">
        <f>Mult_op!D71*LCA_op_data!E72</f>
        <v>2.1124394648191864</v>
      </c>
      <c r="F72">
        <f>Mult_op!E71*LCA_op_data!F72</f>
        <v>6685.165137</v>
      </c>
      <c r="G72">
        <f>Mult_op!F71*LCA_op_data!G72</f>
        <v>5.8607513463507974</v>
      </c>
      <c r="H72">
        <f>Mult_op!G71*LCA_op_data!H72</f>
        <v>0</v>
      </c>
      <c r="I72">
        <f>Mult_op!H71*LCA_op_data!I72</f>
        <v>1.0653586784193456</v>
      </c>
      <c r="J72">
        <f>Mult_op!I71*LCA_op_data!J72</f>
        <v>11.666910618502088</v>
      </c>
      <c r="K72">
        <f>Mult_op!J71*LCA_op_data!K72</f>
        <v>3.305063463354613E-7</v>
      </c>
      <c r="L72">
        <f>Mult_op!K71*LCA_op_data!L72</f>
        <v>2.307073457813305E-6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7.745754319937128E-6</v>
      </c>
      <c r="Q72">
        <f>Mult_op!P71*LCA_op_data!Q72</f>
        <v>3.0317706441563432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1.9592033531948429E-5</v>
      </c>
      <c r="Z72" s="14">
        <f t="shared" si="13"/>
        <v>0</v>
      </c>
      <c r="AA72" s="14">
        <f t="shared" si="14"/>
        <v>8.6688293643499888E-3</v>
      </c>
      <c r="AD72" t="s">
        <v>34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0</v>
      </c>
      <c r="Z73" s="14">
        <f t="shared" si="13"/>
        <v>0</v>
      </c>
      <c r="AA73" s="14">
        <f t="shared" si="14"/>
        <v>0</v>
      </c>
      <c r="AD73" t="s">
        <v>35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  <c r="V74" t="s">
        <v>102</v>
      </c>
      <c r="W74" s="14">
        <f t="shared" si="10"/>
        <v>0</v>
      </c>
      <c r="X74" s="14">
        <f t="shared" si="11"/>
        <v>0</v>
      </c>
      <c r="Y74" s="14">
        <f t="shared" si="12"/>
        <v>0</v>
      </c>
      <c r="Z74" s="14">
        <f t="shared" si="13"/>
        <v>0</v>
      </c>
      <c r="AA74" s="14">
        <f t="shared" si="14"/>
        <v>0</v>
      </c>
      <c r="AD74" t="s">
        <v>37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4">
        <f t="shared" si="10"/>
        <v>0</v>
      </c>
      <c r="X75" s="14">
        <f t="shared" si="11"/>
        <v>0</v>
      </c>
      <c r="Y75" s="14">
        <f t="shared" si="12"/>
        <v>0</v>
      </c>
      <c r="Z75" s="14">
        <f t="shared" si="13"/>
        <v>0</v>
      </c>
      <c r="AA75" s="14">
        <f t="shared" si="14"/>
        <v>0</v>
      </c>
      <c r="AD75" t="s">
        <v>38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14.865410728986669</v>
      </c>
      <c r="F76">
        <f>Mult_op!E75*LCA_op_data!F76</f>
        <v>16968.706600000001</v>
      </c>
      <c r="G76">
        <f>Mult_op!F75*LCA_op_data!G76</f>
        <v>649.18594746940528</v>
      </c>
      <c r="H76">
        <f>Mult_op!G75*LCA_op_data!H76</f>
        <v>2.9809193130379778E-3</v>
      </c>
      <c r="I76">
        <f>Mult_op!H75*LCA_op_data!I76</f>
        <v>7.7068782691644175</v>
      </c>
      <c r="J76">
        <f>Mult_op!I75*LCA_op_data!J76</f>
        <v>84.066361502678916</v>
      </c>
      <c r="K76">
        <f>Mult_op!J75*LCA_op_data!K76</f>
        <v>1.2189029355674131E-8</v>
      </c>
      <c r="L76">
        <f>Mult_op!K75*LCA_op_data!L76</f>
        <v>4.9361260778733579E-5</v>
      </c>
      <c r="M76">
        <f>Mult_op!L75*LCA_op_data!M76</f>
        <v>2.4812543172576587</v>
      </c>
      <c r="N76">
        <f>Mult_op!M75*LCA_op_data!N76</f>
        <v>747.04683714904741</v>
      </c>
      <c r="O76">
        <f>Mult_op!N75*LCA_op_data!O76</f>
        <v>2.1884231697025309E-4</v>
      </c>
      <c r="P76">
        <f>Mult_op!O75*LCA_op_data!P76</f>
        <v>4.3822157892958516E-5</v>
      </c>
      <c r="Q76">
        <f>Mult_op!P75*LCA_op_data!Q76</f>
        <v>24.963861390082158</v>
      </c>
      <c r="R76">
        <f>Mult_op!Q75*LCA_op_data!R76</f>
        <v>33.662879898045006</v>
      </c>
      <c r="S76">
        <f>Mult_op!R75*LCA_op_data!S76</f>
        <v>463.17713498005941</v>
      </c>
      <c r="T76">
        <f>Mult_op!S75*LCA_op_data!T76</f>
        <v>5.9499931095893233E-6</v>
      </c>
      <c r="V76" t="s">
        <v>104</v>
      </c>
      <c r="W76" s="14">
        <f t="shared" si="10"/>
        <v>3.4409595507265731E-2</v>
      </c>
      <c r="X76" s="14">
        <f t="shared" si="11"/>
        <v>1.3181683287726814E-2</v>
      </c>
      <c r="Y76" s="14">
        <f t="shared" si="12"/>
        <v>2.1701778662235375E-3</v>
      </c>
      <c r="Z76" s="14">
        <f t="shared" si="13"/>
        <v>3.4122179315264098E-3</v>
      </c>
      <c r="AA76" s="14">
        <f t="shared" si="14"/>
        <v>4.9044520838190477E-2</v>
      </c>
      <c r="AD76" t="s">
        <v>60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4">
        <f t="shared" si="10"/>
        <v>0</v>
      </c>
      <c r="X77" s="14">
        <f t="shared" si="11"/>
        <v>0</v>
      </c>
      <c r="Y77" s="14">
        <f t="shared" si="12"/>
        <v>0</v>
      </c>
      <c r="Z77" s="14">
        <f t="shared" si="13"/>
        <v>0</v>
      </c>
      <c r="AA77" s="14">
        <f t="shared" si="14"/>
        <v>0</v>
      </c>
      <c r="AD77" t="s">
        <v>61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4">
        <f t="shared" si="10"/>
        <v>0</v>
      </c>
      <c r="X78" s="14">
        <f t="shared" si="11"/>
        <v>0</v>
      </c>
      <c r="Y78" s="14">
        <f t="shared" si="12"/>
        <v>0</v>
      </c>
      <c r="Z78" s="14">
        <f t="shared" si="13"/>
        <v>0</v>
      </c>
      <c r="AA78" s="14">
        <f t="shared" si="14"/>
        <v>0</v>
      </c>
      <c r="AD78" t="s">
        <v>62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70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4">
        <f t="shared" si="10"/>
        <v>0</v>
      </c>
      <c r="X80" s="14">
        <f t="shared" si="11"/>
        <v>0</v>
      </c>
      <c r="Y80" s="14">
        <f t="shared" si="12"/>
        <v>0</v>
      </c>
      <c r="Z80" s="14">
        <f t="shared" si="13"/>
        <v>0</v>
      </c>
      <c r="AA80" s="14">
        <f t="shared" si="14"/>
        <v>0</v>
      </c>
      <c r="AD80" t="s">
        <v>72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74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  <c r="S82">
        <f>Mult_op!R81*LCA_op_data!S82</f>
        <v>0</v>
      </c>
      <c r="T82">
        <f>Mult_op!S81*LCA_op_data!T82</f>
        <v>0</v>
      </c>
      <c r="V82" t="s">
        <v>110</v>
      </c>
      <c r="W82" s="14">
        <f t="shared" si="10"/>
        <v>0</v>
      </c>
      <c r="X82" s="14">
        <f t="shared" si="11"/>
        <v>0</v>
      </c>
      <c r="Y82" s="14">
        <f t="shared" si="12"/>
        <v>0</v>
      </c>
      <c r="Z82" s="14">
        <f t="shared" si="13"/>
        <v>0</v>
      </c>
      <c r="AA82" s="14">
        <f t="shared" si="14"/>
        <v>0</v>
      </c>
      <c r="AD82" t="s">
        <v>83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85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86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4">
        <f t="shared" si="10"/>
        <v>0</v>
      </c>
      <c r="X85" s="14">
        <f t="shared" si="11"/>
        <v>0</v>
      </c>
      <c r="Y85" s="14">
        <f t="shared" si="12"/>
        <v>0</v>
      </c>
      <c r="Z85" s="14">
        <f t="shared" si="13"/>
        <v>0</v>
      </c>
      <c r="AA85" s="14">
        <f t="shared" si="14"/>
        <v>0</v>
      </c>
      <c r="AD85" t="s">
        <v>87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88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89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91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92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4">
        <f t="shared" si="10"/>
        <v>0</v>
      </c>
      <c r="X90" s="14">
        <f t="shared" si="11"/>
        <v>0</v>
      </c>
      <c r="Y90" s="14">
        <f t="shared" si="12"/>
        <v>0</v>
      </c>
      <c r="Z90" s="14">
        <f t="shared" si="13"/>
        <v>0</v>
      </c>
      <c r="AA90" s="14">
        <f t="shared" si="14"/>
        <v>0</v>
      </c>
      <c r="AD90" t="s">
        <v>93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4">
        <f t="shared" si="10"/>
        <v>0</v>
      </c>
      <c r="X91" s="14">
        <f t="shared" si="11"/>
        <v>0</v>
      </c>
      <c r="Y91" s="14">
        <f t="shared" si="12"/>
        <v>0</v>
      </c>
      <c r="Z91" s="14">
        <f t="shared" si="13"/>
        <v>0</v>
      </c>
      <c r="AA91" s="14">
        <f t="shared" si="14"/>
        <v>0</v>
      </c>
      <c r="AD91" t="s">
        <v>96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4">
        <f t="shared" si="10"/>
        <v>0</v>
      </c>
      <c r="X92" s="14">
        <f t="shared" si="11"/>
        <v>0</v>
      </c>
      <c r="Y92" s="14">
        <f t="shared" si="12"/>
        <v>0</v>
      </c>
      <c r="Z92" s="14">
        <f t="shared" si="13"/>
        <v>0</v>
      </c>
      <c r="AA92" s="14">
        <f t="shared" si="14"/>
        <v>0</v>
      </c>
      <c r="AD92" t="s">
        <v>107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4">
        <f t="shared" si="10"/>
        <v>0</v>
      </c>
      <c r="X93" s="14">
        <f t="shared" si="11"/>
        <v>0</v>
      </c>
      <c r="Y93" s="14">
        <f t="shared" si="12"/>
        <v>0</v>
      </c>
      <c r="Z93" s="14">
        <f t="shared" si="13"/>
        <v>0</v>
      </c>
      <c r="AA93" s="14">
        <f t="shared" si="14"/>
        <v>0</v>
      </c>
      <c r="AD93" t="s">
        <v>109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0.59713820214869795</v>
      </c>
      <c r="F94">
        <f>Mult_op!E93*LCA_op_data!F94</f>
        <v>48.205787999999998</v>
      </c>
      <c r="G94">
        <f>Mult_op!F93*LCA_op_data!G94</f>
        <v>29.161399995504262</v>
      </c>
      <c r="H94">
        <f>Mult_op!G93*LCA_op_data!H94</f>
        <v>0</v>
      </c>
      <c r="I94">
        <f>Mult_op!H93*LCA_op_data!I94</f>
        <v>0.30753060736429294</v>
      </c>
      <c r="J94">
        <f>Mult_op!I93*LCA_op_data!J94</f>
        <v>3.3713913110101834</v>
      </c>
      <c r="K94">
        <f>Mult_op!J93*LCA_op_data!K94</f>
        <v>4.5851206160239896E-10</v>
      </c>
      <c r="L94">
        <f>Mult_op!K93*LCA_op_data!L94</f>
        <v>2.5224162440077629E-7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3.3341962172758946E-5</v>
      </c>
      <c r="Q94">
        <f>Mult_op!P93*LCA_op_data!Q94</f>
        <v>0.87562553798873766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9.7484280220524983E-5</v>
      </c>
      <c r="Z94" s="14">
        <f t="shared" si="13"/>
        <v>0</v>
      </c>
      <c r="AA94" s="14">
        <f t="shared" si="14"/>
        <v>3.731538192533395E-2</v>
      </c>
      <c r="AD94" t="s">
        <v>111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0</v>
      </c>
      <c r="Z95" s="14">
        <f t="shared" si="13"/>
        <v>0</v>
      </c>
      <c r="AA95" s="14">
        <f t="shared" si="14"/>
        <v>0</v>
      </c>
      <c r="AD95" t="s">
        <v>112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113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4">
        <f t="shared" si="10"/>
        <v>0</v>
      </c>
      <c r="X97" s="14">
        <f t="shared" si="11"/>
        <v>0</v>
      </c>
      <c r="Y97" s="14">
        <f t="shared" si="12"/>
        <v>0</v>
      </c>
      <c r="Z97" s="14">
        <f t="shared" si="13"/>
        <v>0</v>
      </c>
      <c r="AA97" s="14">
        <f t="shared" si="14"/>
        <v>0</v>
      </c>
      <c r="AD97" t="s">
        <v>114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115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0.17238367577483724</v>
      </c>
      <c r="F99">
        <f>Mult_op!E98*LCA_op_data!F99</f>
        <v>13.033666</v>
      </c>
      <c r="G99">
        <f>Mult_op!F98*LCA_op_data!G99</f>
        <v>14340.568957258862</v>
      </c>
      <c r="H99">
        <f>Mult_op!G98*LCA_op_data!H99</f>
        <v>2.0471912747179553E-5</v>
      </c>
      <c r="I99">
        <f>Mult_op!H98*LCA_op_data!I99</f>
        <v>1.9772109353693593E-3</v>
      </c>
      <c r="J99">
        <f>Mult_op!I98*LCA_op_data!J99</f>
        <v>3.354802641239072E-2</v>
      </c>
      <c r="K99">
        <f>Mult_op!J98*LCA_op_data!K99</f>
        <v>2.2724086884248469E-7</v>
      </c>
      <c r="L99">
        <f>Mult_op!K98*LCA_op_data!L99</f>
        <v>9.1341451872193653E-5</v>
      </c>
      <c r="M99">
        <f>Mult_op!L98*LCA_op_data!M99</f>
        <v>1.0361889322912527E-2</v>
      </c>
      <c r="N99">
        <f>Mult_op!M98*LCA_op_data!N99</f>
        <v>0.52181287621206907</v>
      </c>
      <c r="O99">
        <f>Mult_op!N98*LCA_op_data!O99</f>
        <v>5.4128396369933573E-6</v>
      </c>
      <c r="P99">
        <f>Mult_op!O98*LCA_op_data!P99</f>
        <v>5.389328326352961E-4</v>
      </c>
      <c r="Q99">
        <f>Mult_op!P98*LCA_op_data!Q99</f>
        <v>1.1282372721538047E-2</v>
      </c>
      <c r="R99">
        <f>Mult_op!Q98*LCA_op_data!R99</f>
        <v>0.11070417693008829</v>
      </c>
      <c r="S99">
        <f>Mult_op!R98*LCA_op_data!S99</f>
        <v>1.6045838889629698</v>
      </c>
      <c r="T99">
        <f>Mult_op!S98*LCA_op_data!T99</f>
        <v>1.6685379275339305E-5</v>
      </c>
      <c r="V99" t="s">
        <v>126</v>
      </c>
      <c r="W99" s="14">
        <f t="shared" si="10"/>
        <v>2.4035132883318596E-5</v>
      </c>
      <c r="X99" s="14">
        <f t="shared" si="11"/>
        <v>9.052719707876918E-5</v>
      </c>
      <c r="Y99" s="14">
        <f t="shared" si="12"/>
        <v>4.7939400816377389E-2</v>
      </c>
      <c r="Z99" s="14">
        <f t="shared" si="13"/>
        <v>8.4397701164607046E-5</v>
      </c>
      <c r="AA99" s="14">
        <f t="shared" si="14"/>
        <v>0.60315839774777347</v>
      </c>
      <c r="AD99" t="s">
        <v>116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4">
        <f t="shared" ref="W100:W116" si="15">N100/$N$118</f>
        <v>0</v>
      </c>
      <c r="X100" s="14">
        <f t="shared" ref="X100:X116" si="16">H100/$H$118</f>
        <v>0</v>
      </c>
      <c r="Y100" s="14">
        <f t="shared" ref="Y100:Y116" si="17">G100/$G$118</f>
        <v>0</v>
      </c>
      <c r="Z100" s="14">
        <f t="shared" ref="Z100:Z116" si="18">O100/$O$118</f>
        <v>0</v>
      </c>
      <c r="AA100" s="14">
        <f t="shared" ref="AA100:AA116" si="19">P100/$P$118</f>
        <v>0</v>
      </c>
      <c r="AD100" t="s">
        <v>117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4">
        <f t="shared" si="15"/>
        <v>0</v>
      </c>
      <c r="X101" s="14">
        <f t="shared" si="16"/>
        <v>0</v>
      </c>
      <c r="Y101" s="14">
        <f t="shared" si="17"/>
        <v>0</v>
      </c>
      <c r="Z101" s="14">
        <f t="shared" si="18"/>
        <v>0</v>
      </c>
      <c r="AA101" s="14">
        <f t="shared" si="19"/>
        <v>0</v>
      </c>
      <c r="AD101" t="s">
        <v>119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123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125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129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131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132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133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134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135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136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137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138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139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1.7965005963384795E-2</v>
      </c>
      <c r="F115">
        <f>Mult_op!E114*LCA_op_data!F115</f>
        <v>3.7095130000000003</v>
      </c>
      <c r="G115">
        <f>Mult_op!F114*LCA_op_data!G115</f>
        <v>90.776154128473507</v>
      </c>
      <c r="H115">
        <f>Mult_op!G114*LCA_op_data!H115</f>
        <v>4.2307183629109032E-4</v>
      </c>
      <c r="I115">
        <f>Mult_op!H114*LCA_op_data!I115</f>
        <v>9.2696532472023689E-3</v>
      </c>
      <c r="J115">
        <f>Mult_op!I114*LCA_op_data!J115</f>
        <v>5.2283290651998077E-2</v>
      </c>
      <c r="K115">
        <f>Mult_op!J114*LCA_op_data!K115</f>
        <v>1.7783170733563799E-9</v>
      </c>
      <c r="L115">
        <f>Mult_op!K114*LCA_op_data!L115</f>
        <v>5.5946274242521955E-8</v>
      </c>
      <c r="M115">
        <f>Mult_op!L114*LCA_op_data!M115</f>
        <v>0.36667108958268624</v>
      </c>
      <c r="N115">
        <f>Mult_op!M114*LCA_op_data!N115</f>
        <v>110.44731466126845</v>
      </c>
      <c r="O115">
        <f>Mult_op!N114*LCA_op_data!O115</f>
        <v>3.2331069449591659E-5</v>
      </c>
      <c r="P115">
        <f>Mult_op!O114*LCA_op_data!P115</f>
        <v>1.6193482841297034E-7</v>
      </c>
      <c r="Q115">
        <f>Mult_op!P114*LCA_op_data!Q115</f>
        <v>3.2266722869248095E-2</v>
      </c>
      <c r="R115">
        <f>Mult_op!Q114*LCA_op_data!R115</f>
        <v>4.9729586690948731</v>
      </c>
      <c r="S115">
        <f>Mult_op!R114*LCA_op_data!S115</f>
        <v>68.506942645584743</v>
      </c>
      <c r="T115">
        <f>Mult_op!S114*LCA_op_data!T115</f>
        <v>8.7988323025446403E-7</v>
      </c>
      <c r="V115" t="s">
        <v>142</v>
      </c>
      <c r="W115" s="14">
        <f t="shared" si="15"/>
        <v>5.0872947094744202E-3</v>
      </c>
      <c r="X115" s="14">
        <f t="shared" si="16"/>
        <v>1.8708319039546944E-3</v>
      </c>
      <c r="Y115" s="14">
        <f t="shared" si="17"/>
        <v>3.0345758597892909E-4</v>
      </c>
      <c r="Z115" s="14">
        <f t="shared" si="18"/>
        <v>5.0411024909920903E-4</v>
      </c>
      <c r="AA115" s="14">
        <f t="shared" si="19"/>
        <v>1.8123288419361183E-4</v>
      </c>
      <c r="AD115" t="s">
        <v>140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1.2227367842139614E-2</v>
      </c>
      <c r="F116">
        <f>Mult_op!E115*LCA_op_data!F116</f>
        <v>2.5247739999999999</v>
      </c>
      <c r="G116">
        <f>Mult_op!F115*LCA_op_data!G116</f>
        <v>61.784194788793677</v>
      </c>
      <c r="H116">
        <f>Mult_op!G115*LCA_op_data!H116</f>
        <v>2.8795175334336338E-4</v>
      </c>
      <c r="I116">
        <f>Mult_op!H115*LCA_op_data!I116</f>
        <v>6.3091245421035358E-3</v>
      </c>
      <c r="J116">
        <f>Mult_op!I115*LCA_op_data!J116</f>
        <v>3.5585127447351615E-2</v>
      </c>
      <c r="K116">
        <f>Mult_op!J115*LCA_op_data!K116</f>
        <v>1.2103606890085749E-9</v>
      </c>
      <c r="L116">
        <f>Mult_op!K115*LCA_op_data!L116</f>
        <v>3.8078232534672025E-8</v>
      </c>
      <c r="M116">
        <f>Mult_op!L115*LCA_op_data!M116</f>
        <v>0.24956419711429409</v>
      </c>
      <c r="N116">
        <f>Mult_op!M115*LCA_op_data!N116</f>
        <v>75.17280797414351</v>
      </c>
      <c r="O116">
        <f>Mult_op!N115*LCA_op_data!O116</f>
        <v>2.2005218350366478E-5</v>
      </c>
      <c r="P116">
        <f>Mult_op!O115*LCA_op_data!P116</f>
        <v>1.1021631261880693E-7</v>
      </c>
      <c r="Q116">
        <f>Mult_op!P115*LCA_op_data!Q116</f>
        <v>2.1961422689577573E-2</v>
      </c>
      <c r="R116">
        <f>Mult_op!Q115*LCA_op_data!R116</f>
        <v>3.3847021834956093</v>
      </c>
      <c r="S116">
        <f>Mult_op!R115*LCA_op_data!S116</f>
        <v>46.627292480458628</v>
      </c>
      <c r="T116">
        <f>Mult_op!S115*LCA_op_data!T116</f>
        <v>5.9886737228916086E-7</v>
      </c>
      <c r="V116" t="s">
        <v>143</v>
      </c>
      <c r="W116" s="14">
        <f t="shared" si="15"/>
        <v>3.4625217414842734E-3</v>
      </c>
      <c r="X116" s="14">
        <f t="shared" si="16"/>
        <v>1.2733282642425848E-3</v>
      </c>
      <c r="Y116" s="14">
        <f t="shared" si="17"/>
        <v>2.065397326232215E-4</v>
      </c>
      <c r="Z116" s="14">
        <f t="shared" si="18"/>
        <v>3.4310823282172111E-4</v>
      </c>
      <c r="AA116" s="14">
        <f t="shared" si="19"/>
        <v>1.2335098271849744E-4</v>
      </c>
      <c r="AD116" t="s">
        <v>141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36.419927981352011</v>
      </c>
      <c r="F118">
        <f>SUM(F4:F116)/1000</f>
        <v>37.987955661999997</v>
      </c>
      <c r="G118">
        <f t="shared" ref="G118:T118" si="20">SUM(G4:G116)</f>
        <v>299139.51182217814</v>
      </c>
      <c r="H118">
        <f t="shared" si="20"/>
        <v>0.22614102068538156</v>
      </c>
      <c r="I118">
        <f t="shared" si="20"/>
        <v>17.870324945997076</v>
      </c>
      <c r="J118">
        <f t="shared" si="20"/>
        <v>182.40992610033848</v>
      </c>
      <c r="K118">
        <f t="shared" si="20"/>
        <v>2.6170877057732285E-6</v>
      </c>
      <c r="L118">
        <f t="shared" si="20"/>
        <v>2.8246656363925792E-4</v>
      </c>
      <c r="M118">
        <f t="shared" si="20"/>
        <v>175.85521494257392</v>
      </c>
      <c r="N118">
        <f t="shared" si="20"/>
        <v>21710.421937139752</v>
      </c>
      <c r="O118">
        <f t="shared" si="20"/>
        <v>6.4134917921950238E-2</v>
      </c>
      <c r="P118">
        <f t="shared" si="20"/>
        <v>8.9351791278659287E-4</v>
      </c>
      <c r="Q118">
        <f t="shared" si="20"/>
        <v>49.66587444574705</v>
      </c>
      <c r="R118">
        <f t="shared" si="20"/>
        <v>1359.8658793392956</v>
      </c>
      <c r="S118">
        <f t="shared" si="20"/>
        <v>20969.944935998468</v>
      </c>
      <c r="T118">
        <f t="shared" si="20"/>
        <v>1.9836610673739812E-3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1.1776753859317886E-5</v>
      </c>
      <c r="E3">
        <f>LCA_res_data!E3*Mult_res!E3</f>
        <v>7.561E-3</v>
      </c>
      <c r="F3">
        <f>LCA_res_data!F3*Mult_res!F3</f>
        <v>5.9044662514671185E-2</v>
      </c>
      <c r="G3">
        <f>LCA_res_data!G3*Mult_res!G3</f>
        <v>2.2295712756227364E-7</v>
      </c>
      <c r="H3">
        <f>LCA_res_data!H3*Mult_res!H3</f>
        <v>2.9050117475941259E-6</v>
      </c>
      <c r="I3">
        <f>LCA_res_data!I3*Mult_res!I3</f>
        <v>2.6779275368013597E-5</v>
      </c>
      <c r="J3">
        <f>LCA_res_data!J3*Mult_res!J3</f>
        <v>2.0568484877176111E-12</v>
      </c>
      <c r="K3">
        <f>LCA_res_data!K3*Mult_res!K3</f>
        <v>3.4373374500356165E-11</v>
      </c>
      <c r="L3">
        <f>LCA_res_data!L3*Mult_res!L3</f>
        <v>6.7952290568394462E-4</v>
      </c>
      <c r="M3">
        <f>LCA_res_data!M3*Mult_res!M3</f>
        <v>9.7239828714831399E-3</v>
      </c>
      <c r="N3">
        <f>LCA_res_data!N3*Mult_res!N3</f>
        <v>4.3633263857044015E-8</v>
      </c>
      <c r="O3">
        <f>LCA_res_data!O3*Mult_res!O3</f>
        <v>7.8005909400566691E-11</v>
      </c>
      <c r="P3">
        <f>LCA_res_data!P3*Mult_res!P3</f>
        <v>1.5540056797322871E-5</v>
      </c>
      <c r="Q3">
        <f>LCA_res_data!Q3*Mult_res!Q3</f>
        <v>7.0364196307075881E-3</v>
      </c>
      <c r="R3">
        <f>LCA_res_data!R3*Mult_res!R3</f>
        <v>0.1439627058765687</v>
      </c>
      <c r="S3">
        <f>LCA_res_data!S3*Mult_res!S3</f>
        <v>1.020981834918296E-9</v>
      </c>
      <c r="U3" t="s">
        <v>19</v>
      </c>
      <c r="V3">
        <f>M3/$M$39</f>
        <v>2.4663490473425023E-8</v>
      </c>
      <c r="W3">
        <f>G3/$G$39</f>
        <v>1.5906837983144175E-7</v>
      </c>
      <c r="X3">
        <f>F3/$F$39</f>
        <v>1.2479014165543156E-7</v>
      </c>
      <c r="Y3">
        <f>N3/$N$39</f>
        <v>2.7566257845381463E-7</v>
      </c>
      <c r="Z3">
        <f>O3/$O$39</f>
        <v>1.0995916000917945E-7</v>
      </c>
      <c r="AB3" t="s">
        <v>181</v>
      </c>
      <c r="AC3" s="12">
        <v>0.35343158084407078</v>
      </c>
      <c r="AD3" s="12">
        <v>0.15047503287156277</v>
      </c>
      <c r="AE3" s="12">
        <v>4.729440302128509E-2</v>
      </c>
      <c r="AF3" s="12">
        <v>3.2473613889253121E-2</v>
      </c>
      <c r="AG3" s="12">
        <v>2.8347417946720549E-2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0.24941681795854836</v>
      </c>
      <c r="AD4" s="12">
        <v>8.289447926347801E-2</v>
      </c>
      <c r="AE4" s="12">
        <v>0.13429837872273745</v>
      </c>
      <c r="AF4" s="12">
        <v>5.8137763396467874E-2</v>
      </c>
      <c r="AG4" s="12">
        <v>6.8860965502521201E-2</v>
      </c>
    </row>
    <row r="5" spans="1:33" x14ac:dyDescent="0.3">
      <c r="C5" t="s">
        <v>21</v>
      </c>
      <c r="D5">
        <f>LCA_res_data!D5*Mult_res!D5</f>
        <v>28.192566667853615</v>
      </c>
      <c r="E5">
        <f>LCA_res_data!E5*Mult_res!E5</f>
        <v>926.23908999999992</v>
      </c>
      <c r="F5">
        <f>LCA_res_data!F5*Mult_res!F5</f>
        <v>28306.387093296402</v>
      </c>
      <c r="G5">
        <f>LCA_res_data!G5*Mult_res!G5</f>
        <v>0.11045472491197332</v>
      </c>
      <c r="H5">
        <f>LCA_res_data!H5*Mult_res!H5</f>
        <v>3.1366124838567147</v>
      </c>
      <c r="I5">
        <f>LCA_res_data!I5*Mult_res!I5</f>
        <v>104.63526368467595</v>
      </c>
      <c r="J5">
        <f>LCA_res_data!J5*Mult_res!J5</f>
        <v>9.5496639223896157E-7</v>
      </c>
      <c r="K5">
        <f>LCA_res_data!K5*Mult_res!K5</f>
        <v>1.6505278263177903E-5</v>
      </c>
      <c r="L5">
        <f>LCA_res_data!L5*Mult_res!L5</f>
        <v>395.30386229172461</v>
      </c>
      <c r="M5">
        <f>LCA_res_data!M5*Mult_res!M5</f>
        <v>28926.064725430791</v>
      </c>
      <c r="N5">
        <f>LCA_res_data!N5*Mult_res!N5</f>
        <v>2.1967897262514337E-2</v>
      </c>
      <c r="O5">
        <f>LCA_res_data!O5*Mult_res!O5</f>
        <v>1.4958557267841471E-4</v>
      </c>
      <c r="P5">
        <f>LCA_res_data!P5*Mult_res!P5</f>
        <v>7.5682574597029157</v>
      </c>
      <c r="Q5">
        <f>LCA_res_data!Q5*Mult_res!Q5</f>
        <v>10157.190020726071</v>
      </c>
      <c r="R5">
        <f>LCA_res_data!R5*Mult_res!R5</f>
        <v>10043.383854454667</v>
      </c>
      <c r="S5">
        <f>LCA_res_data!S5*Mult_res!S5</f>
        <v>7.8435922855794526E-5</v>
      </c>
      <c r="U5" t="s">
        <v>21</v>
      </c>
      <c r="V5">
        <f t="shared" si="0"/>
        <v>7.3366822136382959E-2</v>
      </c>
      <c r="W5">
        <f t="shared" si="1"/>
        <v>7.8803733832495601E-2</v>
      </c>
      <c r="X5">
        <f t="shared" si="2"/>
        <v>5.982518833515614E-2</v>
      </c>
      <c r="Y5">
        <f t="shared" si="3"/>
        <v>0.13878694067979014</v>
      </c>
      <c r="Z5">
        <f t="shared" si="4"/>
        <v>0.21085971623953728</v>
      </c>
      <c r="AB5" t="s">
        <v>12</v>
      </c>
      <c r="AC5" s="12">
        <v>0.23547160350254784</v>
      </c>
      <c r="AD5" s="12">
        <v>0.13001207066309772</v>
      </c>
      <c r="AE5" s="12">
        <v>9.2986047457565862E-2</v>
      </c>
      <c r="AF5" s="12">
        <v>9.7453426035738686E-2</v>
      </c>
      <c r="AG5" s="12">
        <v>0.17456515328533742</v>
      </c>
    </row>
    <row r="6" spans="1:33" x14ac:dyDescent="0.3">
      <c r="C6" t="s">
        <v>4</v>
      </c>
      <c r="D6">
        <f>LCA_res_data!D6*Mult_res!D6</f>
        <v>8.9353430637698139</v>
      </c>
      <c r="E6">
        <f>LCA_res_data!E6*Mult_res!E6</f>
        <v>-257.828059</v>
      </c>
      <c r="F6">
        <f>LCA_res_data!F6*Mult_res!F6</f>
        <v>49136.058847114356</v>
      </c>
      <c r="G6">
        <f>LCA_res_data!G6*Mult_res!G6</f>
        <v>9.4098179127391213E-2</v>
      </c>
      <c r="H6">
        <f>LCA_res_data!H6*Mult_res!H6</f>
        <v>7.6197116650813879</v>
      </c>
      <c r="I6">
        <f>LCA_res_data!I6*Mult_res!I6</f>
        <v>36.579350001579456</v>
      </c>
      <c r="J6">
        <f>LCA_res_data!J6*Mult_res!J6</f>
        <v>5.1723410142350317E-7</v>
      </c>
      <c r="K6">
        <f>LCA_res_data!K6*Mult_res!K6</f>
        <v>2.5128710582223329E-5</v>
      </c>
      <c r="L6">
        <f>LCA_res_data!L6*Mult_res!L6</f>
        <v>33.868180846312967</v>
      </c>
      <c r="M6">
        <f>LCA_res_data!M6*Mult_res!M6</f>
        <v>93921.509515150887</v>
      </c>
      <c r="N6">
        <f>LCA_res_data!N6*Mult_res!N6</f>
        <v>5.649923486275253E-3</v>
      </c>
      <c r="O6">
        <f>LCA_res_data!O6*Mult_res!O6</f>
        <v>6.891485542677134E-5</v>
      </c>
      <c r="P6">
        <f>LCA_res_data!P6*Mult_res!P6</f>
        <v>1.466329086436007</v>
      </c>
      <c r="Q6">
        <f>LCA_res_data!Q6*Mult_res!Q6</f>
        <v>4274.2954017451048</v>
      </c>
      <c r="R6">
        <f>LCA_res_data!R6*Mult_res!R6</f>
        <v>5307.2402997026629</v>
      </c>
      <c r="S6">
        <f>LCA_res_data!S6*Mult_res!S6</f>
        <v>7.2034307818748906E-5</v>
      </c>
      <c r="U6" t="s">
        <v>4</v>
      </c>
      <c r="V6">
        <f t="shared" si="0"/>
        <v>0.23821846313303</v>
      </c>
      <c r="W6">
        <f t="shared" si="1"/>
        <v>6.7134184327443031E-2</v>
      </c>
      <c r="X6">
        <f t="shared" si="2"/>
        <v>0.1038484340967728</v>
      </c>
      <c r="Y6">
        <f t="shared" si="3"/>
        <v>3.5694613206020083E-2</v>
      </c>
      <c r="Z6">
        <f t="shared" si="4"/>
        <v>9.7144173731365635E-2</v>
      </c>
      <c r="AB6" t="s">
        <v>21</v>
      </c>
      <c r="AC6" s="12">
        <v>5.7328167753081465E-2</v>
      </c>
      <c r="AD6" s="12">
        <v>7.9065945904537902E-2</v>
      </c>
      <c r="AE6" s="12">
        <v>6.1538032751837821E-2</v>
      </c>
      <c r="AF6" s="12">
        <v>0.22278910969290375</v>
      </c>
      <c r="AG6" s="12">
        <v>0.22106362797655207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20</v>
      </c>
      <c r="AC7" s="12">
        <v>3.803046391930693E-2</v>
      </c>
      <c r="AD7" s="12">
        <v>0.32027844965071922</v>
      </c>
      <c r="AE7" s="12">
        <v>0.31276503710598724</v>
      </c>
      <c r="AF7" s="12">
        <v>0.34556503529513155</v>
      </c>
      <c r="AG7" s="12">
        <v>0.22537529771478909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0</v>
      </c>
      <c r="AC8" s="12">
        <v>3.405232864361428E-2</v>
      </c>
      <c r="AD8" s="12">
        <v>6.3815770360416482E-2</v>
      </c>
      <c r="AE8" s="12">
        <v>5.9724831474619371E-2</v>
      </c>
      <c r="AF8" s="12">
        <v>0.14390775427125033</v>
      </c>
      <c r="AG8" s="12">
        <v>6.5994914082993072E-2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8</v>
      </c>
      <c r="AC9" s="12">
        <v>1.8480295349432779E-2</v>
      </c>
      <c r="AD9" s="12">
        <v>0.1603757945620394</v>
      </c>
      <c r="AE9" s="12">
        <v>0.23429864546240475</v>
      </c>
      <c r="AF9" s="12">
        <v>9.1285553666451746E-2</v>
      </c>
      <c r="AG9" s="12">
        <v>0.17043713911163907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</v>
      </c>
      <c r="AC10" s="12">
        <v>1.378820140901812E-2</v>
      </c>
      <c r="AD10" s="12">
        <v>1.3081990976925728E-2</v>
      </c>
      <c r="AE10" s="12">
        <v>5.7094368830586766E-2</v>
      </c>
      <c r="AF10" s="12">
        <v>8.3879645042543305E-3</v>
      </c>
      <c r="AG10" s="12">
        <v>4.5355261264869724E-2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4</v>
      </c>
      <c r="AC11" s="12">
        <v>4.8264717999062111E-7</v>
      </c>
      <c r="AD11" s="12">
        <v>1.7465152947304432E-7</v>
      </c>
      <c r="AE11" s="12">
        <v>2.7697813552115327E-7</v>
      </c>
      <c r="AF11" s="12">
        <v>1.4857099663009976E-7</v>
      </c>
      <c r="AG11" s="12">
        <v>2.6407448115012617E-7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3</v>
      </c>
      <c r="AC12" s="12">
        <v>6.3665545043526071E-8</v>
      </c>
      <c r="AD12" s="12">
        <v>2.6234160730545582E-8</v>
      </c>
      <c r="AE12" s="12">
        <v>2.6448598984629415E-8</v>
      </c>
      <c r="AF12" s="12">
        <v>2.0348590639995262E-8</v>
      </c>
      <c r="AG12" s="12">
        <v>3.8990821704437658E-8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6</v>
      </c>
      <c r="AC13" s="12">
        <v>3.8995279268034033E-9</v>
      </c>
      <c r="AD13" s="12">
        <v>3.8652641343878006E-9</v>
      </c>
      <c r="AE13" s="12">
        <v>1.647583273854568E-8</v>
      </c>
      <c r="AF13" s="12">
        <v>2.9344039764623996E-9</v>
      </c>
      <c r="AG13" s="12">
        <v>1.3646458748345075E-8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13</v>
      </c>
      <c r="AC14" s="12">
        <v>3.8902324889876313E-9</v>
      </c>
      <c r="AD14" s="12">
        <v>4.0009717515970749E-7</v>
      </c>
      <c r="AE14" s="12">
        <v>4.4341696865763761E-8</v>
      </c>
      <c r="AF14" s="12">
        <v>3.6451265993751849E-9</v>
      </c>
      <c r="AG14" s="12">
        <v>1.0619301202417438E-8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24</v>
      </c>
      <c r="AC15" s="12">
        <v>3.8892036318583183E-9</v>
      </c>
      <c r="AD15" s="12">
        <v>2.1675445692704286E-8</v>
      </c>
      <c r="AE15" s="12">
        <v>1.7762795956146516E-8</v>
      </c>
      <c r="AF15" s="12">
        <v>4.8063674738106768E-8</v>
      </c>
      <c r="AG15" s="12">
        <v>9.4533256571657969E-9</v>
      </c>
    </row>
    <row r="16" spans="1:33" x14ac:dyDescent="0.3">
      <c r="C16" t="s">
        <v>0</v>
      </c>
      <c r="D16">
        <f>LCA_res_data!D16*Mult_res!D16</f>
        <v>7.3990328295389798</v>
      </c>
      <c r="E16">
        <f>LCA_res_data!E16*Mult_res!E16</f>
        <v>2308.6948419999999</v>
      </c>
      <c r="F16">
        <f>LCA_res_data!F16*Mult_res!F16</f>
        <v>60349.911665155516</v>
      </c>
      <c r="G16">
        <f>LCA_res_data!G16*Mult_res!G16</f>
        <v>0.19584104444849584</v>
      </c>
      <c r="H16">
        <f>LCA_res_data!H16*Mult_res!H16</f>
        <v>2.383467913195096</v>
      </c>
      <c r="I16">
        <f>LCA_res_data!I16*Mult_res!I16</f>
        <v>24.397513745029439</v>
      </c>
      <c r="J16">
        <f>LCA_res_data!J16*Mult_res!J16</f>
        <v>1.8807763329553881E-6</v>
      </c>
      <c r="K16">
        <f>LCA_res_data!K16*Mult_res!K16</f>
        <v>3.5048971331569912E-5</v>
      </c>
      <c r="L16">
        <f>LCA_res_data!L16*Mult_res!L16</f>
        <v>3607.3188346468501</v>
      </c>
      <c r="M16">
        <f>LCA_res_data!M16*Mult_res!M16</f>
        <v>37744.091915759484</v>
      </c>
      <c r="N16">
        <f>LCA_res_data!N16*Mult_res!N16</f>
        <v>3.1171636254120571E-2</v>
      </c>
      <c r="O16">
        <f>LCA_res_data!O16*Mult_res!O16</f>
        <v>9.809881382343183E-5</v>
      </c>
      <c r="P16">
        <f>LCA_res_data!P16*Mult_res!P16</f>
        <v>7.8403784145650288</v>
      </c>
      <c r="Q16">
        <f>LCA_res_data!Q16*Mult_res!Q16</f>
        <v>2351.7531977607891</v>
      </c>
      <c r="R16">
        <f>LCA_res_data!R16*Mult_res!R16</f>
        <v>95343.127690630194</v>
      </c>
      <c r="S16">
        <f>LCA_res_data!S16*Mult_res!S16</f>
        <v>2.4279780783651502E-4</v>
      </c>
      <c r="U16" t="s">
        <v>0</v>
      </c>
      <c r="V16">
        <f t="shared" si="0"/>
        <v>9.5732485720681632E-2</v>
      </c>
      <c r="W16">
        <f t="shared" si="1"/>
        <v>0.13972245689350557</v>
      </c>
      <c r="X16">
        <f t="shared" si="2"/>
        <v>0.12754876909858273</v>
      </c>
      <c r="Y16">
        <f t="shared" si="3"/>
        <v>0.19693355171843471</v>
      </c>
      <c r="Z16">
        <f t="shared" si="4"/>
        <v>0.13828264100518367</v>
      </c>
      <c r="AB16" t="s">
        <v>17</v>
      </c>
      <c r="AC16" s="12">
        <v>1.3671737822948139E-9</v>
      </c>
      <c r="AD16" s="12">
        <v>3.9858558070511552E-9</v>
      </c>
      <c r="AE16" s="12">
        <v>2.1762078302185439E-9</v>
      </c>
      <c r="AF16" s="12">
        <v>1.4629121644790117E-8</v>
      </c>
      <c r="AG16" s="12">
        <v>1.3905545047573582E-9</v>
      </c>
    </row>
    <row r="17" spans="3:33" x14ac:dyDescent="0.3">
      <c r="C17" t="s">
        <v>8</v>
      </c>
      <c r="D17">
        <f>LCA_res_data!D17*Mult_res!D17</f>
        <v>12.804751628012573</v>
      </c>
      <c r="E17">
        <f>LCA_res_data!E17*Mult_res!E17</f>
        <v>6527.8008470000004</v>
      </c>
      <c r="F17">
        <f>LCA_res_data!F17*Mult_res!F17</f>
        <v>105890.03195290256</v>
      </c>
      <c r="G17">
        <f>LCA_res_data!G17*Mult_res!G17</f>
        <v>0.22012943412130206</v>
      </c>
      <c r="H17">
        <f>LCA_res_data!H17*Mult_res!H17</f>
        <v>4.6755471083778284</v>
      </c>
      <c r="I17">
        <f>LCA_res_data!I17*Mult_res!I17</f>
        <v>49.295500752606237</v>
      </c>
      <c r="J17">
        <f>LCA_res_data!J17*Mult_res!J17</f>
        <v>3.0427898091528489E-6</v>
      </c>
      <c r="K17">
        <f>LCA_res_data!K17*Mult_res!K17</f>
        <v>3.3241782176163461E-5</v>
      </c>
      <c r="L17">
        <f>LCA_res_data!L17*Mult_res!L17</f>
        <v>2962.9610484188729</v>
      </c>
      <c r="M17">
        <f>LCA_res_data!M17*Mult_res!M17</f>
        <v>9161.6705040405868</v>
      </c>
      <c r="N17">
        <f>LCA_res_data!N17*Mult_res!N17</f>
        <v>8.8438435983423502E-3</v>
      </c>
      <c r="O17">
        <f>LCA_res_data!O17*Mult_res!O17</f>
        <v>1.1331336056038724E-4</v>
      </c>
      <c r="P17">
        <f>LCA_res_data!P17*Mult_res!P17</f>
        <v>37.827919362609094</v>
      </c>
      <c r="Q17">
        <f>LCA_res_data!Q17*Mult_res!Q17</f>
        <v>690.21999451681006</v>
      </c>
      <c r="R17">
        <f>LCA_res_data!R17*Mult_res!R17</f>
        <v>476187.70716075919</v>
      </c>
      <c r="S17">
        <f>LCA_res_data!S17*Mult_res!S17</f>
        <v>5.852426941052629E-3</v>
      </c>
      <c r="U17" t="s">
        <v>8</v>
      </c>
      <c r="V17">
        <f t="shared" si="0"/>
        <v>2.3237265653739261E-2</v>
      </c>
      <c r="W17">
        <f t="shared" si="1"/>
        <v>0.15705096680126304</v>
      </c>
      <c r="X17">
        <f t="shared" si="2"/>
        <v>0.22379723288311648</v>
      </c>
      <c r="Y17">
        <f t="shared" si="3"/>
        <v>5.5872894077983237E-2</v>
      </c>
      <c r="Z17">
        <f t="shared" si="4"/>
        <v>0.15972946204697341</v>
      </c>
      <c r="AB17" t="s">
        <v>1</v>
      </c>
      <c r="AC17" s="12">
        <v>1.070563654040161E-9</v>
      </c>
      <c r="AD17" s="12">
        <v>1.3379333027620013E-9</v>
      </c>
      <c r="AE17" s="12">
        <v>4.6396226379016681E-9</v>
      </c>
      <c r="AF17" s="12">
        <v>7.912015664657151E-10</v>
      </c>
      <c r="AG17" s="12">
        <v>5.2763802537363087E-9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9</v>
      </c>
      <c r="AC18" s="12">
        <v>3.7621740085674825E-10</v>
      </c>
      <c r="AD18" s="12">
        <v>1.0665387426647366E-9</v>
      </c>
      <c r="AE18" s="12">
        <v>7.9600338223201754E-10</v>
      </c>
      <c r="AF18" s="12">
        <v>3.7626045592378646E-9</v>
      </c>
      <c r="AG18" s="12">
        <v>4.1241529570234043E-10</v>
      </c>
    </row>
    <row r="19" spans="3:33" x14ac:dyDescent="0.3">
      <c r="C19" t="s">
        <v>9</v>
      </c>
      <c r="D19">
        <f>LCA_res_data!D19*Mult_res!D19</f>
        <v>5.4431446099448723E-5</v>
      </c>
      <c r="E19">
        <f>LCA_res_data!E19*Mult_res!E19</f>
        <v>-6.1850000000000004E-3</v>
      </c>
      <c r="F19">
        <f>LCA_res_data!F19*Mult_res!F19</f>
        <v>0.4285187162072096</v>
      </c>
      <c r="G19">
        <f>LCA_res_data!G19*Mult_res!G19</f>
        <v>1.7437551881502416E-6</v>
      </c>
      <c r="H19">
        <f>LCA_res_data!H19*Mult_res!H19</f>
        <v>8.6901426319293639E-6</v>
      </c>
      <c r="I19">
        <f>LCA_res_data!I19*Mult_res!I19</f>
        <v>9.3012625088554902E-5</v>
      </c>
      <c r="J19">
        <f>LCA_res_data!J19*Mult_res!J19</f>
        <v>1.3825432514649154E-11</v>
      </c>
      <c r="K19">
        <f>LCA_res_data!K19*Mult_res!K19</f>
        <v>2.742190129215558E-10</v>
      </c>
      <c r="L19">
        <f>LCA_res_data!L19*Mult_res!L19</f>
        <v>2.9577631309312732E-3</v>
      </c>
      <c r="M19">
        <f>LCA_res_data!M19*Mult_res!M19</f>
        <v>0.22216427308857345</v>
      </c>
      <c r="N19">
        <f>LCA_res_data!N19*Mult_res!N19</f>
        <v>4.3420733688566627E-7</v>
      </c>
      <c r="O19">
        <f>LCA_res_data!O19*Mult_res!O19</f>
        <v>3.2660379642524511E-10</v>
      </c>
      <c r="P19">
        <f>LCA_res_data!P19*Mult_res!P19</f>
        <v>2.6660576134650477E-5</v>
      </c>
      <c r="Q19">
        <f>LCA_res_data!Q19*Mult_res!Q19</f>
        <v>7.5957663190060684E-2</v>
      </c>
      <c r="R19">
        <f>LCA_res_data!R19*Mult_res!R19</f>
        <v>6.3746724461525794E-2</v>
      </c>
      <c r="S19">
        <f>LCA_res_data!S19*Mult_res!S19</f>
        <v>5.2099148555281253E-10</v>
      </c>
      <c r="U19" t="s">
        <v>9</v>
      </c>
      <c r="V19">
        <f t="shared" si="0"/>
        <v>5.6348787377282729E-7</v>
      </c>
      <c r="W19">
        <f t="shared" si="1"/>
        <v>1.2440791448762116E-6</v>
      </c>
      <c r="X19">
        <f t="shared" si="2"/>
        <v>9.0566884490556835E-7</v>
      </c>
      <c r="Y19">
        <f t="shared" si="3"/>
        <v>2.7431987316287771E-6</v>
      </c>
      <c r="Z19">
        <f t="shared" si="4"/>
        <v>4.6038921136490333E-7</v>
      </c>
      <c r="AB19" t="s">
        <v>16</v>
      </c>
      <c r="AC19" s="12">
        <v>2.9777830345179731E-12</v>
      </c>
      <c r="AD19" s="12">
        <v>2.0181481188518436E-11</v>
      </c>
      <c r="AE19" s="12">
        <v>2.0991476212788467E-11</v>
      </c>
      <c r="AF19" s="12">
        <v>5.5172953122441039E-11</v>
      </c>
      <c r="AG19" s="12">
        <v>1.2952004981434767E-11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4.7331101385050207</v>
      </c>
      <c r="E23">
        <f>LCA_res_data!E23*Mult_res!E23</f>
        <v>713.61263899999994</v>
      </c>
      <c r="F23">
        <f>LCA_res_data!F23*Mult_res!F23</f>
        <v>36045.147940362687</v>
      </c>
      <c r="G23">
        <f>LCA_res_data!G23*Mult_res!G23</f>
        <v>0.20050352945230596</v>
      </c>
      <c r="H23">
        <f>LCA_res_data!H23*Mult_res!H23</f>
        <v>0.62274022005571783</v>
      </c>
      <c r="I23">
        <f>LCA_res_data!I23*Mult_res!I23</f>
        <v>6.5817176175556469</v>
      </c>
      <c r="J23">
        <f>LCA_res_data!J23*Mult_res!J23</f>
        <v>1.4542594650056385E-6</v>
      </c>
      <c r="K23">
        <f>LCA_res_data!K23*Mult_res!K23</f>
        <v>3.1819313586694868E-5</v>
      </c>
      <c r="L23">
        <f>LCA_res_data!L23*Mult_res!L23</f>
        <v>330.14186199793255</v>
      </c>
      <c r="M23">
        <f>LCA_res_data!M23*Mult_res!M23</f>
        <v>24839.944688376851</v>
      </c>
      <c r="N23">
        <f>LCA_res_data!N23*Mult_res!N23</f>
        <v>5.194196711982265E-2</v>
      </c>
      <c r="O23">
        <f>LCA_res_data!O23*Mult_res!O23</f>
        <v>3.3881766298354987E-5</v>
      </c>
      <c r="P23">
        <f>LCA_res_data!P23*Mult_res!P23</f>
        <v>1.9840644455635408</v>
      </c>
      <c r="Q23">
        <f>LCA_res_data!Q23*Mult_res!Q23</f>
        <v>8584.9817105178881</v>
      </c>
      <c r="R23">
        <f>LCA_res_data!R23*Mult_res!R23</f>
        <v>6438.0005942176804</v>
      </c>
      <c r="S23">
        <f>LCA_res_data!S23*Mult_res!S23</f>
        <v>4.6103359524004103E-5</v>
      </c>
      <c r="U23" t="s">
        <v>17</v>
      </c>
      <c r="V23">
        <f t="shared" si="0"/>
        <v>6.3002963629114742E-2</v>
      </c>
      <c r="W23">
        <f t="shared" si="1"/>
        <v>0.14304889881376812</v>
      </c>
      <c r="X23">
        <f t="shared" si="2"/>
        <v>7.6180960749012358E-2</v>
      </c>
      <c r="Y23">
        <f t="shared" si="3"/>
        <v>0.32815460775809113</v>
      </c>
      <c r="Z23">
        <f t="shared" si="4"/>
        <v>4.7760619553361354E-2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16.80800246175372</v>
      </c>
      <c r="E26">
        <f>LCA_res_data!E26*Mult_res!E26</f>
        <v>4286.2027740000003</v>
      </c>
      <c r="F26">
        <f>LCA_res_data!F26*Mult_res!F26</f>
        <v>114627.18061960186</v>
      </c>
      <c r="G26">
        <f>LCA_res_data!G26*Mult_res!G26</f>
        <v>0.3564930963143963</v>
      </c>
      <c r="H26">
        <f>LCA_res_data!H26*Mult_res!H26</f>
        <v>3.5337287698758812</v>
      </c>
      <c r="I26">
        <f>LCA_res_data!I26*Mult_res!I26</f>
        <v>36.073893818055005</v>
      </c>
      <c r="J26">
        <f>LCA_res_data!J26*Mult_res!J26</f>
        <v>1.8717436517487969E-6</v>
      </c>
      <c r="K26">
        <f>LCA_res_data!K26*Mult_res!K26</f>
        <v>4.2218007841004662E-5</v>
      </c>
      <c r="L26">
        <f>LCA_res_data!L26*Mult_res!L26</f>
        <v>856.57277948995181</v>
      </c>
      <c r="M26">
        <f>LCA_res_data!M26*Mult_res!M26</f>
        <v>15289.084966092827</v>
      </c>
      <c r="N26">
        <f>LCA_res_data!N26*Mult_res!N26</f>
        <v>2.7148941602875627E-2</v>
      </c>
      <c r="O26">
        <f>LCA_res_data!O26*Mult_res!O26</f>
        <v>1.2150868131037897E-4</v>
      </c>
      <c r="P26">
        <f>LCA_res_data!P26*Mult_res!P26</f>
        <v>23.015435265019043</v>
      </c>
      <c r="Q26">
        <f>LCA_res_data!Q26*Mult_res!Q26</f>
        <v>1631.614010056134</v>
      </c>
      <c r="R26">
        <f>LCA_res_data!R26*Mult_res!R26</f>
        <v>265199.75326597464</v>
      </c>
      <c r="S26">
        <f>LCA_res_data!S26*Mult_res!S26</f>
        <v>1.5971556894768405E-3</v>
      </c>
      <c r="U26" t="s">
        <v>20</v>
      </c>
      <c r="V26">
        <f t="shared" si="0"/>
        <v>3.8778575239417523E-2</v>
      </c>
      <c r="W26">
        <f t="shared" si="1"/>
        <v>0.25433938745011186</v>
      </c>
      <c r="X26">
        <f t="shared" si="2"/>
        <v>0.24226308522855167</v>
      </c>
      <c r="Y26">
        <f t="shared" si="3"/>
        <v>0.17151930850418265</v>
      </c>
      <c r="Z26">
        <f t="shared" si="4"/>
        <v>0.17128179946089173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  <c r="U28" t="s">
        <v>24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B28" t="s">
        <v>18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9.8413874144691409</v>
      </c>
      <c r="E35">
        <f>LCA_res_data!E35*Mult_res!E35</f>
        <v>-16159.075988000002</v>
      </c>
      <c r="F35">
        <f>LCA_res_data!F35*Mult_res!F35</f>
        <v>32215.938471610378</v>
      </c>
      <c r="G35">
        <f>LCA_res_data!G35*Mult_res!G35</f>
        <v>0.1368014401500787</v>
      </c>
      <c r="H35">
        <f>LCA_res_data!H35*Mult_res!H35</f>
        <v>9.8893266078797328</v>
      </c>
      <c r="I35">
        <f>LCA_res_data!I35*Mult_res!I35</f>
        <v>41.969540308402202</v>
      </c>
      <c r="J35">
        <f>LCA_res_data!J35*Mult_res!J35</f>
        <v>-1.5422136202324704E-7</v>
      </c>
      <c r="K35">
        <f>LCA_res_data!K35*Mult_res!K35</f>
        <v>-4.91588769445803E-5</v>
      </c>
      <c r="L35">
        <f>LCA_res_data!L35*Mult_res!L35</f>
        <v>40.849188300431933</v>
      </c>
      <c r="M35">
        <f>LCA_res_data!M35*Mult_res!M35</f>
        <v>89489.483186661804</v>
      </c>
      <c r="N35">
        <f>LCA_res_data!N35*Mult_res!N35</f>
        <v>7.2377538528639951E-3</v>
      </c>
      <c r="O35">
        <f>LCA_res_data!O35*Mult_res!O35</f>
        <v>8.8969702044445399E-5</v>
      </c>
      <c r="P35">
        <f>LCA_res_data!P35*Mult_res!P35</f>
        <v>2.9319965755266058</v>
      </c>
      <c r="Q35">
        <f>LCA_res_data!Q35*Mult_res!Q35</f>
        <v>1648.1233324617174</v>
      </c>
      <c r="R35">
        <f>LCA_res_data!R35*Mult_res!R35</f>
        <v>6112.3995692286144</v>
      </c>
      <c r="S35">
        <f>LCA_res_data!S35*Mult_res!S35</f>
        <v>6.4524353128906644E-5</v>
      </c>
      <c r="U35" t="s">
        <v>12</v>
      </c>
      <c r="V35">
        <f t="shared" si="0"/>
        <v>0.22697726283729283</v>
      </c>
      <c r="W35">
        <f t="shared" si="1"/>
        <v>9.7600752580574074E-2</v>
      </c>
      <c r="X35">
        <f t="shared" si="2"/>
        <v>6.8087975343004037E-2</v>
      </c>
      <c r="Y35">
        <f t="shared" si="3"/>
        <v>4.5726074854985324E-2</v>
      </c>
      <c r="Z35">
        <f t="shared" si="4"/>
        <v>0.12541400745471112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3.8830112805376102</v>
      </c>
      <c r="E36">
        <f>LCA_res_data!E36*Mult_res!E36</f>
        <v>-7483.0800330000002</v>
      </c>
      <c r="F36">
        <f>LCA_res_data!F36*Mult_res!F36</f>
        <v>46580.51455455707</v>
      </c>
      <c r="G36">
        <f>LCA_res_data!G36*Mult_res!G36</f>
        <v>8.731987677572986E-2</v>
      </c>
      <c r="H36">
        <f>LCA_res_data!H36*Mult_res!H36</f>
        <v>4.8915137627212246</v>
      </c>
      <c r="I36">
        <f>LCA_res_data!I36*Mult_res!I36</f>
        <v>15.589404029210991</v>
      </c>
      <c r="J36">
        <f>LCA_res_data!J36*Mult_res!J36</f>
        <v>4.3546982583484459E-7</v>
      </c>
      <c r="K36">
        <f>LCA_res_data!K36*Mult_res!K36</f>
        <v>1.9092760306982011E-5</v>
      </c>
      <c r="L36">
        <f>LCA_res_data!L36*Mult_res!L36</f>
        <v>20.465015006970699</v>
      </c>
      <c r="M36">
        <f>LCA_res_data!M36*Mult_res!M36</f>
        <v>94894.207964560323</v>
      </c>
      <c r="N36">
        <f>LCA_res_data!N36*Mult_res!N36</f>
        <v>4.3226047867049779E-3</v>
      </c>
      <c r="O36">
        <f>LCA_res_data!O36*Mult_res!O36</f>
        <v>3.5134857951520645E-5</v>
      </c>
      <c r="P36">
        <f>LCA_res_data!P36*Mult_res!P36</f>
        <v>1.3032329804238436</v>
      </c>
      <c r="Q36">
        <f>LCA_res_data!Q36*Mult_res!Q36</f>
        <v>1302.8798059605556</v>
      </c>
      <c r="R36">
        <f>LCA_res_data!R36*Mult_res!R36</f>
        <v>3084.8585852663959</v>
      </c>
      <c r="S36">
        <f>LCA_res_data!S36*Mult_res!S36</f>
        <v>3.325212640712862E-5</v>
      </c>
      <c r="U36" t="s">
        <v>11</v>
      </c>
      <c r="V36">
        <f t="shared" si="0"/>
        <v>0.24068557349897676</v>
      </c>
      <c r="W36">
        <f t="shared" si="1"/>
        <v>6.2298216153313817E-2</v>
      </c>
      <c r="X36">
        <f t="shared" si="2"/>
        <v>9.8447323806817075E-2</v>
      </c>
      <c r="Y36">
        <f t="shared" si="3"/>
        <v>2.7308990339202664E-2</v>
      </c>
      <c r="Z36">
        <f t="shared" si="4"/>
        <v>4.9527010159604437E-2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19</v>
      </c>
      <c r="AC37" s="12">
        <v>-2.0188242178809998E-8</v>
      </c>
      <c r="AD37" s="12">
        <v>-1.671868618060811E-7</v>
      </c>
      <c r="AE37" s="12">
        <v>-1.3446690984160381E-7</v>
      </c>
      <c r="AF37" s="12">
        <v>-4.6355234476533368E-7</v>
      </c>
      <c r="AG37" s="12">
        <v>-1.2076211253845791E-7</v>
      </c>
    </row>
    <row r="39" spans="3:33" x14ac:dyDescent="0.3">
      <c r="D39">
        <f>SUM(D3:D37)</f>
        <v>92.597271692640433</v>
      </c>
      <c r="E39">
        <f>SUM(E3:E37)</f>
        <v>-9137.4325119999994</v>
      </c>
      <c r="F39">
        <f t="shared" ref="F39:P39" si="5">SUM(F3:F37)</f>
        <v>473151.6587079796</v>
      </c>
      <c r="G39">
        <f t="shared" si="5"/>
        <v>1.4016432920139892</v>
      </c>
      <c r="H39">
        <f>SUM(H3:H37)</f>
        <v>36.752660126197966</v>
      </c>
      <c r="I39">
        <f t="shared" si="5"/>
        <v>315.12230374901537</v>
      </c>
      <c r="J39">
        <f t="shared" si="5"/>
        <v>1.0003034098617737E-5</v>
      </c>
      <c r="K39">
        <f t="shared" si="5"/>
        <v>1.5389625573562329E-4</v>
      </c>
      <c r="L39">
        <f t="shared" si="5"/>
        <v>8247.484408285085</v>
      </c>
      <c r="M39">
        <f t="shared" si="5"/>
        <v>394266.28935432952</v>
      </c>
      <c r="N39">
        <f t="shared" si="5"/>
        <v>0.15828504580412051</v>
      </c>
      <c r="O39">
        <f t="shared" si="5"/>
        <v>7.0940801470341093E-4</v>
      </c>
      <c r="P39">
        <f t="shared" si="5"/>
        <v>83.937655790479013</v>
      </c>
      <c r="Q39">
        <f>SUM(Q3:Q37)</f>
        <v>30641.140467827892</v>
      </c>
      <c r="R39">
        <f>SUM(R3:R37)</f>
        <v>867716.67872966442</v>
      </c>
      <c r="S39">
        <f>SUM(S3:S37)</f>
        <v>7.9867320500738876E-3</v>
      </c>
    </row>
    <row r="40" spans="3:33" x14ac:dyDescent="0.3">
      <c r="D40">
        <f>D39</f>
        <v>92.597271692640433</v>
      </c>
      <c r="E40">
        <f>E39/1000</f>
        <v>-9.1374325120000002</v>
      </c>
      <c r="F40">
        <f t="shared" ref="F40:Q40" si="6">F39</f>
        <v>473151.6587079796</v>
      </c>
      <c r="G40">
        <f t="shared" si="6"/>
        <v>1.4016432920139892</v>
      </c>
      <c r="H40">
        <f t="shared" si="6"/>
        <v>36.752660126197966</v>
      </c>
      <c r="I40">
        <f t="shared" si="6"/>
        <v>315.12230374901537</v>
      </c>
      <c r="J40">
        <f t="shared" si="6"/>
        <v>1.0003034098617737E-5</v>
      </c>
      <c r="K40">
        <f t="shared" si="6"/>
        <v>1.5389625573562329E-4</v>
      </c>
      <c r="L40">
        <f t="shared" si="6"/>
        <v>8247.484408285085</v>
      </c>
      <c r="M40">
        <f t="shared" si="6"/>
        <v>394266.28935432952</v>
      </c>
      <c r="N40">
        <f t="shared" si="6"/>
        <v>0.15828504580412051</v>
      </c>
      <c r="O40">
        <f t="shared" si="6"/>
        <v>7.0940801470341093E-4</v>
      </c>
      <c r="P40">
        <f t="shared" si="6"/>
        <v>83.937655790479013</v>
      </c>
      <c r="Q40">
        <f t="shared" si="6"/>
        <v>30641.140467827892</v>
      </c>
      <c r="R40">
        <f t="shared" ref="R40:S40" si="7">R39</f>
        <v>867716.67872966442</v>
      </c>
      <c r="S40">
        <f t="shared" si="7"/>
        <v>7.9867320500738876E-3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7.561E-3</v>
      </c>
      <c r="G3" t="s">
        <v>144</v>
      </c>
      <c r="H3" s="17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7">
        <v>0</v>
      </c>
      <c r="I4">
        <v>0</v>
      </c>
      <c r="K4" t="s">
        <v>144</v>
      </c>
      <c r="L4" s="17">
        <v>0</v>
      </c>
      <c r="M4">
        <v>0</v>
      </c>
      <c r="P4" t="s">
        <v>19</v>
      </c>
      <c r="Q4">
        <v>0</v>
      </c>
      <c r="R4">
        <v>7.561E-3</v>
      </c>
      <c r="S4">
        <v>0</v>
      </c>
    </row>
    <row r="5" spans="1:19" x14ac:dyDescent="0.3">
      <c r="C5" t="s">
        <v>21</v>
      </c>
      <c r="D5">
        <v>926.23909000000003</v>
      </c>
      <c r="G5" t="s">
        <v>34</v>
      </c>
      <c r="H5">
        <v>0</v>
      </c>
      <c r="I5">
        <v>0</v>
      </c>
      <c r="K5" t="s">
        <v>145</v>
      </c>
      <c r="L5" s="17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-257.828059</v>
      </c>
      <c r="G6" t="s">
        <v>35</v>
      </c>
      <c r="H6">
        <v>0</v>
      </c>
      <c r="I6">
        <v>0</v>
      </c>
      <c r="K6" t="s">
        <v>34</v>
      </c>
      <c r="L6">
        <v>0</v>
      </c>
      <c r="M6">
        <v>0</v>
      </c>
      <c r="P6" t="s">
        <v>21</v>
      </c>
      <c r="Q6">
        <v>0</v>
      </c>
      <c r="R6">
        <v>926.23909000000003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7">
        <v>0</v>
      </c>
      <c r="I7">
        <v>0</v>
      </c>
      <c r="K7" t="s">
        <v>35</v>
      </c>
      <c r="L7">
        <v>0</v>
      </c>
      <c r="M7">
        <v>0</v>
      </c>
      <c r="P7" t="s">
        <v>4</v>
      </c>
      <c r="Q7">
        <v>0</v>
      </c>
      <c r="R7">
        <v>-257.828059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 s="17">
        <v>0</v>
      </c>
      <c r="I8">
        <v>0</v>
      </c>
      <c r="K8" t="s">
        <v>36</v>
      </c>
      <c r="L8" s="17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 s="17">
        <v>0</v>
      </c>
      <c r="I9">
        <v>0</v>
      </c>
      <c r="K9" t="s">
        <v>37</v>
      </c>
      <c r="L9" s="17">
        <v>0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7">
        <v>14.447677000000001</v>
      </c>
      <c r="I10">
        <v>10131.652491000001</v>
      </c>
      <c r="K10" t="s">
        <v>38</v>
      </c>
      <c r="L10" s="17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0</v>
      </c>
      <c r="I11">
        <v>0</v>
      </c>
      <c r="K11" t="s">
        <v>39</v>
      </c>
      <c r="L11" s="17">
        <v>14.447677000000001</v>
      </c>
      <c r="M11">
        <v>10131.652491000001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7">
        <v>0</v>
      </c>
      <c r="I12">
        <v>0</v>
      </c>
      <c r="K12" t="s">
        <v>40</v>
      </c>
      <c r="L12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 s="17">
        <v>21.641276999999999</v>
      </c>
      <c r="I13">
        <v>768.82171700000004</v>
      </c>
      <c r="K13" t="s">
        <v>41</v>
      </c>
      <c r="L13" s="17">
        <v>0</v>
      </c>
      <c r="M13">
        <v>0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>
        <v>0</v>
      </c>
      <c r="I14">
        <v>0</v>
      </c>
      <c r="K14" t="s">
        <v>42</v>
      </c>
      <c r="L14" s="17">
        <v>21.641276999999999</v>
      </c>
      <c r="M14">
        <v>768.82171700000004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7">
        <v>0</v>
      </c>
      <c r="I15">
        <v>0</v>
      </c>
      <c r="K15" t="s">
        <v>43</v>
      </c>
      <c r="L15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2308.6948419999999</v>
      </c>
      <c r="G16" t="s">
        <v>45</v>
      </c>
      <c r="H16" s="17">
        <v>0</v>
      </c>
      <c r="I16">
        <v>0</v>
      </c>
      <c r="K16" t="s">
        <v>44</v>
      </c>
      <c r="L16" s="17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6527.8008470000004</v>
      </c>
      <c r="G17" t="s">
        <v>46</v>
      </c>
      <c r="H17" s="17">
        <v>0</v>
      </c>
      <c r="I17">
        <v>0</v>
      </c>
      <c r="K17" t="s">
        <v>45</v>
      </c>
      <c r="L17" s="17">
        <v>0</v>
      </c>
      <c r="M17">
        <v>0</v>
      </c>
      <c r="P17" t="s">
        <v>0</v>
      </c>
      <c r="Q17">
        <v>0</v>
      </c>
      <c r="R17">
        <v>2308.6948419999999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7">
        <v>0</v>
      </c>
      <c r="I18">
        <v>0</v>
      </c>
      <c r="K18" t="s">
        <v>46</v>
      </c>
      <c r="L18" s="17">
        <v>0</v>
      </c>
      <c r="M18">
        <v>0</v>
      </c>
      <c r="P18" t="s">
        <v>8</v>
      </c>
      <c r="Q18">
        <v>0</v>
      </c>
      <c r="R18">
        <v>6527.8008470000004</v>
      </c>
      <c r="S18">
        <v>0</v>
      </c>
    </row>
    <row r="19" spans="3:19" x14ac:dyDescent="0.3">
      <c r="C19" t="s">
        <v>9</v>
      </c>
      <c r="D19">
        <v>-6.1850000000000004E-3</v>
      </c>
      <c r="G19" t="s">
        <v>47</v>
      </c>
      <c r="H19" s="17">
        <v>0</v>
      </c>
      <c r="I19">
        <v>0</v>
      </c>
      <c r="K19" t="s">
        <v>48</v>
      </c>
      <c r="L19" s="17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 s="17">
        <v>0</v>
      </c>
      <c r="I20">
        <v>0</v>
      </c>
      <c r="K20" t="s">
        <v>47</v>
      </c>
      <c r="L20" s="17">
        <v>0</v>
      </c>
      <c r="M20">
        <v>0</v>
      </c>
      <c r="P20" t="s">
        <v>9</v>
      </c>
      <c r="Q20">
        <v>0</v>
      </c>
      <c r="R20">
        <v>-6.1850000000000004E-3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9454.3025699999998</v>
      </c>
      <c r="I21">
        <v>1403.9348890000001</v>
      </c>
      <c r="K21" t="s">
        <v>49</v>
      </c>
      <c r="L21" s="17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7">
        <v>0</v>
      </c>
      <c r="I22">
        <v>0</v>
      </c>
      <c r="K22" t="s">
        <v>50</v>
      </c>
      <c r="L22">
        <v>9454.3025699999998</v>
      </c>
      <c r="M22">
        <v>1403.9348890000001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713.61263899999994</v>
      </c>
      <c r="G23" t="s">
        <v>52</v>
      </c>
      <c r="H23" s="17">
        <v>0</v>
      </c>
      <c r="I23">
        <v>0</v>
      </c>
      <c r="K23" t="s">
        <v>51</v>
      </c>
      <c r="L23" s="17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 s="17">
        <v>0</v>
      </c>
      <c r="I24">
        <v>0</v>
      </c>
      <c r="K24" t="s">
        <v>52</v>
      </c>
      <c r="L24" s="17">
        <v>0</v>
      </c>
      <c r="M24">
        <v>0</v>
      </c>
      <c r="P24" t="s">
        <v>17</v>
      </c>
      <c r="Q24">
        <v>0</v>
      </c>
      <c r="R24">
        <v>713.61263899999994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K25" t="s">
        <v>53</v>
      </c>
      <c r="L25" s="17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4286.2027740000003</v>
      </c>
      <c r="G26" t="s">
        <v>55</v>
      </c>
      <c r="H26" s="17">
        <v>0</v>
      </c>
      <c r="I26">
        <v>0</v>
      </c>
      <c r="K26" t="s">
        <v>54</v>
      </c>
      <c r="L2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K27" t="s">
        <v>55</v>
      </c>
      <c r="L27" s="17">
        <v>0</v>
      </c>
      <c r="M27">
        <v>0</v>
      </c>
      <c r="P27" t="s">
        <v>20</v>
      </c>
      <c r="Q27">
        <v>0</v>
      </c>
      <c r="R27">
        <v>4286.2027740000003</v>
      </c>
      <c r="S27">
        <v>0</v>
      </c>
    </row>
    <row r="28" spans="3:19" x14ac:dyDescent="0.3">
      <c r="C28" t="s">
        <v>24</v>
      </c>
      <c r="D28">
        <v>0</v>
      </c>
      <c r="G28" t="s">
        <v>57</v>
      </c>
      <c r="H28" s="17">
        <v>0</v>
      </c>
      <c r="I28">
        <v>0</v>
      </c>
      <c r="K28" t="s">
        <v>56</v>
      </c>
      <c r="L28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7">
        <v>0</v>
      </c>
      <c r="I29">
        <v>0</v>
      </c>
      <c r="K29" t="s">
        <v>57</v>
      </c>
      <c r="L29" s="17">
        <v>0</v>
      </c>
      <c r="M29">
        <v>0</v>
      </c>
      <c r="P29" t="s">
        <v>24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58</v>
      </c>
      <c r="L30" s="17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0</v>
      </c>
      <c r="I31">
        <v>0</v>
      </c>
      <c r="K31" t="s">
        <v>59</v>
      </c>
      <c r="L31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7">
        <v>0</v>
      </c>
      <c r="I32">
        <v>0</v>
      </c>
      <c r="K32" t="s">
        <v>60</v>
      </c>
      <c r="L32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7">
        <v>0</v>
      </c>
      <c r="I33">
        <v>0</v>
      </c>
      <c r="K33" t="s">
        <v>61</v>
      </c>
      <c r="L33" s="17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7">
        <v>0</v>
      </c>
      <c r="I34">
        <v>0</v>
      </c>
      <c r="K34" t="s">
        <v>62</v>
      </c>
      <c r="L34" s="17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-16159.075988000001</v>
      </c>
      <c r="G35" t="s">
        <v>64</v>
      </c>
      <c r="H35" s="17">
        <v>0</v>
      </c>
      <c r="I35">
        <v>0</v>
      </c>
      <c r="K35" t="s">
        <v>63</v>
      </c>
      <c r="L35" s="17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-7483.0800330000002</v>
      </c>
      <c r="G36" t="s">
        <v>65</v>
      </c>
      <c r="H36" s="17">
        <v>0</v>
      </c>
      <c r="I36">
        <v>0</v>
      </c>
      <c r="K36" t="s">
        <v>64</v>
      </c>
      <c r="L36" s="17">
        <v>0</v>
      </c>
      <c r="M36">
        <v>0</v>
      </c>
      <c r="P36" t="s">
        <v>12</v>
      </c>
      <c r="Q36">
        <v>0</v>
      </c>
      <c r="R36">
        <v>-16159.075988000001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7">
        <v>0</v>
      </c>
      <c r="I37">
        <v>0</v>
      </c>
      <c r="K37" t="s">
        <v>65</v>
      </c>
      <c r="L37" s="17">
        <v>0</v>
      </c>
      <c r="M37">
        <v>0</v>
      </c>
      <c r="P37" t="s">
        <v>11</v>
      </c>
      <c r="Q37">
        <v>0</v>
      </c>
      <c r="R37">
        <v>-7483.0800330000002</v>
      </c>
      <c r="S37">
        <v>0</v>
      </c>
    </row>
    <row r="38" spans="3:19" x14ac:dyDescent="0.3">
      <c r="G38" t="s">
        <v>67</v>
      </c>
      <c r="H38" s="17">
        <v>0</v>
      </c>
      <c r="I38">
        <v>0</v>
      </c>
      <c r="K38" t="s">
        <v>66</v>
      </c>
      <c r="L38" s="17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-9.1374325119999984</v>
      </c>
      <c r="G39" t="s">
        <v>68</v>
      </c>
      <c r="H39" s="17">
        <v>0</v>
      </c>
      <c r="I39">
        <v>0</v>
      </c>
      <c r="K39" t="s">
        <v>67</v>
      </c>
      <c r="L39" s="17">
        <v>0</v>
      </c>
      <c r="M39">
        <v>0</v>
      </c>
    </row>
    <row r="40" spans="3:19" x14ac:dyDescent="0.3">
      <c r="G40" t="s">
        <v>69</v>
      </c>
      <c r="H40" s="17">
        <v>0</v>
      </c>
      <c r="I40">
        <v>0</v>
      </c>
      <c r="K40" t="s">
        <v>68</v>
      </c>
      <c r="L40" s="17">
        <v>0</v>
      </c>
      <c r="M40">
        <v>0</v>
      </c>
    </row>
    <row r="41" spans="3:19" x14ac:dyDescent="0.3">
      <c r="G41" t="s">
        <v>70</v>
      </c>
      <c r="H41">
        <v>0</v>
      </c>
      <c r="I41">
        <v>0</v>
      </c>
      <c r="K41" t="s">
        <v>69</v>
      </c>
      <c r="L41" s="17">
        <v>0</v>
      </c>
      <c r="M41">
        <v>0</v>
      </c>
    </row>
    <row r="42" spans="3:19" x14ac:dyDescent="0.3">
      <c r="G42" t="s">
        <v>71</v>
      </c>
      <c r="H42" s="17">
        <v>143.56055799999999</v>
      </c>
      <c r="I42">
        <v>1339.695011</v>
      </c>
      <c r="K42" t="s">
        <v>70</v>
      </c>
      <c r="L42">
        <v>0</v>
      </c>
      <c r="M42">
        <v>0</v>
      </c>
    </row>
    <row r="43" spans="3:19" x14ac:dyDescent="0.3">
      <c r="G43" t="s">
        <v>72</v>
      </c>
      <c r="H43">
        <v>0</v>
      </c>
      <c r="I43">
        <v>0</v>
      </c>
      <c r="K43" t="s">
        <v>71</v>
      </c>
      <c r="L43" s="17">
        <v>143.56055799999999</v>
      </c>
      <c r="M43">
        <v>1339.695011</v>
      </c>
    </row>
    <row r="44" spans="3:19" x14ac:dyDescent="0.3">
      <c r="G44" t="s">
        <v>73</v>
      </c>
      <c r="H44" s="17">
        <v>0</v>
      </c>
      <c r="I44">
        <v>0</v>
      </c>
      <c r="K44" t="s">
        <v>72</v>
      </c>
      <c r="L44">
        <v>0</v>
      </c>
      <c r="M44">
        <v>0</v>
      </c>
    </row>
    <row r="45" spans="3:19" x14ac:dyDescent="0.3">
      <c r="G45" t="s">
        <v>74</v>
      </c>
      <c r="H45" s="17">
        <v>0</v>
      </c>
      <c r="I45">
        <v>0</v>
      </c>
      <c r="K45" t="s">
        <v>73</v>
      </c>
      <c r="L45" s="17">
        <v>0</v>
      </c>
      <c r="M45">
        <v>0</v>
      </c>
    </row>
    <row r="46" spans="3:19" x14ac:dyDescent="0.3">
      <c r="G46" t="s">
        <v>75</v>
      </c>
      <c r="H46" s="17">
        <v>0</v>
      </c>
      <c r="I46">
        <v>0</v>
      </c>
      <c r="K46" t="s">
        <v>74</v>
      </c>
      <c r="L46" s="17">
        <v>0</v>
      </c>
      <c r="M46">
        <v>0</v>
      </c>
    </row>
    <row r="47" spans="3:19" x14ac:dyDescent="0.3">
      <c r="G47" t="s">
        <v>76</v>
      </c>
      <c r="H47" s="17">
        <v>0</v>
      </c>
      <c r="I47">
        <v>0</v>
      </c>
      <c r="K47" t="s">
        <v>75</v>
      </c>
      <c r="L47" s="17">
        <v>0</v>
      </c>
      <c r="M47">
        <v>0</v>
      </c>
    </row>
    <row r="48" spans="3:19" x14ac:dyDescent="0.3">
      <c r="G48" t="s">
        <v>77</v>
      </c>
      <c r="H48" s="17">
        <v>0</v>
      </c>
      <c r="I48">
        <v>0</v>
      </c>
      <c r="K48" t="s">
        <v>76</v>
      </c>
      <c r="L48" s="17">
        <v>0</v>
      </c>
      <c r="M48">
        <v>0</v>
      </c>
    </row>
    <row r="49" spans="7:13" x14ac:dyDescent="0.3">
      <c r="G49" t="s">
        <v>78</v>
      </c>
      <c r="H49" s="17">
        <v>0</v>
      </c>
      <c r="I49">
        <v>0</v>
      </c>
      <c r="K49" t="s">
        <v>77</v>
      </c>
      <c r="L49" s="17">
        <v>0</v>
      </c>
      <c r="M49">
        <v>0</v>
      </c>
    </row>
    <row r="50" spans="7:13" x14ac:dyDescent="0.3">
      <c r="G50" t="s">
        <v>79</v>
      </c>
      <c r="H50" s="17">
        <v>0</v>
      </c>
      <c r="I50">
        <v>0</v>
      </c>
      <c r="K50" t="s">
        <v>78</v>
      </c>
      <c r="L50" s="17">
        <v>0</v>
      </c>
      <c r="M50">
        <v>0</v>
      </c>
    </row>
    <row r="51" spans="7:13" x14ac:dyDescent="0.3">
      <c r="G51" t="s">
        <v>80</v>
      </c>
      <c r="H51" s="17">
        <v>0</v>
      </c>
      <c r="I51">
        <v>0</v>
      </c>
      <c r="K51" t="s">
        <v>79</v>
      </c>
      <c r="L51" s="17">
        <v>0</v>
      </c>
      <c r="M51">
        <v>0</v>
      </c>
    </row>
    <row r="52" spans="7:13" x14ac:dyDescent="0.3">
      <c r="G52" t="s">
        <v>81</v>
      </c>
      <c r="H52" s="17">
        <v>0</v>
      </c>
      <c r="I52">
        <v>0</v>
      </c>
      <c r="K52" t="s">
        <v>80</v>
      </c>
      <c r="L52" s="17">
        <v>0</v>
      </c>
      <c r="M52">
        <v>0</v>
      </c>
    </row>
    <row r="53" spans="7:13" x14ac:dyDescent="0.3">
      <c r="G53" t="s">
        <v>82</v>
      </c>
      <c r="H53" s="17">
        <v>0</v>
      </c>
      <c r="I53">
        <v>0</v>
      </c>
      <c r="K53" t="s">
        <v>81</v>
      </c>
      <c r="L53" s="17">
        <v>0</v>
      </c>
      <c r="M53">
        <v>0</v>
      </c>
    </row>
    <row r="54" spans="7:13" x14ac:dyDescent="0.3">
      <c r="G54" t="s">
        <v>83</v>
      </c>
      <c r="H54" s="17">
        <v>0</v>
      </c>
      <c r="I54">
        <v>0</v>
      </c>
      <c r="K54" t="s">
        <v>82</v>
      </c>
      <c r="L54" s="17">
        <v>0</v>
      </c>
      <c r="M54">
        <v>0</v>
      </c>
    </row>
    <row r="55" spans="7:13" x14ac:dyDescent="0.3">
      <c r="G55" t="s">
        <v>84</v>
      </c>
      <c r="H55" s="17">
        <v>43.67633</v>
      </c>
      <c r="I55">
        <v>618.97246600000005</v>
      </c>
      <c r="K55" t="s">
        <v>83</v>
      </c>
      <c r="L55" s="17">
        <v>0</v>
      </c>
      <c r="M55">
        <v>0</v>
      </c>
    </row>
    <row r="56" spans="7:13" x14ac:dyDescent="0.3">
      <c r="G56" t="s">
        <v>85</v>
      </c>
      <c r="H56" s="17">
        <v>0</v>
      </c>
      <c r="I56">
        <v>0</v>
      </c>
      <c r="K56" t="s">
        <v>84</v>
      </c>
      <c r="L56" s="17">
        <v>43.67633</v>
      </c>
      <c r="M56">
        <v>618.97246600000005</v>
      </c>
    </row>
    <row r="57" spans="7:13" x14ac:dyDescent="0.3">
      <c r="G57" t="s">
        <v>86</v>
      </c>
      <c r="H57" s="17">
        <v>18013.496127999999</v>
      </c>
      <c r="I57">
        <v>0</v>
      </c>
      <c r="K57" t="s">
        <v>85</v>
      </c>
      <c r="L57" s="17">
        <v>0</v>
      </c>
      <c r="M57">
        <v>0</v>
      </c>
    </row>
    <row r="58" spans="7:13" x14ac:dyDescent="0.3">
      <c r="G58" t="s">
        <v>87</v>
      </c>
      <c r="H58" s="17">
        <v>0</v>
      </c>
      <c r="I58">
        <v>0</v>
      </c>
      <c r="K58" t="s">
        <v>86</v>
      </c>
      <c r="L58" s="17">
        <v>18013.496127999999</v>
      </c>
      <c r="M58">
        <v>0</v>
      </c>
    </row>
    <row r="59" spans="7:13" x14ac:dyDescent="0.3">
      <c r="G59" t="s">
        <v>88</v>
      </c>
      <c r="H59">
        <v>0</v>
      </c>
      <c r="I59">
        <v>0</v>
      </c>
      <c r="K59" t="s">
        <v>87</v>
      </c>
      <c r="L59" s="17">
        <v>0</v>
      </c>
      <c r="M59">
        <v>0</v>
      </c>
    </row>
    <row r="60" spans="7:13" x14ac:dyDescent="0.3">
      <c r="G60" t="s">
        <v>89</v>
      </c>
      <c r="H60" s="17">
        <v>0</v>
      </c>
      <c r="I60">
        <v>0</v>
      </c>
      <c r="K60" t="s">
        <v>88</v>
      </c>
      <c r="L60">
        <v>0</v>
      </c>
      <c r="M60">
        <v>0</v>
      </c>
    </row>
    <row r="61" spans="7:13" x14ac:dyDescent="0.3">
      <c r="G61" t="s">
        <v>90</v>
      </c>
      <c r="H61" s="17">
        <v>0</v>
      </c>
      <c r="I61">
        <v>0</v>
      </c>
      <c r="K61" t="s">
        <v>89</v>
      </c>
      <c r="L61" s="17">
        <v>0</v>
      </c>
      <c r="M61">
        <v>0</v>
      </c>
    </row>
    <row r="62" spans="7:13" x14ac:dyDescent="0.3">
      <c r="G62" t="s">
        <v>91</v>
      </c>
      <c r="H62">
        <v>17012.274724999999</v>
      </c>
      <c r="I62">
        <v>0</v>
      </c>
      <c r="K62" t="s">
        <v>90</v>
      </c>
      <c r="L62" s="17">
        <v>0</v>
      </c>
      <c r="M62">
        <v>0</v>
      </c>
    </row>
    <row r="63" spans="7:13" x14ac:dyDescent="0.3">
      <c r="G63" t="s">
        <v>92</v>
      </c>
      <c r="H63" s="17">
        <v>0</v>
      </c>
      <c r="I63">
        <v>0</v>
      </c>
      <c r="K63" t="s">
        <v>91</v>
      </c>
      <c r="L63">
        <v>17012.274724999999</v>
      </c>
      <c r="M63">
        <v>0</v>
      </c>
    </row>
    <row r="64" spans="7:13" x14ac:dyDescent="0.3">
      <c r="G64" t="s">
        <v>93</v>
      </c>
      <c r="H64">
        <v>27.312775999999999</v>
      </c>
      <c r="I64">
        <v>0</v>
      </c>
      <c r="K64" t="s">
        <v>92</v>
      </c>
      <c r="L64" s="17">
        <v>0</v>
      </c>
      <c r="M64">
        <v>0</v>
      </c>
    </row>
    <row r="65" spans="7:13" x14ac:dyDescent="0.3">
      <c r="G65" t="s">
        <v>94</v>
      </c>
      <c r="H65" s="17">
        <v>5.2395620000000003</v>
      </c>
      <c r="I65">
        <v>3.5226389999999999</v>
      </c>
      <c r="K65" t="s">
        <v>93</v>
      </c>
      <c r="L65">
        <v>27.312775999999999</v>
      </c>
      <c r="M65">
        <v>0</v>
      </c>
    </row>
    <row r="66" spans="7:13" x14ac:dyDescent="0.3">
      <c r="G66" t="s">
        <v>95</v>
      </c>
      <c r="H66">
        <v>0</v>
      </c>
      <c r="I66">
        <v>0</v>
      </c>
      <c r="K66" t="s">
        <v>94</v>
      </c>
      <c r="L66" s="17">
        <v>5.2395620000000003</v>
      </c>
      <c r="M66">
        <v>3.5226389999999999</v>
      </c>
    </row>
    <row r="67" spans="7:13" x14ac:dyDescent="0.3">
      <c r="G67" t="s">
        <v>96</v>
      </c>
      <c r="H67" s="17">
        <v>0</v>
      </c>
      <c r="I67">
        <v>0</v>
      </c>
      <c r="K67" t="s">
        <v>95</v>
      </c>
      <c r="L67">
        <v>0</v>
      </c>
      <c r="M67">
        <v>0</v>
      </c>
    </row>
    <row r="68" spans="7:13" x14ac:dyDescent="0.3">
      <c r="G68" t="s">
        <v>97</v>
      </c>
      <c r="H68" s="17">
        <v>0</v>
      </c>
      <c r="I68">
        <v>0</v>
      </c>
      <c r="K68" t="s">
        <v>96</v>
      </c>
      <c r="L68" s="17">
        <v>0</v>
      </c>
      <c r="M68">
        <v>0</v>
      </c>
    </row>
    <row r="69" spans="7:13" x14ac:dyDescent="0.3">
      <c r="G69" t="s">
        <v>98</v>
      </c>
      <c r="H69" s="17">
        <v>3.3742160000000001</v>
      </c>
      <c r="I69">
        <v>1.0971E-2</v>
      </c>
      <c r="K69" t="s">
        <v>97</v>
      </c>
      <c r="L69" s="17">
        <v>0</v>
      </c>
      <c r="M69">
        <v>0</v>
      </c>
    </row>
    <row r="70" spans="7:13" x14ac:dyDescent="0.3">
      <c r="G70" t="s">
        <v>99</v>
      </c>
      <c r="H70" s="17">
        <v>0</v>
      </c>
      <c r="I70">
        <v>0</v>
      </c>
      <c r="K70" t="s">
        <v>98</v>
      </c>
      <c r="L70" s="17">
        <v>3.3742160000000001</v>
      </c>
      <c r="M70">
        <v>1.0971E-2</v>
      </c>
    </row>
    <row r="71" spans="7:13" x14ac:dyDescent="0.3">
      <c r="G71" t="s">
        <v>100</v>
      </c>
      <c r="H71" s="17">
        <v>2.5408580000000001</v>
      </c>
      <c r="I71">
        <v>6685.165137</v>
      </c>
      <c r="K71" t="s">
        <v>99</v>
      </c>
      <c r="L71" s="17">
        <v>0</v>
      </c>
      <c r="M71">
        <v>0</v>
      </c>
    </row>
    <row r="72" spans="7:13" x14ac:dyDescent="0.3">
      <c r="G72" t="s">
        <v>101</v>
      </c>
      <c r="H72" s="17">
        <v>0</v>
      </c>
      <c r="I72">
        <v>0</v>
      </c>
      <c r="K72" t="s">
        <v>100</v>
      </c>
      <c r="L72" s="17">
        <v>2.5408580000000001</v>
      </c>
      <c r="M72">
        <v>6685.165137</v>
      </c>
    </row>
    <row r="73" spans="7:13" x14ac:dyDescent="0.3">
      <c r="G73" t="s">
        <v>102</v>
      </c>
      <c r="H73" s="17">
        <v>0</v>
      </c>
      <c r="I73">
        <v>0</v>
      </c>
      <c r="K73" t="s">
        <v>101</v>
      </c>
      <c r="L73" s="17">
        <v>0</v>
      </c>
      <c r="M73">
        <v>0</v>
      </c>
    </row>
    <row r="74" spans="7:13" x14ac:dyDescent="0.3">
      <c r="G74" t="s">
        <v>103</v>
      </c>
      <c r="H74" s="17">
        <v>0</v>
      </c>
      <c r="I74">
        <v>0</v>
      </c>
      <c r="K74" t="s">
        <v>102</v>
      </c>
      <c r="L74" s="17">
        <v>0</v>
      </c>
      <c r="M74">
        <v>0</v>
      </c>
    </row>
    <row r="75" spans="7:13" x14ac:dyDescent="0.3">
      <c r="G75" t="s">
        <v>104</v>
      </c>
      <c r="H75" s="17">
        <v>86.696786000000003</v>
      </c>
      <c r="I75">
        <v>16968.706600000001</v>
      </c>
      <c r="K75" t="s">
        <v>103</v>
      </c>
      <c r="L75" s="17">
        <v>0</v>
      </c>
      <c r="M75">
        <v>0</v>
      </c>
    </row>
    <row r="76" spans="7:13" x14ac:dyDescent="0.3">
      <c r="G76" t="s">
        <v>105</v>
      </c>
      <c r="H76">
        <v>0</v>
      </c>
      <c r="I76">
        <v>0</v>
      </c>
      <c r="K76" t="s">
        <v>104</v>
      </c>
      <c r="L76" s="17">
        <v>86.696786000000003</v>
      </c>
      <c r="M76">
        <v>16968.706600000001</v>
      </c>
    </row>
    <row r="77" spans="7:13" x14ac:dyDescent="0.3">
      <c r="G77" t="s">
        <v>106</v>
      </c>
      <c r="H77">
        <v>0</v>
      </c>
      <c r="I77">
        <v>0</v>
      </c>
      <c r="K77" t="s">
        <v>105</v>
      </c>
      <c r="L77">
        <v>0</v>
      </c>
      <c r="M77">
        <v>0</v>
      </c>
    </row>
    <row r="78" spans="7:13" x14ac:dyDescent="0.3">
      <c r="G78" t="s">
        <v>107</v>
      </c>
      <c r="H78">
        <v>0</v>
      </c>
      <c r="I78">
        <v>0</v>
      </c>
      <c r="K78" t="s">
        <v>106</v>
      </c>
      <c r="L78">
        <v>0</v>
      </c>
      <c r="M78">
        <v>0</v>
      </c>
    </row>
    <row r="79" spans="7:13" x14ac:dyDescent="0.3">
      <c r="G79" t="s">
        <v>108</v>
      </c>
      <c r="H79">
        <v>0</v>
      </c>
      <c r="I79">
        <v>0</v>
      </c>
      <c r="K79" t="s">
        <v>107</v>
      </c>
      <c r="L79">
        <v>0</v>
      </c>
      <c r="M79">
        <v>0</v>
      </c>
    </row>
    <row r="80" spans="7:13" x14ac:dyDescent="0.3">
      <c r="G80" t="s">
        <v>109</v>
      </c>
      <c r="H80" s="17">
        <v>22613.167423999999</v>
      </c>
      <c r="I80">
        <v>0</v>
      </c>
      <c r="K80" t="s">
        <v>108</v>
      </c>
      <c r="L80">
        <v>0</v>
      </c>
      <c r="M80">
        <v>0</v>
      </c>
    </row>
    <row r="81" spans="7:13" x14ac:dyDescent="0.3">
      <c r="G81" t="s">
        <v>110</v>
      </c>
      <c r="H81" s="17">
        <v>0</v>
      </c>
      <c r="I81">
        <v>0</v>
      </c>
      <c r="K81" t="s">
        <v>109</v>
      </c>
      <c r="L81" s="17">
        <v>22613.167423999999</v>
      </c>
      <c r="M81">
        <v>0</v>
      </c>
    </row>
    <row r="82" spans="7:13" x14ac:dyDescent="0.3">
      <c r="G82" t="s">
        <v>111</v>
      </c>
      <c r="H82">
        <v>0</v>
      </c>
      <c r="I82">
        <v>0</v>
      </c>
      <c r="K82" t="s">
        <v>110</v>
      </c>
      <c r="L82" s="17">
        <v>0</v>
      </c>
      <c r="M82">
        <v>0</v>
      </c>
    </row>
    <row r="83" spans="7:13" x14ac:dyDescent="0.3">
      <c r="G83" t="s">
        <v>112</v>
      </c>
      <c r="H83">
        <v>241.03732500000001</v>
      </c>
      <c r="I83">
        <v>0</v>
      </c>
      <c r="K83" t="s">
        <v>111</v>
      </c>
      <c r="L83">
        <v>0</v>
      </c>
      <c r="M83">
        <v>0</v>
      </c>
    </row>
    <row r="84" spans="7:13" x14ac:dyDescent="0.3">
      <c r="G84" t="s">
        <v>113</v>
      </c>
      <c r="H84" s="17">
        <v>0</v>
      </c>
      <c r="I84">
        <v>0</v>
      </c>
      <c r="K84" t="s">
        <v>112</v>
      </c>
      <c r="L84">
        <v>241.03732500000001</v>
      </c>
      <c r="M84">
        <v>0</v>
      </c>
    </row>
    <row r="85" spans="7:13" x14ac:dyDescent="0.3">
      <c r="G85" t="s">
        <v>114</v>
      </c>
      <c r="H85" s="17">
        <v>0</v>
      </c>
      <c r="I85">
        <v>0</v>
      </c>
      <c r="K85" t="s">
        <v>113</v>
      </c>
      <c r="L85" s="17">
        <v>0</v>
      </c>
      <c r="M85">
        <v>0</v>
      </c>
    </row>
    <row r="86" spans="7:13" x14ac:dyDescent="0.3">
      <c r="G86" t="s">
        <v>115</v>
      </c>
      <c r="H86">
        <v>0</v>
      </c>
      <c r="I86">
        <v>0</v>
      </c>
      <c r="K86" t="s">
        <v>114</v>
      </c>
      <c r="L86" s="17">
        <v>0</v>
      </c>
      <c r="M86">
        <v>0</v>
      </c>
    </row>
    <row r="87" spans="7:13" x14ac:dyDescent="0.3">
      <c r="G87" t="s">
        <v>116</v>
      </c>
      <c r="H87" s="17">
        <v>603.42840200000001</v>
      </c>
      <c r="I87">
        <v>0</v>
      </c>
      <c r="K87" t="s">
        <v>115</v>
      </c>
      <c r="L87">
        <v>0</v>
      </c>
      <c r="M87">
        <v>0</v>
      </c>
    </row>
    <row r="88" spans="7:13" x14ac:dyDescent="0.3">
      <c r="G88" t="s">
        <v>117</v>
      </c>
      <c r="H88" s="17">
        <v>1594.3559929999999</v>
      </c>
      <c r="I88">
        <v>0</v>
      </c>
      <c r="K88" t="s">
        <v>116</v>
      </c>
      <c r="L88" s="17">
        <v>603.42840200000001</v>
      </c>
      <c r="M88">
        <v>0</v>
      </c>
    </row>
    <row r="89" spans="7:13" x14ac:dyDescent="0.3">
      <c r="G89" t="s">
        <v>146</v>
      </c>
      <c r="H89" s="17">
        <v>0</v>
      </c>
      <c r="I89">
        <v>0</v>
      </c>
      <c r="K89" t="s">
        <v>117</v>
      </c>
      <c r="L89" s="17">
        <v>1594.3559929999999</v>
      </c>
      <c r="M89">
        <v>0</v>
      </c>
    </row>
    <row r="90" spans="7:13" x14ac:dyDescent="0.3">
      <c r="G90" t="s">
        <v>118</v>
      </c>
      <c r="H90">
        <v>0</v>
      </c>
      <c r="I90">
        <v>0</v>
      </c>
      <c r="K90" t="s">
        <v>146</v>
      </c>
      <c r="L90" s="17">
        <v>0</v>
      </c>
      <c r="M90">
        <v>0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>
        <v>0</v>
      </c>
      <c r="M91">
        <v>0</v>
      </c>
    </row>
    <row r="92" spans="7:13" x14ac:dyDescent="0.3">
      <c r="G92" t="s">
        <v>120</v>
      </c>
      <c r="H92">
        <v>0</v>
      </c>
      <c r="I92">
        <v>0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 s="17">
        <v>31.822565000000001</v>
      </c>
      <c r="I93">
        <v>48.205787999999998</v>
      </c>
      <c r="K93" t="s">
        <v>120</v>
      </c>
      <c r="L93">
        <v>0</v>
      </c>
      <c r="M93">
        <v>0</v>
      </c>
    </row>
    <row r="94" spans="7:13" x14ac:dyDescent="0.3">
      <c r="G94" t="s">
        <v>122</v>
      </c>
      <c r="H94">
        <v>0</v>
      </c>
      <c r="I94">
        <v>0</v>
      </c>
      <c r="K94" t="s">
        <v>121</v>
      </c>
      <c r="L94" s="17">
        <v>31.822565000000001</v>
      </c>
      <c r="M94">
        <v>48.205787999999998</v>
      </c>
    </row>
    <row r="95" spans="7:13" x14ac:dyDescent="0.3">
      <c r="G95" t="s">
        <v>123</v>
      </c>
      <c r="H95" s="17">
        <v>0</v>
      </c>
      <c r="I95">
        <v>0</v>
      </c>
      <c r="K95" t="s">
        <v>122</v>
      </c>
      <c r="L95">
        <v>0</v>
      </c>
      <c r="M95">
        <v>0</v>
      </c>
    </row>
    <row r="96" spans="7:13" x14ac:dyDescent="0.3">
      <c r="G96" t="s">
        <v>124</v>
      </c>
      <c r="H96" s="17">
        <v>0</v>
      </c>
      <c r="I96">
        <v>0</v>
      </c>
      <c r="K96" t="s">
        <v>123</v>
      </c>
      <c r="L96" s="17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7">
        <v>0</v>
      </c>
      <c r="M97">
        <v>0</v>
      </c>
    </row>
    <row r="98" spans="7:13" x14ac:dyDescent="0.3">
      <c r="G98" t="s">
        <v>126</v>
      </c>
      <c r="H98" s="17">
        <v>855.21470499999998</v>
      </c>
      <c r="I98">
        <v>13.033666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 s="17">
        <v>855.21470499999998</v>
      </c>
      <c r="M99">
        <v>13.033666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 s="17">
        <v>0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 s="17">
        <v>0</v>
      </c>
      <c r="I102">
        <v>0</v>
      </c>
      <c r="K102" t="s">
        <v>129</v>
      </c>
      <c r="L102" s="17">
        <v>0</v>
      </c>
      <c r="M102">
        <v>0</v>
      </c>
    </row>
    <row r="103" spans="7:13" x14ac:dyDescent="0.3">
      <c r="G103" t="s">
        <v>131</v>
      </c>
      <c r="H103" s="17">
        <v>0</v>
      </c>
      <c r="I103">
        <v>0</v>
      </c>
      <c r="K103" t="s">
        <v>130</v>
      </c>
      <c r="L103" s="17">
        <v>0</v>
      </c>
      <c r="M103">
        <v>0</v>
      </c>
    </row>
    <row r="104" spans="7:13" x14ac:dyDescent="0.3">
      <c r="G104" t="s">
        <v>132</v>
      </c>
      <c r="H104" s="17">
        <v>0</v>
      </c>
      <c r="I104">
        <v>0</v>
      </c>
      <c r="K104" t="s">
        <v>131</v>
      </c>
      <c r="L104" s="17">
        <v>0</v>
      </c>
      <c r="M104">
        <v>0</v>
      </c>
    </row>
    <row r="105" spans="7:13" x14ac:dyDescent="0.3">
      <c r="G105" t="s">
        <v>133</v>
      </c>
      <c r="H105" s="17">
        <v>0</v>
      </c>
      <c r="I105">
        <v>0</v>
      </c>
      <c r="K105" t="s">
        <v>132</v>
      </c>
      <c r="L105" s="17">
        <v>0</v>
      </c>
      <c r="M105">
        <v>0</v>
      </c>
    </row>
    <row r="106" spans="7:13" x14ac:dyDescent="0.3">
      <c r="G106" t="s">
        <v>134</v>
      </c>
      <c r="H106" s="17">
        <v>0</v>
      </c>
      <c r="I106">
        <v>0</v>
      </c>
      <c r="K106" t="s">
        <v>133</v>
      </c>
      <c r="L106" s="17">
        <v>0</v>
      </c>
      <c r="M106">
        <v>0</v>
      </c>
    </row>
    <row r="107" spans="7:13" x14ac:dyDescent="0.3">
      <c r="G107" t="s">
        <v>135</v>
      </c>
      <c r="H107" s="17">
        <v>0</v>
      </c>
      <c r="I107">
        <v>0</v>
      </c>
      <c r="K107" t="s">
        <v>134</v>
      </c>
      <c r="L107" s="17">
        <v>0</v>
      </c>
      <c r="M107">
        <v>0</v>
      </c>
    </row>
    <row r="108" spans="7:13" x14ac:dyDescent="0.3">
      <c r="G108" t="s">
        <v>136</v>
      </c>
      <c r="H108">
        <v>0</v>
      </c>
      <c r="I108">
        <v>0</v>
      </c>
      <c r="K108" t="s">
        <v>135</v>
      </c>
      <c r="L108" s="17">
        <v>0</v>
      </c>
      <c r="M108">
        <v>0</v>
      </c>
    </row>
    <row r="109" spans="7:13" x14ac:dyDescent="0.3">
      <c r="G109" t="s">
        <v>137</v>
      </c>
      <c r="H109" s="17">
        <v>8.786365</v>
      </c>
      <c r="I109">
        <v>0</v>
      </c>
      <c r="K109" t="s">
        <v>136</v>
      </c>
      <c r="L109">
        <v>0</v>
      </c>
      <c r="M109">
        <v>0</v>
      </c>
    </row>
    <row r="110" spans="7:13" x14ac:dyDescent="0.3">
      <c r="G110" t="s">
        <v>138</v>
      </c>
      <c r="H110">
        <v>0</v>
      </c>
      <c r="I110">
        <v>0</v>
      </c>
      <c r="K110" t="s">
        <v>137</v>
      </c>
      <c r="L110" s="17">
        <v>8.786365</v>
      </c>
      <c r="M110">
        <v>0</v>
      </c>
    </row>
    <row r="111" spans="7:13" x14ac:dyDescent="0.3">
      <c r="G111" t="s">
        <v>139</v>
      </c>
      <c r="H111">
        <v>4.9585749999999997</v>
      </c>
      <c r="I111">
        <v>0</v>
      </c>
      <c r="K111" t="s">
        <v>138</v>
      </c>
      <c r="L111">
        <v>0</v>
      </c>
      <c r="M111">
        <v>0</v>
      </c>
    </row>
    <row r="112" spans="7:13" x14ac:dyDescent="0.3">
      <c r="G112" t="s">
        <v>140</v>
      </c>
      <c r="H112" s="17">
        <v>84.259114999999994</v>
      </c>
      <c r="I112">
        <v>0</v>
      </c>
      <c r="K112" t="s">
        <v>139</v>
      </c>
      <c r="L112">
        <v>4.9585749999999997</v>
      </c>
      <c r="M112">
        <v>0</v>
      </c>
    </row>
    <row r="113" spans="7:13" x14ac:dyDescent="0.3">
      <c r="G113" t="s">
        <v>141</v>
      </c>
      <c r="H113" s="17">
        <v>0</v>
      </c>
      <c r="I113">
        <v>0</v>
      </c>
      <c r="K113" t="s">
        <v>140</v>
      </c>
      <c r="L113" s="17">
        <v>84.259114999999994</v>
      </c>
      <c r="M113">
        <v>0</v>
      </c>
    </row>
    <row r="114" spans="7:13" x14ac:dyDescent="0.3">
      <c r="G114" t="s">
        <v>142</v>
      </c>
      <c r="H114" s="17">
        <v>130.78483199999999</v>
      </c>
      <c r="I114">
        <v>3.7095129999999998</v>
      </c>
      <c r="K114" t="s">
        <v>141</v>
      </c>
      <c r="L114" s="17">
        <v>0</v>
      </c>
      <c r="M114">
        <v>0</v>
      </c>
    </row>
    <row r="115" spans="7:13" x14ac:dyDescent="0.3">
      <c r="G115" t="s">
        <v>143</v>
      </c>
      <c r="H115">
        <v>153.098083</v>
      </c>
      <c r="I115">
        <v>2.5247739999999999</v>
      </c>
      <c r="K115" t="s">
        <v>142</v>
      </c>
      <c r="L115" s="17">
        <v>130.78483199999999</v>
      </c>
      <c r="M115">
        <v>3.7095129999999998</v>
      </c>
    </row>
    <row r="116" spans="7:13" x14ac:dyDescent="0.3">
      <c r="K116" t="s">
        <v>143</v>
      </c>
      <c r="L116">
        <v>153.098083</v>
      </c>
      <c r="M116">
        <v>2.5247739999999999</v>
      </c>
    </row>
    <row r="117" spans="7:13" x14ac:dyDescent="0.3">
      <c r="H117">
        <f>SUM(H3:H115)/1000</f>
        <v>71.149476847000017</v>
      </c>
      <c r="I117">
        <f>SUM(I3:I115)/1000</f>
        <v>37.987955661999997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1.4958472218385706E-2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10268.836170699682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2801.7503612024384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0.14732449695216443</v>
      </c>
      <c r="I10">
        <f>IF(Data_split!I10=0,0,Results_split!I10/Data_split!I10)</f>
        <v>16454.673514148322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</v>
      </c>
      <c r="I12">
        <f>IF(Data_split!I12=0,0,Results_split!I12/Data_split!I12)</f>
        <v>0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0.63523349202417823</v>
      </c>
      <c r="I13">
        <f>IF(Data_split!I13=0,0,Results_split!I13/Data_split!I13)</f>
        <v>25410.396956066012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26695.865446738997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111997.69998534476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6.3272899340013844E-2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33.594626812588075</v>
      </c>
      <c r="I21">
        <f>IF(Data_split!I21=0,0,Results_split!I21/Data_split!I21)</f>
        <v>151176.219047069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7775.0190625050391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53262.294417920617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38899.999968337965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23399.999992552202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1.1114630237695149</v>
      </c>
      <c r="I42">
        <f>IF(Data_split!I42=0,0,Results_split!I42/Data_split!I42)</f>
        <v>75918.30816899857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0.33814737477514673</v>
      </c>
      <c r="I55">
        <f>IF(Data_split!I55=0,0,Results_split!I55/Data_split!I55)</f>
        <v>46720.883141838007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553725.31300830876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505451.36679122271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1.7113206233035732E-2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5.3428370242474037E-2</v>
      </c>
      <c r="I65">
        <f>IF(Data_split!I65=0,0,Results_split!I65/Data_split!I65)</f>
        <v>10062.700670607468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0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2.8750003666245536E-3</v>
      </c>
      <c r="I69">
        <f>IF(Data_split!I69=0,0,Results_split!I69/Data_split!I69)</f>
        <v>487.13853025798625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0.25875263413611049</v>
      </c>
      <c r="I71">
        <f>IF(Data_split!I71=0,0,Results_split!I71/Data_split!I71)</f>
        <v>32929.868466890686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0.22966178071050927</v>
      </c>
      <c r="I75">
        <f>IF(Data_split!I75=0,0,Results_split!I75/Data_split!I75)</f>
        <v>42751.540482064185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855510.11548690312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0.23780629704118098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0.10000000003524377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2.3669999998275619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0.17645889976169798</v>
      </c>
      <c r="I93">
        <f>IF(Data_split!I93=0,0,Results_split!I93/Data_split!I93)</f>
        <v>21175.3267235819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3.1328763689717354</v>
      </c>
      <c r="I98">
        <f>IF(Data_split!I98=0,0,Results_split!I98/Data_split!I98)</f>
        <v>38115.618935909246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1.2470727455157669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0.70378407214995553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11.959125972774718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0.19999999992031028</v>
      </c>
      <c r="I114">
        <f>IF(Data_split!I114=0,0,Results_split!I114/Data_split!I114)</f>
        <v>21655.943511098041</v>
      </c>
    </row>
    <row r="115" spans="7:9" x14ac:dyDescent="0.3">
      <c r="G115" t="s">
        <v>143</v>
      </c>
      <c r="H115">
        <f>IF(Data_split!H115=0,0,Results_split!H115/Data_split!H115)</f>
        <v>0.3333333331352461</v>
      </c>
      <c r="I115">
        <f>IF(Data_split!I115=0,0,Results_split!I115/Data_split!I115)</f>
        <v>21309.104780093581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1.4958472218385706E-2</v>
      </c>
      <c r="E3">
        <f>D3</f>
        <v>1.4958472218385706E-2</v>
      </c>
      <c r="F3">
        <f t="shared" ref="F3:S3" si="0">E3</f>
        <v>1.4958472218385706E-2</v>
      </c>
      <c r="G3">
        <f t="shared" si="0"/>
        <v>1.4958472218385706E-2</v>
      </c>
      <c r="H3">
        <f t="shared" si="0"/>
        <v>1.4958472218385706E-2</v>
      </c>
      <c r="I3">
        <f t="shared" si="0"/>
        <v>1.4958472218385706E-2</v>
      </c>
      <c r="J3">
        <f t="shared" si="0"/>
        <v>1.4958472218385706E-2</v>
      </c>
      <c r="K3">
        <f t="shared" si="0"/>
        <v>1.4958472218385706E-2</v>
      </c>
      <c r="L3">
        <f t="shared" si="0"/>
        <v>1.4958472218385706E-2</v>
      </c>
      <c r="M3">
        <f t="shared" si="0"/>
        <v>1.4958472218385706E-2</v>
      </c>
      <c r="N3">
        <f t="shared" si="0"/>
        <v>1.4958472218385706E-2</v>
      </c>
      <c r="O3">
        <f t="shared" si="0"/>
        <v>1.4958472218385706E-2</v>
      </c>
      <c r="P3">
        <f t="shared" si="0"/>
        <v>1.4958472218385706E-2</v>
      </c>
      <c r="Q3">
        <f t="shared" si="0"/>
        <v>1.4958472218385706E-2</v>
      </c>
      <c r="R3">
        <f t="shared" si="0"/>
        <v>1.4958472218385706E-2</v>
      </c>
      <c r="S3">
        <f t="shared" si="0"/>
        <v>1.4958472218385706E-2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10268.836170699682</v>
      </c>
      <c r="E5">
        <f t="shared" si="1"/>
        <v>10268.836170699682</v>
      </c>
      <c r="F5">
        <f t="shared" ref="F5:S5" si="3">E5</f>
        <v>10268.836170699682</v>
      </c>
      <c r="G5">
        <f t="shared" si="3"/>
        <v>10268.836170699682</v>
      </c>
      <c r="H5">
        <f t="shared" si="3"/>
        <v>10268.836170699682</v>
      </c>
      <c r="I5">
        <f t="shared" si="3"/>
        <v>10268.836170699682</v>
      </c>
      <c r="J5">
        <f t="shared" si="3"/>
        <v>10268.836170699682</v>
      </c>
      <c r="K5">
        <f t="shared" si="3"/>
        <v>10268.836170699682</v>
      </c>
      <c r="L5">
        <f t="shared" si="3"/>
        <v>10268.836170699682</v>
      </c>
      <c r="M5">
        <f t="shared" si="3"/>
        <v>10268.836170699682</v>
      </c>
      <c r="N5">
        <f t="shared" si="3"/>
        <v>10268.836170699682</v>
      </c>
      <c r="O5">
        <f t="shared" si="3"/>
        <v>10268.836170699682</v>
      </c>
      <c r="P5">
        <f t="shared" si="3"/>
        <v>10268.836170699682</v>
      </c>
      <c r="Q5">
        <f t="shared" si="3"/>
        <v>10268.836170699682</v>
      </c>
      <c r="R5">
        <f t="shared" si="3"/>
        <v>10268.836170699682</v>
      </c>
      <c r="S5">
        <f t="shared" si="3"/>
        <v>10268.836170699682</v>
      </c>
    </row>
    <row r="6" spans="1:19" x14ac:dyDescent="0.3">
      <c r="C6" t="s">
        <v>4</v>
      </c>
      <c r="D6">
        <f>Mult_split!D6</f>
        <v>2801.7503612024384</v>
      </c>
      <c r="E6">
        <f t="shared" si="1"/>
        <v>2801.7503612024384</v>
      </c>
      <c r="F6">
        <f t="shared" ref="F6:S6" si="4">E6</f>
        <v>2801.7503612024384</v>
      </c>
      <c r="G6">
        <f t="shared" si="4"/>
        <v>2801.7503612024384</v>
      </c>
      <c r="H6">
        <f t="shared" si="4"/>
        <v>2801.7503612024384</v>
      </c>
      <c r="I6">
        <f t="shared" si="4"/>
        <v>2801.7503612024384</v>
      </c>
      <c r="J6">
        <f t="shared" si="4"/>
        <v>2801.7503612024384</v>
      </c>
      <c r="K6">
        <f t="shared" si="4"/>
        <v>2801.7503612024384</v>
      </c>
      <c r="L6">
        <f t="shared" si="4"/>
        <v>2801.7503612024384</v>
      </c>
      <c r="M6">
        <f t="shared" si="4"/>
        <v>2801.7503612024384</v>
      </c>
      <c r="N6">
        <f t="shared" si="4"/>
        <v>2801.7503612024384</v>
      </c>
      <c r="O6">
        <f t="shared" si="4"/>
        <v>2801.7503612024384</v>
      </c>
      <c r="P6">
        <f t="shared" si="4"/>
        <v>2801.7503612024384</v>
      </c>
      <c r="Q6">
        <f t="shared" si="4"/>
        <v>2801.7503612024384</v>
      </c>
      <c r="R6">
        <f t="shared" si="4"/>
        <v>2801.7503612024384</v>
      </c>
      <c r="S6">
        <f t="shared" si="4"/>
        <v>2801.7503612024384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26695.865446738997</v>
      </c>
      <c r="E16">
        <f t="shared" si="1"/>
        <v>26695.865446738997</v>
      </c>
      <c r="F16">
        <f t="shared" ref="F16:S16" si="14">E16</f>
        <v>26695.865446738997</v>
      </c>
      <c r="G16">
        <f t="shared" si="14"/>
        <v>26695.865446738997</v>
      </c>
      <c r="H16">
        <f t="shared" si="14"/>
        <v>26695.865446738997</v>
      </c>
      <c r="I16">
        <f t="shared" si="14"/>
        <v>26695.865446738997</v>
      </c>
      <c r="J16">
        <f t="shared" si="14"/>
        <v>26695.865446738997</v>
      </c>
      <c r="K16">
        <f t="shared" si="14"/>
        <v>26695.865446738997</v>
      </c>
      <c r="L16">
        <f t="shared" si="14"/>
        <v>26695.865446738997</v>
      </c>
      <c r="M16">
        <f t="shared" si="14"/>
        <v>26695.865446738997</v>
      </c>
      <c r="N16">
        <f t="shared" si="14"/>
        <v>26695.865446738997</v>
      </c>
      <c r="O16">
        <f t="shared" si="14"/>
        <v>26695.865446738997</v>
      </c>
      <c r="P16">
        <f t="shared" si="14"/>
        <v>26695.865446738997</v>
      </c>
      <c r="Q16">
        <f t="shared" si="14"/>
        <v>26695.865446738997</v>
      </c>
      <c r="R16">
        <f t="shared" si="14"/>
        <v>26695.865446738997</v>
      </c>
      <c r="S16">
        <f t="shared" si="14"/>
        <v>26695.865446738997</v>
      </c>
    </row>
    <row r="17" spans="3:19" x14ac:dyDescent="0.3">
      <c r="C17" t="s">
        <v>8</v>
      </c>
      <c r="D17">
        <f>Mult_split!D17</f>
        <v>111997.69998534476</v>
      </c>
      <c r="E17">
        <f t="shared" si="1"/>
        <v>111997.69998534476</v>
      </c>
      <c r="F17">
        <f t="shared" ref="F17:S17" si="15">E17</f>
        <v>111997.69998534476</v>
      </c>
      <c r="G17">
        <f t="shared" si="15"/>
        <v>111997.69998534476</v>
      </c>
      <c r="H17">
        <f t="shared" si="15"/>
        <v>111997.69998534476</v>
      </c>
      <c r="I17">
        <f t="shared" si="15"/>
        <v>111997.69998534476</v>
      </c>
      <c r="J17">
        <f t="shared" si="15"/>
        <v>111997.69998534476</v>
      </c>
      <c r="K17">
        <f t="shared" si="15"/>
        <v>111997.69998534476</v>
      </c>
      <c r="L17">
        <f t="shared" si="15"/>
        <v>111997.69998534476</v>
      </c>
      <c r="M17">
        <f t="shared" si="15"/>
        <v>111997.69998534476</v>
      </c>
      <c r="N17">
        <f t="shared" si="15"/>
        <v>111997.69998534476</v>
      </c>
      <c r="O17">
        <f t="shared" si="15"/>
        <v>111997.69998534476</v>
      </c>
      <c r="P17">
        <f t="shared" si="15"/>
        <v>111997.69998534476</v>
      </c>
      <c r="Q17">
        <f t="shared" si="15"/>
        <v>111997.69998534476</v>
      </c>
      <c r="R17">
        <f t="shared" si="15"/>
        <v>111997.69998534476</v>
      </c>
      <c r="S17">
        <f t="shared" si="15"/>
        <v>111997.69998534476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6.3272899340013844E-2</v>
      </c>
      <c r="E19">
        <f t="shared" si="1"/>
        <v>6.3272899340013844E-2</v>
      </c>
      <c r="F19">
        <f t="shared" ref="F19:S19" si="17">E19</f>
        <v>6.3272899340013844E-2</v>
      </c>
      <c r="G19">
        <f t="shared" si="17"/>
        <v>6.3272899340013844E-2</v>
      </c>
      <c r="H19">
        <f t="shared" si="17"/>
        <v>6.3272899340013844E-2</v>
      </c>
      <c r="I19">
        <f t="shared" si="17"/>
        <v>6.3272899340013844E-2</v>
      </c>
      <c r="J19">
        <f t="shared" si="17"/>
        <v>6.3272899340013844E-2</v>
      </c>
      <c r="K19">
        <f t="shared" si="17"/>
        <v>6.3272899340013844E-2</v>
      </c>
      <c r="L19">
        <f t="shared" si="17"/>
        <v>6.3272899340013844E-2</v>
      </c>
      <c r="M19">
        <f t="shared" si="17"/>
        <v>6.3272899340013844E-2</v>
      </c>
      <c r="N19">
        <f t="shared" si="17"/>
        <v>6.3272899340013844E-2</v>
      </c>
      <c r="O19">
        <f t="shared" si="17"/>
        <v>6.3272899340013844E-2</v>
      </c>
      <c r="P19">
        <f t="shared" si="17"/>
        <v>6.3272899340013844E-2</v>
      </c>
      <c r="Q19">
        <f t="shared" si="17"/>
        <v>6.3272899340013844E-2</v>
      </c>
      <c r="R19">
        <f t="shared" si="17"/>
        <v>6.3272899340013844E-2</v>
      </c>
      <c r="S19">
        <f t="shared" si="17"/>
        <v>6.3272899340013844E-2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7775.0190625050391</v>
      </c>
      <c r="E23">
        <f t="shared" si="1"/>
        <v>7775.0190625050391</v>
      </c>
      <c r="F23">
        <f t="shared" ref="F23:S23" si="21">E23</f>
        <v>7775.0190625050391</v>
      </c>
      <c r="G23">
        <f t="shared" si="21"/>
        <v>7775.0190625050391</v>
      </c>
      <c r="H23">
        <f t="shared" si="21"/>
        <v>7775.0190625050391</v>
      </c>
      <c r="I23">
        <f t="shared" si="21"/>
        <v>7775.0190625050391</v>
      </c>
      <c r="J23">
        <f t="shared" si="21"/>
        <v>7775.0190625050391</v>
      </c>
      <c r="K23">
        <f t="shared" si="21"/>
        <v>7775.0190625050391</v>
      </c>
      <c r="L23">
        <f t="shared" si="21"/>
        <v>7775.0190625050391</v>
      </c>
      <c r="M23">
        <f t="shared" si="21"/>
        <v>7775.0190625050391</v>
      </c>
      <c r="N23">
        <f t="shared" si="21"/>
        <v>7775.0190625050391</v>
      </c>
      <c r="O23">
        <f t="shared" si="21"/>
        <v>7775.0190625050391</v>
      </c>
      <c r="P23">
        <f t="shared" si="21"/>
        <v>7775.0190625050391</v>
      </c>
      <c r="Q23">
        <f t="shared" si="21"/>
        <v>7775.0190625050391</v>
      </c>
      <c r="R23">
        <f t="shared" si="21"/>
        <v>7775.0190625050391</v>
      </c>
      <c r="S23">
        <f t="shared" si="21"/>
        <v>7775.0190625050391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53262.294417920617</v>
      </c>
      <c r="E26">
        <f t="shared" si="1"/>
        <v>53262.294417920617</v>
      </c>
      <c r="F26">
        <f t="shared" ref="F26:S26" si="24">E26</f>
        <v>53262.294417920617</v>
      </c>
      <c r="G26">
        <f t="shared" si="24"/>
        <v>53262.294417920617</v>
      </c>
      <c r="H26">
        <f t="shared" si="24"/>
        <v>53262.294417920617</v>
      </c>
      <c r="I26">
        <f t="shared" si="24"/>
        <v>53262.294417920617</v>
      </c>
      <c r="J26">
        <f t="shared" si="24"/>
        <v>53262.294417920617</v>
      </c>
      <c r="K26">
        <f t="shared" si="24"/>
        <v>53262.294417920617</v>
      </c>
      <c r="L26">
        <f t="shared" si="24"/>
        <v>53262.294417920617</v>
      </c>
      <c r="M26">
        <f t="shared" si="24"/>
        <v>53262.294417920617</v>
      </c>
      <c r="N26">
        <f t="shared" si="24"/>
        <v>53262.294417920617</v>
      </c>
      <c r="O26">
        <f t="shared" si="24"/>
        <v>53262.294417920617</v>
      </c>
      <c r="P26">
        <f t="shared" si="24"/>
        <v>53262.294417920617</v>
      </c>
      <c r="Q26">
        <f t="shared" si="24"/>
        <v>53262.294417920617</v>
      </c>
      <c r="R26">
        <f t="shared" si="24"/>
        <v>53262.294417920617</v>
      </c>
      <c r="S26">
        <f t="shared" si="24"/>
        <v>53262.294417920617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38899.999968337965</v>
      </c>
      <c r="E35">
        <f t="shared" si="1"/>
        <v>38899.999968337965</v>
      </c>
      <c r="F35">
        <f t="shared" ref="F35:S35" si="33">E35</f>
        <v>38899.999968337965</v>
      </c>
      <c r="G35">
        <f t="shared" si="33"/>
        <v>38899.999968337965</v>
      </c>
      <c r="H35">
        <f t="shared" si="33"/>
        <v>38899.999968337965</v>
      </c>
      <c r="I35">
        <f t="shared" si="33"/>
        <v>38899.999968337965</v>
      </c>
      <c r="J35">
        <f t="shared" si="33"/>
        <v>38899.999968337965</v>
      </c>
      <c r="K35">
        <f t="shared" si="33"/>
        <v>38899.999968337965</v>
      </c>
      <c r="L35">
        <f t="shared" si="33"/>
        <v>38899.999968337965</v>
      </c>
      <c r="M35">
        <f t="shared" si="33"/>
        <v>38899.999968337965</v>
      </c>
      <c r="N35">
        <f t="shared" si="33"/>
        <v>38899.999968337965</v>
      </c>
      <c r="O35">
        <f t="shared" si="33"/>
        <v>38899.999968337965</v>
      </c>
      <c r="P35">
        <f t="shared" si="33"/>
        <v>38899.999968337965</v>
      </c>
      <c r="Q35">
        <f t="shared" si="33"/>
        <v>38899.999968337965</v>
      </c>
      <c r="R35">
        <f t="shared" si="33"/>
        <v>38899.999968337965</v>
      </c>
      <c r="S35">
        <f t="shared" si="33"/>
        <v>38899.999968337965</v>
      </c>
    </row>
    <row r="36" spans="3:19" x14ac:dyDescent="0.3">
      <c r="C36" t="s">
        <v>11</v>
      </c>
      <c r="D36">
        <f>Mult_split!D36</f>
        <v>23399.999992552202</v>
      </c>
      <c r="E36">
        <f t="shared" si="1"/>
        <v>23399.999992552202</v>
      </c>
      <c r="F36">
        <f t="shared" ref="F36:S36" si="34">E36</f>
        <v>23399.999992552202</v>
      </c>
      <c r="G36">
        <f t="shared" si="34"/>
        <v>23399.999992552202</v>
      </c>
      <c r="H36">
        <f t="shared" si="34"/>
        <v>23399.999992552202</v>
      </c>
      <c r="I36">
        <f t="shared" si="34"/>
        <v>23399.999992552202</v>
      </c>
      <c r="J36">
        <f t="shared" si="34"/>
        <v>23399.999992552202</v>
      </c>
      <c r="K36">
        <f t="shared" si="34"/>
        <v>23399.999992552202</v>
      </c>
      <c r="L36">
        <f t="shared" si="34"/>
        <v>23399.999992552202</v>
      </c>
      <c r="M36">
        <f t="shared" si="34"/>
        <v>23399.999992552202</v>
      </c>
      <c r="N36">
        <f t="shared" si="34"/>
        <v>23399.999992552202</v>
      </c>
      <c r="O36">
        <f t="shared" si="34"/>
        <v>23399.999992552202</v>
      </c>
      <c r="P36">
        <f t="shared" si="34"/>
        <v>23399.999992552202</v>
      </c>
      <c r="Q36">
        <f t="shared" si="34"/>
        <v>23399.999992552202</v>
      </c>
      <c r="R36">
        <f t="shared" si="34"/>
        <v>23399.999992552202</v>
      </c>
      <c r="S36">
        <f t="shared" si="34"/>
        <v>23399.999992552202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2024-12-31T15:37:12Z</dcterms:modified>
</cp:coreProperties>
</file>