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Questa_cartella_di_lavoro" autoCompressPictures="0"/>
  <bookViews>
    <workbookView xWindow="0" yWindow="0" windowWidth="25600" windowHeight="15460"/>
  </bookViews>
  <sheets>
    <sheet name="ClassificaPunti" sheetId="1" r:id="rId1"/>
    <sheet name="ClassificaMarcatori" sheetId="2" r:id="rId2"/>
    <sheet name="Risultati" sheetId="4" r:id="rId3"/>
  </sheets>
  <definedNames>
    <definedName name="_xlnm._FilterDatabase" localSheetId="1" hidden="1">ClassificaMarcatori!$B$2:$CG$30</definedName>
    <definedName name="_xlnm._FilterDatabase" localSheetId="0" hidden="1">ClassificaPunti!$B$2:$AI$31</definedName>
    <definedName name="_xlnm._FilterDatabase" localSheetId="2" hidden="1">Risultati!$B$2:$G$4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N4" i="2" l="1"/>
  <c r="AE12" i="1"/>
  <c r="CF5" i="2"/>
  <c r="AE13" i="1"/>
  <c r="CF6" i="2"/>
  <c r="AE10" i="1"/>
  <c r="CF7" i="2"/>
  <c r="AE8" i="1"/>
  <c r="CF8" i="2"/>
  <c r="AE9" i="1"/>
  <c r="CF9" i="2"/>
  <c r="AE11" i="1"/>
  <c r="CF10" i="2"/>
  <c r="AE6" i="1"/>
  <c r="CF11" i="2"/>
  <c r="AE4" i="1"/>
  <c r="CF12" i="2"/>
  <c r="AE7" i="1"/>
  <c r="CF13" i="2"/>
  <c r="AE14" i="1"/>
  <c r="CF14" i="2"/>
  <c r="AE15" i="1"/>
  <c r="CF15" i="2"/>
  <c r="AE22" i="1"/>
  <c r="CF16" i="2"/>
  <c r="AE19" i="1"/>
  <c r="CF17" i="2"/>
  <c r="AE17" i="1"/>
  <c r="CF18" i="2"/>
  <c r="AE18" i="1"/>
  <c r="CF19" i="2"/>
  <c r="AE16" i="1"/>
  <c r="CF20" i="2"/>
  <c r="AE26" i="1"/>
  <c r="CF21" i="2"/>
  <c r="AE24" i="1"/>
  <c r="CF22" i="2"/>
  <c r="AE23" i="1"/>
  <c r="CF23" i="2"/>
  <c r="AE27" i="1"/>
  <c r="CF24" i="2"/>
  <c r="AE21" i="1"/>
  <c r="CF25" i="2"/>
  <c r="AE20" i="1"/>
  <c r="CF26" i="2"/>
  <c r="AE29" i="1"/>
  <c r="CF27" i="2"/>
  <c r="AE30" i="1"/>
  <c r="CF28" i="2"/>
  <c r="AE28" i="1"/>
  <c r="CF29" i="2"/>
  <c r="AE25" i="1"/>
  <c r="CF30" i="2"/>
  <c r="AE3" i="1"/>
  <c r="CF4" i="2"/>
  <c r="AE5" i="1"/>
  <c r="CF3" i="2"/>
  <c r="CE32" i="2"/>
  <c r="CE3" i="2"/>
  <c r="CE4" i="2"/>
  <c r="CE6" i="2"/>
  <c r="CE5" i="2"/>
  <c r="CE7" i="2"/>
  <c r="CE8" i="2"/>
  <c r="CE10" i="2"/>
  <c r="CE9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3" i="1"/>
  <c r="AI3" i="1"/>
  <c r="AD4" i="1"/>
  <c r="AI4" i="1"/>
  <c r="AD10" i="1"/>
  <c r="AI10" i="1"/>
  <c r="AD7" i="1"/>
  <c r="AI7" i="1"/>
  <c r="AD6" i="1"/>
  <c r="AI6" i="1"/>
  <c r="AD8" i="1"/>
  <c r="AI8" i="1"/>
  <c r="AD9" i="1"/>
  <c r="AI9" i="1"/>
  <c r="AD12" i="1"/>
  <c r="AI12" i="1"/>
  <c r="AD5" i="1"/>
  <c r="AI5" i="1"/>
  <c r="AD13" i="1"/>
  <c r="AI13" i="1"/>
  <c r="AD14" i="1"/>
  <c r="AI14" i="1"/>
  <c r="AD11" i="1"/>
  <c r="AI11" i="1"/>
  <c r="AP5" i="1"/>
  <c r="AD15" i="1"/>
  <c r="AD22" i="1"/>
  <c r="AD19" i="1"/>
  <c r="AD17" i="1"/>
  <c r="AD26" i="1"/>
  <c r="AD24" i="1"/>
  <c r="AD23" i="1"/>
  <c r="AD18" i="1"/>
  <c r="AD16" i="1"/>
  <c r="AD27" i="1"/>
  <c r="AD21" i="1"/>
  <c r="AD20" i="1"/>
  <c r="AD29" i="1"/>
  <c r="AD30" i="1"/>
  <c r="AD28" i="1"/>
  <c r="AD25" i="1"/>
  <c r="AG4" i="1"/>
  <c r="AG10" i="1"/>
  <c r="AG7" i="1"/>
  <c r="AG6" i="1"/>
  <c r="AG8" i="1"/>
  <c r="AG9" i="1"/>
  <c r="AG12" i="1"/>
  <c r="AG5" i="1"/>
  <c r="AG13" i="1"/>
  <c r="AG14" i="1"/>
  <c r="AG11" i="1"/>
  <c r="AG15" i="1"/>
  <c r="AG16" i="1"/>
  <c r="AG17" i="1"/>
  <c r="AG18" i="1"/>
  <c r="AG20" i="1"/>
  <c r="AG21" i="1"/>
  <c r="AG22" i="1"/>
  <c r="AG23" i="1"/>
  <c r="AG24" i="1"/>
  <c r="AG19" i="1"/>
  <c r="AG25" i="1"/>
  <c r="AG26" i="1"/>
  <c r="AG27" i="1"/>
  <c r="AG28" i="1"/>
  <c r="AG29" i="1"/>
  <c r="AG30" i="1"/>
  <c r="AG3" i="1"/>
  <c r="AF4" i="1"/>
  <c r="AF10" i="1"/>
  <c r="AF7" i="1"/>
  <c r="AF6" i="1"/>
  <c r="AF8" i="1"/>
  <c r="AF9" i="1"/>
  <c r="AF12" i="1"/>
  <c r="AF5" i="1"/>
  <c r="AF13" i="1"/>
  <c r="AF14" i="1"/>
  <c r="AF11" i="1"/>
  <c r="AF15" i="1"/>
  <c r="AF16" i="1"/>
  <c r="AF17" i="1"/>
  <c r="AF18" i="1"/>
  <c r="AF20" i="1"/>
  <c r="AF21" i="1"/>
  <c r="AF22" i="1"/>
  <c r="AF23" i="1"/>
  <c r="AF24" i="1"/>
  <c r="AF19" i="1"/>
  <c r="AF25" i="1"/>
  <c r="AF26" i="1"/>
  <c r="AF27" i="1"/>
  <c r="AF28" i="1"/>
  <c r="AF29" i="1"/>
  <c r="AF30" i="1"/>
  <c r="AF3" i="1"/>
  <c r="C30" i="4"/>
  <c r="D2" i="1"/>
  <c r="E2" i="1"/>
  <c r="F2" i="1"/>
  <c r="G2" i="1"/>
  <c r="H2" i="1"/>
  <c r="I2" i="1"/>
  <c r="J2" i="1"/>
  <c r="K2" i="1"/>
  <c r="L2" i="1"/>
  <c r="CO15" i="2"/>
  <c r="A29" i="1"/>
  <c r="A3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I15" i="1"/>
  <c r="AI22" i="1"/>
  <c r="AI27" i="1"/>
  <c r="AI18" i="1"/>
  <c r="AI20" i="1"/>
  <c r="AI23" i="1"/>
  <c r="AI16" i="1"/>
  <c r="AI17" i="1"/>
  <c r="CI3" i="2"/>
  <c r="AH3" i="1"/>
  <c r="AH7" i="1"/>
  <c r="AH13" i="1"/>
  <c r="AH5" i="1"/>
  <c r="AH4" i="1"/>
  <c r="AL3" i="1"/>
  <c r="AK3" i="1"/>
  <c r="AJ3" i="1"/>
  <c r="CI4" i="2"/>
  <c r="CJ4" i="2"/>
  <c r="CI5" i="2"/>
  <c r="CJ5" i="2"/>
  <c r="CI6" i="2"/>
  <c r="CJ6" i="2"/>
  <c r="CI7" i="2"/>
  <c r="CJ7" i="2"/>
  <c r="CI8" i="2"/>
  <c r="CJ8" i="2"/>
  <c r="CI9" i="2"/>
  <c r="CJ9" i="2"/>
  <c r="CI10" i="2"/>
  <c r="CJ10" i="2"/>
  <c r="CI11" i="2"/>
  <c r="CJ11" i="2"/>
  <c r="CI12" i="2"/>
  <c r="CJ12" i="2"/>
  <c r="CI13" i="2"/>
  <c r="CJ13" i="2"/>
  <c r="CI14" i="2"/>
  <c r="CJ14" i="2"/>
  <c r="CI15" i="2"/>
  <c r="CJ15" i="2"/>
  <c r="CI16" i="2"/>
  <c r="CJ16" i="2"/>
  <c r="CI17" i="2"/>
  <c r="CJ17" i="2"/>
  <c r="CI18" i="2"/>
  <c r="CJ18" i="2"/>
  <c r="CI19" i="2"/>
  <c r="CJ19" i="2"/>
  <c r="CI20" i="2"/>
  <c r="CJ20" i="2"/>
  <c r="CI21" i="2"/>
  <c r="CJ21" i="2"/>
  <c r="CI22" i="2"/>
  <c r="CJ22" i="2"/>
  <c r="CI23" i="2"/>
  <c r="CJ23" i="2"/>
  <c r="CI24" i="2"/>
  <c r="CJ24" i="2"/>
  <c r="CI25" i="2"/>
  <c r="CJ25" i="2"/>
  <c r="CI26" i="2"/>
  <c r="CJ26" i="2"/>
  <c r="CI27" i="2"/>
  <c r="CJ27" i="2"/>
  <c r="CI28" i="2"/>
  <c r="CJ28" i="2"/>
  <c r="CI29" i="2"/>
  <c r="CJ29" i="2"/>
  <c r="CI30" i="2"/>
  <c r="CJ30" i="2"/>
  <c r="CJ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" i="2"/>
  <c r="AH27" i="1"/>
  <c r="AH9" i="1"/>
  <c r="AH6" i="1"/>
  <c r="AH10" i="1"/>
  <c r="AH8" i="1"/>
  <c r="AL4" i="1"/>
  <c r="AH12" i="1"/>
  <c r="AL5" i="1"/>
  <c r="AL6" i="1"/>
  <c r="AH18" i="1"/>
  <c r="AL7" i="1"/>
  <c r="AL8" i="1"/>
  <c r="AH22" i="1"/>
  <c r="AH11" i="1"/>
  <c r="AL9" i="1"/>
  <c r="AL10" i="1"/>
  <c r="AH14" i="1"/>
  <c r="AL11" i="1"/>
  <c r="AH15" i="1"/>
  <c r="AH17" i="1"/>
  <c r="AL12" i="1"/>
  <c r="AH20" i="1"/>
  <c r="AL13" i="1"/>
  <c r="AH16" i="1"/>
  <c r="AL14" i="1"/>
  <c r="AL15" i="1"/>
  <c r="AH23" i="1"/>
  <c r="AL16" i="1"/>
  <c r="AH28" i="1"/>
  <c r="AL17" i="1"/>
  <c r="AH21" i="1"/>
  <c r="AL18" i="1"/>
  <c r="AH25" i="1"/>
  <c r="AH19" i="1"/>
  <c r="AL19" i="1"/>
  <c r="AH29" i="1"/>
  <c r="AH24" i="1"/>
  <c r="AL20" i="1"/>
  <c r="AL21" i="1"/>
  <c r="AH30" i="1"/>
  <c r="AL22" i="1"/>
  <c r="AL23" i="1"/>
  <c r="AH26" i="1"/>
  <c r="AL24" i="1"/>
  <c r="AL25" i="1"/>
  <c r="AL26" i="1"/>
  <c r="AL27" i="1"/>
  <c r="AL28" i="1"/>
  <c r="AL29" i="1"/>
  <c r="AL30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CG24" i="2"/>
  <c r="CG3" i="2"/>
  <c r="CG4" i="2"/>
  <c r="CG8" i="2"/>
  <c r="CG13" i="2"/>
  <c r="CG6" i="2"/>
  <c r="CG12" i="2"/>
  <c r="CG11" i="2"/>
  <c r="CG26" i="2"/>
  <c r="CG5" i="2"/>
  <c r="CG19" i="2"/>
  <c r="CG7" i="2"/>
  <c r="CG14" i="2"/>
  <c r="CG9" i="2"/>
  <c r="CG15" i="2"/>
  <c r="CG23" i="2"/>
  <c r="CG16" i="2"/>
  <c r="CG25" i="2"/>
  <c r="CG20" i="2"/>
  <c r="CG10" i="2"/>
  <c r="CG18" i="2"/>
  <c r="CG17" i="2"/>
  <c r="AI25" i="1"/>
  <c r="AI28" i="1"/>
  <c r="AR5" i="1"/>
  <c r="AQ5" i="1"/>
  <c r="AP13" i="1"/>
  <c r="AR13" i="1"/>
  <c r="CL4" i="2"/>
  <c r="CO4" i="2"/>
  <c r="CP4" i="2"/>
  <c r="CP15" i="2"/>
  <c r="CG27" i="2"/>
  <c r="CN15" i="2"/>
  <c r="CL15" i="2"/>
  <c r="AQ13" i="1"/>
  <c r="AN13" i="1"/>
  <c r="AN5" i="1"/>
  <c r="A2" i="2"/>
  <c r="CG28" i="2"/>
  <c r="AI30" i="1"/>
  <c r="CG30" i="2"/>
  <c r="AI29" i="1"/>
  <c r="AI24" i="1"/>
  <c r="AI19" i="1"/>
  <c r="AI26" i="1"/>
  <c r="AI21" i="1"/>
  <c r="CG22" i="2"/>
  <c r="CG29" i="2"/>
  <c r="CG21" i="2"/>
  <c r="AE31" i="1"/>
  <c r="CF32" i="2"/>
</calcChain>
</file>

<file path=xl/sharedStrings.xml><?xml version="1.0" encoding="utf-8"?>
<sst xmlns="http://schemas.openxmlformats.org/spreadsheetml/2006/main" count="368" uniqueCount="83">
  <si>
    <t>data</t>
  </si>
  <si>
    <t>risultato</t>
  </si>
  <si>
    <t>GIOCATORE</t>
  </si>
  <si>
    <t>TOT</t>
  </si>
  <si>
    <t>media punti</t>
  </si>
  <si>
    <t>Vit</t>
  </si>
  <si>
    <t>Par</t>
  </si>
  <si>
    <t>Sco</t>
  </si>
  <si>
    <t>Pres</t>
  </si>
  <si>
    <t>reti</t>
  </si>
  <si>
    <t>pres</t>
  </si>
  <si>
    <t>media</t>
  </si>
  <si>
    <t>LEGENDA</t>
  </si>
  <si>
    <t>RIPOSO</t>
  </si>
  <si>
    <t>VITTORIA</t>
  </si>
  <si>
    <t>SCONFITTA</t>
  </si>
  <si>
    <t>PAREGGIO</t>
  </si>
  <si>
    <t>Franci</t>
  </si>
  <si>
    <t>Simo</t>
  </si>
  <si>
    <t>Gabri</t>
  </si>
  <si>
    <t>Gol totali:</t>
  </si>
  <si>
    <t>Ale Fagio</t>
  </si>
  <si>
    <t>Dario</t>
  </si>
  <si>
    <t>Autogol</t>
  </si>
  <si>
    <t>Leandro</t>
  </si>
  <si>
    <t>Ale Sini</t>
  </si>
  <si>
    <t>Poldo</t>
  </si>
  <si>
    <t>Alessio Fagioli</t>
  </si>
  <si>
    <t>Simone Caneschi</t>
  </si>
  <si>
    <t>Matteo Giuliano</t>
  </si>
  <si>
    <t>Dario Laucci</t>
  </si>
  <si>
    <t>Gabriele Galatolo</t>
  </si>
  <si>
    <t>Daniele Bonicoli</t>
  </si>
  <si>
    <t>Leandro Dal Maso</t>
  </si>
  <si>
    <t>Alessio Sinigaglia</t>
  </si>
  <si>
    <t>Giacomo Bachi</t>
  </si>
  <si>
    <t>Alessio Giusti</t>
  </si>
  <si>
    <t>Michele Barbieri</t>
  </si>
  <si>
    <t>Michele</t>
  </si>
  <si>
    <t>Matte</t>
  </si>
  <si>
    <t>Marco Mannucci</t>
  </si>
  <si>
    <t>Mannu</t>
  </si>
  <si>
    <t>Francesco Dini</t>
  </si>
  <si>
    <t>Giancarlo Bachi</t>
  </si>
  <si>
    <t>Giacomo Giuliano</t>
  </si>
  <si>
    <t>Giulio Vecchi</t>
  </si>
  <si>
    <t>Marco Ceccarelli</t>
  </si>
  <si>
    <t>Jgli</t>
  </si>
  <si>
    <t>Beppe</t>
  </si>
  <si>
    <t>Bachi JR</t>
  </si>
  <si>
    <t>Enrico Micali</t>
  </si>
  <si>
    <t>GOBBO NERO</t>
  </si>
  <si>
    <t>Pres.</t>
  </si>
  <si>
    <t>Gol</t>
  </si>
  <si>
    <t>PREMIO MAI GO</t>
  </si>
  <si>
    <t>Media Gol</t>
  </si>
  <si>
    <t>CAPOCANNONIERE</t>
  </si>
  <si>
    <t>*vengono considerati i "non occasionali"</t>
  </si>
  <si>
    <t>KING OF THE MANDEI</t>
  </si>
  <si>
    <t>Media Punti</t>
  </si>
  <si>
    <t>Punti</t>
  </si>
  <si>
    <t>Vittorie</t>
  </si>
  <si>
    <t>Sconfitte</t>
  </si>
  <si>
    <t>Galli</t>
  </si>
  <si>
    <t>Bachi SR</t>
  </si>
  <si>
    <t>Crisciani</t>
  </si>
  <si>
    <t>*vengono considerati i "titolari"</t>
  </si>
  <si>
    <t>Benza</t>
  </si>
  <si>
    <t>Enrico M.</t>
  </si>
  <si>
    <t>Amico Gabri</t>
  </si>
  <si>
    <t>E.Micali</t>
  </si>
  <si>
    <t>Amico Gabri 2</t>
  </si>
  <si>
    <t>Amico Gabri 1</t>
  </si>
  <si>
    <t>mancano:</t>
  </si>
  <si>
    <t>6 gol su 6 del 13/11</t>
  </si>
  <si>
    <t>Giulio</t>
  </si>
  <si>
    <t>France 1</t>
  </si>
  <si>
    <t>France 2</t>
  </si>
  <si>
    <t>Thomas</t>
  </si>
  <si>
    <t>Thomas WI</t>
  </si>
  <si>
    <t>Er  Gricia</t>
  </si>
  <si>
    <t>Er Gricia</t>
  </si>
  <si>
    <t>Igli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</si>
</sst>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410]d\-mmm;@"/>
  </numFmts>
  <fonts count="26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color rgb="FF0000FF"/>
      <name val="Arial"/>
      <family val="2"/>
    </font>
    <font>
      <sz val="10"/>
      <color theme="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"/>
    </font>
    <font>
      <sz val="14"/>
      <color rgb="FFFF0000"/>
      <name val="Arial"/>
    </font>
    <font>
      <b/>
      <sz val="14"/>
      <name val="Arial"/>
    </font>
    <font>
      <b/>
      <sz val="14"/>
      <color rgb="FFFF0000"/>
      <name val="Arial"/>
    </font>
    <font>
      <i/>
      <sz val="8"/>
      <name val="Arial"/>
    </font>
    <font>
      <b/>
      <sz val="14"/>
      <color rgb="FF008000"/>
      <name val="Arial"/>
    </font>
    <font>
      <i/>
      <sz val="10"/>
      <color theme="0"/>
      <name val="Arial"/>
    </font>
    <font>
      <b/>
      <i/>
      <sz val="10"/>
      <name val="Arial"/>
    </font>
    <font>
      <b/>
      <i/>
      <sz val="10"/>
      <color theme="0"/>
      <name val="Arial"/>
    </font>
    <font>
      <sz val="14"/>
      <color rgb="FF008000"/>
      <name val="Arial"/>
    </font>
    <font>
      <b/>
      <sz val="10"/>
      <color theme="1"/>
      <name val="Arial"/>
    </font>
    <font>
      <sz val="10"/>
      <color rgb="FFFF0000"/>
      <name val="Arial"/>
    </font>
    <font>
      <b/>
      <sz val="10"/>
      <color rgb="FFFF0000"/>
      <name val="Arial"/>
    </font>
  </fonts>
  <fills count="2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08080"/>
        <bgColor rgb="FF000000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</borders>
  <cellStyleXfs count="190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2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 vertical="center"/>
    </xf>
    <xf numFmtId="0" fontId="1" fillId="0" borderId="0" xfId="0" applyFont="1"/>
    <xf numFmtId="0" fontId="3" fillId="0" borderId="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Fill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4" fillId="0" borderId="8" xfId="0" applyFont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7" fillId="0" borderId="15" xfId="0" applyFont="1" applyFill="1" applyBorder="1"/>
    <xf numFmtId="164" fontId="0" fillId="6" borderId="3" xfId="0" applyNumberForma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7" fillId="0" borderId="20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14" fontId="1" fillId="0" borderId="2" xfId="0" applyNumberFormat="1" applyFont="1" applyFill="1" applyBorder="1" applyAlignment="1">
      <alignment horizontal="center" vertical="center"/>
    </xf>
    <xf numFmtId="0" fontId="7" fillId="0" borderId="21" xfId="0" applyFont="1" applyFill="1" applyBorder="1"/>
    <xf numFmtId="0" fontId="7" fillId="0" borderId="22" xfId="0" applyFont="1" applyFill="1" applyBorder="1"/>
    <xf numFmtId="0" fontId="7" fillId="0" borderId="23" xfId="0" applyFont="1" applyFill="1" applyBorder="1"/>
    <xf numFmtId="0" fontId="7" fillId="0" borderId="8" xfId="0" applyFont="1" applyFill="1" applyBorder="1"/>
    <xf numFmtId="0" fontId="1" fillId="0" borderId="1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9" fillId="0" borderId="5" xfId="0" applyFont="1" applyFill="1" applyBorder="1"/>
    <xf numFmtId="0" fontId="9" fillId="0" borderId="25" xfId="0" applyFont="1" applyFill="1" applyBorder="1"/>
    <xf numFmtId="0" fontId="9" fillId="0" borderId="26" xfId="0" applyFont="1" applyFill="1" applyBorder="1"/>
    <xf numFmtId="0" fontId="9" fillId="0" borderId="27" xfId="0" applyFont="1" applyFill="1" applyBorder="1"/>
    <xf numFmtId="0" fontId="1" fillId="10" borderId="2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2" fontId="0" fillId="0" borderId="35" xfId="0" applyNumberFormat="1" applyFill="1" applyBorder="1" applyAlignment="1">
      <alignment horizontal="center"/>
    </xf>
    <xf numFmtId="2" fontId="0" fillId="0" borderId="34" xfId="0" applyNumberFormat="1" applyFill="1" applyBorder="1" applyAlignment="1">
      <alignment horizontal="center"/>
    </xf>
    <xf numFmtId="0" fontId="5" fillId="0" borderId="35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9" fillId="0" borderId="15" xfId="0" applyFont="1" applyFill="1" applyBorder="1"/>
    <xf numFmtId="0" fontId="3" fillId="0" borderId="36" xfId="0" applyFont="1" applyFill="1" applyBorder="1" applyAlignment="1">
      <alignment horizontal="center" vertical="center"/>
    </xf>
    <xf numFmtId="164" fontId="0" fillId="6" borderId="29" xfId="0" applyNumberFormat="1" applyFill="1" applyBorder="1" applyAlignment="1">
      <alignment horizontal="center" vertical="center"/>
    </xf>
    <xf numFmtId="165" fontId="0" fillId="9" borderId="17" xfId="0" applyNumberFormat="1" applyFill="1" applyBorder="1" applyAlignment="1">
      <alignment horizontal="center" vertical="top" textRotation="90"/>
    </xf>
    <xf numFmtId="0" fontId="9" fillId="13" borderId="15" xfId="0" applyFont="1" applyFill="1" applyBorder="1"/>
    <xf numFmtId="0" fontId="5" fillId="0" borderId="0" xfId="0" applyFont="1"/>
    <xf numFmtId="0" fontId="1" fillId="4" borderId="35" xfId="0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0" fillId="12" borderId="1" xfId="0" applyFill="1" applyBorder="1"/>
    <xf numFmtId="0" fontId="0" fillId="7" borderId="39" xfId="0" applyFill="1" applyBorder="1"/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8" borderId="31" xfId="0" applyFill="1" applyBorder="1"/>
    <xf numFmtId="0" fontId="0" fillId="0" borderId="33" xfId="0" applyBorder="1" applyAlignment="1">
      <alignment horizontal="center" vertical="center"/>
    </xf>
    <xf numFmtId="0" fontId="0" fillId="3" borderId="1" xfId="0" applyFill="1" applyBorder="1"/>
    <xf numFmtId="0" fontId="0" fillId="14" borderId="42" xfId="0" applyFill="1" applyBorder="1"/>
    <xf numFmtId="0" fontId="9" fillId="13" borderId="5" xfId="0" applyFont="1" applyFill="1" applyBorder="1"/>
    <xf numFmtId="0" fontId="10" fillId="0" borderId="0" xfId="0" applyFont="1"/>
    <xf numFmtId="0" fontId="17" fillId="0" borderId="0" xfId="0" applyFont="1" applyFill="1"/>
    <xf numFmtId="0" fontId="13" fillId="0" borderId="0" xfId="0" applyFont="1" applyFill="1" applyBorder="1" applyAlignment="1">
      <alignment vertical="center" wrapText="1"/>
    </xf>
    <xf numFmtId="2" fontId="13" fillId="0" borderId="0" xfId="0" applyNumberFormat="1" applyFont="1" applyFill="1" applyBorder="1" applyAlignment="1">
      <alignment vertical="center"/>
    </xf>
    <xf numFmtId="1" fontId="22" fillId="0" borderId="0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2" fontId="14" fillId="0" borderId="0" xfId="0" applyNumberFormat="1" applyFont="1" applyFill="1" applyBorder="1" applyAlignment="1">
      <alignment vertical="center"/>
    </xf>
    <xf numFmtId="1" fontId="13" fillId="0" borderId="0" xfId="0" applyNumberFormat="1" applyFont="1" applyFill="1" applyBorder="1" applyAlignment="1">
      <alignment vertical="center"/>
    </xf>
    <xf numFmtId="0" fontId="3" fillId="0" borderId="16" xfId="0" applyFont="1" applyFill="1" applyBorder="1" applyAlignment="1">
      <alignment horizontal="center" vertical="center"/>
    </xf>
    <xf numFmtId="0" fontId="20" fillId="15" borderId="29" xfId="0" applyFont="1" applyFill="1" applyBorder="1" applyAlignment="1">
      <alignment horizontal="center" vertical="center"/>
    </xf>
    <xf numFmtId="0" fontId="20" fillId="15" borderId="3" xfId="0" applyFont="1" applyFill="1" applyBorder="1" applyAlignment="1">
      <alignment horizontal="center" vertical="center"/>
    </xf>
    <xf numFmtId="0" fontId="23" fillId="15" borderId="29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quotePrefix="1"/>
    <xf numFmtId="0" fontId="0" fillId="2" borderId="40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9" fillId="0" borderId="36" xfId="0" applyFont="1" applyFill="1" applyBorder="1"/>
    <xf numFmtId="0" fontId="9" fillId="0" borderId="38" xfId="0" applyFont="1" applyFill="1" applyBorder="1"/>
    <xf numFmtId="0" fontId="7" fillId="0" borderId="5" xfId="0" applyFont="1" applyFill="1" applyBorder="1"/>
    <xf numFmtId="0" fontId="7" fillId="0" borderId="25" xfId="0" applyFont="1" applyFill="1" applyBorder="1"/>
    <xf numFmtId="0" fontId="7" fillId="0" borderId="26" xfId="0" applyFont="1" applyFill="1" applyBorder="1"/>
    <xf numFmtId="0" fontId="7" fillId="0" borderId="27" xfId="0" applyFont="1" applyFill="1" applyBorder="1"/>
    <xf numFmtId="14" fontId="1" fillId="0" borderId="43" xfId="0" applyNumberFormat="1" applyFont="1" applyFill="1" applyBorder="1" applyAlignment="1">
      <alignment horizontal="center" vertical="center"/>
    </xf>
    <xf numFmtId="0" fontId="9" fillId="13" borderId="55" xfId="0" applyFont="1" applyFill="1" applyBorder="1"/>
    <xf numFmtId="0" fontId="1" fillId="18" borderId="2" xfId="0" applyFont="1" applyFill="1" applyBorder="1" applyAlignment="1">
      <alignment horizontal="center" vertical="center"/>
    </xf>
    <xf numFmtId="0" fontId="1" fillId="18" borderId="44" xfId="0" applyFont="1" applyFill="1" applyBorder="1" applyAlignment="1">
      <alignment horizontal="center"/>
    </xf>
    <xf numFmtId="0" fontId="9" fillId="13" borderId="13" xfId="0" applyFont="1" applyFill="1" applyBorder="1"/>
    <xf numFmtId="0" fontId="24" fillId="0" borderId="0" xfId="0" applyFont="1" applyFill="1"/>
    <xf numFmtId="0" fontId="25" fillId="0" borderId="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9" fillId="0" borderId="37" xfId="0" applyFont="1" applyFill="1" applyBorder="1"/>
    <xf numFmtId="0" fontId="3" fillId="0" borderId="3" xfId="0" applyFont="1" applyFill="1" applyBorder="1" applyAlignment="1">
      <alignment horizontal="center" vertical="center"/>
    </xf>
    <xf numFmtId="0" fontId="9" fillId="0" borderId="55" xfId="0" applyFont="1" applyFill="1" applyBorder="1"/>
    <xf numFmtId="0" fontId="3" fillId="0" borderId="36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11" borderId="56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9" fillId="13" borderId="27" xfId="0" applyFont="1" applyFill="1" applyBorder="1"/>
    <xf numFmtId="0" fontId="9" fillId="13" borderId="37" xfId="0" applyFont="1" applyFill="1" applyBorder="1"/>
    <xf numFmtId="0" fontId="9" fillId="13" borderId="36" xfId="0" applyFont="1" applyFill="1" applyBorder="1"/>
    <xf numFmtId="0" fontId="9" fillId="13" borderId="38" xfId="0" applyFont="1" applyFill="1" applyBorder="1"/>
    <xf numFmtId="0" fontId="9" fillId="13" borderId="25" xfId="0" applyFont="1" applyFill="1" applyBorder="1"/>
    <xf numFmtId="0" fontId="3" fillId="20" borderId="56" xfId="0" applyFont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11" borderId="57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/>
    </xf>
    <xf numFmtId="0" fontId="0" fillId="17" borderId="0" xfId="0" applyFill="1"/>
    <xf numFmtId="0" fontId="0" fillId="10" borderId="0" xfId="0" applyFill="1"/>
    <xf numFmtId="0" fontId="9" fillId="13" borderId="26" xfId="0" applyFont="1" applyFill="1" applyBorder="1"/>
    <xf numFmtId="0" fontId="3" fillId="0" borderId="29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9" fillId="0" borderId="60" xfId="0" applyFont="1" applyFill="1" applyBorder="1"/>
    <xf numFmtId="0" fontId="7" fillId="0" borderId="12" xfId="0" applyFont="1" applyFill="1" applyBorder="1"/>
    <xf numFmtId="0" fontId="9" fillId="0" borderId="61" xfId="0" applyFont="1" applyFill="1" applyBorder="1"/>
    <xf numFmtId="0" fontId="9" fillId="0" borderId="62" xfId="0" applyFont="1" applyFill="1" applyBorder="1"/>
    <xf numFmtId="0" fontId="9" fillId="0" borderId="12" xfId="0" applyFont="1" applyFill="1" applyBorder="1"/>
    <xf numFmtId="0" fontId="9" fillId="13" borderId="22" xfId="0" applyFont="1" applyFill="1" applyBorder="1"/>
    <xf numFmtId="0" fontId="9" fillId="13" borderId="23" xfId="0" applyFont="1" applyFill="1" applyBorder="1"/>
    <xf numFmtId="0" fontId="3" fillId="0" borderId="56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vertical="center"/>
    </xf>
    <xf numFmtId="0" fontId="9" fillId="0" borderId="64" xfId="0" applyFont="1" applyFill="1" applyBorder="1"/>
    <xf numFmtId="0" fontId="3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3" fillId="20" borderId="5" xfId="0" applyFont="1" applyFill="1" applyBorder="1" applyAlignment="1">
      <alignment horizontal="center" vertical="center"/>
    </xf>
    <xf numFmtId="0" fontId="3" fillId="20" borderId="1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" fillId="11" borderId="2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11" borderId="36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11" borderId="26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11" borderId="65" xfId="0" applyFont="1" applyFill="1" applyBorder="1" applyAlignment="1">
      <alignment horizontal="center" vertical="center"/>
    </xf>
    <xf numFmtId="0" fontId="3" fillId="11" borderId="64" xfId="0" applyFont="1" applyFill="1" applyBorder="1" applyAlignment="1">
      <alignment horizontal="center" vertical="center"/>
    </xf>
    <xf numFmtId="0" fontId="3" fillId="11" borderId="66" xfId="0" applyFont="1" applyFill="1" applyBorder="1" applyAlignment="1">
      <alignment horizontal="center" vertical="center"/>
    </xf>
    <xf numFmtId="0" fontId="3" fillId="11" borderId="67" xfId="0" applyFont="1" applyFill="1" applyBorder="1" applyAlignment="1">
      <alignment horizontal="center" vertical="center"/>
    </xf>
    <xf numFmtId="0" fontId="3" fillId="20" borderId="2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21" fillId="17" borderId="0" xfId="0" applyFont="1" applyFill="1" applyBorder="1" applyAlignment="1">
      <alignment horizontal="center" vertical="center"/>
    </xf>
    <xf numFmtId="0" fontId="15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164" fontId="16" fillId="16" borderId="46" xfId="0" applyNumberFormat="1" applyFont="1" applyFill="1" applyBorder="1" applyAlignment="1">
      <alignment horizontal="center" vertical="center"/>
    </xf>
    <xf numFmtId="164" fontId="16" fillId="16" borderId="49" xfId="0" applyNumberFormat="1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 wrapText="1"/>
    </xf>
    <xf numFmtId="1" fontId="18" fillId="18" borderId="46" xfId="0" applyNumberFormat="1" applyFont="1" applyFill="1" applyBorder="1" applyAlignment="1">
      <alignment horizontal="center" vertical="center"/>
    </xf>
    <xf numFmtId="1" fontId="18" fillId="18" borderId="49" xfId="0" applyNumberFormat="1" applyFont="1" applyFill="1" applyBorder="1" applyAlignment="1">
      <alignment horizontal="center" vertical="center"/>
    </xf>
    <xf numFmtId="1" fontId="15" fillId="0" borderId="46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" fontId="15" fillId="0" borderId="49" xfId="0" applyNumberFormat="1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17" borderId="49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2" fontId="15" fillId="0" borderId="46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2" fontId="15" fillId="0" borderId="49" xfId="0" applyNumberFormat="1" applyFont="1" applyFill="1" applyBorder="1" applyAlignment="1">
      <alignment horizontal="center" vertical="center"/>
    </xf>
    <xf numFmtId="1" fontId="18" fillId="18" borderId="0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0" fillId="10" borderId="49" xfId="0" applyFont="1" applyFill="1" applyBorder="1" applyAlignment="1">
      <alignment horizontal="center" vertical="center"/>
    </xf>
    <xf numFmtId="2" fontId="16" fillId="16" borderId="46" xfId="0" applyNumberFormat="1" applyFont="1" applyFill="1" applyBorder="1" applyAlignment="1">
      <alignment horizontal="center" vertical="center"/>
    </xf>
    <xf numFmtId="2" fontId="16" fillId="16" borderId="0" xfId="0" applyNumberFormat="1" applyFont="1" applyFill="1" applyBorder="1" applyAlignment="1">
      <alignment horizontal="center" vertical="center"/>
    </xf>
    <xf numFmtId="2" fontId="16" fillId="16" borderId="49" xfId="0" applyNumberFormat="1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" fontId="1" fillId="0" borderId="43" xfId="0" applyNumberFormat="1" applyFont="1" applyBorder="1" applyAlignment="1">
      <alignment horizontal="center"/>
    </xf>
    <xf numFmtId="0" fontId="0" fillId="0" borderId="44" xfId="0" applyBorder="1" applyAlignment="1"/>
    <xf numFmtId="0" fontId="0" fillId="0" borderId="3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</cellXfs>
  <cellStyles count="190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ipertestuale" xfId="223" builtinId="8" hidden="1"/>
    <cellStyle name="Collegamento ipertestuale" xfId="225" builtinId="8" hidden="1"/>
    <cellStyle name="Collegamento ipertestuale" xfId="227" builtinId="8" hidden="1"/>
    <cellStyle name="Collegamento ipertestuale" xfId="229" builtinId="8" hidden="1"/>
    <cellStyle name="Collegamento ipertestuale" xfId="231" builtinId="8" hidden="1"/>
    <cellStyle name="Collegamento ipertestuale" xfId="233" builtinId="8" hidden="1"/>
    <cellStyle name="Collegamento ipertestuale" xfId="235" builtinId="8" hidden="1"/>
    <cellStyle name="Collegamento ipertestuale" xfId="237" builtinId="8" hidden="1"/>
    <cellStyle name="Collegamento ipertestuale" xfId="239" builtinId="8" hidden="1"/>
    <cellStyle name="Collegamento ipertestuale" xfId="241" builtinId="8" hidden="1"/>
    <cellStyle name="Collegamento ipertestuale" xfId="243" builtinId="8" hidden="1"/>
    <cellStyle name="Collegamento ipertestuale" xfId="245" builtinId="8" hidden="1"/>
    <cellStyle name="Collegamento ipertestuale" xfId="247" builtinId="8" hidden="1"/>
    <cellStyle name="Collegamento ipertestuale" xfId="249" builtinId="8" hidden="1"/>
    <cellStyle name="Collegamento ipertestuale" xfId="251" builtinId="8" hidden="1"/>
    <cellStyle name="Collegamento ipertestuale" xfId="253" builtinId="8" hidden="1"/>
    <cellStyle name="Collegamento ipertestuale" xfId="255" builtinId="8" hidden="1"/>
    <cellStyle name="Collegamento ipertestuale" xfId="257" builtinId="8" hidden="1"/>
    <cellStyle name="Collegamento ipertestuale" xfId="259" builtinId="8" hidden="1"/>
    <cellStyle name="Collegamento ipertestuale" xfId="261" builtinId="8" hidden="1"/>
    <cellStyle name="Collegamento ipertestuale" xfId="263" builtinId="8" hidden="1"/>
    <cellStyle name="Collegamento ipertestuale" xfId="265" builtinId="8" hidden="1"/>
    <cellStyle name="Collegamento ipertestuale" xfId="267" builtinId="8" hidden="1"/>
    <cellStyle name="Collegamento ipertestuale" xfId="269" builtinId="8" hidden="1"/>
    <cellStyle name="Collegamento ipertestuale" xfId="271" builtinId="8" hidden="1"/>
    <cellStyle name="Collegamento ipertestuale" xfId="273" builtinId="8" hidden="1"/>
    <cellStyle name="Collegamento ipertestuale" xfId="275" builtinId="8" hidden="1"/>
    <cellStyle name="Collegamento ipertestuale" xfId="277" builtinId="8" hidden="1"/>
    <cellStyle name="Collegamento ipertestuale" xfId="279" builtinId="8" hidden="1"/>
    <cellStyle name="Collegamento ipertestuale" xfId="281" builtinId="8" hidden="1"/>
    <cellStyle name="Collegamento ipertestuale" xfId="283" builtinId="8" hidden="1"/>
    <cellStyle name="Collegamento ipertestuale" xfId="285" builtinId="8" hidden="1"/>
    <cellStyle name="Collegamento ipertestuale" xfId="287" builtinId="8" hidden="1"/>
    <cellStyle name="Collegamento ipertestuale" xfId="289" builtinId="8" hidden="1"/>
    <cellStyle name="Collegamento ipertestuale" xfId="291" builtinId="8" hidden="1"/>
    <cellStyle name="Collegamento ipertestuale" xfId="293" builtinId="8" hidden="1"/>
    <cellStyle name="Collegamento ipertestuale" xfId="295" builtinId="8" hidden="1"/>
    <cellStyle name="Collegamento ipertestuale" xfId="297" builtinId="8" hidden="1"/>
    <cellStyle name="Collegamento ipertestuale" xfId="299" builtinId="8" hidden="1"/>
    <cellStyle name="Collegamento ipertestuale" xfId="301" builtinId="8" hidden="1"/>
    <cellStyle name="Collegamento ipertestuale" xfId="303" builtinId="8" hidden="1"/>
    <cellStyle name="Collegamento ipertestuale" xfId="305" builtinId="8" hidden="1"/>
    <cellStyle name="Collegamento ipertestuale" xfId="307" builtinId="8" hidden="1"/>
    <cellStyle name="Collegamento ipertestuale" xfId="309" builtinId="8" hidden="1"/>
    <cellStyle name="Collegamento ipertestuale" xfId="311" builtinId="8" hidden="1"/>
    <cellStyle name="Collegamento ipertestuale" xfId="313" builtinId="8" hidden="1"/>
    <cellStyle name="Collegamento ipertestuale" xfId="315" builtinId="8" hidden="1"/>
    <cellStyle name="Collegamento ipertestuale" xfId="317" builtinId="8" hidden="1"/>
    <cellStyle name="Collegamento ipertestuale" xfId="319" builtinId="8" hidden="1"/>
    <cellStyle name="Collegamento ipertestuale" xfId="321" builtinId="8" hidden="1"/>
    <cellStyle name="Collegamento ipertestuale" xfId="323" builtinId="8" hidden="1"/>
    <cellStyle name="Collegamento ipertestuale" xfId="325" builtinId="8" hidden="1"/>
    <cellStyle name="Collegamento ipertestuale" xfId="327" builtinId="8" hidden="1"/>
    <cellStyle name="Collegamento ipertestuale" xfId="329" builtinId="8" hidden="1"/>
    <cellStyle name="Collegamento ipertestuale" xfId="331" builtinId="8" hidden="1"/>
    <cellStyle name="Collegamento ipertestuale" xfId="333" builtinId="8" hidden="1"/>
    <cellStyle name="Collegamento ipertestuale" xfId="335" builtinId="8" hidden="1"/>
    <cellStyle name="Collegamento ipertestuale" xfId="337" builtinId="8" hidden="1"/>
    <cellStyle name="Collegamento ipertestuale" xfId="339" builtinId="8" hidden="1"/>
    <cellStyle name="Collegamento ipertestuale" xfId="341" builtinId="8" hidden="1"/>
    <cellStyle name="Collegamento ipertestuale" xfId="343" builtinId="8" hidden="1"/>
    <cellStyle name="Collegamento ipertestuale" xfId="345" builtinId="8" hidden="1"/>
    <cellStyle name="Collegamento ipertestuale" xfId="347" builtinId="8" hidden="1"/>
    <cellStyle name="Collegamento ipertestuale" xfId="349" builtinId="8" hidden="1"/>
    <cellStyle name="Collegamento ipertestuale" xfId="351" builtinId="8" hidden="1"/>
    <cellStyle name="Collegamento ipertestuale" xfId="353" builtinId="8" hidden="1"/>
    <cellStyle name="Collegamento ipertestuale" xfId="355" builtinId="8" hidden="1"/>
    <cellStyle name="Collegamento ipertestuale" xfId="357" builtinId="8" hidden="1"/>
    <cellStyle name="Collegamento ipertestuale" xfId="359" builtinId="8" hidden="1"/>
    <cellStyle name="Collegamento ipertestuale" xfId="361" builtinId="8" hidden="1"/>
    <cellStyle name="Collegamento ipertestuale" xfId="363" builtinId="8" hidden="1"/>
    <cellStyle name="Collegamento ipertestuale" xfId="365" builtinId="8" hidden="1"/>
    <cellStyle name="Collegamento ipertestuale" xfId="367" builtinId="8" hidden="1"/>
    <cellStyle name="Collegamento ipertestuale" xfId="369" builtinId="8" hidden="1"/>
    <cellStyle name="Collegamento ipertestuale" xfId="371" builtinId="8" hidden="1"/>
    <cellStyle name="Collegamento ipertestuale" xfId="373" builtinId="8" hidden="1"/>
    <cellStyle name="Collegamento ipertestuale" xfId="375" builtinId="8" hidden="1"/>
    <cellStyle name="Collegamento ipertestuale" xfId="377" builtinId="8" hidden="1"/>
    <cellStyle name="Collegamento ipertestuale" xfId="379" builtinId="8" hidden="1"/>
    <cellStyle name="Collegamento ipertestuale" xfId="381" builtinId="8" hidden="1"/>
    <cellStyle name="Collegamento ipertestuale" xfId="383" builtinId="8" hidden="1"/>
    <cellStyle name="Collegamento ipertestuale" xfId="385" builtinId="8" hidden="1"/>
    <cellStyle name="Collegamento ipertestuale" xfId="387" builtinId="8" hidden="1"/>
    <cellStyle name="Collegamento ipertestuale" xfId="389" builtinId="8" hidden="1"/>
    <cellStyle name="Collegamento ipertestuale" xfId="391" builtinId="8" hidden="1"/>
    <cellStyle name="Collegamento ipertestuale" xfId="393" builtinId="8" hidden="1"/>
    <cellStyle name="Collegamento ipertestuale" xfId="395" builtinId="8" hidden="1"/>
    <cellStyle name="Collegamento ipertestuale" xfId="397" builtinId="8" hidden="1"/>
    <cellStyle name="Collegamento ipertestuale" xfId="399" builtinId="8" hidden="1"/>
    <cellStyle name="Collegamento ipertestuale" xfId="401" builtinId="8" hidden="1"/>
    <cellStyle name="Collegamento ipertestuale" xfId="403" builtinId="8" hidden="1"/>
    <cellStyle name="Collegamento ipertestuale" xfId="405" builtinId="8" hidden="1"/>
    <cellStyle name="Collegamento ipertestuale" xfId="407" builtinId="8" hidden="1"/>
    <cellStyle name="Collegamento ipertestuale" xfId="409" builtinId="8" hidden="1"/>
    <cellStyle name="Collegamento ipertestuale" xfId="411" builtinId="8" hidden="1"/>
    <cellStyle name="Collegamento ipertestuale" xfId="413" builtinId="8" hidden="1"/>
    <cellStyle name="Collegamento ipertestuale" xfId="415" builtinId="8" hidden="1"/>
    <cellStyle name="Collegamento ipertestuale" xfId="417" builtinId="8" hidden="1"/>
    <cellStyle name="Collegamento ipertestuale" xfId="419" builtinId="8" hidden="1"/>
    <cellStyle name="Collegamento ipertestuale" xfId="421" builtinId="8" hidden="1"/>
    <cellStyle name="Collegamento ipertestuale" xfId="423" builtinId="8" hidden="1"/>
    <cellStyle name="Collegamento ipertestuale" xfId="425" builtinId="8" hidden="1"/>
    <cellStyle name="Collegamento ipertestuale" xfId="427" builtinId="8" hidden="1"/>
    <cellStyle name="Collegamento ipertestuale" xfId="429" builtinId="8" hidden="1"/>
    <cellStyle name="Collegamento ipertestuale" xfId="431" builtinId="8" hidden="1"/>
    <cellStyle name="Collegamento ipertestuale" xfId="433" builtinId="8" hidden="1"/>
    <cellStyle name="Collegamento ipertestuale" xfId="435" builtinId="8" hidden="1"/>
    <cellStyle name="Collegamento ipertestuale" xfId="437" builtinId="8" hidden="1"/>
    <cellStyle name="Collegamento ipertestuale" xfId="439" builtinId="8" hidden="1"/>
    <cellStyle name="Collegamento ipertestuale" xfId="441" builtinId="8" hidden="1"/>
    <cellStyle name="Collegamento ipertestuale" xfId="443" builtinId="8" hidden="1"/>
    <cellStyle name="Collegamento ipertestuale" xfId="445" builtinId="8" hidden="1"/>
    <cellStyle name="Collegamento ipertestuale" xfId="447" builtinId="8" hidden="1"/>
    <cellStyle name="Collegamento ipertestuale" xfId="449" builtinId="8" hidden="1"/>
    <cellStyle name="Collegamento ipertestuale" xfId="451" builtinId="8" hidden="1"/>
    <cellStyle name="Collegamento ipertestuale" xfId="453" builtinId="8" hidden="1"/>
    <cellStyle name="Collegamento ipertestuale" xfId="455" builtinId="8" hidden="1"/>
    <cellStyle name="Collegamento ipertestuale" xfId="457" builtinId="8" hidden="1"/>
    <cellStyle name="Collegamento ipertestuale" xfId="459" builtinId="8" hidden="1"/>
    <cellStyle name="Collegamento ipertestuale" xfId="461" builtinId="8" hidden="1"/>
    <cellStyle name="Collegamento ipertestuale" xfId="463" builtinId="8" hidden="1"/>
    <cellStyle name="Collegamento ipertestuale" xfId="465" builtinId="8" hidden="1"/>
    <cellStyle name="Collegamento ipertestuale" xfId="467" builtinId="8" hidden="1"/>
    <cellStyle name="Collegamento ipertestuale" xfId="469" builtinId="8" hidden="1"/>
    <cellStyle name="Collegamento ipertestuale" xfId="471" builtinId="8" hidden="1"/>
    <cellStyle name="Collegamento ipertestuale" xfId="473" builtinId="8" hidden="1"/>
    <cellStyle name="Collegamento ipertestuale" xfId="475" builtinId="8" hidden="1"/>
    <cellStyle name="Collegamento ipertestuale" xfId="477" builtinId="8" hidden="1"/>
    <cellStyle name="Collegamento ipertestuale" xfId="479" builtinId="8" hidden="1"/>
    <cellStyle name="Collegamento ipertestuale" xfId="481" builtinId="8" hidden="1"/>
    <cellStyle name="Collegamento ipertestuale" xfId="483" builtinId="8" hidden="1"/>
    <cellStyle name="Collegamento ipertestuale" xfId="485" builtinId="8" hidden="1"/>
    <cellStyle name="Collegamento ipertestuale" xfId="487" builtinId="8" hidden="1"/>
    <cellStyle name="Collegamento ipertestuale" xfId="489" builtinId="8" hidden="1"/>
    <cellStyle name="Collegamento ipertestuale" xfId="491" builtinId="8" hidden="1"/>
    <cellStyle name="Collegamento ipertestuale" xfId="493" builtinId="8" hidden="1"/>
    <cellStyle name="Collegamento ipertestuale" xfId="495" builtinId="8" hidden="1"/>
    <cellStyle name="Collegamento ipertestuale" xfId="497" builtinId="8" hidden="1"/>
    <cellStyle name="Collegamento ipertestuale" xfId="499" builtinId="8" hidden="1"/>
    <cellStyle name="Collegamento ipertestuale" xfId="501" builtinId="8" hidden="1"/>
    <cellStyle name="Collegamento ipertestuale" xfId="503" builtinId="8" hidden="1"/>
    <cellStyle name="Collegamento ipertestuale" xfId="505" builtinId="8" hidden="1"/>
    <cellStyle name="Collegamento ipertestuale" xfId="507" builtinId="8" hidden="1"/>
    <cellStyle name="Collegamento ipertestuale" xfId="509" builtinId="8" hidden="1"/>
    <cellStyle name="Collegamento ipertestuale" xfId="511" builtinId="8" hidden="1"/>
    <cellStyle name="Collegamento ipertestuale" xfId="513" builtinId="8" hidden="1"/>
    <cellStyle name="Collegamento ipertestuale" xfId="515" builtinId="8" hidden="1"/>
    <cellStyle name="Collegamento ipertestuale" xfId="517" builtinId="8" hidden="1"/>
    <cellStyle name="Collegamento ipertestuale" xfId="519" builtinId="8" hidden="1"/>
    <cellStyle name="Collegamento ipertestuale" xfId="521" builtinId="8" hidden="1"/>
    <cellStyle name="Collegamento ipertestuale" xfId="523" builtinId="8" hidden="1"/>
    <cellStyle name="Collegamento ipertestuale" xfId="525" builtinId="8" hidden="1"/>
    <cellStyle name="Collegamento ipertestuale" xfId="527" builtinId="8" hidden="1"/>
    <cellStyle name="Collegamento ipertestuale" xfId="529" builtinId="8" hidden="1"/>
    <cellStyle name="Collegamento ipertestuale" xfId="531" builtinId="8" hidden="1"/>
    <cellStyle name="Collegamento ipertestuale" xfId="533" builtinId="8" hidden="1"/>
    <cellStyle name="Collegamento ipertestuale" xfId="535" builtinId="8" hidden="1"/>
    <cellStyle name="Collegamento ipertestuale" xfId="537" builtinId="8" hidden="1"/>
    <cellStyle name="Collegamento ipertestuale" xfId="539" builtinId="8" hidden="1"/>
    <cellStyle name="Collegamento ipertestuale" xfId="541" builtinId="8" hidden="1"/>
    <cellStyle name="Collegamento ipertestuale" xfId="543" builtinId="8" hidden="1"/>
    <cellStyle name="Collegamento ipertestuale" xfId="545" builtinId="8" hidden="1"/>
    <cellStyle name="Collegamento ipertestuale" xfId="547" builtinId="8" hidden="1"/>
    <cellStyle name="Collegamento ipertestuale" xfId="549" builtinId="8" hidden="1"/>
    <cellStyle name="Collegamento ipertestuale" xfId="551" builtinId="8" hidden="1"/>
    <cellStyle name="Collegamento ipertestuale" xfId="553" builtinId="8" hidden="1"/>
    <cellStyle name="Collegamento ipertestuale" xfId="555" builtinId="8" hidden="1"/>
    <cellStyle name="Collegamento ipertestuale" xfId="557" builtinId="8" hidden="1"/>
    <cellStyle name="Collegamento ipertestuale" xfId="559" builtinId="8" hidden="1"/>
    <cellStyle name="Collegamento ipertestuale" xfId="561" builtinId="8" hidden="1"/>
    <cellStyle name="Collegamento ipertestuale" xfId="563" builtinId="8" hidden="1"/>
    <cellStyle name="Collegamento ipertestuale" xfId="565" builtinId="8" hidden="1"/>
    <cellStyle name="Collegamento ipertestuale" xfId="567" builtinId="8" hidden="1"/>
    <cellStyle name="Collegamento ipertestuale" xfId="569" builtinId="8" hidden="1"/>
    <cellStyle name="Collegamento ipertestuale" xfId="571" builtinId="8" hidden="1"/>
    <cellStyle name="Collegamento ipertestuale" xfId="573" builtinId="8" hidden="1"/>
    <cellStyle name="Collegamento ipertestuale" xfId="575" builtinId="8" hidden="1"/>
    <cellStyle name="Collegamento ipertestuale" xfId="577" builtinId="8" hidden="1"/>
    <cellStyle name="Collegamento ipertestuale" xfId="579" builtinId="8" hidden="1"/>
    <cellStyle name="Collegamento ipertestuale" xfId="581" builtinId="8" hidden="1"/>
    <cellStyle name="Collegamento ipertestuale" xfId="583" builtinId="8" hidden="1"/>
    <cellStyle name="Collegamento ipertestuale" xfId="585" builtinId="8" hidden="1"/>
    <cellStyle name="Collegamento ipertestuale" xfId="587" builtinId="8" hidden="1"/>
    <cellStyle name="Collegamento ipertestuale" xfId="589" builtinId="8" hidden="1"/>
    <cellStyle name="Collegamento ipertestuale" xfId="591" builtinId="8" hidden="1"/>
    <cellStyle name="Collegamento ipertestuale" xfId="593" builtinId="8" hidden="1"/>
    <cellStyle name="Collegamento ipertestuale" xfId="595" builtinId="8" hidden="1"/>
    <cellStyle name="Collegamento ipertestuale" xfId="597" builtinId="8" hidden="1"/>
    <cellStyle name="Collegamento ipertestuale" xfId="599" builtinId="8" hidden="1"/>
    <cellStyle name="Collegamento ipertestuale" xfId="601" builtinId="8" hidden="1"/>
    <cellStyle name="Collegamento ipertestuale" xfId="603" builtinId="8" hidden="1"/>
    <cellStyle name="Collegamento ipertestuale" xfId="605" builtinId="8" hidden="1"/>
    <cellStyle name="Collegamento ipertestuale" xfId="607" builtinId="8" hidden="1"/>
    <cellStyle name="Collegamento ipertestuale" xfId="609" builtinId="8" hidden="1"/>
    <cellStyle name="Collegamento ipertestuale" xfId="611" builtinId="8" hidden="1"/>
    <cellStyle name="Collegamento ipertestuale" xfId="613" builtinId="8" hidden="1"/>
    <cellStyle name="Collegamento ipertestuale" xfId="615" builtinId="8" hidden="1"/>
    <cellStyle name="Collegamento ipertestuale" xfId="617" builtinId="8" hidden="1"/>
    <cellStyle name="Collegamento ipertestuale" xfId="619" builtinId="8" hidden="1"/>
    <cellStyle name="Collegamento ipertestuale" xfId="621" builtinId="8" hidden="1"/>
    <cellStyle name="Collegamento ipertestuale" xfId="623" builtinId="8" hidden="1"/>
    <cellStyle name="Collegamento ipertestuale" xfId="625" builtinId="8" hidden="1"/>
    <cellStyle name="Collegamento ipertestuale" xfId="627" builtinId="8" hidden="1"/>
    <cellStyle name="Collegamento ipertestuale" xfId="629" builtinId="8" hidden="1"/>
    <cellStyle name="Collegamento ipertestuale" xfId="631" builtinId="8" hidden="1"/>
    <cellStyle name="Collegamento ipertestuale" xfId="633" builtinId="8" hidden="1"/>
    <cellStyle name="Collegamento ipertestuale" xfId="635" builtinId="8" hidden="1"/>
    <cellStyle name="Collegamento ipertestuale" xfId="637" builtinId="8" hidden="1"/>
    <cellStyle name="Collegamento ipertestuale" xfId="639" builtinId="8" hidden="1"/>
    <cellStyle name="Collegamento ipertestuale" xfId="641" builtinId="8" hidden="1"/>
    <cellStyle name="Collegamento ipertestuale" xfId="643" builtinId="8" hidden="1"/>
    <cellStyle name="Collegamento ipertestuale" xfId="645" builtinId="8" hidden="1"/>
    <cellStyle name="Collegamento ipertestuale" xfId="647" builtinId="8" hidden="1"/>
    <cellStyle name="Collegamento ipertestuale" xfId="649" builtinId="8" hidden="1"/>
    <cellStyle name="Collegamento ipertestuale" xfId="651" builtinId="8" hidden="1"/>
    <cellStyle name="Collegamento ipertestuale" xfId="653" builtinId="8" hidden="1"/>
    <cellStyle name="Collegamento ipertestuale" xfId="655" builtinId="8" hidden="1"/>
    <cellStyle name="Collegamento ipertestuale" xfId="657" builtinId="8" hidden="1"/>
    <cellStyle name="Collegamento ipertestuale" xfId="659" builtinId="8" hidden="1"/>
    <cellStyle name="Collegamento ipertestuale" xfId="661" builtinId="8" hidden="1"/>
    <cellStyle name="Collegamento ipertestuale" xfId="663" builtinId="8" hidden="1"/>
    <cellStyle name="Collegamento ipertestuale" xfId="665" builtinId="8" hidden="1"/>
    <cellStyle name="Collegamento ipertestuale" xfId="667" builtinId="8" hidden="1"/>
    <cellStyle name="Collegamento ipertestuale" xfId="669" builtinId="8" hidden="1"/>
    <cellStyle name="Collegamento ipertestuale" xfId="671" builtinId="8" hidden="1"/>
    <cellStyle name="Collegamento ipertestuale" xfId="673" builtinId="8" hidden="1"/>
    <cellStyle name="Collegamento ipertestuale" xfId="675" builtinId="8" hidden="1"/>
    <cellStyle name="Collegamento ipertestuale" xfId="677" builtinId="8" hidden="1"/>
    <cellStyle name="Collegamento ipertestuale" xfId="679" builtinId="8" hidden="1"/>
    <cellStyle name="Collegamento ipertestuale" xfId="681" builtinId="8" hidden="1"/>
    <cellStyle name="Collegamento ipertestuale" xfId="683" builtinId="8" hidden="1"/>
    <cellStyle name="Collegamento ipertestuale" xfId="685" builtinId="8" hidden="1"/>
    <cellStyle name="Collegamento ipertestuale" xfId="687" builtinId="8" hidden="1"/>
    <cellStyle name="Collegamento ipertestuale" xfId="689" builtinId="8" hidden="1"/>
    <cellStyle name="Collegamento ipertestuale" xfId="691" builtinId="8" hidden="1"/>
    <cellStyle name="Collegamento ipertestuale" xfId="693" builtinId="8" hidden="1"/>
    <cellStyle name="Collegamento ipertestuale" xfId="695" builtinId="8" hidden="1"/>
    <cellStyle name="Collegamento ipertestuale" xfId="697" builtinId="8" hidden="1"/>
    <cellStyle name="Collegamento ipertestuale" xfId="699" builtinId="8" hidden="1"/>
    <cellStyle name="Collegamento ipertestuale" xfId="701" builtinId="8" hidden="1"/>
    <cellStyle name="Collegamento ipertestuale" xfId="703" builtinId="8" hidden="1"/>
    <cellStyle name="Collegamento ipertestuale" xfId="705" builtinId="8" hidden="1"/>
    <cellStyle name="Collegamento ipertestuale" xfId="707" builtinId="8" hidden="1"/>
    <cellStyle name="Collegamento ipertestuale" xfId="709" builtinId="8" hidden="1"/>
    <cellStyle name="Collegamento ipertestuale" xfId="711" builtinId="8" hidden="1"/>
    <cellStyle name="Collegamento ipertestuale" xfId="713" builtinId="8" hidden="1"/>
    <cellStyle name="Collegamento ipertestuale" xfId="715" builtinId="8" hidden="1"/>
    <cellStyle name="Collegamento ipertestuale" xfId="717" builtinId="8" hidden="1"/>
    <cellStyle name="Collegamento ipertestuale" xfId="719" builtinId="8" hidden="1"/>
    <cellStyle name="Collegamento ipertestuale" xfId="721" builtinId="8" hidden="1"/>
    <cellStyle name="Collegamento ipertestuale" xfId="723" builtinId="8" hidden="1"/>
    <cellStyle name="Collegamento ipertestuale" xfId="725" builtinId="8" hidden="1"/>
    <cellStyle name="Collegamento ipertestuale" xfId="727" builtinId="8" hidden="1"/>
    <cellStyle name="Collegamento ipertestuale" xfId="729" builtinId="8" hidden="1"/>
    <cellStyle name="Collegamento ipertestuale" xfId="731" builtinId="8" hidden="1"/>
    <cellStyle name="Collegamento ipertestuale" xfId="733" builtinId="8" hidden="1"/>
    <cellStyle name="Collegamento ipertestuale" xfId="735" builtinId="8" hidden="1"/>
    <cellStyle name="Collegamento ipertestuale" xfId="737" builtinId="8" hidden="1"/>
    <cellStyle name="Collegamento ipertestuale" xfId="739" builtinId="8" hidden="1"/>
    <cellStyle name="Collegamento ipertestuale" xfId="741" builtinId="8" hidden="1"/>
    <cellStyle name="Collegamento ipertestuale" xfId="743" builtinId="8" hidden="1"/>
    <cellStyle name="Collegamento ipertestuale" xfId="745" builtinId="8" hidden="1"/>
    <cellStyle name="Collegamento ipertestuale" xfId="747" builtinId="8" hidden="1"/>
    <cellStyle name="Collegamento ipertestuale" xfId="749" builtinId="8" hidden="1"/>
    <cellStyle name="Collegamento ipertestuale" xfId="751" builtinId="8" hidden="1"/>
    <cellStyle name="Collegamento ipertestuale" xfId="753" builtinId="8" hidden="1"/>
    <cellStyle name="Collegamento ipertestuale" xfId="755" builtinId="8" hidden="1"/>
    <cellStyle name="Collegamento ipertestuale" xfId="757" builtinId="8" hidden="1"/>
    <cellStyle name="Collegamento ipertestuale" xfId="759" builtinId="8" hidden="1"/>
    <cellStyle name="Collegamento ipertestuale" xfId="761" builtinId="8" hidden="1"/>
    <cellStyle name="Collegamento ipertestuale" xfId="763" builtinId="8" hidden="1"/>
    <cellStyle name="Collegamento ipertestuale" xfId="765" builtinId="8" hidden="1"/>
    <cellStyle name="Collegamento ipertestuale" xfId="767" builtinId="8" hidden="1"/>
    <cellStyle name="Collegamento ipertestuale" xfId="769" builtinId="8" hidden="1"/>
    <cellStyle name="Collegamento ipertestuale" xfId="771" builtinId="8" hidden="1"/>
    <cellStyle name="Collegamento ipertestuale" xfId="773" builtinId="8" hidden="1"/>
    <cellStyle name="Collegamento ipertestuale" xfId="775" builtinId="8" hidden="1"/>
    <cellStyle name="Collegamento ipertestuale" xfId="777" builtinId="8" hidden="1"/>
    <cellStyle name="Collegamento ipertestuale" xfId="779" builtinId="8" hidden="1"/>
    <cellStyle name="Collegamento ipertestuale" xfId="781" builtinId="8" hidden="1"/>
    <cellStyle name="Collegamento ipertestuale" xfId="783" builtinId="8" hidden="1"/>
    <cellStyle name="Collegamento ipertestuale" xfId="785" builtinId="8" hidden="1"/>
    <cellStyle name="Collegamento ipertestuale" xfId="787" builtinId="8" hidden="1"/>
    <cellStyle name="Collegamento ipertestuale" xfId="789" builtinId="8" hidden="1"/>
    <cellStyle name="Collegamento ipertestuale" xfId="791" builtinId="8" hidden="1"/>
    <cellStyle name="Collegamento ipertestuale" xfId="793" builtinId="8" hidden="1"/>
    <cellStyle name="Collegamento ipertestuale" xfId="795" builtinId="8" hidden="1"/>
    <cellStyle name="Collegamento ipertestuale" xfId="797" builtinId="8" hidden="1"/>
    <cellStyle name="Collegamento ipertestuale" xfId="799" builtinId="8" hidden="1"/>
    <cellStyle name="Collegamento ipertestuale" xfId="801" builtinId="8" hidden="1"/>
    <cellStyle name="Collegamento ipertestuale" xfId="803" builtinId="8" hidden="1"/>
    <cellStyle name="Collegamento ipertestuale" xfId="805" builtinId="8" hidden="1"/>
    <cellStyle name="Collegamento ipertestuale" xfId="807" builtinId="8" hidden="1"/>
    <cellStyle name="Collegamento ipertestuale" xfId="809" builtinId="8" hidden="1"/>
    <cellStyle name="Collegamento ipertestuale" xfId="811" builtinId="8" hidden="1"/>
    <cellStyle name="Collegamento ipertestuale" xfId="813" builtinId="8" hidden="1"/>
    <cellStyle name="Collegamento ipertestuale" xfId="815" builtinId="8" hidden="1"/>
    <cellStyle name="Collegamento ipertestuale" xfId="817" builtinId="8" hidden="1"/>
    <cellStyle name="Collegamento ipertestuale" xfId="819" builtinId="8" hidden="1"/>
    <cellStyle name="Collegamento ipertestuale" xfId="821" builtinId="8" hidden="1"/>
    <cellStyle name="Collegamento ipertestuale" xfId="823" builtinId="8" hidden="1"/>
    <cellStyle name="Collegamento ipertestuale" xfId="825" builtinId="8" hidden="1"/>
    <cellStyle name="Collegamento ipertestuale" xfId="827" builtinId="8" hidden="1"/>
    <cellStyle name="Collegamento ipertestuale" xfId="829" builtinId="8" hidden="1"/>
    <cellStyle name="Collegamento ipertestuale" xfId="831" builtinId="8" hidden="1"/>
    <cellStyle name="Collegamento ipertestuale" xfId="833" builtinId="8" hidden="1"/>
    <cellStyle name="Collegamento ipertestuale" xfId="835" builtinId="8" hidden="1"/>
    <cellStyle name="Collegamento ipertestuale" xfId="837" builtinId="8" hidden="1"/>
    <cellStyle name="Collegamento ipertestuale" xfId="839" builtinId="8" hidden="1"/>
    <cellStyle name="Collegamento ipertestuale" xfId="841" builtinId="8" hidden="1"/>
    <cellStyle name="Collegamento ipertestuale" xfId="843" builtinId="8" hidden="1"/>
    <cellStyle name="Collegamento ipertestuale" xfId="845" builtinId="8" hidden="1"/>
    <cellStyle name="Collegamento ipertestuale" xfId="847" builtinId="8" hidden="1"/>
    <cellStyle name="Collegamento ipertestuale" xfId="849" builtinId="8" hidden="1"/>
    <cellStyle name="Collegamento ipertestuale" xfId="851" builtinId="8" hidden="1"/>
    <cellStyle name="Collegamento ipertestuale" xfId="853" builtinId="8" hidden="1"/>
    <cellStyle name="Collegamento ipertestuale" xfId="855" builtinId="8" hidden="1"/>
    <cellStyle name="Collegamento ipertestuale" xfId="857" builtinId="8" hidden="1"/>
    <cellStyle name="Collegamento ipertestuale" xfId="859" builtinId="8" hidden="1"/>
    <cellStyle name="Collegamento ipertestuale" xfId="861" builtinId="8" hidden="1"/>
    <cellStyle name="Collegamento ipertestuale" xfId="863" builtinId="8" hidden="1"/>
    <cellStyle name="Collegamento ipertestuale" xfId="865" builtinId="8" hidden="1"/>
    <cellStyle name="Collegamento ipertestuale" xfId="867" builtinId="8" hidden="1"/>
    <cellStyle name="Collegamento ipertestuale" xfId="869" builtinId="8" hidden="1"/>
    <cellStyle name="Collegamento ipertestuale" xfId="871" builtinId="8" hidden="1"/>
    <cellStyle name="Collegamento ipertestuale" xfId="873" builtinId="8" hidden="1"/>
    <cellStyle name="Collegamento ipertestuale" xfId="875" builtinId="8" hidden="1"/>
    <cellStyle name="Collegamento ipertestuale" xfId="877" builtinId="8" hidden="1"/>
    <cellStyle name="Collegamento ipertestuale" xfId="879" builtinId="8" hidden="1"/>
    <cellStyle name="Collegamento ipertestuale" xfId="881" builtinId="8" hidden="1"/>
    <cellStyle name="Collegamento ipertestuale" xfId="883" builtinId="8" hidden="1"/>
    <cellStyle name="Collegamento ipertestuale" xfId="885" builtinId="8" hidden="1"/>
    <cellStyle name="Collegamento ipertestuale" xfId="887" builtinId="8" hidden="1"/>
    <cellStyle name="Collegamento ipertestuale" xfId="889" builtinId="8" hidden="1"/>
    <cellStyle name="Collegamento ipertestuale" xfId="891" builtinId="8" hidden="1"/>
    <cellStyle name="Collegamento ipertestuale" xfId="893" builtinId="8" hidden="1"/>
    <cellStyle name="Collegamento ipertestuale" xfId="895" builtinId="8" hidden="1"/>
    <cellStyle name="Collegamento ipertestuale" xfId="897" builtinId="8" hidden="1"/>
    <cellStyle name="Collegamento ipertestuale" xfId="899" builtinId="8" hidden="1"/>
    <cellStyle name="Collegamento ipertestuale" xfId="901" builtinId="8" hidden="1"/>
    <cellStyle name="Collegamento ipertestuale" xfId="903" builtinId="8" hidden="1"/>
    <cellStyle name="Collegamento ipertestuale" xfId="905" builtinId="8" hidden="1"/>
    <cellStyle name="Collegamento ipertestuale" xfId="907" builtinId="8" hidden="1"/>
    <cellStyle name="Collegamento ipertestuale" xfId="909" builtinId="8" hidden="1"/>
    <cellStyle name="Collegamento ipertestuale" xfId="911" builtinId="8" hidden="1"/>
    <cellStyle name="Collegamento ipertestuale" xfId="913" builtinId="8" hidden="1"/>
    <cellStyle name="Collegamento ipertestuale" xfId="915" builtinId="8" hidden="1"/>
    <cellStyle name="Collegamento ipertestuale" xfId="917" builtinId="8" hidden="1"/>
    <cellStyle name="Collegamento ipertestuale" xfId="919" builtinId="8" hidden="1"/>
    <cellStyle name="Collegamento ipertestuale" xfId="921" builtinId="8" hidden="1"/>
    <cellStyle name="Collegamento ipertestuale" xfId="923" builtinId="8" hidden="1"/>
    <cellStyle name="Collegamento ipertestuale" xfId="925" builtinId="8" hidden="1"/>
    <cellStyle name="Collegamento ipertestuale" xfId="927" builtinId="8" hidden="1"/>
    <cellStyle name="Collegamento ipertestuale" xfId="929" builtinId="8" hidden="1"/>
    <cellStyle name="Collegamento ipertestuale" xfId="931" builtinId="8" hidden="1"/>
    <cellStyle name="Collegamento ipertestuale" xfId="933" builtinId="8" hidden="1"/>
    <cellStyle name="Collegamento ipertestuale" xfId="935" builtinId="8" hidden="1"/>
    <cellStyle name="Collegamento ipertestuale" xfId="937" builtinId="8" hidden="1"/>
    <cellStyle name="Collegamento ipertestuale" xfId="939" builtinId="8" hidden="1"/>
    <cellStyle name="Collegamento ipertestuale" xfId="941" builtinId="8" hidden="1"/>
    <cellStyle name="Collegamento ipertestuale" xfId="943" builtinId="8" hidden="1"/>
    <cellStyle name="Collegamento ipertestuale" xfId="945" builtinId="8" hidden="1"/>
    <cellStyle name="Collegamento ipertestuale" xfId="947" builtinId="8" hidden="1"/>
    <cellStyle name="Collegamento ipertestuale" xfId="949" builtinId="8" hidden="1"/>
    <cellStyle name="Collegamento ipertestuale" xfId="951" builtinId="8" hidden="1"/>
    <cellStyle name="Collegamento ipertestuale" xfId="953" builtinId="8" hidden="1"/>
    <cellStyle name="Collegamento ipertestuale" xfId="955" builtinId="8" hidden="1"/>
    <cellStyle name="Collegamento ipertestuale" xfId="957" builtinId="8" hidden="1"/>
    <cellStyle name="Collegamento ipertestuale" xfId="959" builtinId="8" hidden="1"/>
    <cellStyle name="Collegamento ipertestuale" xfId="961" builtinId="8" hidden="1"/>
    <cellStyle name="Collegamento ipertestuale" xfId="963" builtinId="8" hidden="1"/>
    <cellStyle name="Collegamento ipertestuale" xfId="965" builtinId="8" hidden="1"/>
    <cellStyle name="Collegamento ipertestuale" xfId="967" builtinId="8" hidden="1"/>
    <cellStyle name="Collegamento ipertestuale" xfId="969" builtinId="8" hidden="1"/>
    <cellStyle name="Collegamento ipertestuale" xfId="971" builtinId="8" hidden="1"/>
    <cellStyle name="Collegamento ipertestuale" xfId="973" builtinId="8" hidden="1"/>
    <cellStyle name="Collegamento ipertestuale" xfId="975" builtinId="8" hidden="1"/>
    <cellStyle name="Collegamento ipertestuale" xfId="977" builtinId="8" hidden="1"/>
    <cellStyle name="Collegamento ipertestuale" xfId="979" builtinId="8" hidden="1"/>
    <cellStyle name="Collegamento ipertestuale" xfId="981" builtinId="8" hidden="1"/>
    <cellStyle name="Collegamento ipertestuale" xfId="983" builtinId="8" hidden="1"/>
    <cellStyle name="Collegamento ipertestuale" xfId="985" builtinId="8" hidden="1"/>
    <cellStyle name="Collegamento ipertestuale" xfId="987" builtinId="8" hidden="1"/>
    <cellStyle name="Collegamento ipertestuale" xfId="989" builtinId="8" hidden="1"/>
    <cellStyle name="Collegamento ipertestuale" xfId="991" builtinId="8" hidden="1"/>
    <cellStyle name="Collegamento ipertestuale" xfId="993" builtinId="8" hidden="1"/>
    <cellStyle name="Collegamento ipertestuale" xfId="995" builtinId="8" hidden="1"/>
    <cellStyle name="Collegamento ipertestuale" xfId="997" builtinId="8" hidden="1"/>
    <cellStyle name="Collegamento ipertestuale" xfId="999" builtinId="8" hidden="1"/>
    <cellStyle name="Collegamento ipertestuale" xfId="1001" builtinId="8" hidden="1"/>
    <cellStyle name="Collegamento ipertestuale" xfId="1003" builtinId="8" hidden="1"/>
    <cellStyle name="Collegamento ipertestuale" xfId="1005" builtinId="8" hidden="1"/>
    <cellStyle name="Collegamento ipertestuale" xfId="1007" builtinId="8" hidden="1"/>
    <cellStyle name="Collegamento ipertestuale" xfId="1009" builtinId="8" hidden="1"/>
    <cellStyle name="Collegamento ipertestuale" xfId="1011" builtinId="8" hidden="1"/>
    <cellStyle name="Collegamento ipertestuale" xfId="1013" builtinId="8" hidden="1"/>
    <cellStyle name="Collegamento ipertestuale" xfId="1015" builtinId="8" hidden="1"/>
    <cellStyle name="Collegamento ipertestuale" xfId="1017" builtinId="8" hidden="1"/>
    <cellStyle name="Collegamento ipertestuale" xfId="1019" builtinId="8" hidden="1"/>
    <cellStyle name="Collegamento ipertestuale" xfId="1021" builtinId="8" hidden="1"/>
    <cellStyle name="Collegamento ipertestuale" xfId="1023" builtinId="8" hidden="1"/>
    <cellStyle name="Collegamento ipertestuale" xfId="1025" builtinId="8" hidden="1"/>
    <cellStyle name="Collegamento ipertestuale" xfId="1027" builtinId="8" hidden="1"/>
    <cellStyle name="Collegamento ipertestuale" xfId="1029" builtinId="8" hidden="1"/>
    <cellStyle name="Collegamento ipertestuale" xfId="1031" builtinId="8" hidden="1"/>
    <cellStyle name="Collegamento ipertestuale" xfId="1033" builtinId="8" hidden="1"/>
    <cellStyle name="Collegamento ipertestuale" xfId="1035" builtinId="8" hidden="1"/>
    <cellStyle name="Collegamento ipertestuale" xfId="1037" builtinId="8" hidden="1"/>
    <cellStyle name="Collegamento ipertestuale" xfId="1039" builtinId="8" hidden="1"/>
    <cellStyle name="Collegamento ipertestuale" xfId="1041" builtinId="8" hidden="1"/>
    <cellStyle name="Collegamento ipertestuale" xfId="1043" builtinId="8" hidden="1"/>
    <cellStyle name="Collegamento ipertestuale" xfId="1045" builtinId="8" hidden="1"/>
    <cellStyle name="Collegamento ipertestuale" xfId="1047" builtinId="8" hidden="1"/>
    <cellStyle name="Collegamento ipertestuale" xfId="1049" builtinId="8" hidden="1"/>
    <cellStyle name="Collegamento ipertestuale" xfId="1051" builtinId="8" hidden="1"/>
    <cellStyle name="Collegamento ipertestuale" xfId="1053" builtinId="8" hidden="1"/>
    <cellStyle name="Collegamento ipertestuale" xfId="1055" builtinId="8" hidden="1"/>
    <cellStyle name="Collegamento ipertestuale" xfId="1057" builtinId="8" hidden="1"/>
    <cellStyle name="Collegamento ipertestuale" xfId="1059" builtinId="8" hidden="1"/>
    <cellStyle name="Collegamento ipertestuale" xfId="1061" builtinId="8" hidden="1"/>
    <cellStyle name="Collegamento ipertestuale" xfId="1063" builtinId="8" hidden="1"/>
    <cellStyle name="Collegamento ipertestuale" xfId="1065" builtinId="8" hidden="1"/>
    <cellStyle name="Collegamento ipertestuale" xfId="1067" builtinId="8" hidden="1"/>
    <cellStyle name="Collegamento ipertestuale" xfId="1069" builtinId="8" hidden="1"/>
    <cellStyle name="Collegamento ipertestuale" xfId="1071" builtinId="8" hidden="1"/>
    <cellStyle name="Collegamento ipertestuale" xfId="1073" builtinId="8" hidden="1"/>
    <cellStyle name="Collegamento ipertestuale" xfId="1075" builtinId="8" hidden="1"/>
    <cellStyle name="Collegamento ipertestuale" xfId="1077" builtinId="8" hidden="1"/>
    <cellStyle name="Collegamento ipertestuale" xfId="1079" builtinId="8" hidden="1"/>
    <cellStyle name="Collegamento ipertestuale" xfId="1081" builtinId="8" hidden="1"/>
    <cellStyle name="Collegamento ipertestuale" xfId="1083" builtinId="8" hidden="1"/>
    <cellStyle name="Collegamento ipertestuale" xfId="1085" builtinId="8" hidden="1"/>
    <cellStyle name="Collegamento ipertestuale" xfId="1087" builtinId="8" hidden="1"/>
    <cellStyle name="Collegamento ipertestuale" xfId="1089" builtinId="8" hidden="1"/>
    <cellStyle name="Collegamento ipertestuale" xfId="1091" builtinId="8" hidden="1"/>
    <cellStyle name="Collegamento ipertestuale" xfId="1093" builtinId="8" hidden="1"/>
    <cellStyle name="Collegamento ipertestuale" xfId="1095" builtinId="8" hidden="1"/>
    <cellStyle name="Collegamento ipertestuale" xfId="1097" builtinId="8" hidden="1"/>
    <cellStyle name="Collegamento ipertestuale" xfId="1099" builtinId="8" hidden="1"/>
    <cellStyle name="Collegamento ipertestuale" xfId="1101" builtinId="8" hidden="1"/>
    <cellStyle name="Collegamento ipertestuale" xfId="1103" builtinId="8" hidden="1"/>
    <cellStyle name="Collegamento ipertestuale" xfId="1105" builtinId="8" hidden="1"/>
    <cellStyle name="Collegamento ipertestuale" xfId="1107" builtinId="8" hidden="1"/>
    <cellStyle name="Collegamento ipertestuale" xfId="1109" builtinId="8" hidden="1"/>
    <cellStyle name="Collegamento ipertestuale" xfId="1111" builtinId="8" hidden="1"/>
    <cellStyle name="Collegamento ipertestuale" xfId="1113" builtinId="8" hidden="1"/>
    <cellStyle name="Collegamento ipertestuale" xfId="1115" builtinId="8" hidden="1"/>
    <cellStyle name="Collegamento ipertestuale" xfId="1117" builtinId="8" hidden="1"/>
    <cellStyle name="Collegamento ipertestuale" xfId="1119" builtinId="8" hidden="1"/>
    <cellStyle name="Collegamento ipertestuale" xfId="1121" builtinId="8" hidden="1"/>
    <cellStyle name="Collegamento ipertestuale" xfId="1123" builtinId="8" hidden="1"/>
    <cellStyle name="Collegamento ipertestuale" xfId="1125" builtinId="8" hidden="1"/>
    <cellStyle name="Collegamento ipertestuale" xfId="1127" builtinId="8" hidden="1"/>
    <cellStyle name="Collegamento ipertestuale" xfId="1129" builtinId="8" hidden="1"/>
    <cellStyle name="Collegamento ipertestuale" xfId="1131" builtinId="8" hidden="1"/>
    <cellStyle name="Collegamento ipertestuale" xfId="1133" builtinId="8" hidden="1"/>
    <cellStyle name="Collegamento ipertestuale" xfId="1135" builtinId="8" hidden="1"/>
    <cellStyle name="Collegamento ipertestuale" xfId="1137" builtinId="8" hidden="1"/>
    <cellStyle name="Collegamento ipertestuale" xfId="1139" builtinId="8" hidden="1"/>
    <cellStyle name="Collegamento ipertestuale" xfId="1141" builtinId="8" hidden="1"/>
    <cellStyle name="Collegamento ipertestuale" xfId="1143" builtinId="8" hidden="1"/>
    <cellStyle name="Collegamento ipertestuale" xfId="1145" builtinId="8" hidden="1"/>
    <cellStyle name="Collegamento ipertestuale" xfId="1147" builtinId="8" hidden="1"/>
    <cellStyle name="Collegamento ipertestuale" xfId="1149" builtinId="8" hidden="1"/>
    <cellStyle name="Collegamento ipertestuale" xfId="1151" builtinId="8" hidden="1"/>
    <cellStyle name="Collegamento ipertestuale" xfId="1153" builtinId="8" hidden="1"/>
    <cellStyle name="Collegamento ipertestuale" xfId="1155" builtinId="8" hidden="1"/>
    <cellStyle name="Collegamento ipertestuale" xfId="1157" builtinId="8" hidden="1"/>
    <cellStyle name="Collegamento ipertestuale" xfId="1159" builtinId="8" hidden="1"/>
    <cellStyle name="Collegamento ipertestuale" xfId="1161" builtinId="8" hidden="1"/>
    <cellStyle name="Collegamento ipertestuale" xfId="1163" builtinId="8" hidden="1"/>
    <cellStyle name="Collegamento ipertestuale" xfId="1165" builtinId="8" hidden="1"/>
    <cellStyle name="Collegamento ipertestuale" xfId="1167" builtinId="8" hidden="1"/>
    <cellStyle name="Collegamento ipertestuale" xfId="1169" builtinId="8" hidden="1"/>
    <cellStyle name="Collegamento ipertestuale" xfId="1171" builtinId="8" hidden="1"/>
    <cellStyle name="Collegamento ipertestuale" xfId="1173" builtinId="8" hidden="1"/>
    <cellStyle name="Collegamento ipertestuale" xfId="1175" builtinId="8" hidden="1"/>
    <cellStyle name="Collegamento ipertestuale" xfId="1177" builtinId="8" hidden="1"/>
    <cellStyle name="Collegamento ipertestuale" xfId="1179" builtinId="8" hidden="1"/>
    <cellStyle name="Collegamento ipertestuale" xfId="1181" builtinId="8" hidden="1"/>
    <cellStyle name="Collegamento ipertestuale" xfId="1183" builtinId="8" hidden="1"/>
    <cellStyle name="Collegamento ipertestuale" xfId="1185" builtinId="8" hidden="1"/>
    <cellStyle name="Collegamento ipertestuale" xfId="1187" builtinId="8" hidden="1"/>
    <cellStyle name="Collegamento ipertestuale" xfId="1189" builtinId="8" hidden="1"/>
    <cellStyle name="Collegamento ipertestuale" xfId="1191" builtinId="8" hidden="1"/>
    <cellStyle name="Collegamento ipertestuale" xfId="1193" builtinId="8" hidden="1"/>
    <cellStyle name="Collegamento ipertestuale" xfId="1195" builtinId="8" hidden="1"/>
    <cellStyle name="Collegamento ipertestuale" xfId="1197" builtinId="8" hidden="1"/>
    <cellStyle name="Collegamento ipertestuale" xfId="1199" builtinId="8" hidden="1"/>
    <cellStyle name="Collegamento ipertestuale" xfId="1201" builtinId="8" hidden="1"/>
    <cellStyle name="Collegamento ipertestuale" xfId="1203" builtinId="8" hidden="1"/>
    <cellStyle name="Collegamento ipertestuale" xfId="1205" builtinId="8" hidden="1"/>
    <cellStyle name="Collegamento ipertestuale" xfId="1207" builtinId="8" hidden="1"/>
    <cellStyle name="Collegamento ipertestuale" xfId="1209" builtinId="8" hidden="1"/>
    <cellStyle name="Collegamento ipertestuale" xfId="1211" builtinId="8" hidden="1"/>
    <cellStyle name="Collegamento ipertestuale" xfId="1213" builtinId="8" hidden="1"/>
    <cellStyle name="Collegamento ipertestuale" xfId="1215" builtinId="8" hidden="1"/>
    <cellStyle name="Collegamento ipertestuale" xfId="1217" builtinId="8" hidden="1"/>
    <cellStyle name="Collegamento ipertestuale" xfId="1219" builtinId="8" hidden="1"/>
    <cellStyle name="Collegamento ipertestuale" xfId="1221" builtinId="8" hidden="1"/>
    <cellStyle name="Collegamento ipertestuale" xfId="1223" builtinId="8" hidden="1"/>
    <cellStyle name="Collegamento ipertestuale" xfId="1225" builtinId="8" hidden="1"/>
    <cellStyle name="Collegamento ipertestuale" xfId="1227" builtinId="8" hidden="1"/>
    <cellStyle name="Collegamento ipertestuale" xfId="1229" builtinId="8" hidden="1"/>
    <cellStyle name="Collegamento ipertestuale" xfId="1231" builtinId="8" hidden="1"/>
    <cellStyle name="Collegamento ipertestuale" xfId="1233" builtinId="8" hidden="1"/>
    <cellStyle name="Collegamento ipertestuale" xfId="1235" builtinId="8" hidden="1"/>
    <cellStyle name="Collegamento ipertestuale" xfId="1237" builtinId="8" hidden="1"/>
    <cellStyle name="Collegamento ipertestuale" xfId="1239" builtinId="8" hidden="1"/>
    <cellStyle name="Collegamento ipertestuale" xfId="1241" builtinId="8" hidden="1"/>
    <cellStyle name="Collegamento ipertestuale" xfId="1243" builtinId="8" hidden="1"/>
    <cellStyle name="Collegamento ipertestuale" xfId="1245" builtinId="8" hidden="1"/>
    <cellStyle name="Collegamento ipertestuale" xfId="1247" builtinId="8" hidden="1"/>
    <cellStyle name="Collegamento ipertestuale" xfId="1249" builtinId="8" hidden="1"/>
    <cellStyle name="Collegamento ipertestuale" xfId="1251" builtinId="8" hidden="1"/>
    <cellStyle name="Collegamento ipertestuale" xfId="1253" builtinId="8" hidden="1"/>
    <cellStyle name="Collegamento ipertestuale" xfId="1255" builtinId="8" hidden="1"/>
    <cellStyle name="Collegamento ipertestuale" xfId="1257" builtinId="8" hidden="1"/>
    <cellStyle name="Collegamento ipertestuale" xfId="1259" builtinId="8" hidden="1"/>
    <cellStyle name="Collegamento ipertestuale" xfId="1261" builtinId="8" hidden="1"/>
    <cellStyle name="Collegamento ipertestuale" xfId="1263" builtinId="8" hidden="1"/>
    <cellStyle name="Collegamento ipertestuale" xfId="1265" builtinId="8" hidden="1"/>
    <cellStyle name="Collegamento ipertestuale" xfId="1267" builtinId="8" hidden="1"/>
    <cellStyle name="Collegamento ipertestuale" xfId="1269" builtinId="8" hidden="1"/>
    <cellStyle name="Collegamento ipertestuale" xfId="1271" builtinId="8" hidden="1"/>
    <cellStyle name="Collegamento ipertestuale" xfId="1273" builtinId="8" hidden="1"/>
    <cellStyle name="Collegamento ipertestuale" xfId="1275" builtinId="8" hidden="1"/>
    <cellStyle name="Collegamento ipertestuale" xfId="1277" builtinId="8" hidden="1"/>
    <cellStyle name="Collegamento ipertestuale" xfId="1279" builtinId="8" hidden="1"/>
    <cellStyle name="Collegamento ipertestuale" xfId="1281" builtinId="8" hidden="1"/>
    <cellStyle name="Collegamento ipertestuale" xfId="1283" builtinId="8" hidden="1"/>
    <cellStyle name="Collegamento ipertestuale" xfId="1285" builtinId="8" hidden="1"/>
    <cellStyle name="Collegamento ipertestuale" xfId="1287" builtinId="8" hidden="1"/>
    <cellStyle name="Collegamento ipertestuale" xfId="1289" builtinId="8" hidden="1"/>
    <cellStyle name="Collegamento ipertestuale" xfId="1291" builtinId="8" hidden="1"/>
    <cellStyle name="Collegamento ipertestuale" xfId="1293" builtinId="8" hidden="1"/>
    <cellStyle name="Collegamento ipertestuale" xfId="1295" builtinId="8" hidden="1"/>
    <cellStyle name="Collegamento ipertestuale" xfId="1297" builtinId="8" hidden="1"/>
    <cellStyle name="Collegamento ipertestuale" xfId="1299" builtinId="8" hidden="1"/>
    <cellStyle name="Collegamento ipertestuale" xfId="1301" builtinId="8" hidden="1"/>
    <cellStyle name="Collegamento ipertestuale" xfId="1303" builtinId="8" hidden="1"/>
    <cellStyle name="Collegamento ipertestuale" xfId="1305" builtinId="8" hidden="1"/>
    <cellStyle name="Collegamento ipertestuale" xfId="1307" builtinId="8" hidden="1"/>
    <cellStyle name="Collegamento ipertestuale" xfId="1309" builtinId="8" hidden="1"/>
    <cellStyle name="Collegamento ipertestuale" xfId="1311" builtinId="8" hidden="1"/>
    <cellStyle name="Collegamento ipertestuale" xfId="1313" builtinId="8" hidden="1"/>
    <cellStyle name="Collegamento ipertestuale" xfId="1315" builtinId="8" hidden="1"/>
    <cellStyle name="Collegamento ipertestuale" xfId="1317" builtinId="8" hidden="1"/>
    <cellStyle name="Collegamento ipertestuale" xfId="1319" builtinId="8" hidden="1"/>
    <cellStyle name="Collegamento ipertestuale" xfId="1321" builtinId="8" hidden="1"/>
    <cellStyle name="Collegamento ipertestuale" xfId="1323" builtinId="8" hidden="1"/>
    <cellStyle name="Collegamento ipertestuale" xfId="1325" builtinId="8" hidden="1"/>
    <cellStyle name="Collegamento ipertestuale" xfId="1327" builtinId="8" hidden="1"/>
    <cellStyle name="Collegamento ipertestuale" xfId="1329" builtinId="8" hidden="1"/>
    <cellStyle name="Collegamento ipertestuale" xfId="1331" builtinId="8" hidden="1"/>
    <cellStyle name="Collegamento ipertestuale" xfId="1333" builtinId="8" hidden="1"/>
    <cellStyle name="Collegamento ipertestuale" xfId="1335" builtinId="8" hidden="1"/>
    <cellStyle name="Collegamento ipertestuale" xfId="1337" builtinId="8" hidden="1"/>
    <cellStyle name="Collegamento ipertestuale" xfId="1339" builtinId="8" hidden="1"/>
    <cellStyle name="Collegamento ipertestuale" xfId="1341" builtinId="8" hidden="1"/>
    <cellStyle name="Collegamento ipertestuale" xfId="1343" builtinId="8" hidden="1"/>
    <cellStyle name="Collegamento ipertestuale" xfId="1345" builtinId="8" hidden="1"/>
    <cellStyle name="Collegamento ipertestuale" xfId="1347" builtinId="8" hidden="1"/>
    <cellStyle name="Collegamento ipertestuale" xfId="1349" builtinId="8" hidden="1"/>
    <cellStyle name="Collegamento ipertestuale" xfId="1351" builtinId="8" hidden="1"/>
    <cellStyle name="Collegamento ipertestuale" xfId="1353" builtinId="8" hidden="1"/>
    <cellStyle name="Collegamento ipertestuale" xfId="1355" builtinId="8" hidden="1"/>
    <cellStyle name="Collegamento ipertestuale" xfId="1357" builtinId="8" hidden="1"/>
    <cellStyle name="Collegamento ipertestuale" xfId="1359" builtinId="8" hidden="1"/>
    <cellStyle name="Collegamento ipertestuale" xfId="1361" builtinId="8" hidden="1"/>
    <cellStyle name="Collegamento ipertestuale" xfId="1363" builtinId="8" hidden="1"/>
    <cellStyle name="Collegamento ipertestuale" xfId="1365" builtinId="8" hidden="1"/>
    <cellStyle name="Collegamento ipertestuale" xfId="1367" builtinId="8" hidden="1"/>
    <cellStyle name="Collegamento ipertestuale" xfId="1369" builtinId="8" hidden="1"/>
    <cellStyle name="Collegamento ipertestuale" xfId="1371" builtinId="8" hidden="1"/>
    <cellStyle name="Collegamento ipertestuale" xfId="1373" builtinId="8" hidden="1"/>
    <cellStyle name="Collegamento ipertestuale" xfId="1375" builtinId="8" hidden="1"/>
    <cellStyle name="Collegamento ipertestuale" xfId="1377" builtinId="8" hidden="1"/>
    <cellStyle name="Collegamento ipertestuale" xfId="1379" builtinId="8" hidden="1"/>
    <cellStyle name="Collegamento ipertestuale" xfId="1381" builtinId="8" hidden="1"/>
    <cellStyle name="Collegamento ipertestuale" xfId="1383" builtinId="8" hidden="1"/>
    <cellStyle name="Collegamento ipertestuale" xfId="1385" builtinId="8" hidden="1"/>
    <cellStyle name="Collegamento ipertestuale" xfId="1387" builtinId="8" hidden="1"/>
    <cellStyle name="Collegamento ipertestuale" xfId="1389" builtinId="8" hidden="1"/>
    <cellStyle name="Collegamento ipertestuale" xfId="1391" builtinId="8" hidden="1"/>
    <cellStyle name="Collegamento ipertestuale" xfId="1393" builtinId="8" hidden="1"/>
    <cellStyle name="Collegamento ipertestuale" xfId="1395" builtinId="8" hidden="1"/>
    <cellStyle name="Collegamento ipertestuale" xfId="1397" builtinId="8" hidden="1"/>
    <cellStyle name="Collegamento ipertestuale" xfId="1399" builtinId="8" hidden="1"/>
    <cellStyle name="Collegamento ipertestuale" xfId="1401" builtinId="8" hidden="1"/>
    <cellStyle name="Collegamento ipertestuale" xfId="1403" builtinId="8" hidden="1"/>
    <cellStyle name="Collegamento ipertestuale" xfId="1405" builtinId="8" hidden="1"/>
    <cellStyle name="Collegamento ipertestuale" xfId="1407" builtinId="8" hidden="1"/>
    <cellStyle name="Collegamento ipertestuale" xfId="1409" builtinId="8" hidden="1"/>
    <cellStyle name="Collegamento ipertestuale" xfId="1411" builtinId="8" hidden="1"/>
    <cellStyle name="Collegamento ipertestuale" xfId="1413" builtinId="8" hidden="1"/>
    <cellStyle name="Collegamento ipertestuale" xfId="1415" builtinId="8" hidden="1"/>
    <cellStyle name="Collegamento ipertestuale" xfId="1417" builtinId="8" hidden="1"/>
    <cellStyle name="Collegamento ipertestuale" xfId="1419" builtinId="8" hidden="1"/>
    <cellStyle name="Collegamento ipertestuale" xfId="1421" builtinId="8" hidden="1"/>
    <cellStyle name="Collegamento ipertestuale" xfId="1423" builtinId="8" hidden="1"/>
    <cellStyle name="Collegamento ipertestuale" xfId="1425" builtinId="8" hidden="1"/>
    <cellStyle name="Collegamento ipertestuale" xfId="1427" builtinId="8" hidden="1"/>
    <cellStyle name="Collegamento ipertestuale" xfId="1429" builtinId="8" hidden="1"/>
    <cellStyle name="Collegamento ipertestuale" xfId="1431" builtinId="8" hidden="1"/>
    <cellStyle name="Collegamento ipertestuale" xfId="1433" builtinId="8" hidden="1"/>
    <cellStyle name="Collegamento ipertestuale" xfId="1435" builtinId="8" hidden="1"/>
    <cellStyle name="Collegamento ipertestuale" xfId="1437" builtinId="8" hidden="1"/>
    <cellStyle name="Collegamento ipertestuale" xfId="1439" builtinId="8" hidden="1"/>
    <cellStyle name="Collegamento ipertestuale" xfId="1441" builtinId="8" hidden="1"/>
    <cellStyle name="Collegamento ipertestuale" xfId="1443" builtinId="8" hidden="1"/>
    <cellStyle name="Collegamento ipertestuale" xfId="1445" builtinId="8" hidden="1"/>
    <cellStyle name="Collegamento ipertestuale" xfId="1447" builtinId="8" hidden="1"/>
    <cellStyle name="Collegamento ipertestuale" xfId="1449" builtinId="8" hidden="1"/>
    <cellStyle name="Collegamento ipertestuale" xfId="1451" builtinId="8" hidden="1"/>
    <cellStyle name="Collegamento ipertestuale" xfId="1453" builtinId="8" hidden="1"/>
    <cellStyle name="Collegamento ipertestuale" xfId="1455" builtinId="8" hidden="1"/>
    <cellStyle name="Collegamento ipertestuale" xfId="1457" builtinId="8" hidden="1"/>
    <cellStyle name="Collegamento ipertestuale" xfId="1459" builtinId="8" hidden="1"/>
    <cellStyle name="Collegamento ipertestuale" xfId="1461" builtinId="8" hidden="1"/>
    <cellStyle name="Collegamento ipertestuale" xfId="1463" builtinId="8" hidden="1"/>
    <cellStyle name="Collegamento ipertestuale" xfId="1465" builtinId="8" hidden="1"/>
    <cellStyle name="Collegamento ipertestuale" xfId="1467" builtinId="8" hidden="1"/>
    <cellStyle name="Collegamento ipertestuale" xfId="1469" builtinId="8" hidden="1"/>
    <cellStyle name="Collegamento ipertestuale" xfId="1471" builtinId="8" hidden="1"/>
    <cellStyle name="Collegamento ipertestuale" xfId="1473" builtinId="8" hidden="1"/>
    <cellStyle name="Collegamento ipertestuale" xfId="1475" builtinId="8" hidden="1"/>
    <cellStyle name="Collegamento ipertestuale" xfId="1477" builtinId="8" hidden="1"/>
    <cellStyle name="Collegamento ipertestuale" xfId="1479" builtinId="8" hidden="1"/>
    <cellStyle name="Collegamento ipertestuale" xfId="1481" builtinId="8" hidden="1"/>
    <cellStyle name="Collegamento ipertestuale" xfId="1483" builtinId="8" hidden="1"/>
    <cellStyle name="Collegamento ipertestuale" xfId="1485" builtinId="8" hidden="1"/>
    <cellStyle name="Collegamento ipertestuale" xfId="1487" builtinId="8" hidden="1"/>
    <cellStyle name="Collegamento ipertestuale" xfId="1489" builtinId="8" hidden="1"/>
    <cellStyle name="Collegamento ipertestuale" xfId="1491" builtinId="8" hidden="1"/>
    <cellStyle name="Collegamento ipertestuale" xfId="1493" builtinId="8" hidden="1"/>
    <cellStyle name="Collegamento ipertestuale" xfId="1495" builtinId="8" hidden="1"/>
    <cellStyle name="Collegamento ipertestuale" xfId="1497" builtinId="8" hidden="1"/>
    <cellStyle name="Collegamento ipertestuale" xfId="1499" builtinId="8" hidden="1"/>
    <cellStyle name="Collegamento ipertestuale" xfId="1501" builtinId="8" hidden="1"/>
    <cellStyle name="Collegamento ipertestuale" xfId="1503" builtinId="8" hidden="1"/>
    <cellStyle name="Collegamento ipertestuale" xfId="1505" builtinId="8" hidden="1"/>
    <cellStyle name="Collegamento ipertestuale" xfId="1507" builtinId="8" hidden="1"/>
    <cellStyle name="Collegamento ipertestuale" xfId="1509" builtinId="8" hidden="1"/>
    <cellStyle name="Collegamento ipertestuale" xfId="1511" builtinId="8" hidden="1"/>
    <cellStyle name="Collegamento ipertestuale" xfId="1513" builtinId="8" hidden="1"/>
    <cellStyle name="Collegamento ipertestuale" xfId="1515" builtinId="8" hidden="1"/>
    <cellStyle name="Collegamento ipertestuale" xfId="1517" builtinId="8" hidden="1"/>
    <cellStyle name="Collegamento ipertestuale" xfId="1519" builtinId="8" hidden="1"/>
    <cellStyle name="Collegamento ipertestuale" xfId="1521" builtinId="8" hidden="1"/>
    <cellStyle name="Collegamento ipertestuale" xfId="1523" builtinId="8" hidden="1"/>
    <cellStyle name="Collegamento ipertestuale" xfId="1525" builtinId="8" hidden="1"/>
    <cellStyle name="Collegamento ipertestuale" xfId="1527" builtinId="8" hidden="1"/>
    <cellStyle name="Collegamento ipertestuale" xfId="1529" builtinId="8" hidden="1"/>
    <cellStyle name="Collegamento ipertestuale" xfId="1531" builtinId="8" hidden="1"/>
    <cellStyle name="Collegamento ipertestuale" xfId="1533" builtinId="8" hidden="1"/>
    <cellStyle name="Collegamento ipertestuale" xfId="1535" builtinId="8" hidden="1"/>
    <cellStyle name="Collegamento ipertestuale" xfId="1537" builtinId="8" hidden="1"/>
    <cellStyle name="Collegamento ipertestuale" xfId="1539" builtinId="8" hidden="1"/>
    <cellStyle name="Collegamento ipertestuale" xfId="1541" builtinId="8" hidden="1"/>
    <cellStyle name="Collegamento ipertestuale" xfId="1543" builtinId="8" hidden="1"/>
    <cellStyle name="Collegamento ipertestuale" xfId="1545" builtinId="8" hidden="1"/>
    <cellStyle name="Collegamento ipertestuale" xfId="1547" builtinId="8" hidden="1"/>
    <cellStyle name="Collegamento ipertestuale" xfId="1549" builtinId="8" hidden="1"/>
    <cellStyle name="Collegamento ipertestuale" xfId="1551" builtinId="8" hidden="1"/>
    <cellStyle name="Collegamento ipertestuale" xfId="1553" builtinId="8" hidden="1"/>
    <cellStyle name="Collegamento ipertestuale" xfId="1555" builtinId="8" hidden="1"/>
    <cellStyle name="Collegamento ipertestuale" xfId="1557" builtinId="8" hidden="1"/>
    <cellStyle name="Collegamento ipertestuale" xfId="1559" builtinId="8" hidden="1"/>
    <cellStyle name="Collegamento ipertestuale" xfId="1561" builtinId="8" hidden="1"/>
    <cellStyle name="Collegamento ipertestuale" xfId="1563" builtinId="8" hidden="1"/>
    <cellStyle name="Collegamento ipertestuale" xfId="1565" builtinId="8" hidden="1"/>
    <cellStyle name="Collegamento ipertestuale" xfId="1567" builtinId="8" hidden="1"/>
    <cellStyle name="Collegamento ipertestuale" xfId="1569" builtinId="8" hidden="1"/>
    <cellStyle name="Collegamento ipertestuale" xfId="1571" builtinId="8" hidden="1"/>
    <cellStyle name="Collegamento ipertestuale" xfId="1573" builtinId="8" hidden="1"/>
    <cellStyle name="Collegamento ipertestuale" xfId="1575" builtinId="8" hidden="1"/>
    <cellStyle name="Collegamento ipertestuale" xfId="1577" builtinId="8" hidden="1"/>
    <cellStyle name="Collegamento ipertestuale" xfId="1579" builtinId="8" hidden="1"/>
    <cellStyle name="Collegamento ipertestuale" xfId="1581" builtinId="8" hidden="1"/>
    <cellStyle name="Collegamento ipertestuale" xfId="1583" builtinId="8" hidden="1"/>
    <cellStyle name="Collegamento ipertestuale" xfId="1585" builtinId="8" hidden="1"/>
    <cellStyle name="Collegamento ipertestuale" xfId="1587" builtinId="8" hidden="1"/>
    <cellStyle name="Collegamento ipertestuale" xfId="1589" builtinId="8" hidden="1"/>
    <cellStyle name="Collegamento ipertestuale" xfId="1591" builtinId="8" hidden="1"/>
    <cellStyle name="Collegamento ipertestuale" xfId="1593" builtinId="8" hidden="1"/>
    <cellStyle name="Collegamento ipertestuale" xfId="1595" builtinId="8" hidden="1"/>
    <cellStyle name="Collegamento ipertestuale" xfId="1597" builtinId="8" hidden="1"/>
    <cellStyle name="Collegamento ipertestuale" xfId="1599" builtinId="8" hidden="1"/>
    <cellStyle name="Collegamento ipertestuale" xfId="1601" builtinId="8" hidden="1"/>
    <cellStyle name="Collegamento ipertestuale" xfId="1603" builtinId="8" hidden="1"/>
    <cellStyle name="Collegamento ipertestuale" xfId="1605" builtinId="8" hidden="1"/>
    <cellStyle name="Collegamento ipertestuale" xfId="1607" builtinId="8" hidden="1"/>
    <cellStyle name="Collegamento ipertestuale" xfId="1609" builtinId="8" hidden="1"/>
    <cellStyle name="Collegamento ipertestuale" xfId="1611" builtinId="8" hidden="1"/>
    <cellStyle name="Collegamento ipertestuale" xfId="1613" builtinId="8" hidden="1"/>
    <cellStyle name="Collegamento ipertestuale" xfId="1615" builtinId="8" hidden="1"/>
    <cellStyle name="Collegamento ipertestuale" xfId="1617" builtinId="8" hidden="1"/>
    <cellStyle name="Collegamento ipertestuale" xfId="1619" builtinId="8" hidden="1"/>
    <cellStyle name="Collegamento ipertestuale" xfId="1621" builtinId="8" hidden="1"/>
    <cellStyle name="Collegamento ipertestuale" xfId="1623" builtinId="8" hidden="1"/>
    <cellStyle name="Collegamento ipertestuale" xfId="1625" builtinId="8" hidden="1"/>
    <cellStyle name="Collegamento ipertestuale" xfId="1627" builtinId="8" hidden="1"/>
    <cellStyle name="Collegamento ipertestuale" xfId="1629" builtinId="8" hidden="1"/>
    <cellStyle name="Collegamento ipertestuale" xfId="1631" builtinId="8" hidden="1"/>
    <cellStyle name="Collegamento ipertestuale" xfId="1633" builtinId="8" hidden="1"/>
    <cellStyle name="Collegamento ipertestuale" xfId="1635" builtinId="8" hidden="1"/>
    <cellStyle name="Collegamento ipertestuale" xfId="1637" builtinId="8" hidden="1"/>
    <cellStyle name="Collegamento ipertestuale" xfId="1639" builtinId="8" hidden="1"/>
    <cellStyle name="Collegamento ipertestuale" xfId="1641" builtinId="8" hidden="1"/>
    <cellStyle name="Collegamento ipertestuale" xfId="1643" builtinId="8" hidden="1"/>
    <cellStyle name="Collegamento ipertestuale" xfId="1645" builtinId="8" hidden="1"/>
    <cellStyle name="Collegamento ipertestuale" xfId="1647" builtinId="8" hidden="1"/>
    <cellStyle name="Collegamento ipertestuale" xfId="1649" builtinId="8" hidden="1"/>
    <cellStyle name="Collegamento ipertestuale" xfId="1651" builtinId="8" hidden="1"/>
    <cellStyle name="Collegamento ipertestuale" xfId="1653" builtinId="8" hidden="1"/>
    <cellStyle name="Collegamento ipertestuale" xfId="1655" builtinId="8" hidden="1"/>
    <cellStyle name="Collegamento ipertestuale" xfId="1657" builtinId="8" hidden="1"/>
    <cellStyle name="Collegamento ipertestuale" xfId="1659" builtinId="8" hidden="1"/>
    <cellStyle name="Collegamento ipertestuale" xfId="1661" builtinId="8" hidden="1"/>
    <cellStyle name="Collegamento ipertestuale" xfId="1663" builtinId="8" hidden="1"/>
    <cellStyle name="Collegamento ipertestuale" xfId="1665" builtinId="8" hidden="1"/>
    <cellStyle name="Collegamento ipertestuale" xfId="1667" builtinId="8" hidden="1"/>
    <cellStyle name="Collegamento ipertestuale" xfId="1669" builtinId="8" hidden="1"/>
    <cellStyle name="Collegamento ipertestuale" xfId="1671" builtinId="8" hidden="1"/>
    <cellStyle name="Collegamento ipertestuale" xfId="1673" builtinId="8" hidden="1"/>
    <cellStyle name="Collegamento ipertestuale" xfId="1675" builtinId="8" hidden="1"/>
    <cellStyle name="Collegamento ipertestuale" xfId="1677" builtinId="8" hidden="1"/>
    <cellStyle name="Collegamento ipertestuale" xfId="1679" builtinId="8" hidden="1"/>
    <cellStyle name="Collegamento ipertestuale" xfId="1681" builtinId="8" hidden="1"/>
    <cellStyle name="Collegamento ipertestuale" xfId="1683" builtinId="8" hidden="1"/>
    <cellStyle name="Collegamento ipertestuale" xfId="1685" builtinId="8" hidden="1"/>
    <cellStyle name="Collegamento ipertestuale" xfId="1687" builtinId="8" hidden="1"/>
    <cellStyle name="Collegamento ipertestuale" xfId="1689" builtinId="8" hidden="1"/>
    <cellStyle name="Collegamento ipertestuale" xfId="1691" builtinId="8" hidden="1"/>
    <cellStyle name="Collegamento ipertestuale" xfId="1693" builtinId="8" hidden="1"/>
    <cellStyle name="Collegamento ipertestuale" xfId="1695" builtinId="8" hidden="1"/>
    <cellStyle name="Collegamento ipertestuale" xfId="1697" builtinId="8" hidden="1"/>
    <cellStyle name="Collegamento ipertestuale" xfId="1699" builtinId="8" hidden="1"/>
    <cellStyle name="Collegamento ipertestuale" xfId="1701" builtinId="8" hidden="1"/>
    <cellStyle name="Collegamento ipertestuale" xfId="1703" builtinId="8" hidden="1"/>
    <cellStyle name="Collegamento ipertestuale" xfId="1705" builtinId="8" hidden="1"/>
    <cellStyle name="Collegamento ipertestuale" xfId="1707" builtinId="8" hidden="1"/>
    <cellStyle name="Collegamento ipertestuale" xfId="1709" builtinId="8" hidden="1"/>
    <cellStyle name="Collegamento ipertestuale" xfId="1711" builtinId="8" hidden="1"/>
    <cellStyle name="Collegamento ipertestuale" xfId="1713" builtinId="8" hidden="1"/>
    <cellStyle name="Collegamento ipertestuale" xfId="1715" builtinId="8" hidden="1"/>
    <cellStyle name="Collegamento ipertestuale" xfId="1717" builtinId="8" hidden="1"/>
    <cellStyle name="Collegamento ipertestuale" xfId="1719" builtinId="8" hidden="1"/>
    <cellStyle name="Collegamento ipertestuale" xfId="1721" builtinId="8" hidden="1"/>
    <cellStyle name="Collegamento ipertestuale" xfId="1723" builtinId="8" hidden="1"/>
    <cellStyle name="Collegamento ipertestuale" xfId="1725" builtinId="8" hidden="1"/>
    <cellStyle name="Collegamento ipertestuale" xfId="1727" builtinId="8" hidden="1"/>
    <cellStyle name="Collegamento ipertestuale" xfId="1729" builtinId="8" hidden="1"/>
    <cellStyle name="Collegamento ipertestuale" xfId="1731" builtinId="8" hidden="1"/>
    <cellStyle name="Collegamento ipertestuale" xfId="1733" builtinId="8" hidden="1"/>
    <cellStyle name="Collegamento ipertestuale" xfId="1735" builtinId="8" hidden="1"/>
    <cellStyle name="Collegamento ipertestuale" xfId="1737" builtinId="8" hidden="1"/>
    <cellStyle name="Collegamento ipertestuale" xfId="1739" builtinId="8" hidden="1"/>
    <cellStyle name="Collegamento ipertestuale" xfId="1741" builtinId="8" hidden="1"/>
    <cellStyle name="Collegamento ipertestuale" xfId="1743" builtinId="8" hidden="1"/>
    <cellStyle name="Collegamento ipertestuale" xfId="1745" builtinId="8" hidden="1"/>
    <cellStyle name="Collegamento ipertestuale" xfId="1747" builtinId="8" hidden="1"/>
    <cellStyle name="Collegamento ipertestuale" xfId="1749" builtinId="8" hidden="1"/>
    <cellStyle name="Collegamento ipertestuale" xfId="1751" builtinId="8" hidden="1"/>
    <cellStyle name="Collegamento ipertestuale" xfId="1753" builtinId="8" hidden="1"/>
    <cellStyle name="Collegamento ipertestuale" xfId="1755" builtinId="8" hidden="1"/>
    <cellStyle name="Collegamento ipertestuale" xfId="1757" builtinId="8" hidden="1"/>
    <cellStyle name="Collegamento ipertestuale" xfId="1759" builtinId="8" hidden="1"/>
    <cellStyle name="Collegamento ipertestuale" xfId="1761" builtinId="8" hidden="1"/>
    <cellStyle name="Collegamento ipertestuale" xfId="1763" builtinId="8" hidden="1"/>
    <cellStyle name="Collegamento ipertestuale" xfId="1765" builtinId="8" hidden="1"/>
    <cellStyle name="Collegamento ipertestuale" xfId="1767" builtinId="8" hidden="1"/>
    <cellStyle name="Collegamento ipertestuale" xfId="1769" builtinId="8" hidden="1"/>
    <cellStyle name="Collegamento ipertestuale" xfId="1771" builtinId="8" hidden="1"/>
    <cellStyle name="Collegamento ipertestuale" xfId="1773" builtinId="8" hidden="1"/>
    <cellStyle name="Collegamento ipertestuale" xfId="1775" builtinId="8" hidden="1"/>
    <cellStyle name="Collegamento ipertestuale" xfId="1777" builtinId="8" hidden="1"/>
    <cellStyle name="Collegamento ipertestuale" xfId="1779" builtinId="8" hidden="1"/>
    <cellStyle name="Collegamento ipertestuale" xfId="1781" builtinId="8" hidden="1"/>
    <cellStyle name="Collegamento ipertestuale" xfId="1783" builtinId="8" hidden="1"/>
    <cellStyle name="Collegamento ipertestuale" xfId="1785" builtinId="8" hidden="1"/>
    <cellStyle name="Collegamento ipertestuale" xfId="1787" builtinId="8" hidden="1"/>
    <cellStyle name="Collegamento ipertestuale" xfId="1789" builtinId="8" hidden="1"/>
    <cellStyle name="Collegamento ipertestuale" xfId="1791" builtinId="8" hidden="1"/>
    <cellStyle name="Collegamento ipertestuale" xfId="1793" builtinId="8" hidden="1"/>
    <cellStyle name="Collegamento ipertestuale" xfId="1795" builtinId="8" hidden="1"/>
    <cellStyle name="Collegamento ipertestuale" xfId="1797" builtinId="8" hidden="1"/>
    <cellStyle name="Collegamento ipertestuale" xfId="1799" builtinId="8" hidden="1"/>
    <cellStyle name="Collegamento ipertestuale" xfId="1801" builtinId="8" hidden="1"/>
    <cellStyle name="Collegamento ipertestuale" xfId="1803" builtinId="8" hidden="1"/>
    <cellStyle name="Collegamento ipertestuale" xfId="1805" builtinId="8" hidden="1"/>
    <cellStyle name="Collegamento ipertestuale" xfId="1807" builtinId="8" hidden="1"/>
    <cellStyle name="Collegamento ipertestuale" xfId="1809" builtinId="8" hidden="1"/>
    <cellStyle name="Collegamento ipertestuale" xfId="1811" builtinId="8" hidden="1"/>
    <cellStyle name="Collegamento ipertestuale" xfId="1813" builtinId="8" hidden="1"/>
    <cellStyle name="Collegamento ipertestuale" xfId="1815" builtinId="8" hidden="1"/>
    <cellStyle name="Collegamento ipertestuale" xfId="1817" builtinId="8" hidden="1"/>
    <cellStyle name="Collegamento ipertestuale" xfId="1819" builtinId="8" hidden="1"/>
    <cellStyle name="Collegamento ipertestuale" xfId="1821" builtinId="8" hidden="1"/>
    <cellStyle name="Collegamento ipertestuale" xfId="1823" builtinId="8" hidden="1"/>
    <cellStyle name="Collegamento ipertestuale" xfId="1825" builtinId="8" hidden="1"/>
    <cellStyle name="Collegamento ipertestuale" xfId="1827" builtinId="8" hidden="1"/>
    <cellStyle name="Collegamento ipertestuale" xfId="1829" builtinId="8" hidden="1"/>
    <cellStyle name="Collegamento ipertestuale" xfId="1831" builtinId="8" hidden="1"/>
    <cellStyle name="Collegamento ipertestuale" xfId="1833" builtinId="8" hidden="1"/>
    <cellStyle name="Collegamento ipertestuale" xfId="1835" builtinId="8" hidden="1"/>
    <cellStyle name="Collegamento ipertestuale" xfId="1837" builtinId="8" hidden="1"/>
    <cellStyle name="Collegamento ipertestuale" xfId="1839" builtinId="8" hidden="1"/>
    <cellStyle name="Collegamento ipertestuale" xfId="1841" builtinId="8" hidden="1"/>
    <cellStyle name="Collegamento ipertestuale" xfId="1843" builtinId="8" hidden="1"/>
    <cellStyle name="Collegamento ipertestuale" xfId="1845" builtinId="8" hidden="1"/>
    <cellStyle name="Collegamento ipertestuale" xfId="1847" builtinId="8" hidden="1"/>
    <cellStyle name="Collegamento ipertestuale" xfId="1849" builtinId="8" hidden="1"/>
    <cellStyle name="Collegamento ipertestuale" xfId="1851" builtinId="8" hidden="1"/>
    <cellStyle name="Collegamento ipertestuale" xfId="1853" builtinId="8" hidden="1"/>
    <cellStyle name="Collegamento ipertestuale" xfId="1855" builtinId="8" hidden="1"/>
    <cellStyle name="Collegamento ipertestuale" xfId="1857" builtinId="8" hidden="1"/>
    <cellStyle name="Collegamento ipertestuale" xfId="1859" builtinId="8" hidden="1"/>
    <cellStyle name="Collegamento ipertestuale" xfId="1861" builtinId="8" hidden="1"/>
    <cellStyle name="Collegamento ipertestuale" xfId="1863" builtinId="8" hidden="1"/>
    <cellStyle name="Collegamento ipertestuale" xfId="1865" builtinId="8" hidden="1"/>
    <cellStyle name="Collegamento ipertestuale" xfId="1867" builtinId="8" hidden="1"/>
    <cellStyle name="Collegamento ipertestuale" xfId="1869" builtinId="8" hidden="1"/>
    <cellStyle name="Collegamento ipertestuale" xfId="1871" builtinId="8" hidden="1"/>
    <cellStyle name="Collegamento ipertestuale" xfId="1873" builtinId="8" hidden="1"/>
    <cellStyle name="Collegamento ipertestuale" xfId="1875" builtinId="8" hidden="1"/>
    <cellStyle name="Collegamento ipertestuale" xfId="1877" builtinId="8" hidden="1"/>
    <cellStyle name="Collegamento ipertestuale" xfId="1879" builtinId="8" hidden="1"/>
    <cellStyle name="Collegamento ipertestuale" xfId="1881" builtinId="8" hidden="1"/>
    <cellStyle name="Collegamento ipertestuale" xfId="1883" builtinId="8" hidden="1"/>
    <cellStyle name="Collegamento ipertestuale" xfId="1885" builtinId="8" hidden="1"/>
    <cellStyle name="Collegamento ipertestuale" xfId="1887" builtinId="8" hidden="1"/>
    <cellStyle name="Collegamento ipertestuale" xfId="1889" builtinId="8" hidden="1"/>
    <cellStyle name="Collegamento ipertestuale" xfId="1891" builtinId="8" hidden="1"/>
    <cellStyle name="Collegamento ipertestuale" xfId="1893" builtinId="8" hidden="1"/>
    <cellStyle name="Collegamento ipertestuale" xfId="1895" builtinId="8" hidden="1"/>
    <cellStyle name="Collegamento ipertestuale" xfId="1897" builtinId="8" hidden="1"/>
    <cellStyle name="Collegamento ipertestuale" xfId="1899" builtinId="8" hidden="1"/>
    <cellStyle name="Collegamento ipertestuale" xfId="1901" builtinId="8" hidden="1"/>
    <cellStyle name="Collegamento ipertestuale" xfId="1903" builtinId="8" hidden="1"/>
    <cellStyle name="Collegamento ipertestuale" xfId="1905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8" builtinId="9" hidden="1"/>
    <cellStyle name="Collegamento visitato" xfId="140" builtinId="9" hidden="1"/>
    <cellStyle name="Collegamento visitato" xfId="142" builtinId="9" hidden="1"/>
    <cellStyle name="Collegamento visitato" xfId="144" builtinId="9" hidden="1"/>
    <cellStyle name="Collegamento visitato" xfId="146" builtinId="9" hidden="1"/>
    <cellStyle name="Collegamento visitato" xfId="148" builtinId="9" hidden="1"/>
    <cellStyle name="Collegamento visitato" xfId="150" builtinId="9" hidden="1"/>
    <cellStyle name="Collegamento visitato" xfId="152" builtinId="9" hidden="1"/>
    <cellStyle name="Collegamento visitato" xfId="154" builtinId="9" hidden="1"/>
    <cellStyle name="Collegamento visitato" xfId="156" builtinId="9" hidden="1"/>
    <cellStyle name="Collegamento visitato" xfId="158" builtinId="9" hidden="1"/>
    <cellStyle name="Collegamento visitato" xfId="160" builtinId="9" hidden="1"/>
    <cellStyle name="Collegamento visitato" xfId="162" builtinId="9" hidden="1"/>
    <cellStyle name="Collegamento visitato" xfId="164" builtinId="9" hidden="1"/>
    <cellStyle name="Collegamento visitato" xfId="166" builtinId="9" hidden="1"/>
    <cellStyle name="Collegamento visitato" xfId="168" builtinId="9" hidden="1"/>
    <cellStyle name="Collegamento visitato" xfId="170" builtinId="9" hidden="1"/>
    <cellStyle name="Collegamento visitato" xfId="172" builtinId="9" hidden="1"/>
    <cellStyle name="Collegamento visitato" xfId="174" builtinId="9" hidden="1"/>
    <cellStyle name="Collegamento visitato" xfId="176" builtinId="9" hidden="1"/>
    <cellStyle name="Collegamento visitato" xfId="178" builtinId="9" hidden="1"/>
    <cellStyle name="Collegamento visitato" xfId="180" builtinId="9" hidden="1"/>
    <cellStyle name="Collegamento visitato" xfId="182" builtinId="9" hidden="1"/>
    <cellStyle name="Collegamento visitato" xfId="184" builtinId="9" hidden="1"/>
    <cellStyle name="Collegamento visitato" xfId="186" builtinId="9" hidden="1"/>
    <cellStyle name="Collegamento visitato" xfId="188" builtinId="9" hidden="1"/>
    <cellStyle name="Collegamento visitato" xfId="190" builtinId="9" hidden="1"/>
    <cellStyle name="Collegamento visitato" xfId="192" builtinId="9" hidden="1"/>
    <cellStyle name="Collegamento visitato" xfId="194" builtinId="9" hidden="1"/>
    <cellStyle name="Collegamento visitato" xfId="196" builtinId="9" hidden="1"/>
    <cellStyle name="Collegamento visitato" xfId="198" builtinId="9" hidden="1"/>
    <cellStyle name="Collegamento visitato" xfId="200" builtinId="9" hidden="1"/>
    <cellStyle name="Collegamento visitato" xfId="202" builtinId="9" hidden="1"/>
    <cellStyle name="Collegamento visitato" xfId="204" builtinId="9" hidden="1"/>
    <cellStyle name="Collegamento visitato" xfId="206" builtinId="9" hidden="1"/>
    <cellStyle name="Collegamento visitato" xfId="208" builtinId="9" hidden="1"/>
    <cellStyle name="Collegamento visitato" xfId="210" builtinId="9" hidden="1"/>
    <cellStyle name="Collegamento visitato" xfId="212" builtinId="9" hidden="1"/>
    <cellStyle name="Collegamento visitato" xfId="214" builtinId="9" hidden="1"/>
    <cellStyle name="Collegamento visitato" xfId="216" builtinId="9" hidden="1"/>
    <cellStyle name="Collegamento visitato" xfId="218" builtinId="9" hidden="1"/>
    <cellStyle name="Collegamento visitato" xfId="220" builtinId="9" hidden="1"/>
    <cellStyle name="Collegamento visitato" xfId="222" builtinId="9" hidden="1"/>
    <cellStyle name="Collegamento visitato" xfId="224" builtinId="9" hidden="1"/>
    <cellStyle name="Collegamento visitato" xfId="226" builtinId="9" hidden="1"/>
    <cellStyle name="Collegamento visitato" xfId="228" builtinId="9" hidden="1"/>
    <cellStyle name="Collegamento visitato" xfId="230" builtinId="9" hidden="1"/>
    <cellStyle name="Collegamento visitato" xfId="232" builtinId="9" hidden="1"/>
    <cellStyle name="Collegamento visitato" xfId="234" builtinId="9" hidden="1"/>
    <cellStyle name="Collegamento visitato" xfId="236" builtinId="9" hidden="1"/>
    <cellStyle name="Collegamento visitato" xfId="238" builtinId="9" hidden="1"/>
    <cellStyle name="Collegamento visitato" xfId="240" builtinId="9" hidden="1"/>
    <cellStyle name="Collegamento visitato" xfId="242" builtinId="9" hidden="1"/>
    <cellStyle name="Collegamento visitato" xfId="244" builtinId="9" hidden="1"/>
    <cellStyle name="Collegamento visitato" xfId="246" builtinId="9" hidden="1"/>
    <cellStyle name="Collegamento visitato" xfId="248" builtinId="9" hidden="1"/>
    <cellStyle name="Collegamento visitato" xfId="250" builtinId="9" hidden="1"/>
    <cellStyle name="Collegamento visitato" xfId="252" builtinId="9" hidden="1"/>
    <cellStyle name="Collegamento visitato" xfId="254" builtinId="9" hidden="1"/>
    <cellStyle name="Collegamento visitato" xfId="256" builtinId="9" hidden="1"/>
    <cellStyle name="Collegamento visitato" xfId="258" builtinId="9" hidden="1"/>
    <cellStyle name="Collegamento visitato" xfId="260" builtinId="9" hidden="1"/>
    <cellStyle name="Collegamento visitato" xfId="262" builtinId="9" hidden="1"/>
    <cellStyle name="Collegamento visitato" xfId="264" builtinId="9" hidden="1"/>
    <cellStyle name="Collegamento visitato" xfId="266" builtinId="9" hidden="1"/>
    <cellStyle name="Collegamento visitato" xfId="268" builtinId="9" hidden="1"/>
    <cellStyle name="Collegamento visitato" xfId="270" builtinId="9" hidden="1"/>
    <cellStyle name="Collegamento visitato" xfId="272" builtinId="9" hidden="1"/>
    <cellStyle name="Collegamento visitato" xfId="274" builtinId="9" hidden="1"/>
    <cellStyle name="Collegamento visitato" xfId="276" builtinId="9" hidden="1"/>
    <cellStyle name="Collegamento visitato" xfId="278" builtinId="9" hidden="1"/>
    <cellStyle name="Collegamento visitato" xfId="280" builtinId="9" hidden="1"/>
    <cellStyle name="Collegamento visitato" xfId="282" builtinId="9" hidden="1"/>
    <cellStyle name="Collegamento visitato" xfId="284" builtinId="9" hidden="1"/>
    <cellStyle name="Collegamento visitato" xfId="286" builtinId="9" hidden="1"/>
    <cellStyle name="Collegamento visitato" xfId="288" builtinId="9" hidden="1"/>
    <cellStyle name="Collegamento visitato" xfId="290" builtinId="9" hidden="1"/>
    <cellStyle name="Collegamento visitato" xfId="292" builtinId="9" hidden="1"/>
    <cellStyle name="Collegamento visitato" xfId="294" builtinId="9" hidden="1"/>
    <cellStyle name="Collegamento visitato" xfId="296" builtinId="9" hidden="1"/>
    <cellStyle name="Collegamento visitato" xfId="298" builtinId="9" hidden="1"/>
    <cellStyle name="Collegamento visitato" xfId="300" builtinId="9" hidden="1"/>
    <cellStyle name="Collegamento visitato" xfId="302" builtinId="9" hidden="1"/>
    <cellStyle name="Collegamento visitato" xfId="304" builtinId="9" hidden="1"/>
    <cellStyle name="Collegamento visitato" xfId="306" builtinId="9" hidden="1"/>
    <cellStyle name="Collegamento visitato" xfId="308" builtinId="9" hidden="1"/>
    <cellStyle name="Collegamento visitato" xfId="310" builtinId="9" hidden="1"/>
    <cellStyle name="Collegamento visitato" xfId="312" builtinId="9" hidden="1"/>
    <cellStyle name="Collegamento visitato" xfId="314" builtinId="9" hidden="1"/>
    <cellStyle name="Collegamento visitato" xfId="316" builtinId="9" hidden="1"/>
    <cellStyle name="Collegamento visitato" xfId="318" builtinId="9" hidden="1"/>
    <cellStyle name="Collegamento visitato" xfId="320" builtinId="9" hidden="1"/>
    <cellStyle name="Collegamento visitato" xfId="322" builtinId="9" hidden="1"/>
    <cellStyle name="Collegamento visitato" xfId="324" builtinId="9" hidden="1"/>
    <cellStyle name="Collegamento visitato" xfId="326" builtinId="9" hidden="1"/>
    <cellStyle name="Collegamento visitato" xfId="328" builtinId="9" hidden="1"/>
    <cellStyle name="Collegamento visitato" xfId="330" builtinId="9" hidden="1"/>
    <cellStyle name="Collegamento visitato" xfId="332" builtinId="9" hidden="1"/>
    <cellStyle name="Collegamento visitato" xfId="334" builtinId="9" hidden="1"/>
    <cellStyle name="Collegamento visitato" xfId="336" builtinId="9" hidden="1"/>
    <cellStyle name="Collegamento visitato" xfId="338" builtinId="9" hidden="1"/>
    <cellStyle name="Collegamento visitato" xfId="340" builtinId="9" hidden="1"/>
    <cellStyle name="Collegamento visitato" xfId="342" builtinId="9" hidden="1"/>
    <cellStyle name="Collegamento visitato" xfId="344" builtinId="9" hidden="1"/>
    <cellStyle name="Collegamento visitato" xfId="346" builtinId="9" hidden="1"/>
    <cellStyle name="Collegamento visitato" xfId="348" builtinId="9" hidden="1"/>
    <cellStyle name="Collegamento visitato" xfId="350" builtinId="9" hidden="1"/>
    <cellStyle name="Collegamento visitato" xfId="352" builtinId="9" hidden="1"/>
    <cellStyle name="Collegamento visitato" xfId="354" builtinId="9" hidden="1"/>
    <cellStyle name="Collegamento visitato" xfId="356" builtinId="9" hidden="1"/>
    <cellStyle name="Collegamento visitato" xfId="358" builtinId="9" hidden="1"/>
    <cellStyle name="Collegamento visitato" xfId="360" builtinId="9" hidden="1"/>
    <cellStyle name="Collegamento visitato" xfId="362" builtinId="9" hidden="1"/>
    <cellStyle name="Collegamento visitato" xfId="364" builtinId="9" hidden="1"/>
    <cellStyle name="Collegamento visitato" xfId="366" builtinId="9" hidden="1"/>
    <cellStyle name="Collegamento visitato" xfId="368" builtinId="9" hidden="1"/>
    <cellStyle name="Collegamento visitato" xfId="370" builtinId="9" hidden="1"/>
    <cellStyle name="Collegamento visitato" xfId="372" builtinId="9" hidden="1"/>
    <cellStyle name="Collegamento visitato" xfId="374" builtinId="9" hidden="1"/>
    <cellStyle name="Collegamento visitato" xfId="376" builtinId="9" hidden="1"/>
    <cellStyle name="Collegamento visitato" xfId="378" builtinId="9" hidden="1"/>
    <cellStyle name="Collegamento visitato" xfId="380" builtinId="9" hidden="1"/>
    <cellStyle name="Collegamento visitato" xfId="382" builtinId="9" hidden="1"/>
    <cellStyle name="Collegamento visitato" xfId="384" builtinId="9" hidden="1"/>
    <cellStyle name="Collegamento visitato" xfId="386" builtinId="9" hidden="1"/>
    <cellStyle name="Collegamento visitato" xfId="388" builtinId="9" hidden="1"/>
    <cellStyle name="Collegamento visitato" xfId="390" builtinId="9" hidden="1"/>
    <cellStyle name="Collegamento visitato" xfId="392" builtinId="9" hidden="1"/>
    <cellStyle name="Collegamento visitato" xfId="394" builtinId="9" hidden="1"/>
    <cellStyle name="Collegamento visitato" xfId="396" builtinId="9" hidden="1"/>
    <cellStyle name="Collegamento visitato" xfId="398" builtinId="9" hidden="1"/>
    <cellStyle name="Collegamento visitato" xfId="400" builtinId="9" hidden="1"/>
    <cellStyle name="Collegamento visitato" xfId="402" builtinId="9" hidden="1"/>
    <cellStyle name="Collegamento visitato" xfId="404" builtinId="9" hidden="1"/>
    <cellStyle name="Collegamento visitato" xfId="406" builtinId="9" hidden="1"/>
    <cellStyle name="Collegamento visitato" xfId="408" builtinId="9" hidden="1"/>
    <cellStyle name="Collegamento visitato" xfId="410" builtinId="9" hidden="1"/>
    <cellStyle name="Collegamento visitato" xfId="412" builtinId="9" hidden="1"/>
    <cellStyle name="Collegamento visitato" xfId="414" builtinId="9" hidden="1"/>
    <cellStyle name="Collegamento visitato" xfId="416" builtinId="9" hidden="1"/>
    <cellStyle name="Collegamento visitato" xfId="418" builtinId="9" hidden="1"/>
    <cellStyle name="Collegamento visitato" xfId="420" builtinId="9" hidden="1"/>
    <cellStyle name="Collegamento visitato" xfId="422" builtinId="9" hidden="1"/>
    <cellStyle name="Collegamento visitato" xfId="424" builtinId="9" hidden="1"/>
    <cellStyle name="Collegamento visitato" xfId="426" builtinId="9" hidden="1"/>
    <cellStyle name="Collegamento visitato" xfId="428" builtinId="9" hidden="1"/>
    <cellStyle name="Collegamento visitato" xfId="430" builtinId="9" hidden="1"/>
    <cellStyle name="Collegamento visitato" xfId="432" builtinId="9" hidden="1"/>
    <cellStyle name="Collegamento visitato" xfId="434" builtinId="9" hidden="1"/>
    <cellStyle name="Collegamento visitato" xfId="436" builtinId="9" hidden="1"/>
    <cellStyle name="Collegamento visitato" xfId="438" builtinId="9" hidden="1"/>
    <cellStyle name="Collegamento visitato" xfId="440" builtinId="9" hidden="1"/>
    <cellStyle name="Collegamento visitato" xfId="442" builtinId="9" hidden="1"/>
    <cellStyle name="Collegamento visitato" xfId="444" builtinId="9" hidden="1"/>
    <cellStyle name="Collegamento visitato" xfId="446" builtinId="9" hidden="1"/>
    <cellStyle name="Collegamento visitato" xfId="448" builtinId="9" hidden="1"/>
    <cellStyle name="Collegamento visitato" xfId="450" builtinId="9" hidden="1"/>
    <cellStyle name="Collegamento visitato" xfId="452" builtinId="9" hidden="1"/>
    <cellStyle name="Collegamento visitato" xfId="454" builtinId="9" hidden="1"/>
    <cellStyle name="Collegamento visitato" xfId="456" builtinId="9" hidden="1"/>
    <cellStyle name="Collegamento visitato" xfId="458" builtinId="9" hidden="1"/>
    <cellStyle name="Collegamento visitato" xfId="460" builtinId="9" hidden="1"/>
    <cellStyle name="Collegamento visitato" xfId="462" builtinId="9" hidden="1"/>
    <cellStyle name="Collegamento visitato" xfId="464" builtinId="9" hidden="1"/>
    <cellStyle name="Collegamento visitato" xfId="466" builtinId="9" hidden="1"/>
    <cellStyle name="Collegamento visitato" xfId="468" builtinId="9" hidden="1"/>
    <cellStyle name="Collegamento visitato" xfId="470" builtinId="9" hidden="1"/>
    <cellStyle name="Collegamento visitato" xfId="472" builtinId="9" hidden="1"/>
    <cellStyle name="Collegamento visitato" xfId="474" builtinId="9" hidden="1"/>
    <cellStyle name="Collegamento visitato" xfId="476" builtinId="9" hidden="1"/>
    <cellStyle name="Collegamento visitato" xfId="478" builtinId="9" hidden="1"/>
    <cellStyle name="Collegamento visitato" xfId="480" builtinId="9" hidden="1"/>
    <cellStyle name="Collegamento visitato" xfId="482" builtinId="9" hidden="1"/>
    <cellStyle name="Collegamento visitato" xfId="484" builtinId="9" hidden="1"/>
    <cellStyle name="Collegamento visitato" xfId="486" builtinId="9" hidden="1"/>
    <cellStyle name="Collegamento visitato" xfId="488" builtinId="9" hidden="1"/>
    <cellStyle name="Collegamento visitato" xfId="490" builtinId="9" hidden="1"/>
    <cellStyle name="Collegamento visitato" xfId="492" builtinId="9" hidden="1"/>
    <cellStyle name="Collegamento visitato" xfId="494" builtinId="9" hidden="1"/>
    <cellStyle name="Collegamento visitato" xfId="496" builtinId="9" hidden="1"/>
    <cellStyle name="Collegamento visitato" xfId="498" builtinId="9" hidden="1"/>
    <cellStyle name="Collegamento visitato" xfId="500" builtinId="9" hidden="1"/>
    <cellStyle name="Collegamento visitato" xfId="502" builtinId="9" hidden="1"/>
    <cellStyle name="Collegamento visitato" xfId="504" builtinId="9" hidden="1"/>
    <cellStyle name="Collegamento visitato" xfId="506" builtinId="9" hidden="1"/>
    <cellStyle name="Collegamento visitato" xfId="508" builtinId="9" hidden="1"/>
    <cellStyle name="Collegamento visitato" xfId="510" builtinId="9" hidden="1"/>
    <cellStyle name="Collegamento visitato" xfId="512" builtinId="9" hidden="1"/>
    <cellStyle name="Collegamento visitato" xfId="514" builtinId="9" hidden="1"/>
    <cellStyle name="Collegamento visitato" xfId="516" builtinId="9" hidden="1"/>
    <cellStyle name="Collegamento visitato" xfId="518" builtinId="9" hidden="1"/>
    <cellStyle name="Collegamento visitato" xfId="520" builtinId="9" hidden="1"/>
    <cellStyle name="Collegamento visitato" xfId="522" builtinId="9" hidden="1"/>
    <cellStyle name="Collegamento visitato" xfId="524" builtinId="9" hidden="1"/>
    <cellStyle name="Collegamento visitato" xfId="526" builtinId="9" hidden="1"/>
    <cellStyle name="Collegamento visitato" xfId="528" builtinId="9" hidden="1"/>
    <cellStyle name="Collegamento visitato" xfId="530" builtinId="9" hidden="1"/>
    <cellStyle name="Collegamento visitato" xfId="532" builtinId="9" hidden="1"/>
    <cellStyle name="Collegamento visitato" xfId="534" builtinId="9" hidden="1"/>
    <cellStyle name="Collegamento visitato" xfId="536" builtinId="9" hidden="1"/>
    <cellStyle name="Collegamento visitato" xfId="538" builtinId="9" hidden="1"/>
    <cellStyle name="Collegamento visitato" xfId="540" builtinId="9" hidden="1"/>
    <cellStyle name="Collegamento visitato" xfId="542" builtinId="9" hidden="1"/>
    <cellStyle name="Collegamento visitato" xfId="544" builtinId="9" hidden="1"/>
    <cellStyle name="Collegamento visitato" xfId="546" builtinId="9" hidden="1"/>
    <cellStyle name="Collegamento visitato" xfId="548" builtinId="9" hidden="1"/>
    <cellStyle name="Collegamento visitato" xfId="550" builtinId="9" hidden="1"/>
    <cellStyle name="Collegamento visitato" xfId="552" builtinId="9" hidden="1"/>
    <cellStyle name="Collegamento visitato" xfId="554" builtinId="9" hidden="1"/>
    <cellStyle name="Collegamento visitato" xfId="556" builtinId="9" hidden="1"/>
    <cellStyle name="Collegamento visitato" xfId="558" builtinId="9" hidden="1"/>
    <cellStyle name="Collegamento visitato" xfId="560" builtinId="9" hidden="1"/>
    <cellStyle name="Collegamento visitato" xfId="562" builtinId="9" hidden="1"/>
    <cellStyle name="Collegamento visitato" xfId="564" builtinId="9" hidden="1"/>
    <cellStyle name="Collegamento visitato" xfId="566" builtinId="9" hidden="1"/>
    <cellStyle name="Collegamento visitato" xfId="568" builtinId="9" hidden="1"/>
    <cellStyle name="Collegamento visitato" xfId="570" builtinId="9" hidden="1"/>
    <cellStyle name="Collegamento visitato" xfId="572" builtinId="9" hidden="1"/>
    <cellStyle name="Collegamento visitato" xfId="574" builtinId="9" hidden="1"/>
    <cellStyle name="Collegamento visitato" xfId="576" builtinId="9" hidden="1"/>
    <cellStyle name="Collegamento visitato" xfId="578" builtinId="9" hidden="1"/>
    <cellStyle name="Collegamento visitato" xfId="580" builtinId="9" hidden="1"/>
    <cellStyle name="Collegamento visitato" xfId="582" builtinId="9" hidden="1"/>
    <cellStyle name="Collegamento visitato" xfId="584" builtinId="9" hidden="1"/>
    <cellStyle name="Collegamento visitato" xfId="586" builtinId="9" hidden="1"/>
    <cellStyle name="Collegamento visitato" xfId="588" builtinId="9" hidden="1"/>
    <cellStyle name="Collegamento visitato" xfId="590" builtinId="9" hidden="1"/>
    <cellStyle name="Collegamento visitato" xfId="592" builtinId="9" hidden="1"/>
    <cellStyle name="Collegamento visitato" xfId="594" builtinId="9" hidden="1"/>
    <cellStyle name="Collegamento visitato" xfId="596" builtinId="9" hidden="1"/>
    <cellStyle name="Collegamento visitato" xfId="598" builtinId="9" hidden="1"/>
    <cellStyle name="Collegamento visitato" xfId="600" builtinId="9" hidden="1"/>
    <cellStyle name="Collegamento visitato" xfId="602" builtinId="9" hidden="1"/>
    <cellStyle name="Collegamento visitato" xfId="604" builtinId="9" hidden="1"/>
    <cellStyle name="Collegamento visitato" xfId="606" builtinId="9" hidden="1"/>
    <cellStyle name="Collegamento visitato" xfId="608" builtinId="9" hidden="1"/>
    <cellStyle name="Collegamento visitato" xfId="610" builtinId="9" hidden="1"/>
    <cellStyle name="Collegamento visitato" xfId="612" builtinId="9" hidden="1"/>
    <cellStyle name="Collegamento visitato" xfId="614" builtinId="9" hidden="1"/>
    <cellStyle name="Collegamento visitato" xfId="616" builtinId="9" hidden="1"/>
    <cellStyle name="Collegamento visitato" xfId="618" builtinId="9" hidden="1"/>
    <cellStyle name="Collegamento visitato" xfId="620" builtinId="9" hidden="1"/>
    <cellStyle name="Collegamento visitato" xfId="622" builtinId="9" hidden="1"/>
    <cellStyle name="Collegamento visitato" xfId="624" builtinId="9" hidden="1"/>
    <cellStyle name="Collegamento visitato" xfId="626" builtinId="9" hidden="1"/>
    <cellStyle name="Collegamento visitato" xfId="628" builtinId="9" hidden="1"/>
    <cellStyle name="Collegamento visitato" xfId="630" builtinId="9" hidden="1"/>
    <cellStyle name="Collegamento visitato" xfId="632" builtinId="9" hidden="1"/>
    <cellStyle name="Collegamento visitato" xfId="634" builtinId="9" hidden="1"/>
    <cellStyle name="Collegamento visitato" xfId="636" builtinId="9" hidden="1"/>
    <cellStyle name="Collegamento visitato" xfId="638" builtinId="9" hidden="1"/>
    <cellStyle name="Collegamento visitato" xfId="640" builtinId="9" hidden="1"/>
    <cellStyle name="Collegamento visitato" xfId="642" builtinId="9" hidden="1"/>
    <cellStyle name="Collegamento visitato" xfId="644" builtinId="9" hidden="1"/>
    <cellStyle name="Collegamento visitato" xfId="646" builtinId="9" hidden="1"/>
    <cellStyle name="Collegamento visitato" xfId="648" builtinId="9" hidden="1"/>
    <cellStyle name="Collegamento visitato" xfId="650" builtinId="9" hidden="1"/>
    <cellStyle name="Collegamento visitato" xfId="652" builtinId="9" hidden="1"/>
    <cellStyle name="Collegamento visitato" xfId="654" builtinId="9" hidden="1"/>
    <cellStyle name="Collegamento visitato" xfId="656" builtinId="9" hidden="1"/>
    <cellStyle name="Collegamento visitato" xfId="658" builtinId="9" hidden="1"/>
    <cellStyle name="Collegamento visitato" xfId="660" builtinId="9" hidden="1"/>
    <cellStyle name="Collegamento visitato" xfId="662" builtinId="9" hidden="1"/>
    <cellStyle name="Collegamento visitato" xfId="664" builtinId="9" hidden="1"/>
    <cellStyle name="Collegamento visitato" xfId="666" builtinId="9" hidden="1"/>
    <cellStyle name="Collegamento visitato" xfId="668" builtinId="9" hidden="1"/>
    <cellStyle name="Collegamento visitato" xfId="670" builtinId="9" hidden="1"/>
    <cellStyle name="Collegamento visitato" xfId="672" builtinId="9" hidden="1"/>
    <cellStyle name="Collegamento visitato" xfId="674" builtinId="9" hidden="1"/>
    <cellStyle name="Collegamento visitato" xfId="676" builtinId="9" hidden="1"/>
    <cellStyle name="Collegamento visitato" xfId="678" builtinId="9" hidden="1"/>
    <cellStyle name="Collegamento visitato" xfId="680" builtinId="9" hidden="1"/>
    <cellStyle name="Collegamento visitato" xfId="682" builtinId="9" hidden="1"/>
    <cellStyle name="Collegamento visitato" xfId="684" builtinId="9" hidden="1"/>
    <cellStyle name="Collegamento visitato" xfId="686" builtinId="9" hidden="1"/>
    <cellStyle name="Collegamento visitato" xfId="688" builtinId="9" hidden="1"/>
    <cellStyle name="Collegamento visitato" xfId="690" builtinId="9" hidden="1"/>
    <cellStyle name="Collegamento visitato" xfId="692" builtinId="9" hidden="1"/>
    <cellStyle name="Collegamento visitato" xfId="694" builtinId="9" hidden="1"/>
    <cellStyle name="Collegamento visitato" xfId="696" builtinId="9" hidden="1"/>
    <cellStyle name="Collegamento visitato" xfId="698" builtinId="9" hidden="1"/>
    <cellStyle name="Collegamento visitato" xfId="700" builtinId="9" hidden="1"/>
    <cellStyle name="Collegamento visitato" xfId="702" builtinId="9" hidden="1"/>
    <cellStyle name="Collegamento visitato" xfId="704" builtinId="9" hidden="1"/>
    <cellStyle name="Collegamento visitato" xfId="706" builtinId="9" hidden="1"/>
    <cellStyle name="Collegamento visitato" xfId="708" builtinId="9" hidden="1"/>
    <cellStyle name="Collegamento visitato" xfId="710" builtinId="9" hidden="1"/>
    <cellStyle name="Collegamento visitato" xfId="712" builtinId="9" hidden="1"/>
    <cellStyle name="Collegamento visitato" xfId="714" builtinId="9" hidden="1"/>
    <cellStyle name="Collegamento visitato" xfId="716" builtinId="9" hidden="1"/>
    <cellStyle name="Collegamento visitato" xfId="718" builtinId="9" hidden="1"/>
    <cellStyle name="Collegamento visitato" xfId="720" builtinId="9" hidden="1"/>
    <cellStyle name="Collegamento visitato" xfId="722" builtinId="9" hidden="1"/>
    <cellStyle name="Collegamento visitato" xfId="724" builtinId="9" hidden="1"/>
    <cellStyle name="Collegamento visitato" xfId="726" builtinId="9" hidden="1"/>
    <cellStyle name="Collegamento visitato" xfId="728" builtinId="9" hidden="1"/>
    <cellStyle name="Collegamento visitato" xfId="730" builtinId="9" hidden="1"/>
    <cellStyle name="Collegamento visitato" xfId="732" builtinId="9" hidden="1"/>
    <cellStyle name="Collegamento visitato" xfId="734" builtinId="9" hidden="1"/>
    <cellStyle name="Collegamento visitato" xfId="736" builtinId="9" hidden="1"/>
    <cellStyle name="Collegamento visitato" xfId="738" builtinId="9" hidden="1"/>
    <cellStyle name="Collegamento visitato" xfId="740" builtinId="9" hidden="1"/>
    <cellStyle name="Collegamento visitato" xfId="742" builtinId="9" hidden="1"/>
    <cellStyle name="Collegamento visitato" xfId="744" builtinId="9" hidden="1"/>
    <cellStyle name="Collegamento visitato" xfId="746" builtinId="9" hidden="1"/>
    <cellStyle name="Collegamento visitato" xfId="748" builtinId="9" hidden="1"/>
    <cellStyle name="Collegamento visitato" xfId="750" builtinId="9" hidden="1"/>
    <cellStyle name="Collegamento visitato" xfId="752" builtinId="9" hidden="1"/>
    <cellStyle name="Collegamento visitato" xfId="754" builtinId="9" hidden="1"/>
    <cellStyle name="Collegamento visitato" xfId="756" builtinId="9" hidden="1"/>
    <cellStyle name="Collegamento visitato" xfId="758" builtinId="9" hidden="1"/>
    <cellStyle name="Collegamento visitato" xfId="760" builtinId="9" hidden="1"/>
    <cellStyle name="Collegamento visitato" xfId="762" builtinId="9" hidden="1"/>
    <cellStyle name="Collegamento visitato" xfId="764" builtinId="9" hidden="1"/>
    <cellStyle name="Collegamento visitato" xfId="766" builtinId="9" hidden="1"/>
    <cellStyle name="Collegamento visitato" xfId="768" builtinId="9" hidden="1"/>
    <cellStyle name="Collegamento visitato" xfId="770" builtinId="9" hidden="1"/>
    <cellStyle name="Collegamento visitato" xfId="772" builtinId="9" hidden="1"/>
    <cellStyle name="Collegamento visitato" xfId="774" builtinId="9" hidden="1"/>
    <cellStyle name="Collegamento visitato" xfId="776" builtinId="9" hidden="1"/>
    <cellStyle name="Collegamento visitato" xfId="778" builtinId="9" hidden="1"/>
    <cellStyle name="Collegamento visitato" xfId="780" builtinId="9" hidden="1"/>
    <cellStyle name="Collegamento visitato" xfId="782" builtinId="9" hidden="1"/>
    <cellStyle name="Collegamento visitato" xfId="784" builtinId="9" hidden="1"/>
    <cellStyle name="Collegamento visitato" xfId="786" builtinId="9" hidden="1"/>
    <cellStyle name="Collegamento visitato" xfId="788" builtinId="9" hidden="1"/>
    <cellStyle name="Collegamento visitato" xfId="790" builtinId="9" hidden="1"/>
    <cellStyle name="Collegamento visitato" xfId="792" builtinId="9" hidden="1"/>
    <cellStyle name="Collegamento visitato" xfId="794" builtinId="9" hidden="1"/>
    <cellStyle name="Collegamento visitato" xfId="796" builtinId="9" hidden="1"/>
    <cellStyle name="Collegamento visitato" xfId="798" builtinId="9" hidden="1"/>
    <cellStyle name="Collegamento visitato" xfId="800" builtinId="9" hidden="1"/>
    <cellStyle name="Collegamento visitato" xfId="802" builtinId="9" hidden="1"/>
    <cellStyle name="Collegamento visitato" xfId="804" builtinId="9" hidden="1"/>
    <cellStyle name="Collegamento visitato" xfId="806" builtinId="9" hidden="1"/>
    <cellStyle name="Collegamento visitato" xfId="808" builtinId="9" hidden="1"/>
    <cellStyle name="Collegamento visitato" xfId="810" builtinId="9" hidden="1"/>
    <cellStyle name="Collegamento visitato" xfId="812" builtinId="9" hidden="1"/>
    <cellStyle name="Collegamento visitato" xfId="814" builtinId="9" hidden="1"/>
    <cellStyle name="Collegamento visitato" xfId="816" builtinId="9" hidden="1"/>
    <cellStyle name="Collegamento visitato" xfId="818" builtinId="9" hidden="1"/>
    <cellStyle name="Collegamento visitato" xfId="820" builtinId="9" hidden="1"/>
    <cellStyle name="Collegamento visitato" xfId="822" builtinId="9" hidden="1"/>
    <cellStyle name="Collegamento visitato" xfId="824" builtinId="9" hidden="1"/>
    <cellStyle name="Collegamento visitato" xfId="826" builtinId="9" hidden="1"/>
    <cellStyle name="Collegamento visitato" xfId="828" builtinId="9" hidden="1"/>
    <cellStyle name="Collegamento visitato" xfId="830" builtinId="9" hidden="1"/>
    <cellStyle name="Collegamento visitato" xfId="832" builtinId="9" hidden="1"/>
    <cellStyle name="Collegamento visitato" xfId="834" builtinId="9" hidden="1"/>
    <cellStyle name="Collegamento visitato" xfId="836" builtinId="9" hidden="1"/>
    <cellStyle name="Collegamento visitato" xfId="838" builtinId="9" hidden="1"/>
    <cellStyle name="Collegamento visitato" xfId="840" builtinId="9" hidden="1"/>
    <cellStyle name="Collegamento visitato" xfId="842" builtinId="9" hidden="1"/>
    <cellStyle name="Collegamento visitato" xfId="844" builtinId="9" hidden="1"/>
    <cellStyle name="Collegamento visitato" xfId="846" builtinId="9" hidden="1"/>
    <cellStyle name="Collegamento visitato" xfId="848" builtinId="9" hidden="1"/>
    <cellStyle name="Collegamento visitato" xfId="850" builtinId="9" hidden="1"/>
    <cellStyle name="Collegamento visitato" xfId="852" builtinId="9" hidden="1"/>
    <cellStyle name="Collegamento visitato" xfId="854" builtinId="9" hidden="1"/>
    <cellStyle name="Collegamento visitato" xfId="856" builtinId="9" hidden="1"/>
    <cellStyle name="Collegamento visitato" xfId="858" builtinId="9" hidden="1"/>
    <cellStyle name="Collegamento visitato" xfId="860" builtinId="9" hidden="1"/>
    <cellStyle name="Collegamento visitato" xfId="862" builtinId="9" hidden="1"/>
    <cellStyle name="Collegamento visitato" xfId="864" builtinId="9" hidden="1"/>
    <cellStyle name="Collegamento visitato" xfId="866" builtinId="9" hidden="1"/>
    <cellStyle name="Collegamento visitato" xfId="868" builtinId="9" hidden="1"/>
    <cellStyle name="Collegamento visitato" xfId="870" builtinId="9" hidden="1"/>
    <cellStyle name="Collegamento visitato" xfId="872" builtinId="9" hidden="1"/>
    <cellStyle name="Collegamento visitato" xfId="874" builtinId="9" hidden="1"/>
    <cellStyle name="Collegamento visitato" xfId="876" builtinId="9" hidden="1"/>
    <cellStyle name="Collegamento visitato" xfId="878" builtinId="9" hidden="1"/>
    <cellStyle name="Collegamento visitato" xfId="880" builtinId="9" hidden="1"/>
    <cellStyle name="Collegamento visitato" xfId="882" builtinId="9" hidden="1"/>
    <cellStyle name="Collegamento visitato" xfId="884" builtinId="9" hidden="1"/>
    <cellStyle name="Collegamento visitato" xfId="886" builtinId="9" hidden="1"/>
    <cellStyle name="Collegamento visitato" xfId="888" builtinId="9" hidden="1"/>
    <cellStyle name="Collegamento visitato" xfId="890" builtinId="9" hidden="1"/>
    <cellStyle name="Collegamento visitato" xfId="892" builtinId="9" hidden="1"/>
    <cellStyle name="Collegamento visitato" xfId="894" builtinId="9" hidden="1"/>
    <cellStyle name="Collegamento visitato" xfId="896" builtinId="9" hidden="1"/>
    <cellStyle name="Collegamento visitato" xfId="898" builtinId="9" hidden="1"/>
    <cellStyle name="Collegamento visitato" xfId="900" builtinId="9" hidden="1"/>
    <cellStyle name="Collegamento visitato" xfId="902" builtinId="9" hidden="1"/>
    <cellStyle name="Collegamento visitato" xfId="904" builtinId="9" hidden="1"/>
    <cellStyle name="Collegamento visitato" xfId="906" builtinId="9" hidden="1"/>
    <cellStyle name="Collegamento visitato" xfId="908" builtinId="9" hidden="1"/>
    <cellStyle name="Collegamento visitato" xfId="910" builtinId="9" hidden="1"/>
    <cellStyle name="Collegamento visitato" xfId="912" builtinId="9" hidden="1"/>
    <cellStyle name="Collegamento visitato" xfId="914" builtinId="9" hidden="1"/>
    <cellStyle name="Collegamento visitato" xfId="916" builtinId="9" hidden="1"/>
    <cellStyle name="Collegamento visitato" xfId="918" builtinId="9" hidden="1"/>
    <cellStyle name="Collegamento visitato" xfId="920" builtinId="9" hidden="1"/>
    <cellStyle name="Collegamento visitato" xfId="922" builtinId="9" hidden="1"/>
    <cellStyle name="Collegamento visitato" xfId="924" builtinId="9" hidden="1"/>
    <cellStyle name="Collegamento visitato" xfId="926" builtinId="9" hidden="1"/>
    <cellStyle name="Collegamento visitato" xfId="928" builtinId="9" hidden="1"/>
    <cellStyle name="Collegamento visitato" xfId="930" builtinId="9" hidden="1"/>
    <cellStyle name="Collegamento visitato" xfId="932" builtinId="9" hidden="1"/>
    <cellStyle name="Collegamento visitato" xfId="934" builtinId="9" hidden="1"/>
    <cellStyle name="Collegamento visitato" xfId="936" builtinId="9" hidden="1"/>
    <cellStyle name="Collegamento visitato" xfId="938" builtinId="9" hidden="1"/>
    <cellStyle name="Collegamento visitato" xfId="940" builtinId="9" hidden="1"/>
    <cellStyle name="Collegamento visitato" xfId="942" builtinId="9" hidden="1"/>
    <cellStyle name="Collegamento visitato" xfId="944" builtinId="9" hidden="1"/>
    <cellStyle name="Collegamento visitato" xfId="946" builtinId="9" hidden="1"/>
    <cellStyle name="Collegamento visitato" xfId="948" builtinId="9" hidden="1"/>
    <cellStyle name="Collegamento visitato" xfId="950" builtinId="9" hidden="1"/>
    <cellStyle name="Collegamento visitato" xfId="952" builtinId="9" hidden="1"/>
    <cellStyle name="Collegamento visitato" xfId="954" builtinId="9" hidden="1"/>
    <cellStyle name="Collegamento visitato" xfId="956" builtinId="9" hidden="1"/>
    <cellStyle name="Collegamento visitato" xfId="958" builtinId="9" hidden="1"/>
    <cellStyle name="Collegamento visitato" xfId="960" builtinId="9" hidden="1"/>
    <cellStyle name="Collegamento visitato" xfId="962" builtinId="9" hidden="1"/>
    <cellStyle name="Collegamento visitato" xfId="964" builtinId="9" hidden="1"/>
    <cellStyle name="Collegamento visitato" xfId="966" builtinId="9" hidden="1"/>
    <cellStyle name="Collegamento visitato" xfId="968" builtinId="9" hidden="1"/>
    <cellStyle name="Collegamento visitato" xfId="970" builtinId="9" hidden="1"/>
    <cellStyle name="Collegamento visitato" xfId="972" builtinId="9" hidden="1"/>
    <cellStyle name="Collegamento visitato" xfId="974" builtinId="9" hidden="1"/>
    <cellStyle name="Collegamento visitato" xfId="976" builtinId="9" hidden="1"/>
    <cellStyle name="Collegamento visitato" xfId="978" builtinId="9" hidden="1"/>
    <cellStyle name="Collegamento visitato" xfId="980" builtinId="9" hidden="1"/>
    <cellStyle name="Collegamento visitato" xfId="982" builtinId="9" hidden="1"/>
    <cellStyle name="Collegamento visitato" xfId="984" builtinId="9" hidden="1"/>
    <cellStyle name="Collegamento visitato" xfId="986" builtinId="9" hidden="1"/>
    <cellStyle name="Collegamento visitato" xfId="988" builtinId="9" hidden="1"/>
    <cellStyle name="Collegamento visitato" xfId="990" builtinId="9" hidden="1"/>
    <cellStyle name="Collegamento visitato" xfId="992" builtinId="9" hidden="1"/>
    <cellStyle name="Collegamento visitato" xfId="994" builtinId="9" hidden="1"/>
    <cellStyle name="Collegamento visitato" xfId="996" builtinId="9" hidden="1"/>
    <cellStyle name="Collegamento visitato" xfId="998" builtinId="9" hidden="1"/>
    <cellStyle name="Collegamento visitato" xfId="1000" builtinId="9" hidden="1"/>
    <cellStyle name="Collegamento visitato" xfId="1002" builtinId="9" hidden="1"/>
    <cellStyle name="Collegamento visitato" xfId="1004" builtinId="9" hidden="1"/>
    <cellStyle name="Collegamento visitato" xfId="1006" builtinId="9" hidden="1"/>
    <cellStyle name="Collegamento visitato" xfId="1008" builtinId="9" hidden="1"/>
    <cellStyle name="Collegamento visitato" xfId="1010" builtinId="9" hidden="1"/>
    <cellStyle name="Collegamento visitato" xfId="1012" builtinId="9" hidden="1"/>
    <cellStyle name="Collegamento visitato" xfId="1014" builtinId="9" hidden="1"/>
    <cellStyle name="Collegamento visitato" xfId="1016" builtinId="9" hidden="1"/>
    <cellStyle name="Collegamento visitato" xfId="1018" builtinId="9" hidden="1"/>
    <cellStyle name="Collegamento visitato" xfId="1020" builtinId="9" hidden="1"/>
    <cellStyle name="Collegamento visitato" xfId="1022" builtinId="9" hidden="1"/>
    <cellStyle name="Collegamento visitato" xfId="1024" builtinId="9" hidden="1"/>
    <cellStyle name="Collegamento visitato" xfId="1026" builtinId="9" hidden="1"/>
    <cellStyle name="Collegamento visitato" xfId="1028" builtinId="9" hidden="1"/>
    <cellStyle name="Collegamento visitato" xfId="1030" builtinId="9" hidden="1"/>
    <cellStyle name="Collegamento visitato" xfId="1032" builtinId="9" hidden="1"/>
    <cellStyle name="Collegamento visitato" xfId="1034" builtinId="9" hidden="1"/>
    <cellStyle name="Collegamento visitato" xfId="1036" builtinId="9" hidden="1"/>
    <cellStyle name="Collegamento visitato" xfId="1038" builtinId="9" hidden="1"/>
    <cellStyle name="Collegamento visitato" xfId="1040" builtinId="9" hidden="1"/>
    <cellStyle name="Collegamento visitato" xfId="1042" builtinId="9" hidden="1"/>
    <cellStyle name="Collegamento visitato" xfId="1044" builtinId="9" hidden="1"/>
    <cellStyle name="Collegamento visitato" xfId="1046" builtinId="9" hidden="1"/>
    <cellStyle name="Collegamento visitato" xfId="1048" builtinId="9" hidden="1"/>
    <cellStyle name="Collegamento visitato" xfId="1050" builtinId="9" hidden="1"/>
    <cellStyle name="Collegamento visitato" xfId="1052" builtinId="9" hidden="1"/>
    <cellStyle name="Collegamento visitato" xfId="1054" builtinId="9" hidden="1"/>
    <cellStyle name="Collegamento visitato" xfId="1056" builtinId="9" hidden="1"/>
    <cellStyle name="Collegamento visitato" xfId="1058" builtinId="9" hidden="1"/>
    <cellStyle name="Collegamento visitato" xfId="1060" builtinId="9" hidden="1"/>
    <cellStyle name="Collegamento visitato" xfId="1062" builtinId="9" hidden="1"/>
    <cellStyle name="Collegamento visitato" xfId="1064" builtinId="9" hidden="1"/>
    <cellStyle name="Collegamento visitato" xfId="1066" builtinId="9" hidden="1"/>
    <cellStyle name="Collegamento visitato" xfId="1068" builtinId="9" hidden="1"/>
    <cellStyle name="Collegamento visitato" xfId="1070" builtinId="9" hidden="1"/>
    <cellStyle name="Collegamento visitato" xfId="1072" builtinId="9" hidden="1"/>
    <cellStyle name="Collegamento visitato" xfId="1074" builtinId="9" hidden="1"/>
    <cellStyle name="Collegamento visitato" xfId="1076" builtinId="9" hidden="1"/>
    <cellStyle name="Collegamento visitato" xfId="1078" builtinId="9" hidden="1"/>
    <cellStyle name="Collegamento visitato" xfId="1080" builtinId="9" hidden="1"/>
    <cellStyle name="Collegamento visitato" xfId="1082" builtinId="9" hidden="1"/>
    <cellStyle name="Collegamento visitato" xfId="1084" builtinId="9" hidden="1"/>
    <cellStyle name="Collegamento visitato" xfId="1086" builtinId="9" hidden="1"/>
    <cellStyle name="Collegamento visitato" xfId="1088" builtinId="9" hidden="1"/>
    <cellStyle name="Collegamento visitato" xfId="1090" builtinId="9" hidden="1"/>
    <cellStyle name="Collegamento visitato" xfId="1092" builtinId="9" hidden="1"/>
    <cellStyle name="Collegamento visitato" xfId="1094" builtinId="9" hidden="1"/>
    <cellStyle name="Collegamento visitato" xfId="1096" builtinId="9" hidden="1"/>
    <cellStyle name="Collegamento visitato" xfId="1098" builtinId="9" hidden="1"/>
    <cellStyle name="Collegamento visitato" xfId="1100" builtinId="9" hidden="1"/>
    <cellStyle name="Collegamento visitato" xfId="1102" builtinId="9" hidden="1"/>
    <cellStyle name="Collegamento visitato" xfId="1104" builtinId="9" hidden="1"/>
    <cellStyle name="Collegamento visitato" xfId="1106" builtinId="9" hidden="1"/>
    <cellStyle name="Collegamento visitato" xfId="1108" builtinId="9" hidden="1"/>
    <cellStyle name="Collegamento visitato" xfId="1110" builtinId="9" hidden="1"/>
    <cellStyle name="Collegamento visitato" xfId="1112" builtinId="9" hidden="1"/>
    <cellStyle name="Collegamento visitato" xfId="1114" builtinId="9" hidden="1"/>
    <cellStyle name="Collegamento visitato" xfId="1116" builtinId="9" hidden="1"/>
    <cellStyle name="Collegamento visitato" xfId="1118" builtinId="9" hidden="1"/>
    <cellStyle name="Collegamento visitato" xfId="1120" builtinId="9" hidden="1"/>
    <cellStyle name="Collegamento visitato" xfId="1122" builtinId="9" hidden="1"/>
    <cellStyle name="Collegamento visitato" xfId="1124" builtinId="9" hidden="1"/>
    <cellStyle name="Collegamento visitato" xfId="1126" builtinId="9" hidden="1"/>
    <cellStyle name="Collegamento visitato" xfId="1128" builtinId="9" hidden="1"/>
    <cellStyle name="Collegamento visitato" xfId="1130" builtinId="9" hidden="1"/>
    <cellStyle name="Collegamento visitato" xfId="1132" builtinId="9" hidden="1"/>
    <cellStyle name="Collegamento visitato" xfId="1134" builtinId="9" hidden="1"/>
    <cellStyle name="Collegamento visitato" xfId="1136" builtinId="9" hidden="1"/>
    <cellStyle name="Collegamento visitato" xfId="1138" builtinId="9" hidden="1"/>
    <cellStyle name="Collegamento visitato" xfId="1140" builtinId="9" hidden="1"/>
    <cellStyle name="Collegamento visitato" xfId="1142" builtinId="9" hidden="1"/>
    <cellStyle name="Collegamento visitato" xfId="1144" builtinId="9" hidden="1"/>
    <cellStyle name="Collegamento visitato" xfId="1146" builtinId="9" hidden="1"/>
    <cellStyle name="Collegamento visitato" xfId="1148" builtinId="9" hidden="1"/>
    <cellStyle name="Collegamento visitato" xfId="1150" builtinId="9" hidden="1"/>
    <cellStyle name="Collegamento visitato" xfId="1152" builtinId="9" hidden="1"/>
    <cellStyle name="Collegamento visitato" xfId="1154" builtinId="9" hidden="1"/>
    <cellStyle name="Collegamento visitato" xfId="1156" builtinId="9" hidden="1"/>
    <cellStyle name="Collegamento visitato" xfId="1158" builtinId="9" hidden="1"/>
    <cellStyle name="Collegamento visitato" xfId="1160" builtinId="9" hidden="1"/>
    <cellStyle name="Collegamento visitato" xfId="1162" builtinId="9" hidden="1"/>
    <cellStyle name="Collegamento visitato" xfId="1164" builtinId="9" hidden="1"/>
    <cellStyle name="Collegamento visitato" xfId="1166" builtinId="9" hidden="1"/>
    <cellStyle name="Collegamento visitato" xfId="1168" builtinId="9" hidden="1"/>
    <cellStyle name="Collegamento visitato" xfId="1170" builtinId="9" hidden="1"/>
    <cellStyle name="Collegamento visitato" xfId="1172" builtinId="9" hidden="1"/>
    <cellStyle name="Collegamento visitato" xfId="1174" builtinId="9" hidden="1"/>
    <cellStyle name="Collegamento visitato" xfId="1176" builtinId="9" hidden="1"/>
    <cellStyle name="Collegamento visitato" xfId="1178" builtinId="9" hidden="1"/>
    <cellStyle name="Collegamento visitato" xfId="1180" builtinId="9" hidden="1"/>
    <cellStyle name="Collegamento visitato" xfId="1182" builtinId="9" hidden="1"/>
    <cellStyle name="Collegamento visitato" xfId="1184" builtinId="9" hidden="1"/>
    <cellStyle name="Collegamento visitato" xfId="1186" builtinId="9" hidden="1"/>
    <cellStyle name="Collegamento visitato" xfId="1188" builtinId="9" hidden="1"/>
    <cellStyle name="Collegamento visitato" xfId="1190" builtinId="9" hidden="1"/>
    <cellStyle name="Collegamento visitato" xfId="1192" builtinId="9" hidden="1"/>
    <cellStyle name="Collegamento visitato" xfId="1194" builtinId="9" hidden="1"/>
    <cellStyle name="Collegamento visitato" xfId="1196" builtinId="9" hidden="1"/>
    <cellStyle name="Collegamento visitato" xfId="1198" builtinId="9" hidden="1"/>
    <cellStyle name="Collegamento visitato" xfId="1200" builtinId="9" hidden="1"/>
    <cellStyle name="Collegamento visitato" xfId="1202" builtinId="9" hidden="1"/>
    <cellStyle name="Collegamento visitato" xfId="1204" builtinId="9" hidden="1"/>
    <cellStyle name="Collegamento visitato" xfId="1206" builtinId="9" hidden="1"/>
    <cellStyle name="Collegamento visitato" xfId="1208" builtinId="9" hidden="1"/>
    <cellStyle name="Collegamento visitato" xfId="1210" builtinId="9" hidden="1"/>
    <cellStyle name="Collegamento visitato" xfId="1212" builtinId="9" hidden="1"/>
    <cellStyle name="Collegamento visitato" xfId="1214" builtinId="9" hidden="1"/>
    <cellStyle name="Collegamento visitato" xfId="1216" builtinId="9" hidden="1"/>
    <cellStyle name="Collegamento visitato" xfId="1218" builtinId="9" hidden="1"/>
    <cellStyle name="Collegamento visitato" xfId="1220" builtinId="9" hidden="1"/>
    <cellStyle name="Collegamento visitato" xfId="1222" builtinId="9" hidden="1"/>
    <cellStyle name="Collegamento visitato" xfId="1224" builtinId="9" hidden="1"/>
    <cellStyle name="Collegamento visitato" xfId="1226" builtinId="9" hidden="1"/>
    <cellStyle name="Collegamento visitato" xfId="1228" builtinId="9" hidden="1"/>
    <cellStyle name="Collegamento visitato" xfId="1230" builtinId="9" hidden="1"/>
    <cellStyle name="Collegamento visitato" xfId="1232" builtinId="9" hidden="1"/>
    <cellStyle name="Collegamento visitato" xfId="1234" builtinId="9" hidden="1"/>
    <cellStyle name="Collegamento visitato" xfId="1236" builtinId="9" hidden="1"/>
    <cellStyle name="Collegamento visitato" xfId="1238" builtinId="9" hidden="1"/>
    <cellStyle name="Collegamento visitato" xfId="1240" builtinId="9" hidden="1"/>
    <cellStyle name="Collegamento visitato" xfId="1242" builtinId="9" hidden="1"/>
    <cellStyle name="Collegamento visitato" xfId="1244" builtinId="9" hidden="1"/>
    <cellStyle name="Collegamento visitato" xfId="1246" builtinId="9" hidden="1"/>
    <cellStyle name="Collegamento visitato" xfId="1248" builtinId="9" hidden="1"/>
    <cellStyle name="Collegamento visitato" xfId="1250" builtinId="9" hidden="1"/>
    <cellStyle name="Collegamento visitato" xfId="1252" builtinId="9" hidden="1"/>
    <cellStyle name="Collegamento visitato" xfId="1254" builtinId="9" hidden="1"/>
    <cellStyle name="Collegamento visitato" xfId="1256" builtinId="9" hidden="1"/>
    <cellStyle name="Collegamento visitato" xfId="1258" builtinId="9" hidden="1"/>
    <cellStyle name="Collegamento visitato" xfId="1260" builtinId="9" hidden="1"/>
    <cellStyle name="Collegamento visitato" xfId="1262" builtinId="9" hidden="1"/>
    <cellStyle name="Collegamento visitato" xfId="1264" builtinId="9" hidden="1"/>
    <cellStyle name="Collegamento visitato" xfId="1266" builtinId="9" hidden="1"/>
    <cellStyle name="Collegamento visitato" xfId="1268" builtinId="9" hidden="1"/>
    <cellStyle name="Collegamento visitato" xfId="1270" builtinId="9" hidden="1"/>
    <cellStyle name="Collegamento visitato" xfId="1272" builtinId="9" hidden="1"/>
    <cellStyle name="Collegamento visitato" xfId="1274" builtinId="9" hidden="1"/>
    <cellStyle name="Collegamento visitato" xfId="1276" builtinId="9" hidden="1"/>
    <cellStyle name="Collegamento visitato" xfId="1278" builtinId="9" hidden="1"/>
    <cellStyle name="Collegamento visitato" xfId="1280" builtinId="9" hidden="1"/>
    <cellStyle name="Collegamento visitato" xfId="1282" builtinId="9" hidden="1"/>
    <cellStyle name="Collegamento visitato" xfId="1284" builtinId="9" hidden="1"/>
    <cellStyle name="Collegamento visitato" xfId="1286" builtinId="9" hidden="1"/>
    <cellStyle name="Collegamento visitato" xfId="1288" builtinId="9" hidden="1"/>
    <cellStyle name="Collegamento visitato" xfId="1290" builtinId="9" hidden="1"/>
    <cellStyle name="Collegamento visitato" xfId="1292" builtinId="9" hidden="1"/>
    <cellStyle name="Collegamento visitato" xfId="1294" builtinId="9" hidden="1"/>
    <cellStyle name="Collegamento visitato" xfId="1296" builtinId="9" hidden="1"/>
    <cellStyle name="Collegamento visitato" xfId="1298" builtinId="9" hidden="1"/>
    <cellStyle name="Collegamento visitato" xfId="1300" builtinId="9" hidden="1"/>
    <cellStyle name="Collegamento visitato" xfId="1302" builtinId="9" hidden="1"/>
    <cellStyle name="Collegamento visitato" xfId="1304" builtinId="9" hidden="1"/>
    <cellStyle name="Collegamento visitato" xfId="1306" builtinId="9" hidden="1"/>
    <cellStyle name="Collegamento visitato" xfId="1308" builtinId="9" hidden="1"/>
    <cellStyle name="Collegamento visitato" xfId="1310" builtinId="9" hidden="1"/>
    <cellStyle name="Collegamento visitato" xfId="1312" builtinId="9" hidden="1"/>
    <cellStyle name="Collegamento visitato" xfId="1314" builtinId="9" hidden="1"/>
    <cellStyle name="Collegamento visitato" xfId="1316" builtinId="9" hidden="1"/>
    <cellStyle name="Collegamento visitato" xfId="1318" builtinId="9" hidden="1"/>
    <cellStyle name="Collegamento visitato" xfId="1320" builtinId="9" hidden="1"/>
    <cellStyle name="Collegamento visitato" xfId="1322" builtinId="9" hidden="1"/>
    <cellStyle name="Collegamento visitato" xfId="1324" builtinId="9" hidden="1"/>
    <cellStyle name="Collegamento visitato" xfId="1326" builtinId="9" hidden="1"/>
    <cellStyle name="Collegamento visitato" xfId="1328" builtinId="9" hidden="1"/>
    <cellStyle name="Collegamento visitato" xfId="1330" builtinId="9" hidden="1"/>
    <cellStyle name="Collegamento visitato" xfId="1332" builtinId="9" hidden="1"/>
    <cellStyle name="Collegamento visitato" xfId="1334" builtinId="9" hidden="1"/>
    <cellStyle name="Collegamento visitato" xfId="1336" builtinId="9" hidden="1"/>
    <cellStyle name="Collegamento visitato" xfId="1338" builtinId="9" hidden="1"/>
    <cellStyle name="Collegamento visitato" xfId="1340" builtinId="9" hidden="1"/>
    <cellStyle name="Collegamento visitato" xfId="1342" builtinId="9" hidden="1"/>
    <cellStyle name="Collegamento visitato" xfId="1344" builtinId="9" hidden="1"/>
    <cellStyle name="Collegamento visitato" xfId="1346" builtinId="9" hidden="1"/>
    <cellStyle name="Collegamento visitato" xfId="1348" builtinId="9" hidden="1"/>
    <cellStyle name="Collegamento visitato" xfId="1350" builtinId="9" hidden="1"/>
    <cellStyle name="Collegamento visitato" xfId="1352" builtinId="9" hidden="1"/>
    <cellStyle name="Collegamento visitato" xfId="1354" builtinId="9" hidden="1"/>
    <cellStyle name="Collegamento visitato" xfId="1356" builtinId="9" hidden="1"/>
    <cellStyle name="Collegamento visitato" xfId="1358" builtinId="9" hidden="1"/>
    <cellStyle name="Collegamento visitato" xfId="1360" builtinId="9" hidden="1"/>
    <cellStyle name="Collegamento visitato" xfId="1362" builtinId="9" hidden="1"/>
    <cellStyle name="Collegamento visitato" xfId="1364" builtinId="9" hidden="1"/>
    <cellStyle name="Collegamento visitato" xfId="1366" builtinId="9" hidden="1"/>
    <cellStyle name="Collegamento visitato" xfId="1368" builtinId="9" hidden="1"/>
    <cellStyle name="Collegamento visitato" xfId="1370" builtinId="9" hidden="1"/>
    <cellStyle name="Collegamento visitato" xfId="1372" builtinId="9" hidden="1"/>
    <cellStyle name="Collegamento visitato" xfId="1374" builtinId="9" hidden="1"/>
    <cellStyle name="Collegamento visitato" xfId="1376" builtinId="9" hidden="1"/>
    <cellStyle name="Collegamento visitato" xfId="1378" builtinId="9" hidden="1"/>
    <cellStyle name="Collegamento visitato" xfId="1380" builtinId="9" hidden="1"/>
    <cellStyle name="Collegamento visitato" xfId="1382" builtinId="9" hidden="1"/>
    <cellStyle name="Collegamento visitato" xfId="1384" builtinId="9" hidden="1"/>
    <cellStyle name="Collegamento visitato" xfId="1386" builtinId="9" hidden="1"/>
    <cellStyle name="Collegamento visitato" xfId="1388" builtinId="9" hidden="1"/>
    <cellStyle name="Collegamento visitato" xfId="1390" builtinId="9" hidden="1"/>
    <cellStyle name="Collegamento visitato" xfId="1392" builtinId="9" hidden="1"/>
    <cellStyle name="Collegamento visitato" xfId="1394" builtinId="9" hidden="1"/>
    <cellStyle name="Collegamento visitato" xfId="1396" builtinId="9" hidden="1"/>
    <cellStyle name="Collegamento visitato" xfId="1398" builtinId="9" hidden="1"/>
    <cellStyle name="Collegamento visitato" xfId="1400" builtinId="9" hidden="1"/>
    <cellStyle name="Collegamento visitato" xfId="1402" builtinId="9" hidden="1"/>
    <cellStyle name="Collegamento visitato" xfId="1404" builtinId="9" hidden="1"/>
    <cellStyle name="Collegamento visitato" xfId="1406" builtinId="9" hidden="1"/>
    <cellStyle name="Collegamento visitato" xfId="1408" builtinId="9" hidden="1"/>
    <cellStyle name="Collegamento visitato" xfId="1410" builtinId="9" hidden="1"/>
    <cellStyle name="Collegamento visitato" xfId="1412" builtinId="9" hidden="1"/>
    <cellStyle name="Collegamento visitato" xfId="1414" builtinId="9" hidden="1"/>
    <cellStyle name="Collegamento visitato" xfId="1416" builtinId="9" hidden="1"/>
    <cellStyle name="Collegamento visitato" xfId="1418" builtinId="9" hidden="1"/>
    <cellStyle name="Collegamento visitato" xfId="1420" builtinId="9" hidden="1"/>
    <cellStyle name="Collegamento visitato" xfId="1422" builtinId="9" hidden="1"/>
    <cellStyle name="Collegamento visitato" xfId="1424" builtinId="9" hidden="1"/>
    <cellStyle name="Collegamento visitato" xfId="1426" builtinId="9" hidden="1"/>
    <cellStyle name="Collegamento visitato" xfId="1428" builtinId="9" hidden="1"/>
    <cellStyle name="Collegamento visitato" xfId="1430" builtinId="9" hidden="1"/>
    <cellStyle name="Collegamento visitato" xfId="1432" builtinId="9" hidden="1"/>
    <cellStyle name="Collegamento visitato" xfId="1434" builtinId="9" hidden="1"/>
    <cellStyle name="Collegamento visitato" xfId="1436" builtinId="9" hidden="1"/>
    <cellStyle name="Collegamento visitato" xfId="1438" builtinId="9" hidden="1"/>
    <cellStyle name="Collegamento visitato" xfId="1440" builtinId="9" hidden="1"/>
    <cellStyle name="Collegamento visitato" xfId="1442" builtinId="9" hidden="1"/>
    <cellStyle name="Collegamento visitato" xfId="1444" builtinId="9" hidden="1"/>
    <cellStyle name="Collegamento visitato" xfId="1446" builtinId="9" hidden="1"/>
    <cellStyle name="Collegamento visitato" xfId="1448" builtinId="9" hidden="1"/>
    <cellStyle name="Collegamento visitato" xfId="1450" builtinId="9" hidden="1"/>
    <cellStyle name="Collegamento visitato" xfId="1452" builtinId="9" hidden="1"/>
    <cellStyle name="Collegamento visitato" xfId="1454" builtinId="9" hidden="1"/>
    <cellStyle name="Collegamento visitato" xfId="1456" builtinId="9" hidden="1"/>
    <cellStyle name="Collegamento visitato" xfId="1458" builtinId="9" hidden="1"/>
    <cellStyle name="Collegamento visitato" xfId="1460" builtinId="9" hidden="1"/>
    <cellStyle name="Collegamento visitato" xfId="1462" builtinId="9" hidden="1"/>
    <cellStyle name="Collegamento visitato" xfId="1464" builtinId="9" hidden="1"/>
    <cellStyle name="Collegamento visitato" xfId="1466" builtinId="9" hidden="1"/>
    <cellStyle name="Collegamento visitato" xfId="1468" builtinId="9" hidden="1"/>
    <cellStyle name="Collegamento visitato" xfId="1470" builtinId="9" hidden="1"/>
    <cellStyle name="Collegamento visitato" xfId="1472" builtinId="9" hidden="1"/>
    <cellStyle name="Collegamento visitato" xfId="1474" builtinId="9" hidden="1"/>
    <cellStyle name="Collegamento visitato" xfId="1476" builtinId="9" hidden="1"/>
    <cellStyle name="Collegamento visitato" xfId="1478" builtinId="9" hidden="1"/>
    <cellStyle name="Collegamento visitato" xfId="1480" builtinId="9" hidden="1"/>
    <cellStyle name="Collegamento visitato" xfId="1482" builtinId="9" hidden="1"/>
    <cellStyle name="Collegamento visitato" xfId="1484" builtinId="9" hidden="1"/>
    <cellStyle name="Collegamento visitato" xfId="1486" builtinId="9" hidden="1"/>
    <cellStyle name="Collegamento visitato" xfId="1488" builtinId="9" hidden="1"/>
    <cellStyle name="Collegamento visitato" xfId="1490" builtinId="9" hidden="1"/>
    <cellStyle name="Collegamento visitato" xfId="1492" builtinId="9" hidden="1"/>
    <cellStyle name="Collegamento visitato" xfId="1494" builtinId="9" hidden="1"/>
    <cellStyle name="Collegamento visitato" xfId="1496" builtinId="9" hidden="1"/>
    <cellStyle name="Collegamento visitato" xfId="1498" builtinId="9" hidden="1"/>
    <cellStyle name="Collegamento visitato" xfId="1500" builtinId="9" hidden="1"/>
    <cellStyle name="Collegamento visitato" xfId="1502" builtinId="9" hidden="1"/>
    <cellStyle name="Collegamento visitato" xfId="1504" builtinId="9" hidden="1"/>
    <cellStyle name="Collegamento visitato" xfId="1506" builtinId="9" hidden="1"/>
    <cellStyle name="Collegamento visitato" xfId="1508" builtinId="9" hidden="1"/>
    <cellStyle name="Collegamento visitato" xfId="1510" builtinId="9" hidden="1"/>
    <cellStyle name="Collegamento visitato" xfId="1512" builtinId="9" hidden="1"/>
    <cellStyle name="Collegamento visitato" xfId="1514" builtinId="9" hidden="1"/>
    <cellStyle name="Collegamento visitato" xfId="1516" builtinId="9" hidden="1"/>
    <cellStyle name="Collegamento visitato" xfId="1518" builtinId="9" hidden="1"/>
    <cellStyle name="Collegamento visitato" xfId="1520" builtinId="9" hidden="1"/>
    <cellStyle name="Collegamento visitato" xfId="1522" builtinId="9" hidden="1"/>
    <cellStyle name="Collegamento visitato" xfId="1524" builtinId="9" hidden="1"/>
    <cellStyle name="Collegamento visitato" xfId="1526" builtinId="9" hidden="1"/>
    <cellStyle name="Collegamento visitato" xfId="1528" builtinId="9" hidden="1"/>
    <cellStyle name="Collegamento visitato" xfId="1530" builtinId="9" hidden="1"/>
    <cellStyle name="Collegamento visitato" xfId="1532" builtinId="9" hidden="1"/>
    <cellStyle name="Collegamento visitato" xfId="1534" builtinId="9" hidden="1"/>
    <cellStyle name="Collegamento visitato" xfId="1536" builtinId="9" hidden="1"/>
    <cellStyle name="Collegamento visitato" xfId="1538" builtinId="9" hidden="1"/>
    <cellStyle name="Collegamento visitato" xfId="1540" builtinId="9" hidden="1"/>
    <cellStyle name="Collegamento visitato" xfId="1542" builtinId="9" hidden="1"/>
    <cellStyle name="Collegamento visitato" xfId="1544" builtinId="9" hidden="1"/>
    <cellStyle name="Collegamento visitato" xfId="1546" builtinId="9" hidden="1"/>
    <cellStyle name="Collegamento visitato" xfId="1548" builtinId="9" hidden="1"/>
    <cellStyle name="Collegamento visitato" xfId="1550" builtinId="9" hidden="1"/>
    <cellStyle name="Collegamento visitato" xfId="1552" builtinId="9" hidden="1"/>
    <cellStyle name="Collegamento visitato" xfId="1554" builtinId="9" hidden="1"/>
    <cellStyle name="Collegamento visitato" xfId="1556" builtinId="9" hidden="1"/>
    <cellStyle name="Collegamento visitato" xfId="1558" builtinId="9" hidden="1"/>
    <cellStyle name="Collegamento visitato" xfId="1560" builtinId="9" hidden="1"/>
    <cellStyle name="Collegamento visitato" xfId="1562" builtinId="9" hidden="1"/>
    <cellStyle name="Collegamento visitato" xfId="1564" builtinId="9" hidden="1"/>
    <cellStyle name="Collegamento visitato" xfId="1566" builtinId="9" hidden="1"/>
    <cellStyle name="Collegamento visitato" xfId="1568" builtinId="9" hidden="1"/>
    <cellStyle name="Collegamento visitato" xfId="1570" builtinId="9" hidden="1"/>
    <cellStyle name="Collegamento visitato" xfId="1572" builtinId="9" hidden="1"/>
    <cellStyle name="Collegamento visitato" xfId="1574" builtinId="9" hidden="1"/>
    <cellStyle name="Collegamento visitato" xfId="1576" builtinId="9" hidden="1"/>
    <cellStyle name="Collegamento visitato" xfId="1578" builtinId="9" hidden="1"/>
    <cellStyle name="Collegamento visitato" xfId="1580" builtinId="9" hidden="1"/>
    <cellStyle name="Collegamento visitato" xfId="1582" builtinId="9" hidden="1"/>
    <cellStyle name="Collegamento visitato" xfId="1584" builtinId="9" hidden="1"/>
    <cellStyle name="Collegamento visitato" xfId="1586" builtinId="9" hidden="1"/>
    <cellStyle name="Collegamento visitato" xfId="1588" builtinId="9" hidden="1"/>
    <cellStyle name="Collegamento visitato" xfId="1590" builtinId="9" hidden="1"/>
    <cellStyle name="Collegamento visitato" xfId="1592" builtinId="9" hidden="1"/>
    <cellStyle name="Collegamento visitato" xfId="1594" builtinId="9" hidden="1"/>
    <cellStyle name="Collegamento visitato" xfId="1596" builtinId="9" hidden="1"/>
    <cellStyle name="Collegamento visitato" xfId="1598" builtinId="9" hidden="1"/>
    <cellStyle name="Collegamento visitato" xfId="1600" builtinId="9" hidden="1"/>
    <cellStyle name="Collegamento visitato" xfId="1602" builtinId="9" hidden="1"/>
    <cellStyle name="Collegamento visitato" xfId="1604" builtinId="9" hidden="1"/>
    <cellStyle name="Collegamento visitato" xfId="1606" builtinId="9" hidden="1"/>
    <cellStyle name="Collegamento visitato" xfId="1608" builtinId="9" hidden="1"/>
    <cellStyle name="Collegamento visitato" xfId="1610" builtinId="9" hidden="1"/>
    <cellStyle name="Collegamento visitato" xfId="1612" builtinId="9" hidden="1"/>
    <cellStyle name="Collegamento visitato" xfId="1614" builtinId="9" hidden="1"/>
    <cellStyle name="Collegamento visitato" xfId="1616" builtinId="9" hidden="1"/>
    <cellStyle name="Collegamento visitato" xfId="1618" builtinId="9" hidden="1"/>
    <cellStyle name="Collegamento visitato" xfId="1620" builtinId="9" hidden="1"/>
    <cellStyle name="Collegamento visitato" xfId="1622" builtinId="9" hidden="1"/>
    <cellStyle name="Collegamento visitato" xfId="1624" builtinId="9" hidden="1"/>
    <cellStyle name="Collegamento visitato" xfId="1626" builtinId="9" hidden="1"/>
    <cellStyle name="Collegamento visitato" xfId="1628" builtinId="9" hidden="1"/>
    <cellStyle name="Collegamento visitato" xfId="1630" builtinId="9" hidden="1"/>
    <cellStyle name="Collegamento visitato" xfId="1632" builtinId="9" hidden="1"/>
    <cellStyle name="Collegamento visitato" xfId="1634" builtinId="9" hidden="1"/>
    <cellStyle name="Collegamento visitato" xfId="1636" builtinId="9" hidden="1"/>
    <cellStyle name="Collegamento visitato" xfId="1638" builtinId="9" hidden="1"/>
    <cellStyle name="Collegamento visitato" xfId="1640" builtinId="9" hidden="1"/>
    <cellStyle name="Collegamento visitato" xfId="1642" builtinId="9" hidden="1"/>
    <cellStyle name="Collegamento visitato" xfId="1644" builtinId="9" hidden="1"/>
    <cellStyle name="Collegamento visitato" xfId="1646" builtinId="9" hidden="1"/>
    <cellStyle name="Collegamento visitato" xfId="1648" builtinId="9" hidden="1"/>
    <cellStyle name="Collegamento visitato" xfId="1650" builtinId="9" hidden="1"/>
    <cellStyle name="Collegamento visitato" xfId="1652" builtinId="9" hidden="1"/>
    <cellStyle name="Collegamento visitato" xfId="1654" builtinId="9" hidden="1"/>
    <cellStyle name="Collegamento visitato" xfId="1656" builtinId="9" hidden="1"/>
    <cellStyle name="Collegamento visitato" xfId="1658" builtinId="9" hidden="1"/>
    <cellStyle name="Collegamento visitato" xfId="1660" builtinId="9" hidden="1"/>
    <cellStyle name="Collegamento visitato" xfId="1662" builtinId="9" hidden="1"/>
    <cellStyle name="Collegamento visitato" xfId="1664" builtinId="9" hidden="1"/>
    <cellStyle name="Collegamento visitato" xfId="1666" builtinId="9" hidden="1"/>
    <cellStyle name="Collegamento visitato" xfId="1668" builtinId="9" hidden="1"/>
    <cellStyle name="Collegamento visitato" xfId="1670" builtinId="9" hidden="1"/>
    <cellStyle name="Collegamento visitato" xfId="1672" builtinId="9" hidden="1"/>
    <cellStyle name="Collegamento visitato" xfId="1674" builtinId="9" hidden="1"/>
    <cellStyle name="Collegamento visitato" xfId="1676" builtinId="9" hidden="1"/>
    <cellStyle name="Collegamento visitato" xfId="1678" builtinId="9" hidden="1"/>
    <cellStyle name="Collegamento visitato" xfId="1680" builtinId="9" hidden="1"/>
    <cellStyle name="Collegamento visitato" xfId="1682" builtinId="9" hidden="1"/>
    <cellStyle name="Collegamento visitato" xfId="1684" builtinId="9" hidden="1"/>
    <cellStyle name="Collegamento visitato" xfId="1686" builtinId="9" hidden="1"/>
    <cellStyle name="Collegamento visitato" xfId="1688" builtinId="9" hidden="1"/>
    <cellStyle name="Collegamento visitato" xfId="1690" builtinId="9" hidden="1"/>
    <cellStyle name="Collegamento visitato" xfId="1692" builtinId="9" hidden="1"/>
    <cellStyle name="Collegamento visitato" xfId="1694" builtinId="9" hidden="1"/>
    <cellStyle name="Collegamento visitato" xfId="1696" builtinId="9" hidden="1"/>
    <cellStyle name="Collegamento visitato" xfId="1698" builtinId="9" hidden="1"/>
    <cellStyle name="Collegamento visitato" xfId="1700" builtinId="9" hidden="1"/>
    <cellStyle name="Collegamento visitato" xfId="1702" builtinId="9" hidden="1"/>
    <cellStyle name="Collegamento visitato" xfId="1704" builtinId="9" hidden="1"/>
    <cellStyle name="Collegamento visitato" xfId="1706" builtinId="9" hidden="1"/>
    <cellStyle name="Collegamento visitato" xfId="1708" builtinId="9" hidden="1"/>
    <cellStyle name="Collegamento visitato" xfId="1710" builtinId="9" hidden="1"/>
    <cellStyle name="Collegamento visitato" xfId="1712" builtinId="9" hidden="1"/>
    <cellStyle name="Collegamento visitato" xfId="1714" builtinId="9" hidden="1"/>
    <cellStyle name="Collegamento visitato" xfId="1716" builtinId="9" hidden="1"/>
    <cellStyle name="Collegamento visitato" xfId="1718" builtinId="9" hidden="1"/>
    <cellStyle name="Collegamento visitato" xfId="1720" builtinId="9" hidden="1"/>
    <cellStyle name="Collegamento visitato" xfId="1722" builtinId="9" hidden="1"/>
    <cellStyle name="Collegamento visitato" xfId="1724" builtinId="9" hidden="1"/>
    <cellStyle name="Collegamento visitato" xfId="1726" builtinId="9" hidden="1"/>
    <cellStyle name="Collegamento visitato" xfId="1728" builtinId="9" hidden="1"/>
    <cellStyle name="Collegamento visitato" xfId="1730" builtinId="9" hidden="1"/>
    <cellStyle name="Collegamento visitato" xfId="1732" builtinId="9" hidden="1"/>
    <cellStyle name="Collegamento visitato" xfId="1734" builtinId="9" hidden="1"/>
    <cellStyle name="Collegamento visitato" xfId="1736" builtinId="9" hidden="1"/>
    <cellStyle name="Collegamento visitato" xfId="1738" builtinId="9" hidden="1"/>
    <cellStyle name="Collegamento visitato" xfId="1740" builtinId="9" hidden="1"/>
    <cellStyle name="Collegamento visitato" xfId="1742" builtinId="9" hidden="1"/>
    <cellStyle name="Collegamento visitato" xfId="1744" builtinId="9" hidden="1"/>
    <cellStyle name="Collegamento visitato" xfId="1746" builtinId="9" hidden="1"/>
    <cellStyle name="Collegamento visitato" xfId="1748" builtinId="9" hidden="1"/>
    <cellStyle name="Collegamento visitato" xfId="1750" builtinId="9" hidden="1"/>
    <cellStyle name="Collegamento visitato" xfId="1752" builtinId="9" hidden="1"/>
    <cellStyle name="Collegamento visitato" xfId="1754" builtinId="9" hidden="1"/>
    <cellStyle name="Collegamento visitato" xfId="1756" builtinId="9" hidden="1"/>
    <cellStyle name="Collegamento visitato" xfId="1758" builtinId="9" hidden="1"/>
    <cellStyle name="Collegamento visitato" xfId="1760" builtinId="9" hidden="1"/>
    <cellStyle name="Collegamento visitato" xfId="1762" builtinId="9" hidden="1"/>
    <cellStyle name="Collegamento visitato" xfId="1764" builtinId="9" hidden="1"/>
    <cellStyle name="Collegamento visitato" xfId="1766" builtinId="9" hidden="1"/>
    <cellStyle name="Collegamento visitato" xfId="1768" builtinId="9" hidden="1"/>
    <cellStyle name="Collegamento visitato" xfId="1770" builtinId="9" hidden="1"/>
    <cellStyle name="Collegamento visitato" xfId="1772" builtinId="9" hidden="1"/>
    <cellStyle name="Collegamento visitato" xfId="1774" builtinId="9" hidden="1"/>
    <cellStyle name="Collegamento visitato" xfId="1776" builtinId="9" hidden="1"/>
    <cellStyle name="Collegamento visitato" xfId="1778" builtinId="9" hidden="1"/>
    <cellStyle name="Collegamento visitato" xfId="1780" builtinId="9" hidden="1"/>
    <cellStyle name="Collegamento visitato" xfId="1782" builtinId="9" hidden="1"/>
    <cellStyle name="Collegamento visitato" xfId="1784" builtinId="9" hidden="1"/>
    <cellStyle name="Collegamento visitato" xfId="1786" builtinId="9" hidden="1"/>
    <cellStyle name="Collegamento visitato" xfId="1788" builtinId="9" hidden="1"/>
    <cellStyle name="Collegamento visitato" xfId="1790" builtinId="9" hidden="1"/>
    <cellStyle name="Collegamento visitato" xfId="1792" builtinId="9" hidden="1"/>
    <cellStyle name="Collegamento visitato" xfId="1794" builtinId="9" hidden="1"/>
    <cellStyle name="Collegamento visitato" xfId="1796" builtinId="9" hidden="1"/>
    <cellStyle name="Collegamento visitato" xfId="1798" builtinId="9" hidden="1"/>
    <cellStyle name="Collegamento visitato" xfId="1800" builtinId="9" hidden="1"/>
    <cellStyle name="Collegamento visitato" xfId="1802" builtinId="9" hidden="1"/>
    <cellStyle name="Collegamento visitato" xfId="1804" builtinId="9" hidden="1"/>
    <cellStyle name="Collegamento visitato" xfId="1806" builtinId="9" hidden="1"/>
    <cellStyle name="Collegamento visitato" xfId="1808" builtinId="9" hidden="1"/>
    <cellStyle name="Collegamento visitato" xfId="1810" builtinId="9" hidden="1"/>
    <cellStyle name="Collegamento visitato" xfId="1812" builtinId="9" hidden="1"/>
    <cellStyle name="Collegamento visitato" xfId="1814" builtinId="9" hidden="1"/>
    <cellStyle name="Collegamento visitato" xfId="1816" builtinId="9" hidden="1"/>
    <cellStyle name="Collegamento visitato" xfId="1818" builtinId="9" hidden="1"/>
    <cellStyle name="Collegamento visitato" xfId="1820" builtinId="9" hidden="1"/>
    <cellStyle name="Collegamento visitato" xfId="1822" builtinId="9" hidden="1"/>
    <cellStyle name="Collegamento visitato" xfId="1824" builtinId="9" hidden="1"/>
    <cellStyle name="Collegamento visitato" xfId="1826" builtinId="9" hidden="1"/>
    <cellStyle name="Collegamento visitato" xfId="1828" builtinId="9" hidden="1"/>
    <cellStyle name="Collegamento visitato" xfId="1830" builtinId="9" hidden="1"/>
    <cellStyle name="Collegamento visitato" xfId="1832" builtinId="9" hidden="1"/>
    <cellStyle name="Collegamento visitato" xfId="1834" builtinId="9" hidden="1"/>
    <cellStyle name="Collegamento visitato" xfId="1836" builtinId="9" hidden="1"/>
    <cellStyle name="Collegamento visitato" xfId="1838" builtinId="9" hidden="1"/>
    <cellStyle name="Collegamento visitato" xfId="1840" builtinId="9" hidden="1"/>
    <cellStyle name="Collegamento visitato" xfId="1842" builtinId="9" hidden="1"/>
    <cellStyle name="Collegamento visitato" xfId="1844" builtinId="9" hidden="1"/>
    <cellStyle name="Collegamento visitato" xfId="1846" builtinId="9" hidden="1"/>
    <cellStyle name="Collegamento visitato" xfId="1848" builtinId="9" hidden="1"/>
    <cellStyle name="Collegamento visitato" xfId="1850" builtinId="9" hidden="1"/>
    <cellStyle name="Collegamento visitato" xfId="1852" builtinId="9" hidden="1"/>
    <cellStyle name="Collegamento visitato" xfId="1854" builtinId="9" hidden="1"/>
    <cellStyle name="Collegamento visitato" xfId="1856" builtinId="9" hidden="1"/>
    <cellStyle name="Collegamento visitato" xfId="1858" builtinId="9" hidden="1"/>
    <cellStyle name="Collegamento visitato" xfId="1860" builtinId="9" hidden="1"/>
    <cellStyle name="Collegamento visitato" xfId="1862" builtinId="9" hidden="1"/>
    <cellStyle name="Collegamento visitato" xfId="1864" builtinId="9" hidden="1"/>
    <cellStyle name="Collegamento visitato" xfId="1866" builtinId="9" hidden="1"/>
    <cellStyle name="Collegamento visitato" xfId="1868" builtinId="9" hidden="1"/>
    <cellStyle name="Collegamento visitato" xfId="1870" builtinId="9" hidden="1"/>
    <cellStyle name="Collegamento visitato" xfId="1872" builtinId="9" hidden="1"/>
    <cellStyle name="Collegamento visitato" xfId="1874" builtinId="9" hidden="1"/>
    <cellStyle name="Collegamento visitato" xfId="1876" builtinId="9" hidden="1"/>
    <cellStyle name="Collegamento visitato" xfId="1878" builtinId="9" hidden="1"/>
    <cellStyle name="Collegamento visitato" xfId="1880" builtinId="9" hidden="1"/>
    <cellStyle name="Collegamento visitato" xfId="1882" builtinId="9" hidden="1"/>
    <cellStyle name="Collegamento visitato" xfId="1884" builtinId="9" hidden="1"/>
    <cellStyle name="Collegamento visitato" xfId="1886" builtinId="9" hidden="1"/>
    <cellStyle name="Collegamento visitato" xfId="1888" builtinId="9" hidden="1"/>
    <cellStyle name="Collegamento visitato" xfId="1890" builtinId="9" hidden="1"/>
    <cellStyle name="Collegamento visitato" xfId="1892" builtinId="9" hidden="1"/>
    <cellStyle name="Collegamento visitato" xfId="1894" builtinId="9" hidden="1"/>
    <cellStyle name="Collegamento visitato" xfId="1896" builtinId="9" hidden="1"/>
    <cellStyle name="Collegamento visitato" xfId="1898" builtinId="9" hidden="1"/>
    <cellStyle name="Collegamento visitato" xfId="1900" builtinId="9" hidden="1"/>
    <cellStyle name="Collegamento visitato" xfId="1902" builtinId="9" hidden="1"/>
    <cellStyle name="Collegamento visitato" xfId="1904" builtinId="9" hidden="1"/>
    <cellStyle name="Collegamento visitato" xfId="1906" builtinId="9" hidden="1"/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 enableFormatConditionsCalculation="0"/>
  <dimension ref="A1:AZ47"/>
  <sheetViews>
    <sheetView showGridLines="0" tabSelected="1" zoomScale="90" zoomScaleNormal="90" zoomScalePageLayoutView="90" workbookViewId="0">
      <selection activeCell="AS24" sqref="AS24"/>
    </sheetView>
  </sheetViews>
  <sheetFormatPr baseColWidth="10" defaultColWidth="8.83203125" defaultRowHeight="12" outlineLevelCol="1" x14ac:dyDescent="0"/>
  <cols>
    <col min="1" max="1" width="9.83203125" bestFit="1" customWidth="1"/>
    <col min="2" max="2" width="32.33203125" customWidth="1"/>
    <col min="3" max="29" width="2.5" customWidth="1"/>
    <col min="30" max="30" width="9.5" customWidth="1"/>
    <col min="31" max="34" width="5.6640625" customWidth="1"/>
    <col min="35" max="35" width="8.33203125" customWidth="1"/>
    <col min="36" max="36" width="2.5" hidden="1" customWidth="1" outlineLevel="1"/>
    <col min="37" max="38" width="10.5" hidden="1" customWidth="1" outlineLevel="1"/>
    <col min="39" max="39" width="10.5" customWidth="1" collapsed="1"/>
    <col min="40" max="40" width="14.6640625" bestFit="1" customWidth="1"/>
    <col min="41" max="41" width="5.1640625" customWidth="1"/>
  </cols>
  <sheetData>
    <row r="1" spans="1:52" ht="9" customHeight="1" thickBot="1"/>
    <row r="2" spans="1:52" ht="51.75" customHeight="1" thickBot="1">
      <c r="B2" s="18" t="s">
        <v>2</v>
      </c>
      <c r="C2" s="67">
        <v>43017</v>
      </c>
      <c r="D2" s="67">
        <f>C2+7</f>
        <v>43024</v>
      </c>
      <c r="E2" s="67">
        <f>D2+14</f>
        <v>43038</v>
      </c>
      <c r="F2" s="67">
        <f t="shared" ref="F2:AC2" si="0">E2+7</f>
        <v>43045</v>
      </c>
      <c r="G2" s="67">
        <f t="shared" si="0"/>
        <v>43052</v>
      </c>
      <c r="H2" s="67">
        <f t="shared" si="0"/>
        <v>43059</v>
      </c>
      <c r="I2" s="67">
        <f t="shared" si="0"/>
        <v>43066</v>
      </c>
      <c r="J2" s="67">
        <f t="shared" si="0"/>
        <v>43073</v>
      </c>
      <c r="K2" s="67">
        <f t="shared" si="0"/>
        <v>43080</v>
      </c>
      <c r="L2" s="67">
        <f t="shared" si="0"/>
        <v>43087</v>
      </c>
      <c r="M2" s="67">
        <v>43103</v>
      </c>
      <c r="N2" s="67">
        <v>43108</v>
      </c>
      <c r="O2" s="67">
        <f t="shared" si="0"/>
        <v>43115</v>
      </c>
      <c r="P2" s="67">
        <f t="shared" si="0"/>
        <v>43122</v>
      </c>
      <c r="Q2" s="67">
        <f t="shared" si="0"/>
        <v>43129</v>
      </c>
      <c r="R2" s="67">
        <f t="shared" si="0"/>
        <v>43136</v>
      </c>
      <c r="S2" s="67">
        <f t="shared" si="0"/>
        <v>43143</v>
      </c>
      <c r="T2" s="67">
        <f t="shared" si="0"/>
        <v>43150</v>
      </c>
      <c r="U2" s="67">
        <f t="shared" si="0"/>
        <v>43157</v>
      </c>
      <c r="V2" s="67">
        <f t="shared" si="0"/>
        <v>43164</v>
      </c>
      <c r="W2" s="67">
        <f t="shared" si="0"/>
        <v>43171</v>
      </c>
      <c r="X2" s="67">
        <f t="shared" si="0"/>
        <v>43178</v>
      </c>
      <c r="Y2" s="67">
        <f t="shared" si="0"/>
        <v>43185</v>
      </c>
      <c r="Z2" s="67">
        <f>Y2+14</f>
        <v>43199</v>
      </c>
      <c r="AA2" s="67">
        <f t="shared" si="0"/>
        <v>43206</v>
      </c>
      <c r="AB2" s="67">
        <f t="shared" si="0"/>
        <v>43213</v>
      </c>
      <c r="AC2" s="67">
        <f t="shared" si="0"/>
        <v>43220</v>
      </c>
      <c r="AD2" s="107" t="s">
        <v>3</v>
      </c>
      <c r="AE2" s="29" t="s">
        <v>8</v>
      </c>
      <c r="AF2" s="30" t="s">
        <v>5</v>
      </c>
      <c r="AG2" s="31" t="s">
        <v>6</v>
      </c>
      <c r="AH2" s="32" t="s">
        <v>7</v>
      </c>
      <c r="AI2" s="33" t="s">
        <v>4</v>
      </c>
    </row>
    <row r="3" spans="1:52" ht="18" customHeight="1">
      <c r="A3" s="93">
        <v>1</v>
      </c>
      <c r="B3" s="148" t="s">
        <v>33</v>
      </c>
      <c r="C3" s="168">
        <v>0</v>
      </c>
      <c r="D3" s="129">
        <v>1</v>
      </c>
      <c r="E3" s="129">
        <v>1</v>
      </c>
      <c r="F3" s="129">
        <v>0</v>
      </c>
      <c r="G3" s="129">
        <v>0</v>
      </c>
      <c r="H3" s="129">
        <v>3</v>
      </c>
      <c r="I3" s="129">
        <v>3</v>
      </c>
      <c r="J3" s="129">
        <v>3</v>
      </c>
      <c r="K3" s="129">
        <v>3</v>
      </c>
      <c r="L3" s="129">
        <v>3</v>
      </c>
      <c r="M3" s="129">
        <v>1</v>
      </c>
      <c r="N3" s="129">
        <v>1</v>
      </c>
      <c r="O3" s="129">
        <v>3</v>
      </c>
      <c r="P3" s="129">
        <v>0</v>
      </c>
      <c r="Q3" s="169"/>
      <c r="R3" s="65">
        <v>3</v>
      </c>
      <c r="S3" s="65">
        <v>1</v>
      </c>
      <c r="T3" s="65">
        <v>3</v>
      </c>
      <c r="U3" s="65">
        <v>1</v>
      </c>
      <c r="V3" s="65">
        <v>0</v>
      </c>
      <c r="W3" s="65">
        <v>3</v>
      </c>
      <c r="X3" s="149">
        <v>0</v>
      </c>
      <c r="Y3" s="65">
        <v>3</v>
      </c>
      <c r="Z3" s="65">
        <v>0</v>
      </c>
      <c r="AA3" s="65">
        <v>3</v>
      </c>
      <c r="AB3" s="61"/>
      <c r="AC3" s="170">
        <v>3</v>
      </c>
      <c r="AD3" s="108">
        <f>SUM(C3:AC3)</f>
        <v>42</v>
      </c>
      <c r="AE3" s="104">
        <f>COUNTA(C3:AC3)</f>
        <v>25</v>
      </c>
      <c r="AF3" s="51">
        <f>COUNTIF(C3:AC3,3)</f>
        <v>12</v>
      </c>
      <c r="AG3" s="52">
        <f>COUNTIF(C3:AC3,1)</f>
        <v>6</v>
      </c>
      <c r="AH3" s="53">
        <f>AE3-(AF3+AG3)</f>
        <v>7</v>
      </c>
      <c r="AI3" s="66">
        <f>IF(AE3=0,0,AD3/AE3)</f>
        <v>1.68</v>
      </c>
      <c r="AJ3" s="97" t="str">
        <f t="shared" ref="AJ3:AJ30" si="1">B3</f>
        <v>Leandro Dal Maso</v>
      </c>
      <c r="AK3" s="97">
        <f>AE3</f>
        <v>25</v>
      </c>
      <c r="AL3" s="97">
        <f>AH3</f>
        <v>7</v>
      </c>
      <c r="AM3" s="97"/>
      <c r="AN3" s="190" t="s">
        <v>51</v>
      </c>
      <c r="AO3" s="190"/>
      <c r="AP3" s="193" t="s">
        <v>59</v>
      </c>
      <c r="AQ3" s="190" t="s">
        <v>52</v>
      </c>
      <c r="AR3" s="190" t="s">
        <v>62</v>
      </c>
    </row>
    <row r="4" spans="1:52" ht="18" customHeight="1" thickBot="1">
      <c r="A4" s="94">
        <f t="shared" ref="A4:A30" si="2">IF(AE3&lt;&gt;0,A3+1,"")</f>
        <v>2</v>
      </c>
      <c r="B4" s="127" t="s">
        <v>32</v>
      </c>
      <c r="C4" s="171"/>
      <c r="D4" s="130">
        <v>1</v>
      </c>
      <c r="E4" s="131">
        <v>1</v>
      </c>
      <c r="F4" s="140"/>
      <c r="G4" s="130">
        <v>3</v>
      </c>
      <c r="H4" s="130">
        <v>0</v>
      </c>
      <c r="I4" s="130">
        <v>3</v>
      </c>
      <c r="J4" s="130">
        <v>0</v>
      </c>
      <c r="K4" s="130">
        <v>3</v>
      </c>
      <c r="L4" s="130">
        <v>3</v>
      </c>
      <c r="M4" s="130">
        <v>1</v>
      </c>
      <c r="N4" s="130">
        <v>1</v>
      </c>
      <c r="O4" s="130">
        <v>0</v>
      </c>
      <c r="P4" s="130">
        <v>3</v>
      </c>
      <c r="Q4" s="14">
        <v>3</v>
      </c>
      <c r="R4" s="14">
        <v>0</v>
      </c>
      <c r="S4" s="14">
        <v>1</v>
      </c>
      <c r="T4" s="14">
        <v>0</v>
      </c>
      <c r="U4" s="61"/>
      <c r="V4" s="14">
        <v>3</v>
      </c>
      <c r="W4" s="14">
        <v>3</v>
      </c>
      <c r="X4" s="103">
        <v>3</v>
      </c>
      <c r="Y4" s="14">
        <v>3</v>
      </c>
      <c r="Z4" s="14">
        <v>3</v>
      </c>
      <c r="AA4" s="14">
        <v>0</v>
      </c>
      <c r="AB4" s="103">
        <v>0</v>
      </c>
      <c r="AC4" s="172">
        <v>0</v>
      </c>
      <c r="AD4" s="109">
        <f>SUM(C4:AC4)</f>
        <v>38</v>
      </c>
      <c r="AE4" s="105">
        <f>COUNTA(C4:AC4)</f>
        <v>24</v>
      </c>
      <c r="AF4" s="8">
        <f>COUNTIF(C4:AC4,3)</f>
        <v>11</v>
      </c>
      <c r="AG4" s="9">
        <f>COUNTIF(C4:AC4,1)</f>
        <v>5</v>
      </c>
      <c r="AH4" s="15">
        <f>AE4-(AF4+AG4)</f>
        <v>8</v>
      </c>
      <c r="AI4" s="28">
        <f>IF(AE4=0,0,AD4/AE4)</f>
        <v>1.5833333333333333</v>
      </c>
      <c r="AJ4" s="97" t="str">
        <f t="shared" si="1"/>
        <v>Daniele Bonicoli</v>
      </c>
      <c r="AK4" s="97">
        <f t="shared" ref="AK4:AK30" si="3">AE4</f>
        <v>24</v>
      </c>
      <c r="AL4" s="97">
        <f t="shared" ref="AL4:AL30" si="4">AH4</f>
        <v>8</v>
      </c>
      <c r="AM4" s="97"/>
      <c r="AN4" s="190"/>
      <c r="AO4" s="190"/>
      <c r="AP4" s="193"/>
      <c r="AQ4" s="190"/>
      <c r="AR4" s="190"/>
    </row>
    <row r="5" spans="1:52" ht="18" customHeight="1">
      <c r="A5" s="94">
        <f t="shared" si="2"/>
        <v>3</v>
      </c>
      <c r="B5" s="127" t="s">
        <v>28</v>
      </c>
      <c r="C5" s="173">
        <v>3</v>
      </c>
      <c r="D5" s="130">
        <v>1</v>
      </c>
      <c r="E5" s="130">
        <v>1</v>
      </c>
      <c r="F5" s="130">
        <v>3</v>
      </c>
      <c r="G5" s="132"/>
      <c r="H5" s="130">
        <v>0</v>
      </c>
      <c r="I5" s="132"/>
      <c r="J5" s="130">
        <v>0</v>
      </c>
      <c r="K5" s="130">
        <v>0</v>
      </c>
      <c r="L5" s="132"/>
      <c r="M5" s="130">
        <v>1</v>
      </c>
      <c r="N5" s="130">
        <v>1</v>
      </c>
      <c r="O5" s="130">
        <v>0</v>
      </c>
      <c r="P5" s="132"/>
      <c r="Q5" s="14">
        <v>3</v>
      </c>
      <c r="R5" s="14">
        <v>3</v>
      </c>
      <c r="S5" s="14">
        <v>1</v>
      </c>
      <c r="T5" s="14">
        <v>0</v>
      </c>
      <c r="U5" s="14">
        <v>1</v>
      </c>
      <c r="V5" s="14">
        <v>3</v>
      </c>
      <c r="W5" s="14">
        <v>0</v>
      </c>
      <c r="X5" s="103">
        <v>0</v>
      </c>
      <c r="Y5" s="14">
        <v>0</v>
      </c>
      <c r="Z5" s="14">
        <v>3</v>
      </c>
      <c r="AA5" s="14">
        <v>3</v>
      </c>
      <c r="AB5" s="103">
        <v>3</v>
      </c>
      <c r="AC5" s="172">
        <v>3</v>
      </c>
      <c r="AD5" s="109">
        <f>SUM(C5:AC5)</f>
        <v>33</v>
      </c>
      <c r="AE5" s="105">
        <f>COUNTA(C5:AC5)</f>
        <v>23</v>
      </c>
      <c r="AF5" s="8">
        <f>COUNTIF(C5:AC5,3)</f>
        <v>9</v>
      </c>
      <c r="AG5" s="9">
        <f>COUNTIF(C5:AC5,1)</f>
        <v>6</v>
      </c>
      <c r="AH5" s="15">
        <f>AE5-(AF5+AG5)</f>
        <v>8</v>
      </c>
      <c r="AI5" s="28">
        <f>IF(AE5=0,0,AD5/AE5)</f>
        <v>1.4347826086956521</v>
      </c>
      <c r="AJ5" s="97" t="str">
        <f t="shared" si="1"/>
        <v>Simone Caneschi</v>
      </c>
      <c r="AK5" s="97">
        <f t="shared" si="3"/>
        <v>23</v>
      </c>
      <c r="AL5" s="97">
        <f t="shared" si="4"/>
        <v>8</v>
      </c>
      <c r="AM5" s="97"/>
      <c r="AN5" s="182" t="str">
        <f>VLOOKUP(AP5,AI3:AK28,2,FALSE)</f>
        <v>Benza</v>
      </c>
      <c r="AO5" s="183"/>
      <c r="AP5" s="186">
        <f>MIN(AI3:AI14)</f>
        <v>1.2105263157894737</v>
      </c>
      <c r="AQ5" s="188">
        <f>VLOOKUP(AP5,AI3:AK30,3,FALSE)</f>
        <v>19</v>
      </c>
      <c r="AR5" s="191">
        <f>VLOOKUP(AP5,AI3:AL30,4,FALSE)</f>
        <v>8</v>
      </c>
    </row>
    <row r="6" spans="1:52" ht="18" customHeight="1" thickBot="1">
      <c r="A6" s="94">
        <f t="shared" si="2"/>
        <v>4</v>
      </c>
      <c r="B6" s="127" t="s">
        <v>37</v>
      </c>
      <c r="C6" s="174">
        <v>0</v>
      </c>
      <c r="D6" s="130">
        <v>1</v>
      </c>
      <c r="E6" s="132"/>
      <c r="F6" s="140"/>
      <c r="G6" s="130">
        <v>0</v>
      </c>
      <c r="H6" s="132"/>
      <c r="I6" s="130">
        <v>3</v>
      </c>
      <c r="J6" s="130">
        <v>3</v>
      </c>
      <c r="K6" s="132"/>
      <c r="L6" s="132"/>
      <c r="M6" s="130">
        <v>1</v>
      </c>
      <c r="N6" s="130">
        <v>1</v>
      </c>
      <c r="O6" s="130">
        <v>3</v>
      </c>
      <c r="P6" s="130">
        <v>3</v>
      </c>
      <c r="Q6" s="14">
        <v>0</v>
      </c>
      <c r="R6" s="14">
        <v>3</v>
      </c>
      <c r="S6" s="14">
        <v>1</v>
      </c>
      <c r="T6" s="61"/>
      <c r="U6" s="61"/>
      <c r="V6" s="14">
        <v>0</v>
      </c>
      <c r="W6" s="14">
        <v>3</v>
      </c>
      <c r="X6" s="103">
        <v>0</v>
      </c>
      <c r="Y6" s="14">
        <v>3</v>
      </c>
      <c r="Z6" s="61"/>
      <c r="AA6" s="14">
        <v>3</v>
      </c>
      <c r="AB6" s="167"/>
      <c r="AC6" s="103">
        <v>3</v>
      </c>
      <c r="AD6" s="109">
        <f>SUM(C6:AC6)</f>
        <v>31</v>
      </c>
      <c r="AE6" s="105">
        <f>COUNTA(C6:AC6)</f>
        <v>18</v>
      </c>
      <c r="AF6" s="8">
        <f>COUNTIF(C6:AC6,3)</f>
        <v>9</v>
      </c>
      <c r="AG6" s="9">
        <f>COUNTIF(C6:AC6,1)</f>
        <v>4</v>
      </c>
      <c r="AH6" s="15">
        <f>AE6-(AF6+AG6)</f>
        <v>5</v>
      </c>
      <c r="AI6" s="28">
        <f>IF(AE6=0,0,AD6/AE6)</f>
        <v>1.7222222222222223</v>
      </c>
      <c r="AJ6" s="97" t="str">
        <f t="shared" si="1"/>
        <v>Michele Barbieri</v>
      </c>
      <c r="AK6" s="97">
        <f t="shared" si="3"/>
        <v>18</v>
      </c>
      <c r="AL6" s="97">
        <f t="shared" si="4"/>
        <v>5</v>
      </c>
      <c r="AM6" s="97"/>
      <c r="AN6" s="184"/>
      <c r="AO6" s="185"/>
      <c r="AP6" s="187"/>
      <c r="AQ6" s="189"/>
      <c r="AR6" s="192"/>
      <c r="AS6" s="16"/>
      <c r="AT6" s="16"/>
      <c r="AU6" s="16"/>
      <c r="AV6" s="16"/>
      <c r="AW6" s="16"/>
      <c r="AX6" s="16"/>
      <c r="AY6" s="16"/>
      <c r="AZ6" s="16"/>
    </row>
    <row r="7" spans="1:52" ht="18" customHeight="1">
      <c r="A7" s="94">
        <f t="shared" si="2"/>
        <v>5</v>
      </c>
      <c r="B7" s="219" t="s">
        <v>31</v>
      </c>
      <c r="C7" s="173">
        <v>0</v>
      </c>
      <c r="D7" s="130">
        <v>1</v>
      </c>
      <c r="E7" s="61"/>
      <c r="F7" s="140"/>
      <c r="G7" s="130">
        <v>3</v>
      </c>
      <c r="H7" s="130">
        <v>3</v>
      </c>
      <c r="I7" s="130">
        <v>3</v>
      </c>
      <c r="J7" s="130">
        <v>3</v>
      </c>
      <c r="K7" s="130">
        <v>0</v>
      </c>
      <c r="L7" s="132"/>
      <c r="M7" s="130">
        <v>1</v>
      </c>
      <c r="N7" s="130">
        <v>1</v>
      </c>
      <c r="O7" s="130">
        <v>3</v>
      </c>
      <c r="P7" s="130">
        <v>0</v>
      </c>
      <c r="Q7" s="14">
        <v>0</v>
      </c>
      <c r="R7" s="14">
        <v>3</v>
      </c>
      <c r="S7" s="61"/>
      <c r="T7" s="14">
        <v>3</v>
      </c>
      <c r="U7" s="14">
        <v>1</v>
      </c>
      <c r="V7" s="14">
        <v>3</v>
      </c>
      <c r="W7" s="14">
        <v>0</v>
      </c>
      <c r="X7" s="14">
        <v>0</v>
      </c>
      <c r="Y7" s="14">
        <v>0</v>
      </c>
      <c r="Z7" s="61"/>
      <c r="AA7" s="14">
        <v>0</v>
      </c>
      <c r="AB7" s="14">
        <v>0</v>
      </c>
      <c r="AC7" s="172">
        <v>3</v>
      </c>
      <c r="AD7" s="109">
        <f>SUM(C7:AC7)</f>
        <v>31</v>
      </c>
      <c r="AE7" s="105">
        <f>COUNTA(C7:AC7)</f>
        <v>22</v>
      </c>
      <c r="AF7" s="8">
        <f>COUNTIF(C7:AC7,3)</f>
        <v>9</v>
      </c>
      <c r="AG7" s="9">
        <f>COUNTIF(C7:AC7,1)</f>
        <v>4</v>
      </c>
      <c r="AH7" s="15">
        <f>AE7-(AF7+AG7)</f>
        <v>9</v>
      </c>
      <c r="AI7" s="28">
        <f>IF(AE7=0,0,AD7/AE7)</f>
        <v>1.4090909090909092</v>
      </c>
      <c r="AJ7" s="97" t="str">
        <f t="shared" si="1"/>
        <v>Gabriele Galatolo</v>
      </c>
      <c r="AK7" s="97">
        <f t="shared" si="3"/>
        <v>22</v>
      </c>
      <c r="AL7" s="97">
        <f t="shared" si="4"/>
        <v>9</v>
      </c>
      <c r="AM7" s="97"/>
      <c r="AN7" s="180" t="s">
        <v>57</v>
      </c>
      <c r="AO7" s="180"/>
      <c r="AP7" s="180"/>
      <c r="AQ7" s="180"/>
      <c r="AR7" s="16"/>
      <c r="AS7" s="16"/>
      <c r="AT7" s="16"/>
      <c r="AU7" s="16"/>
      <c r="AV7" s="16"/>
      <c r="AW7" s="16"/>
      <c r="AX7" s="16"/>
      <c r="AY7" s="16"/>
      <c r="AZ7" s="16"/>
    </row>
    <row r="8" spans="1:52" ht="18" customHeight="1">
      <c r="A8" s="94">
        <f t="shared" si="2"/>
        <v>6</v>
      </c>
      <c r="B8" s="150" t="s">
        <v>30</v>
      </c>
      <c r="C8" s="173">
        <v>3</v>
      </c>
      <c r="D8" s="130">
        <v>1</v>
      </c>
      <c r="E8" s="130">
        <v>1</v>
      </c>
      <c r="F8" s="130">
        <v>3</v>
      </c>
      <c r="G8" s="132"/>
      <c r="H8" s="130">
        <v>0</v>
      </c>
      <c r="I8" s="130">
        <v>0</v>
      </c>
      <c r="J8" s="130">
        <v>0</v>
      </c>
      <c r="K8" s="130">
        <v>3</v>
      </c>
      <c r="L8" s="132"/>
      <c r="M8" s="130">
        <v>1</v>
      </c>
      <c r="N8" s="130">
        <v>1</v>
      </c>
      <c r="O8" s="130">
        <v>0</v>
      </c>
      <c r="P8" s="132"/>
      <c r="Q8" s="159">
        <v>3</v>
      </c>
      <c r="R8" s="14">
        <v>0</v>
      </c>
      <c r="S8" s="14">
        <v>1</v>
      </c>
      <c r="T8" s="14">
        <v>0</v>
      </c>
      <c r="U8" s="14">
        <v>1</v>
      </c>
      <c r="V8" s="14">
        <v>0</v>
      </c>
      <c r="W8" s="14">
        <v>3</v>
      </c>
      <c r="X8" s="103">
        <v>3</v>
      </c>
      <c r="Y8" s="14">
        <v>0</v>
      </c>
      <c r="Z8" s="14">
        <v>0</v>
      </c>
      <c r="AA8" s="14">
        <v>3</v>
      </c>
      <c r="AB8" s="103">
        <v>3</v>
      </c>
      <c r="AC8" s="220"/>
      <c r="AD8" s="109">
        <f>SUM(C8:AC8)</f>
        <v>30</v>
      </c>
      <c r="AE8" s="105">
        <f>COUNTA(C8:AC8)</f>
        <v>23</v>
      </c>
      <c r="AF8" s="8">
        <f>COUNTIF(C8:AC8,3)</f>
        <v>8</v>
      </c>
      <c r="AG8" s="9">
        <f>COUNTIF(C8:AC8,1)</f>
        <v>6</v>
      </c>
      <c r="AH8" s="100">
        <f>AE8-(AF8+AG8)</f>
        <v>9</v>
      </c>
      <c r="AI8" s="28">
        <f>IF(AE8=0,0,AD8/AE8)</f>
        <v>1.3043478260869565</v>
      </c>
      <c r="AJ8" s="97" t="str">
        <f t="shared" si="1"/>
        <v>Dario Laucci</v>
      </c>
      <c r="AK8" s="97">
        <f t="shared" si="3"/>
        <v>23</v>
      </c>
      <c r="AL8" s="97">
        <f t="shared" si="4"/>
        <v>9</v>
      </c>
      <c r="AM8" s="97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ht="18" customHeight="1">
      <c r="A9" s="94">
        <f t="shared" si="2"/>
        <v>7</v>
      </c>
      <c r="B9" s="150" t="s">
        <v>42</v>
      </c>
      <c r="C9" s="173">
        <v>0</v>
      </c>
      <c r="D9" s="130">
        <v>1</v>
      </c>
      <c r="E9" s="131">
        <v>1</v>
      </c>
      <c r="F9" s="130">
        <v>3</v>
      </c>
      <c r="G9" s="140"/>
      <c r="H9" s="130">
        <v>0</v>
      </c>
      <c r="I9" s="130">
        <v>0</v>
      </c>
      <c r="J9" s="130">
        <v>0</v>
      </c>
      <c r="K9" s="130">
        <v>3</v>
      </c>
      <c r="L9" s="132"/>
      <c r="M9" s="130">
        <v>1</v>
      </c>
      <c r="N9" s="130">
        <v>1</v>
      </c>
      <c r="O9" s="130">
        <v>0</v>
      </c>
      <c r="P9" s="130">
        <v>0</v>
      </c>
      <c r="Q9" s="14">
        <v>0</v>
      </c>
      <c r="R9" s="14">
        <v>3</v>
      </c>
      <c r="S9" s="14">
        <v>1</v>
      </c>
      <c r="T9" s="14">
        <v>3</v>
      </c>
      <c r="U9" s="14">
        <v>1</v>
      </c>
      <c r="V9" s="14">
        <v>3</v>
      </c>
      <c r="W9" s="14">
        <v>0</v>
      </c>
      <c r="X9" s="103">
        <v>3</v>
      </c>
      <c r="Y9" s="14">
        <v>0</v>
      </c>
      <c r="Z9" s="14">
        <v>0</v>
      </c>
      <c r="AA9" s="61"/>
      <c r="AB9" s="103">
        <v>3</v>
      </c>
      <c r="AC9" s="172">
        <v>3</v>
      </c>
      <c r="AD9" s="109">
        <f>SUM(C9:AC9)</f>
        <v>30</v>
      </c>
      <c r="AE9" s="105">
        <f>COUNTA(C9:AC9)</f>
        <v>24</v>
      </c>
      <c r="AF9" s="8">
        <f>COUNTIF(C9:AC9,3)</f>
        <v>8</v>
      </c>
      <c r="AG9" s="9">
        <f>COUNTIF(C9:AC9,1)</f>
        <v>6</v>
      </c>
      <c r="AH9" s="15">
        <f>AE9-(AF9+AG9)</f>
        <v>10</v>
      </c>
      <c r="AI9" s="28">
        <f>IF(AE9=0,0,AD9/AE9)</f>
        <v>1.25</v>
      </c>
      <c r="AJ9" s="97" t="str">
        <f t="shared" si="1"/>
        <v>Francesco Dini</v>
      </c>
      <c r="AK9" s="97">
        <f t="shared" si="3"/>
        <v>24</v>
      </c>
      <c r="AL9" s="97">
        <f t="shared" si="4"/>
        <v>10</v>
      </c>
      <c r="AM9" s="97"/>
    </row>
    <row r="10" spans="1:52" ht="18" customHeight="1">
      <c r="A10" s="94">
        <f t="shared" si="2"/>
        <v>8</v>
      </c>
      <c r="B10" s="127" t="s">
        <v>34</v>
      </c>
      <c r="C10" s="173">
        <v>3</v>
      </c>
      <c r="D10" s="130">
        <v>1</v>
      </c>
      <c r="E10" s="132"/>
      <c r="F10" s="130">
        <v>0</v>
      </c>
      <c r="G10" s="130">
        <v>3</v>
      </c>
      <c r="H10" s="130">
        <v>3</v>
      </c>
      <c r="I10" s="132"/>
      <c r="J10" s="132"/>
      <c r="K10" s="130">
        <v>0</v>
      </c>
      <c r="L10" s="130">
        <v>3</v>
      </c>
      <c r="M10" s="130">
        <v>1</v>
      </c>
      <c r="N10" s="130">
        <v>1</v>
      </c>
      <c r="O10" s="132"/>
      <c r="P10" s="130">
        <v>3</v>
      </c>
      <c r="Q10" s="14">
        <v>3</v>
      </c>
      <c r="R10" s="14">
        <v>0</v>
      </c>
      <c r="S10" s="14">
        <v>1</v>
      </c>
      <c r="T10" s="61"/>
      <c r="U10" s="14">
        <v>1</v>
      </c>
      <c r="V10" s="61"/>
      <c r="W10" s="14">
        <v>0</v>
      </c>
      <c r="X10" s="103">
        <v>3</v>
      </c>
      <c r="Y10" s="14">
        <v>3</v>
      </c>
      <c r="Z10" s="61"/>
      <c r="AA10" s="61"/>
      <c r="AB10" s="103">
        <v>0</v>
      </c>
      <c r="AC10" s="172">
        <v>0</v>
      </c>
      <c r="AD10" s="109">
        <f>SUM(C10:AC10)</f>
        <v>29</v>
      </c>
      <c r="AE10" s="105">
        <f>COUNTA(C10:AC10)</f>
        <v>19</v>
      </c>
      <c r="AF10" s="8">
        <f>COUNTIF(C10:AC10,3)</f>
        <v>8</v>
      </c>
      <c r="AG10" s="9">
        <f>COUNTIF(C10:AC10,1)</f>
        <v>5</v>
      </c>
      <c r="AH10" s="15">
        <f>AE10-(AF10+AG10)</f>
        <v>6</v>
      </c>
      <c r="AI10" s="28">
        <f>IF(AE10=0,0,AD10/AE10)</f>
        <v>1.5263157894736843</v>
      </c>
      <c r="AJ10" s="97" t="str">
        <f t="shared" si="1"/>
        <v>Alessio Sinigaglia</v>
      </c>
      <c r="AK10" s="97">
        <f t="shared" si="3"/>
        <v>19</v>
      </c>
      <c r="AL10" s="97">
        <f t="shared" si="4"/>
        <v>6</v>
      </c>
      <c r="AM10" s="97"/>
    </row>
    <row r="11" spans="1:52" ht="18" customHeight="1">
      <c r="A11" s="94">
        <f t="shared" si="2"/>
        <v>9</v>
      </c>
      <c r="B11" s="150" t="s">
        <v>67</v>
      </c>
      <c r="C11" s="175"/>
      <c r="D11" s="130">
        <v>1</v>
      </c>
      <c r="E11" s="131">
        <v>1</v>
      </c>
      <c r="F11" s="140"/>
      <c r="G11" s="130">
        <v>0</v>
      </c>
      <c r="H11" s="130">
        <v>0</v>
      </c>
      <c r="I11" s="132"/>
      <c r="J11" s="130">
        <v>0</v>
      </c>
      <c r="K11" s="132"/>
      <c r="L11" s="130">
        <v>3</v>
      </c>
      <c r="M11" s="130">
        <v>1</v>
      </c>
      <c r="N11" s="132"/>
      <c r="O11" s="130">
        <v>3</v>
      </c>
      <c r="P11" s="130">
        <v>0</v>
      </c>
      <c r="Q11" s="132"/>
      <c r="R11" s="14">
        <v>0</v>
      </c>
      <c r="S11" s="14">
        <v>1</v>
      </c>
      <c r="T11" s="14">
        <v>0</v>
      </c>
      <c r="U11" s="14">
        <v>1</v>
      </c>
      <c r="V11" s="14">
        <v>0</v>
      </c>
      <c r="W11" s="14">
        <v>3</v>
      </c>
      <c r="X11" s="179"/>
      <c r="Y11" s="14">
        <v>0</v>
      </c>
      <c r="Z11" s="14">
        <v>3</v>
      </c>
      <c r="AA11" s="14">
        <v>3</v>
      </c>
      <c r="AB11" s="103">
        <v>3</v>
      </c>
      <c r="AC11" s="167"/>
      <c r="AD11" s="109">
        <f>SUM(C11:AC11)</f>
        <v>23</v>
      </c>
      <c r="AE11" s="105">
        <f>COUNTA(C11:AC11)</f>
        <v>19</v>
      </c>
      <c r="AF11" s="8">
        <f>COUNTIF(C11:AC11,3)</f>
        <v>6</v>
      </c>
      <c r="AG11" s="9">
        <f>COUNTIF(C11:AC11,1)</f>
        <v>5</v>
      </c>
      <c r="AH11" s="100">
        <f>AE11-(AF11+AG11)</f>
        <v>8</v>
      </c>
      <c r="AI11" s="28">
        <f>IF(AE11=0,0,AD11/AE11)</f>
        <v>1.2105263157894737</v>
      </c>
      <c r="AJ11" s="97" t="str">
        <f t="shared" si="1"/>
        <v>Benza</v>
      </c>
      <c r="AK11" s="97">
        <f t="shared" si="3"/>
        <v>19</v>
      </c>
      <c r="AL11" s="97">
        <f t="shared" si="4"/>
        <v>8</v>
      </c>
      <c r="AM11" s="97"/>
      <c r="AN11" s="181" t="s">
        <v>58</v>
      </c>
      <c r="AO11" s="181"/>
      <c r="AP11" s="181" t="s">
        <v>60</v>
      </c>
      <c r="AQ11" s="181" t="s">
        <v>52</v>
      </c>
      <c r="AR11" s="181" t="s">
        <v>61</v>
      </c>
    </row>
    <row r="12" spans="1:52" ht="18" customHeight="1" thickBot="1">
      <c r="A12" s="94">
        <f t="shared" si="2"/>
        <v>10</v>
      </c>
      <c r="B12" s="150" t="s">
        <v>43</v>
      </c>
      <c r="C12" s="175"/>
      <c r="D12" s="130">
        <v>1</v>
      </c>
      <c r="E12" s="132"/>
      <c r="F12" s="130">
        <v>0</v>
      </c>
      <c r="G12" s="130">
        <v>3</v>
      </c>
      <c r="H12" s="130">
        <v>3</v>
      </c>
      <c r="I12" s="130">
        <v>3</v>
      </c>
      <c r="J12" s="132"/>
      <c r="K12" s="132"/>
      <c r="L12" s="130">
        <v>0</v>
      </c>
      <c r="M12" s="130">
        <v>1</v>
      </c>
      <c r="N12" s="130">
        <v>1</v>
      </c>
      <c r="O12" s="130">
        <v>3</v>
      </c>
      <c r="P12" s="130">
        <v>3</v>
      </c>
      <c r="Q12" s="14">
        <v>0</v>
      </c>
      <c r="R12" s="61"/>
      <c r="S12" s="61"/>
      <c r="T12" s="14">
        <v>3</v>
      </c>
      <c r="U12" s="14">
        <v>1</v>
      </c>
      <c r="V12" s="61"/>
      <c r="W12" s="61"/>
      <c r="X12" s="167"/>
      <c r="Y12" s="61"/>
      <c r="Z12" s="14">
        <v>0</v>
      </c>
      <c r="AA12" s="14">
        <v>0</v>
      </c>
      <c r="AB12" s="14">
        <v>0</v>
      </c>
      <c r="AC12" s="172">
        <v>0</v>
      </c>
      <c r="AD12" s="109">
        <f>SUM(C12:AC12)</f>
        <v>22</v>
      </c>
      <c r="AE12" s="105">
        <f>COUNTA(C12:AC12)</f>
        <v>17</v>
      </c>
      <c r="AF12" s="8">
        <f>COUNTIF(C12:AC12,3)</f>
        <v>6</v>
      </c>
      <c r="AG12" s="9">
        <f>COUNTIF(C12:AC12,1)</f>
        <v>4</v>
      </c>
      <c r="AH12" s="15">
        <f>AE12-(AF12+AG12)</f>
        <v>7</v>
      </c>
      <c r="AI12" s="28">
        <f>IF(AE12=0,0,AD12/AE12)</f>
        <v>1.2941176470588236</v>
      </c>
      <c r="AJ12" s="97" t="str">
        <f t="shared" si="1"/>
        <v>Giancarlo Bachi</v>
      </c>
      <c r="AK12" s="97">
        <f t="shared" si="3"/>
        <v>17</v>
      </c>
      <c r="AL12" s="97">
        <f t="shared" si="4"/>
        <v>7</v>
      </c>
      <c r="AM12" s="97"/>
      <c r="AN12" s="181"/>
      <c r="AO12" s="181"/>
      <c r="AP12" s="181"/>
      <c r="AQ12" s="181"/>
      <c r="AR12" s="181"/>
    </row>
    <row r="13" spans="1:52" ht="18" customHeight="1">
      <c r="A13" s="94">
        <f t="shared" si="2"/>
        <v>11</v>
      </c>
      <c r="B13" s="150" t="s">
        <v>27</v>
      </c>
      <c r="C13" s="174">
        <v>3</v>
      </c>
      <c r="D13" s="132"/>
      <c r="E13" s="130">
        <v>1</v>
      </c>
      <c r="F13" s="130">
        <v>3</v>
      </c>
      <c r="G13" s="165"/>
      <c r="H13" s="130">
        <v>3</v>
      </c>
      <c r="I13" s="130">
        <v>0</v>
      </c>
      <c r="J13" s="130">
        <v>3</v>
      </c>
      <c r="K13" s="130">
        <v>0</v>
      </c>
      <c r="L13" s="130">
        <v>3</v>
      </c>
      <c r="M13" s="132"/>
      <c r="N13" s="132"/>
      <c r="O13" s="132"/>
      <c r="P13" s="132"/>
      <c r="Q13" s="61"/>
      <c r="R13" s="14">
        <v>0</v>
      </c>
      <c r="S13" s="61"/>
      <c r="T13" s="14">
        <v>0</v>
      </c>
      <c r="U13" s="61"/>
      <c r="V13" s="14">
        <v>0</v>
      </c>
      <c r="W13" s="61"/>
      <c r="X13" s="103">
        <v>3</v>
      </c>
      <c r="Y13" s="61"/>
      <c r="Z13" s="61"/>
      <c r="AA13" s="14">
        <v>0</v>
      </c>
      <c r="AB13" s="167"/>
      <c r="AC13" s="172">
        <v>0</v>
      </c>
      <c r="AD13" s="109">
        <f>SUM(C13:AC13)</f>
        <v>19</v>
      </c>
      <c r="AE13" s="105">
        <f>COUNTA(C13:AC13)</f>
        <v>14</v>
      </c>
      <c r="AF13" s="8">
        <f>COUNTIF(C13:AC13,3)</f>
        <v>6</v>
      </c>
      <c r="AG13" s="9">
        <f>COUNTIF(C13:AC13,1)</f>
        <v>1</v>
      </c>
      <c r="AH13" s="100">
        <f>AE13-(AF13+AG13)</f>
        <v>7</v>
      </c>
      <c r="AI13" s="28">
        <f>IF(AE13=0,0,AD13/AE13)</f>
        <v>1.3571428571428572</v>
      </c>
      <c r="AJ13" s="97" t="str">
        <f t="shared" si="1"/>
        <v>Alessio Fagioli</v>
      </c>
      <c r="AK13" s="97">
        <f t="shared" si="3"/>
        <v>14</v>
      </c>
      <c r="AL13" s="97">
        <f t="shared" si="4"/>
        <v>7</v>
      </c>
      <c r="AM13" s="97"/>
      <c r="AN13" s="182" t="str">
        <f>VLOOKUP(AP13,AD3:AK30,7,FALSE)</f>
        <v>Leandro Dal Maso</v>
      </c>
      <c r="AO13" s="183"/>
      <c r="AP13" s="194">
        <f>MAX(AD3:AD30)</f>
        <v>42</v>
      </c>
      <c r="AQ13" s="188">
        <f>VLOOKUP(AP13,AD3:AK30,2,FALSE)</f>
        <v>25</v>
      </c>
      <c r="AR13" s="191">
        <f>VLOOKUP(AP13,AD3:AK30,3,FALSE)</f>
        <v>12</v>
      </c>
    </row>
    <row r="14" spans="1:52" ht="18" customHeight="1" thickBot="1">
      <c r="A14" s="94">
        <f t="shared" si="2"/>
        <v>12</v>
      </c>
      <c r="B14" s="127" t="s">
        <v>35</v>
      </c>
      <c r="C14" s="173">
        <v>0</v>
      </c>
      <c r="D14" s="132"/>
      <c r="E14" s="131">
        <v>1</v>
      </c>
      <c r="F14" s="130">
        <v>3</v>
      </c>
      <c r="G14" s="132"/>
      <c r="H14" s="132"/>
      <c r="I14" s="132"/>
      <c r="J14" s="132"/>
      <c r="K14" s="130">
        <v>3</v>
      </c>
      <c r="L14" s="130">
        <v>0</v>
      </c>
      <c r="M14" s="132"/>
      <c r="N14" s="130">
        <v>1</v>
      </c>
      <c r="O14" s="130">
        <v>0</v>
      </c>
      <c r="P14" s="130">
        <v>3</v>
      </c>
      <c r="Q14" s="132"/>
      <c r="R14" s="61"/>
      <c r="S14" s="61"/>
      <c r="T14" s="61"/>
      <c r="U14" s="61"/>
      <c r="V14" s="14">
        <v>3</v>
      </c>
      <c r="W14" s="61"/>
      <c r="X14" s="14">
        <v>0</v>
      </c>
      <c r="Y14" s="61"/>
      <c r="Z14" s="14">
        <v>3</v>
      </c>
      <c r="AA14" s="14">
        <v>0</v>
      </c>
      <c r="AB14" s="103">
        <v>0</v>
      </c>
      <c r="AC14" s="172">
        <v>0</v>
      </c>
      <c r="AD14" s="109">
        <f>SUM(C14:AC14)</f>
        <v>17</v>
      </c>
      <c r="AE14" s="105">
        <f>COUNTA(C14:AC14)</f>
        <v>14</v>
      </c>
      <c r="AF14" s="8">
        <f>COUNTIF(C14:AC14,3)</f>
        <v>5</v>
      </c>
      <c r="AG14" s="9">
        <f>COUNTIF(C14:AC14,1)</f>
        <v>2</v>
      </c>
      <c r="AH14" s="15">
        <f>AE14-(AF14+AG14)</f>
        <v>7</v>
      </c>
      <c r="AI14" s="28">
        <f>IF(AE14=0,0,AD14/AE14)</f>
        <v>1.2142857142857142</v>
      </c>
      <c r="AJ14" s="97" t="str">
        <f t="shared" si="1"/>
        <v>Giacomo Bachi</v>
      </c>
      <c r="AK14" s="97">
        <f t="shared" si="3"/>
        <v>14</v>
      </c>
      <c r="AL14" s="97">
        <f t="shared" si="4"/>
        <v>7</v>
      </c>
      <c r="AM14" s="97"/>
      <c r="AN14" s="184"/>
      <c r="AO14" s="185"/>
      <c r="AP14" s="195"/>
      <c r="AQ14" s="189"/>
      <c r="AR14" s="192"/>
    </row>
    <row r="15" spans="1:52" ht="18" customHeight="1">
      <c r="A15" s="94">
        <f t="shared" si="2"/>
        <v>13</v>
      </c>
      <c r="B15" s="150" t="s">
        <v>29</v>
      </c>
      <c r="C15" s="175"/>
      <c r="D15" s="132"/>
      <c r="E15" s="61"/>
      <c r="F15" s="130">
        <v>0</v>
      </c>
      <c r="G15" s="132"/>
      <c r="H15" s="132"/>
      <c r="I15" s="130">
        <v>0</v>
      </c>
      <c r="J15" s="130">
        <v>3</v>
      </c>
      <c r="K15" s="130">
        <v>0</v>
      </c>
      <c r="L15" s="132"/>
      <c r="M15" s="132"/>
      <c r="N15" s="132"/>
      <c r="O15" s="132"/>
      <c r="P15" s="130">
        <v>0</v>
      </c>
      <c r="Q15" s="132"/>
      <c r="R15" s="61"/>
      <c r="S15" s="14">
        <v>1</v>
      </c>
      <c r="T15" s="14">
        <v>3</v>
      </c>
      <c r="U15" s="14">
        <v>1</v>
      </c>
      <c r="V15" s="61"/>
      <c r="W15" s="14">
        <v>0</v>
      </c>
      <c r="X15" s="164"/>
      <c r="Y15" s="61"/>
      <c r="Z15" s="61"/>
      <c r="AA15" s="61"/>
      <c r="AB15" s="103">
        <v>3</v>
      </c>
      <c r="AC15" s="167"/>
      <c r="AD15" s="109">
        <f>SUM(C15:AC15)</f>
        <v>11</v>
      </c>
      <c r="AE15" s="105">
        <f>COUNTA(C15:AC15)</f>
        <v>10</v>
      </c>
      <c r="AF15" s="8">
        <f>COUNTIF(C15:AC15,3)</f>
        <v>3</v>
      </c>
      <c r="AG15" s="9">
        <f>COUNTIF(C15:AC15,1)</f>
        <v>2</v>
      </c>
      <c r="AH15" s="15">
        <f>AE15-(AF15+AG15)</f>
        <v>5</v>
      </c>
      <c r="AI15" s="28">
        <f>IF(AE15=0,0,AD15/AE15)</f>
        <v>1.1000000000000001</v>
      </c>
      <c r="AJ15" s="97" t="str">
        <f t="shared" si="1"/>
        <v>Matteo Giuliano</v>
      </c>
      <c r="AK15" s="97">
        <f t="shared" si="3"/>
        <v>10</v>
      </c>
      <c r="AL15" s="97">
        <f t="shared" si="4"/>
        <v>5</v>
      </c>
      <c r="AM15" s="97"/>
      <c r="AN15" s="180"/>
      <c r="AO15" s="180"/>
      <c r="AP15" s="180"/>
      <c r="AQ15" s="180"/>
    </row>
    <row r="16" spans="1:52" ht="18" customHeight="1">
      <c r="A16" s="94">
        <f t="shared" si="2"/>
        <v>14</v>
      </c>
      <c r="B16" s="150" t="s">
        <v>50</v>
      </c>
      <c r="C16" s="175"/>
      <c r="D16" s="132"/>
      <c r="E16" s="130">
        <v>1</v>
      </c>
      <c r="F16" s="140"/>
      <c r="G16" s="130">
        <v>0</v>
      </c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61"/>
      <c r="S16" s="61"/>
      <c r="T16" s="61"/>
      <c r="U16" s="61"/>
      <c r="V16" s="61"/>
      <c r="W16" s="61"/>
      <c r="X16" s="61"/>
      <c r="Y16" s="14">
        <v>3</v>
      </c>
      <c r="Z16" s="14">
        <v>0</v>
      </c>
      <c r="AA16" s="61"/>
      <c r="AB16" s="167"/>
      <c r="AC16" s="167"/>
      <c r="AD16" s="109">
        <f>SUM(C16:AC16)</f>
        <v>4</v>
      </c>
      <c r="AE16" s="105">
        <f>COUNTA(C16:AC16)</f>
        <v>4</v>
      </c>
      <c r="AF16" s="8">
        <f>COUNTIF(C16:AC16,3)</f>
        <v>1</v>
      </c>
      <c r="AG16" s="9">
        <f>COUNTIF(C16:AC16,1)</f>
        <v>1</v>
      </c>
      <c r="AH16" s="100">
        <f>AE16-(AF16+AG16)</f>
        <v>2</v>
      </c>
      <c r="AI16" s="28">
        <f>IF(AE16=0,0,AD16/AE16)</f>
        <v>1</v>
      </c>
      <c r="AJ16" s="97" t="str">
        <f t="shared" si="1"/>
        <v>Enrico Micali</v>
      </c>
      <c r="AK16" s="97">
        <f t="shared" si="3"/>
        <v>4</v>
      </c>
      <c r="AL16" s="97">
        <f t="shared" si="4"/>
        <v>2</v>
      </c>
      <c r="AM16" s="97"/>
    </row>
    <row r="17" spans="1:39" ht="18" customHeight="1">
      <c r="A17" s="94">
        <f t="shared" si="2"/>
        <v>15</v>
      </c>
      <c r="B17" s="150" t="s">
        <v>72</v>
      </c>
      <c r="C17" s="171"/>
      <c r="D17" s="61"/>
      <c r="E17" s="61"/>
      <c r="F17" s="140"/>
      <c r="G17" s="142">
        <v>3</v>
      </c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167"/>
      <c r="AC17" s="167"/>
      <c r="AD17" s="109">
        <f>SUM(C17:AC17)</f>
        <v>3</v>
      </c>
      <c r="AE17" s="105">
        <f>COUNTA(C17:AC17)</f>
        <v>1</v>
      </c>
      <c r="AF17" s="8">
        <f>COUNTIF(C17:AC17,3)</f>
        <v>1</v>
      </c>
      <c r="AG17" s="9">
        <f>COUNTIF(C17:AC17,1)</f>
        <v>0</v>
      </c>
      <c r="AH17" s="100">
        <f>AE17-(AF17+AG17)</f>
        <v>0</v>
      </c>
      <c r="AI17" s="28">
        <f>IF(AE17=0,0,AD17/AE17)</f>
        <v>3</v>
      </c>
      <c r="AJ17" s="97" t="str">
        <f t="shared" si="1"/>
        <v>Amico Gabri 1</v>
      </c>
      <c r="AK17" s="97">
        <f t="shared" si="3"/>
        <v>1</v>
      </c>
      <c r="AL17" s="97">
        <f t="shared" si="4"/>
        <v>0</v>
      </c>
      <c r="AM17" s="97"/>
    </row>
    <row r="18" spans="1:39" ht="18" customHeight="1">
      <c r="A18" s="94">
        <f t="shared" si="2"/>
        <v>16</v>
      </c>
      <c r="B18" s="150" t="s">
        <v>40</v>
      </c>
      <c r="C18" s="174">
        <v>3</v>
      </c>
      <c r="D18" s="61"/>
      <c r="E18" s="61"/>
      <c r="F18" s="130">
        <v>0</v>
      </c>
      <c r="G18" s="165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167"/>
      <c r="AC18" s="167"/>
      <c r="AD18" s="109">
        <f>SUM(C18:AC18)</f>
        <v>3</v>
      </c>
      <c r="AE18" s="105">
        <f>COUNTA(C18:AC18)</f>
        <v>2</v>
      </c>
      <c r="AF18" s="8">
        <f>COUNTIF(C18:AC18,3)</f>
        <v>1</v>
      </c>
      <c r="AG18" s="9">
        <f>COUNTIF(C18:AC18,1)</f>
        <v>0</v>
      </c>
      <c r="AH18" s="100">
        <f>AE18-(AF18+AG18)</f>
        <v>1</v>
      </c>
      <c r="AI18" s="28">
        <f>IF(AE18=0,0,AD18/AE18)</f>
        <v>1.5</v>
      </c>
      <c r="AJ18" s="97" t="str">
        <f t="shared" si="1"/>
        <v>Marco Mannucci</v>
      </c>
      <c r="AK18" s="97">
        <f t="shared" si="3"/>
        <v>2</v>
      </c>
      <c r="AL18" s="97">
        <f t="shared" si="4"/>
        <v>1</v>
      </c>
      <c r="AM18" s="97"/>
    </row>
    <row r="19" spans="1:39" ht="18" customHeight="1">
      <c r="A19" s="94">
        <f t="shared" si="2"/>
        <v>17</v>
      </c>
      <c r="B19" s="150" t="s">
        <v>47</v>
      </c>
      <c r="C19" s="171"/>
      <c r="D19" s="61"/>
      <c r="E19" s="61"/>
      <c r="F19" s="140"/>
      <c r="G19" s="62"/>
      <c r="H19" s="132"/>
      <c r="I19" s="130">
        <v>0</v>
      </c>
      <c r="J19" s="132"/>
      <c r="K19" s="132"/>
      <c r="L19" s="132"/>
      <c r="M19" s="132"/>
      <c r="N19" s="132"/>
      <c r="O19" s="132"/>
      <c r="P19" s="132"/>
      <c r="Q19" s="132"/>
      <c r="R19" s="61"/>
      <c r="S19" s="61"/>
      <c r="T19" s="61"/>
      <c r="U19" s="61"/>
      <c r="V19" s="61"/>
      <c r="W19" s="61"/>
      <c r="X19" s="61"/>
      <c r="Y19" s="61"/>
      <c r="Z19" s="14">
        <v>3</v>
      </c>
      <c r="AA19" s="61"/>
      <c r="AB19" s="167"/>
      <c r="AC19" s="167"/>
      <c r="AD19" s="109">
        <f>SUM(C19:AC19)</f>
        <v>3</v>
      </c>
      <c r="AE19" s="105">
        <f>COUNTA(C19:AC19)</f>
        <v>2</v>
      </c>
      <c r="AF19" s="8">
        <f>COUNTIF(C19:AC19,3)</f>
        <v>1</v>
      </c>
      <c r="AG19" s="9">
        <f>COUNTIF(C19:AC19,1)</f>
        <v>0</v>
      </c>
      <c r="AH19" s="100">
        <f>AE19-(AF19+AG19)</f>
        <v>1</v>
      </c>
      <c r="AI19" s="28">
        <f>IF(AE19=0,0,AD19/AE19)</f>
        <v>1.5</v>
      </c>
      <c r="AJ19" s="97" t="str">
        <f t="shared" si="1"/>
        <v>Jgli</v>
      </c>
      <c r="AK19" s="97">
        <f t="shared" si="3"/>
        <v>2</v>
      </c>
      <c r="AL19" s="97">
        <f t="shared" si="4"/>
        <v>1</v>
      </c>
      <c r="AM19" s="97"/>
    </row>
    <row r="20" spans="1:39" ht="18" customHeight="1">
      <c r="A20" s="94">
        <f t="shared" si="2"/>
        <v>18</v>
      </c>
      <c r="B20" s="150" t="s">
        <v>48</v>
      </c>
      <c r="C20" s="171"/>
      <c r="D20" s="61"/>
      <c r="E20" s="131">
        <v>1</v>
      </c>
      <c r="F20" s="140"/>
      <c r="G20" s="6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167"/>
      <c r="AC20" s="167"/>
      <c r="AD20" s="109">
        <f>SUM(C20:AC20)</f>
        <v>1</v>
      </c>
      <c r="AE20" s="105">
        <f>COUNTA(C20:AC20)</f>
        <v>1</v>
      </c>
      <c r="AF20" s="8">
        <f>COUNTIF(C20:AC20,3)</f>
        <v>0</v>
      </c>
      <c r="AG20" s="9">
        <f>COUNTIF(C20:AC20,1)</f>
        <v>1</v>
      </c>
      <c r="AH20" s="100">
        <f>AE20-(AF20+AG20)</f>
        <v>0</v>
      </c>
      <c r="AI20" s="28">
        <f>IF(AE20=0,0,AD20/AE20)</f>
        <v>1</v>
      </c>
      <c r="AJ20" s="97" t="str">
        <f t="shared" si="1"/>
        <v>Beppe</v>
      </c>
      <c r="AK20" s="97">
        <f t="shared" si="3"/>
        <v>1</v>
      </c>
      <c r="AL20" s="97">
        <f t="shared" si="4"/>
        <v>0</v>
      </c>
      <c r="AM20" s="97"/>
    </row>
    <row r="21" spans="1:39" ht="18" customHeight="1">
      <c r="A21" s="94">
        <f t="shared" si="2"/>
        <v>19</v>
      </c>
      <c r="B21" s="127" t="s">
        <v>81</v>
      </c>
      <c r="C21" s="175"/>
      <c r="D21" s="132"/>
      <c r="E21" s="132"/>
      <c r="F21" s="140"/>
      <c r="G21" s="6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64"/>
      <c r="S21" s="61"/>
      <c r="T21" s="61"/>
      <c r="U21" s="14">
        <v>1</v>
      </c>
      <c r="V21" s="61"/>
      <c r="W21" s="61"/>
      <c r="X21" s="61"/>
      <c r="Y21" s="61"/>
      <c r="Z21" s="61"/>
      <c r="AA21" s="61"/>
      <c r="AB21" s="167"/>
      <c r="AC21" s="167"/>
      <c r="AD21" s="109">
        <f>SUM(C21:AC21)</f>
        <v>1</v>
      </c>
      <c r="AE21" s="105">
        <f>COUNTA(C21:AC21)</f>
        <v>1</v>
      </c>
      <c r="AF21" s="8">
        <f>COUNTIF(C21:AC21,3)</f>
        <v>0</v>
      </c>
      <c r="AG21" s="9">
        <f>COUNTIF(C21:AC21,1)</f>
        <v>1</v>
      </c>
      <c r="AH21" s="100">
        <f>AE21-(AF21+AG21)</f>
        <v>0</v>
      </c>
      <c r="AI21" s="28">
        <f>IF(AE21=0,0,AD21/AE21)</f>
        <v>1</v>
      </c>
      <c r="AJ21" s="97" t="str">
        <f t="shared" si="1"/>
        <v>Er Gricia</v>
      </c>
      <c r="AK21" s="97">
        <f t="shared" si="3"/>
        <v>1</v>
      </c>
      <c r="AL21" s="97">
        <f t="shared" si="4"/>
        <v>0</v>
      </c>
      <c r="AM21" s="97"/>
    </row>
    <row r="22" spans="1:39" ht="18" customHeight="1">
      <c r="A22" s="94">
        <f t="shared" si="2"/>
        <v>20</v>
      </c>
      <c r="B22" s="150" t="s">
        <v>79</v>
      </c>
      <c r="C22" s="171"/>
      <c r="D22" s="61"/>
      <c r="E22" s="61"/>
      <c r="F22" s="140"/>
      <c r="G22" s="62"/>
      <c r="H22" s="132"/>
      <c r="I22" s="132"/>
      <c r="J22" s="132"/>
      <c r="K22" s="132"/>
      <c r="L22" s="132"/>
      <c r="M22" s="132"/>
      <c r="N22" s="132"/>
      <c r="O22" s="132"/>
      <c r="P22" s="132"/>
      <c r="Q22" s="14">
        <v>0</v>
      </c>
      <c r="R22" s="61"/>
      <c r="S22" s="14">
        <v>1</v>
      </c>
      <c r="T22" s="61"/>
      <c r="U22" s="61"/>
      <c r="V22" s="61"/>
      <c r="W22" s="61"/>
      <c r="X22" s="61"/>
      <c r="Y22" s="61"/>
      <c r="Z22" s="61"/>
      <c r="AA22" s="61"/>
      <c r="AB22" s="167"/>
      <c r="AC22" s="167"/>
      <c r="AD22" s="109">
        <f>SUM(C22:AC22)</f>
        <v>1</v>
      </c>
      <c r="AE22" s="105">
        <f>COUNTA(C22:AC22)</f>
        <v>2</v>
      </c>
      <c r="AF22" s="8">
        <f>COUNTIF(C22:AC22,3)</f>
        <v>0</v>
      </c>
      <c r="AG22" s="9">
        <f>COUNTIF(C22:AC22,1)</f>
        <v>1</v>
      </c>
      <c r="AH22" s="100">
        <f>AE22-(AF22+AG22)</f>
        <v>1</v>
      </c>
      <c r="AI22" s="28">
        <f>IF(AE22=0,0,AD22/AE22)</f>
        <v>0.5</v>
      </c>
      <c r="AJ22" s="97" t="str">
        <f t="shared" si="1"/>
        <v>Thomas WI</v>
      </c>
      <c r="AK22" s="97">
        <f t="shared" si="3"/>
        <v>2</v>
      </c>
      <c r="AL22" s="97">
        <f t="shared" si="4"/>
        <v>1</v>
      </c>
      <c r="AM22" s="97"/>
    </row>
    <row r="23" spans="1:39" ht="18" customHeight="1">
      <c r="A23" s="94">
        <f t="shared" si="2"/>
        <v>21</v>
      </c>
      <c r="B23" s="150" t="s">
        <v>45</v>
      </c>
      <c r="C23" s="171"/>
      <c r="D23" s="61"/>
      <c r="E23" s="61"/>
      <c r="F23" s="140"/>
      <c r="G23" s="62"/>
      <c r="H23" s="132"/>
      <c r="I23" s="132"/>
      <c r="J23" s="132"/>
      <c r="K23" s="132"/>
      <c r="L23" s="130">
        <v>0</v>
      </c>
      <c r="M23" s="132"/>
      <c r="N23" s="132"/>
      <c r="O23" s="132"/>
      <c r="P23" s="132"/>
      <c r="Q23" s="159">
        <v>0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167"/>
      <c r="AC23" s="167"/>
      <c r="AD23" s="109">
        <f>SUM(C23:AC23)</f>
        <v>0</v>
      </c>
      <c r="AE23" s="105">
        <f>COUNTA(C23:AC23)</f>
        <v>2</v>
      </c>
      <c r="AF23" s="8">
        <f>COUNTIF(C23:AC23,3)</f>
        <v>0</v>
      </c>
      <c r="AG23" s="9">
        <f>COUNTIF(C23:AC23,1)</f>
        <v>0</v>
      </c>
      <c r="AH23" s="100">
        <f>AE23-(AF23+AG23)</f>
        <v>2</v>
      </c>
      <c r="AI23" s="28">
        <f>IF(AE23=0,0,AD23/AE23)</f>
        <v>0</v>
      </c>
      <c r="AJ23" s="97" t="str">
        <f t="shared" si="1"/>
        <v>Giulio Vecchi</v>
      </c>
      <c r="AK23" s="97">
        <f t="shared" si="3"/>
        <v>2</v>
      </c>
      <c r="AL23" s="97">
        <f t="shared" si="4"/>
        <v>2</v>
      </c>
      <c r="AM23" s="97"/>
    </row>
    <row r="24" spans="1:39" ht="18" customHeight="1">
      <c r="A24" s="94">
        <f t="shared" si="2"/>
        <v>22</v>
      </c>
      <c r="B24" s="150" t="s">
        <v>71</v>
      </c>
      <c r="C24" s="176"/>
      <c r="D24" s="62"/>
      <c r="E24" s="62"/>
      <c r="F24" s="132"/>
      <c r="G24" s="142">
        <v>0</v>
      </c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167"/>
      <c r="AC24" s="167"/>
      <c r="AD24" s="109">
        <f>SUM(C24:AC24)</f>
        <v>0</v>
      </c>
      <c r="AE24" s="105">
        <f>COUNTA(C24:AC24)</f>
        <v>1</v>
      </c>
      <c r="AF24" s="8">
        <f>COUNTIF(C24:AC24,3)</f>
        <v>0</v>
      </c>
      <c r="AG24" s="9">
        <f>COUNTIF(C24:AC24,1)</f>
        <v>0</v>
      </c>
      <c r="AH24" s="100">
        <f>AE24-(AF24+AG24)</f>
        <v>1</v>
      </c>
      <c r="AI24" s="28">
        <f>IF(AE24=0,0,AD24/AE24)</f>
        <v>0</v>
      </c>
      <c r="AJ24" s="97" t="str">
        <f t="shared" si="1"/>
        <v>Amico Gabri 2</v>
      </c>
      <c r="AK24" s="97">
        <f t="shared" si="3"/>
        <v>1</v>
      </c>
      <c r="AL24" s="97">
        <f t="shared" si="4"/>
        <v>1</v>
      </c>
      <c r="AM24" s="97"/>
    </row>
    <row r="25" spans="1:39" ht="18" customHeight="1">
      <c r="A25" s="94">
        <f t="shared" si="2"/>
        <v>23</v>
      </c>
      <c r="B25" s="150" t="s">
        <v>76</v>
      </c>
      <c r="C25" s="176"/>
      <c r="D25" s="132"/>
      <c r="E25" s="132"/>
      <c r="F25" s="140"/>
      <c r="G25" s="62"/>
      <c r="H25" s="132"/>
      <c r="I25" s="132"/>
      <c r="J25" s="132"/>
      <c r="K25" s="132"/>
      <c r="L25" s="130">
        <v>0</v>
      </c>
      <c r="M25" s="132"/>
      <c r="N25" s="132"/>
      <c r="O25" s="132"/>
      <c r="P25" s="132"/>
      <c r="Q25" s="132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167"/>
      <c r="AC25" s="167"/>
      <c r="AD25" s="109">
        <f>SUM(C25:AC25)</f>
        <v>0</v>
      </c>
      <c r="AE25" s="105">
        <f>COUNTA(C25:AC25)</f>
        <v>1</v>
      </c>
      <c r="AF25" s="8">
        <f>COUNTIF(C25:AC25,3)</f>
        <v>0</v>
      </c>
      <c r="AG25" s="9">
        <f>COUNTIF(C25:AC25,1)</f>
        <v>0</v>
      </c>
      <c r="AH25" s="100">
        <f>AE25-(AF25+AG25)</f>
        <v>1</v>
      </c>
      <c r="AI25" s="28">
        <f>IF(AE25=0,0,AD25/AE25)</f>
        <v>0</v>
      </c>
      <c r="AJ25" s="97" t="str">
        <f t="shared" si="1"/>
        <v>France 1</v>
      </c>
      <c r="AK25" s="97">
        <f t="shared" si="3"/>
        <v>1</v>
      </c>
      <c r="AL25" s="97">
        <f t="shared" si="4"/>
        <v>1</v>
      </c>
      <c r="AM25" s="97"/>
    </row>
    <row r="26" spans="1:39" ht="18" customHeight="1">
      <c r="A26" s="94">
        <f t="shared" si="2"/>
        <v>24</v>
      </c>
      <c r="B26" s="150" t="s">
        <v>77</v>
      </c>
      <c r="C26" s="176"/>
      <c r="D26" s="62"/>
      <c r="E26" s="62"/>
      <c r="F26" s="140"/>
      <c r="G26" s="62"/>
      <c r="H26" s="132"/>
      <c r="I26" s="132"/>
      <c r="J26" s="132"/>
      <c r="K26" s="132"/>
      <c r="L26" s="130">
        <v>0</v>
      </c>
      <c r="M26" s="132"/>
      <c r="N26" s="132"/>
      <c r="O26" s="132"/>
      <c r="P26" s="132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167"/>
      <c r="AC26" s="167"/>
      <c r="AD26" s="109">
        <f>SUM(C26:AC26)</f>
        <v>0</v>
      </c>
      <c r="AE26" s="105">
        <f>COUNTA(C26:AC26)</f>
        <v>1</v>
      </c>
      <c r="AF26" s="8">
        <f>COUNTIF(C26:AC26,3)</f>
        <v>0</v>
      </c>
      <c r="AG26" s="9">
        <f>COUNTIF(C26:AC26,1)</f>
        <v>0</v>
      </c>
      <c r="AH26" s="100">
        <f>AE26-(AF26+AG26)</f>
        <v>1</v>
      </c>
      <c r="AI26" s="28">
        <f>IF(AE26=0,0,AD26/AE26)</f>
        <v>0</v>
      </c>
      <c r="AJ26" s="97" t="str">
        <f t="shared" si="1"/>
        <v>France 2</v>
      </c>
      <c r="AK26" s="97">
        <f t="shared" si="3"/>
        <v>1</v>
      </c>
      <c r="AL26" s="97">
        <f t="shared" si="4"/>
        <v>1</v>
      </c>
      <c r="AM26" s="97"/>
    </row>
    <row r="27" spans="1:39" ht="18" customHeight="1">
      <c r="A27" s="94">
        <f t="shared" si="2"/>
        <v>25</v>
      </c>
      <c r="B27" s="150" t="s">
        <v>36</v>
      </c>
      <c r="C27" s="176"/>
      <c r="D27" s="62"/>
      <c r="E27" s="62"/>
      <c r="F27" s="140"/>
      <c r="G27" s="6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167"/>
      <c r="AC27" s="167"/>
      <c r="AD27" s="109">
        <f>SUM(C27:AC27)</f>
        <v>0</v>
      </c>
      <c r="AE27" s="105">
        <f>COUNTA(C27:AC27)</f>
        <v>0</v>
      </c>
      <c r="AF27" s="8">
        <f>COUNTIF(C27:AC27,3)</f>
        <v>0</v>
      </c>
      <c r="AG27" s="9">
        <f>COUNTIF(C27:AC27,1)</f>
        <v>0</v>
      </c>
      <c r="AH27" s="100">
        <f>AE27-(AF27+AG27)</f>
        <v>0</v>
      </c>
      <c r="AI27" s="28">
        <f>IF(AE27=0,0,AD27/AE27)</f>
        <v>0</v>
      </c>
      <c r="AJ27" s="97" t="str">
        <f t="shared" si="1"/>
        <v>Alessio Giusti</v>
      </c>
      <c r="AK27" s="97">
        <f t="shared" si="3"/>
        <v>0</v>
      </c>
      <c r="AL27" s="97">
        <f t="shared" si="4"/>
        <v>0</v>
      </c>
      <c r="AM27" s="97"/>
    </row>
    <row r="28" spans="1:39" ht="18" customHeight="1">
      <c r="A28" s="94" t="str">
        <f t="shared" si="2"/>
        <v/>
      </c>
      <c r="B28" s="150" t="s">
        <v>46</v>
      </c>
      <c r="C28" s="176"/>
      <c r="D28" s="62"/>
      <c r="E28" s="62"/>
      <c r="F28" s="140"/>
      <c r="G28" s="6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64"/>
      <c r="S28" s="61"/>
      <c r="T28" s="61"/>
      <c r="U28" s="61"/>
      <c r="V28" s="61"/>
      <c r="W28" s="61"/>
      <c r="X28" s="61"/>
      <c r="Y28" s="61"/>
      <c r="Z28" s="61"/>
      <c r="AA28" s="61"/>
      <c r="AB28" s="167"/>
      <c r="AC28" s="167"/>
      <c r="AD28" s="109">
        <f>SUM(C28:AC28)</f>
        <v>0</v>
      </c>
      <c r="AE28" s="105">
        <f>COUNTA(C28:AC28)</f>
        <v>0</v>
      </c>
      <c r="AF28" s="8">
        <f>COUNTIF(C28:AC28,3)</f>
        <v>0</v>
      </c>
      <c r="AG28" s="9">
        <f>COUNTIF(C28:AC28,1)</f>
        <v>0</v>
      </c>
      <c r="AH28" s="100">
        <f>AE23-(AF28+AG28)</f>
        <v>2</v>
      </c>
      <c r="AI28" s="28">
        <f>IF(AE28=0,0,AD28/AE28)</f>
        <v>0</v>
      </c>
      <c r="AJ28" s="97" t="str">
        <f t="shared" si="1"/>
        <v>Marco Ceccarelli</v>
      </c>
      <c r="AK28" s="97">
        <f t="shared" si="3"/>
        <v>0</v>
      </c>
      <c r="AL28" s="97">
        <f t="shared" si="4"/>
        <v>2</v>
      </c>
      <c r="AM28" s="97"/>
    </row>
    <row r="29" spans="1:39" ht="18" customHeight="1">
      <c r="A29" s="94" t="str">
        <f t="shared" si="2"/>
        <v/>
      </c>
      <c r="B29" s="150" t="s">
        <v>63</v>
      </c>
      <c r="C29" s="176"/>
      <c r="D29" s="62"/>
      <c r="E29" s="62"/>
      <c r="F29" s="140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64"/>
      <c r="S29" s="61"/>
      <c r="T29" s="61"/>
      <c r="U29" s="61"/>
      <c r="V29" s="61"/>
      <c r="W29" s="61"/>
      <c r="X29" s="61"/>
      <c r="Y29" s="61"/>
      <c r="Z29" s="61"/>
      <c r="AA29" s="61"/>
      <c r="AB29" s="167"/>
      <c r="AC29" s="167"/>
      <c r="AD29" s="109">
        <f>SUM(C29:AC29)</f>
        <v>0</v>
      </c>
      <c r="AE29" s="105">
        <f>COUNTA(C29:AC29)</f>
        <v>0</v>
      </c>
      <c r="AF29" s="8">
        <f>COUNTIF(C29:AC29,3)</f>
        <v>0</v>
      </c>
      <c r="AG29" s="9">
        <f>COUNTIF(C29:AC29,1)</f>
        <v>0</v>
      </c>
      <c r="AH29" s="100">
        <f>AE29-(AF29+AG29)</f>
        <v>0</v>
      </c>
      <c r="AI29" s="28">
        <f>IF(AE29=0,0,AD29/AE29)</f>
        <v>0</v>
      </c>
      <c r="AJ29" s="97" t="str">
        <f t="shared" si="1"/>
        <v>Galli</v>
      </c>
      <c r="AK29" s="97">
        <f t="shared" si="3"/>
        <v>0</v>
      </c>
      <c r="AL29" s="97">
        <f t="shared" si="4"/>
        <v>0</v>
      </c>
      <c r="AM29" s="97"/>
    </row>
    <row r="30" spans="1:39" ht="18" customHeight="1" thickBot="1">
      <c r="A30" s="94" t="str">
        <f t="shared" si="2"/>
        <v/>
      </c>
      <c r="B30" s="151" t="s">
        <v>44</v>
      </c>
      <c r="C30" s="177"/>
      <c r="D30" s="63"/>
      <c r="E30" s="63"/>
      <c r="F30" s="141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63"/>
      <c r="Z30" s="63"/>
      <c r="AA30" s="63"/>
      <c r="AB30" s="178"/>
      <c r="AC30" s="178"/>
      <c r="AD30" s="110">
        <f>SUM(C30:AC30)</f>
        <v>0</v>
      </c>
      <c r="AE30" s="106">
        <f>COUNTA(C30:AC30)</f>
        <v>0</v>
      </c>
      <c r="AF30" s="101">
        <f>COUNTIF(C30:AC30,3)</f>
        <v>0</v>
      </c>
      <c r="AG30" s="26">
        <f>COUNTIF(C30:AC30,1)</f>
        <v>0</v>
      </c>
      <c r="AH30" s="102">
        <f>AE30-(AF30+AG30)</f>
        <v>0</v>
      </c>
      <c r="AI30" s="55">
        <f>IF(AE30=0,0,AD30/AE30)</f>
        <v>0</v>
      </c>
      <c r="AJ30" s="97" t="str">
        <f t="shared" si="1"/>
        <v>Giacomo Giuliano</v>
      </c>
      <c r="AK30" s="97">
        <f t="shared" si="3"/>
        <v>0</v>
      </c>
      <c r="AL30" s="97">
        <f t="shared" si="4"/>
        <v>0</v>
      </c>
      <c r="AM30" s="97"/>
    </row>
    <row r="31" spans="1:39" ht="18" customHeight="1" thickBot="1">
      <c r="C31" s="19"/>
      <c r="AE31" s="54">
        <f>SUM(AE3:AE30)</f>
        <v>270</v>
      </c>
    </row>
    <row r="32" spans="1:39" ht="18" customHeight="1"/>
    <row r="33" spans="36:40" ht="18" customHeight="1"/>
    <row r="34" spans="36:40" ht="18" customHeight="1"/>
    <row r="35" spans="36:40" ht="18" customHeight="1"/>
    <row r="36" spans="36:40" ht="18" customHeight="1"/>
    <row r="37" spans="36:40" ht="18" customHeight="1"/>
    <row r="38" spans="36:40" ht="17.25" customHeight="1">
      <c r="AJ38" s="4"/>
      <c r="AK38" s="4"/>
      <c r="AL38" s="4"/>
      <c r="AM38" s="4"/>
      <c r="AN38" s="4"/>
    </row>
    <row r="39" spans="36:40" ht="17.25" customHeight="1">
      <c r="AJ39" s="4"/>
      <c r="AK39" s="4"/>
      <c r="AL39" s="4"/>
      <c r="AM39" s="4"/>
      <c r="AN39" s="5"/>
    </row>
    <row r="40" spans="36:40" ht="17.25" customHeight="1">
      <c r="AJ40" s="4"/>
      <c r="AK40" s="4"/>
      <c r="AL40" s="4"/>
      <c r="AM40" s="4"/>
      <c r="AN40" s="5"/>
    </row>
    <row r="41" spans="36:40" ht="17.25" customHeight="1">
      <c r="AJ41" s="4"/>
      <c r="AK41" s="4"/>
      <c r="AL41" s="4"/>
      <c r="AM41" s="4"/>
      <c r="AN41" s="5"/>
    </row>
    <row r="42" spans="36:40" ht="17.25" customHeight="1"/>
    <row r="43" spans="36:40" ht="15.75" customHeight="1"/>
    <row r="44" spans="36:40" ht="15.75" customHeight="1"/>
    <row r="45" spans="36:40" ht="15.75" customHeight="1"/>
    <row r="46" spans="36:40" ht="15.75" customHeight="1"/>
    <row r="47" spans="36:40" ht="15" customHeight="1"/>
  </sheetData>
  <autoFilter ref="B2:AI31">
    <sortState ref="B3:AV31">
      <sortCondition descending="1" ref="AD3:AD31"/>
      <sortCondition descending="1" ref="AI3:AI31"/>
    </sortState>
  </autoFilter>
  <sortState ref="B3:AI30">
    <sortCondition descending="1" ref="AD3:AD30"/>
    <sortCondition descending="1" ref="AI3:AI30"/>
    <sortCondition descending="1" ref="AE3:AE30"/>
  </sortState>
  <mergeCells count="18">
    <mergeCell ref="AP13:AP14"/>
    <mergeCell ref="AQ13:AQ14"/>
    <mergeCell ref="AN15:AQ15"/>
    <mergeCell ref="AR11:AR12"/>
    <mergeCell ref="AR13:AR14"/>
    <mergeCell ref="AN13:AO14"/>
    <mergeCell ref="AR3:AR4"/>
    <mergeCell ref="AR5:AR6"/>
    <mergeCell ref="AN3:AO4"/>
    <mergeCell ref="AP3:AP4"/>
    <mergeCell ref="AQ3:AQ4"/>
    <mergeCell ref="AN7:AQ7"/>
    <mergeCell ref="AN11:AO12"/>
    <mergeCell ref="AP11:AP12"/>
    <mergeCell ref="AQ11:AQ12"/>
    <mergeCell ref="AN5:AO6"/>
    <mergeCell ref="AP5:AP6"/>
    <mergeCell ref="AQ5:AQ6"/>
  </mergeCells>
  <phoneticPr fontId="0" type="noConversion"/>
  <pageMargins left="0.75" right="0.75" top="1" bottom="1" header="0.5" footer="0.5"/>
  <pageSetup paperSize="9" orientation="portrait" horizontalDpi="4294967292" verticalDpi="4294967292"/>
  <colBreaks count="1" manualBreakCount="1">
    <brk id="3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 enableFormatConditionsCalculation="0"/>
  <dimension ref="A1:DA42"/>
  <sheetViews>
    <sheetView showGridLines="0" topLeftCell="G1" zoomScale="85" zoomScaleNormal="85" zoomScalePageLayoutView="85" workbookViewId="0">
      <selection activeCell="CM33" sqref="CM33"/>
    </sheetView>
  </sheetViews>
  <sheetFormatPr baseColWidth="10" defaultColWidth="8.83203125" defaultRowHeight="12" outlineLevelCol="1" x14ac:dyDescent="0"/>
  <cols>
    <col min="1" max="1" width="3.33203125" bestFit="1" customWidth="1"/>
    <col min="2" max="2" width="23.6640625" bestFit="1" customWidth="1"/>
    <col min="3" max="82" width="1.6640625" customWidth="1"/>
    <col min="83" max="83" width="5.83203125" customWidth="1"/>
    <col min="84" max="84" width="6.5" customWidth="1"/>
    <col min="85" max="85" width="7.1640625" customWidth="1"/>
    <col min="86" max="86" width="10.33203125" hidden="1" customWidth="1" outlineLevel="1"/>
    <col min="87" max="88" width="9.6640625" style="19" hidden="1" customWidth="1" outlineLevel="1"/>
    <col min="89" max="89" width="9.6640625" style="19" customWidth="1" collapsed="1"/>
    <col min="90" max="91" width="8.5" style="19" customWidth="1"/>
    <col min="92" max="93" width="8.5" style="20" customWidth="1"/>
    <col min="94" max="94" width="9.6640625" style="19" customWidth="1"/>
    <col min="95" max="103" width="9.1640625" style="19" customWidth="1"/>
  </cols>
  <sheetData>
    <row r="1" spans="1:105" ht="10.5" customHeight="1" thickBot="1"/>
    <row r="2" spans="1:105" ht="19" thickBot="1">
      <c r="A2" s="84">
        <f>MAX(A3:A36)</f>
        <v>28</v>
      </c>
      <c r="B2" s="18" t="s">
        <v>2</v>
      </c>
      <c r="C2" s="34"/>
      <c r="D2" s="24"/>
      <c r="E2" s="24"/>
      <c r="F2" s="24"/>
      <c r="G2" s="208">
        <v>5</v>
      </c>
      <c r="H2" s="208"/>
      <c r="I2" s="24"/>
      <c r="J2" s="24"/>
      <c r="K2" s="24"/>
      <c r="L2" s="208">
        <v>10</v>
      </c>
      <c r="M2" s="208"/>
      <c r="N2" s="24"/>
      <c r="O2" s="24"/>
      <c r="P2" s="24"/>
      <c r="Q2" s="208">
        <v>15</v>
      </c>
      <c r="R2" s="208"/>
      <c r="S2" s="24"/>
      <c r="T2" s="24"/>
      <c r="U2" s="24"/>
      <c r="V2" s="208">
        <v>20</v>
      </c>
      <c r="W2" s="208"/>
      <c r="X2" s="24"/>
      <c r="Y2" s="24"/>
      <c r="Z2" s="24"/>
      <c r="AA2" s="208">
        <v>25</v>
      </c>
      <c r="AB2" s="208"/>
      <c r="AC2" s="24"/>
      <c r="AD2" s="24"/>
      <c r="AE2" s="24"/>
      <c r="AF2" s="208">
        <v>30</v>
      </c>
      <c r="AG2" s="208"/>
      <c r="AH2" s="24"/>
      <c r="AI2" s="24"/>
      <c r="AJ2" s="24"/>
      <c r="AK2" s="208">
        <v>35</v>
      </c>
      <c r="AL2" s="208"/>
      <c r="AM2" s="24"/>
      <c r="AN2" s="24"/>
      <c r="AO2" s="24"/>
      <c r="AP2" s="208">
        <v>40</v>
      </c>
      <c r="AQ2" s="208"/>
      <c r="AR2" s="24"/>
      <c r="AS2" s="24"/>
      <c r="AT2" s="24"/>
      <c r="AU2" s="208">
        <v>45</v>
      </c>
      <c r="AV2" s="208"/>
      <c r="AW2" s="24"/>
      <c r="AX2" s="24"/>
      <c r="AY2" s="24"/>
      <c r="AZ2" s="208">
        <v>50</v>
      </c>
      <c r="BA2" s="208"/>
      <c r="BB2" s="24"/>
      <c r="BC2" s="24"/>
      <c r="BD2" s="24"/>
      <c r="BE2" s="208">
        <v>55</v>
      </c>
      <c r="BF2" s="208"/>
      <c r="BG2" s="24"/>
      <c r="BH2" s="24"/>
      <c r="BI2" s="24"/>
      <c r="BJ2" s="208">
        <v>60</v>
      </c>
      <c r="BK2" s="208"/>
      <c r="BL2" s="24"/>
      <c r="BM2" s="24"/>
      <c r="BN2" s="24"/>
      <c r="BO2" s="208">
        <v>65</v>
      </c>
      <c r="BP2" s="208"/>
      <c r="BQ2" s="24"/>
      <c r="BR2" s="24"/>
      <c r="BS2" s="24"/>
      <c r="BT2" s="208">
        <v>70</v>
      </c>
      <c r="BU2" s="208"/>
      <c r="BV2" s="24"/>
      <c r="BW2" s="24"/>
      <c r="BX2" s="24"/>
      <c r="BY2" s="208">
        <v>75</v>
      </c>
      <c r="BZ2" s="208"/>
      <c r="CA2" s="24"/>
      <c r="CB2" s="24"/>
      <c r="CC2" s="24"/>
      <c r="CD2" s="24"/>
      <c r="CE2" s="35" t="s">
        <v>9</v>
      </c>
      <c r="CF2" s="35" t="s">
        <v>10</v>
      </c>
      <c r="CG2" s="70" t="s">
        <v>11</v>
      </c>
      <c r="CH2" s="10"/>
      <c r="CL2" s="190" t="s">
        <v>54</v>
      </c>
      <c r="CM2" s="190"/>
      <c r="CN2" s="190" t="s">
        <v>55</v>
      </c>
      <c r="CO2" s="190" t="s">
        <v>53</v>
      </c>
      <c r="CP2" s="190" t="s">
        <v>52</v>
      </c>
      <c r="CQ2" s="85"/>
      <c r="CZ2" s="19"/>
      <c r="DA2" s="19"/>
    </row>
    <row r="3" spans="1:105" ht="16" thickBot="1">
      <c r="A3" s="95">
        <v>1</v>
      </c>
      <c r="B3" s="92" t="s">
        <v>28</v>
      </c>
      <c r="C3" s="136">
        <v>1</v>
      </c>
      <c r="D3" s="137">
        <v>1</v>
      </c>
      <c r="E3" s="137">
        <v>1</v>
      </c>
      <c r="F3" s="137">
        <v>1</v>
      </c>
      <c r="G3" s="138">
        <v>1</v>
      </c>
      <c r="H3" s="135">
        <v>1</v>
      </c>
      <c r="I3" s="83">
        <v>1</v>
      </c>
      <c r="J3" s="137">
        <v>1</v>
      </c>
      <c r="K3" s="137">
        <v>1</v>
      </c>
      <c r="L3" s="138">
        <v>1</v>
      </c>
      <c r="M3" s="135">
        <v>1</v>
      </c>
      <c r="N3" s="83">
        <v>1</v>
      </c>
      <c r="O3" s="137">
        <v>1</v>
      </c>
      <c r="P3" s="83">
        <v>1</v>
      </c>
      <c r="Q3" s="139">
        <v>1</v>
      </c>
      <c r="R3" s="135">
        <v>1</v>
      </c>
      <c r="S3" s="83">
        <v>1</v>
      </c>
      <c r="T3" s="83">
        <v>1</v>
      </c>
      <c r="U3" s="83">
        <v>1</v>
      </c>
      <c r="V3" s="139">
        <v>1</v>
      </c>
      <c r="W3" s="135">
        <v>1</v>
      </c>
      <c r="X3" s="83">
        <v>1</v>
      </c>
      <c r="Y3" s="137">
        <v>1</v>
      </c>
      <c r="Z3" s="83">
        <v>1</v>
      </c>
      <c r="AA3" s="139">
        <v>1</v>
      </c>
      <c r="AB3" s="135">
        <v>1</v>
      </c>
      <c r="AC3" s="83">
        <v>1</v>
      </c>
      <c r="AD3" s="137">
        <v>1</v>
      </c>
      <c r="AE3" s="83">
        <v>1</v>
      </c>
      <c r="AF3" s="139">
        <v>1</v>
      </c>
      <c r="AG3" s="135">
        <v>1</v>
      </c>
      <c r="AH3" s="83">
        <v>1</v>
      </c>
      <c r="AI3" s="137">
        <v>1</v>
      </c>
      <c r="AJ3" s="83">
        <v>1</v>
      </c>
      <c r="AK3" s="139">
        <v>1</v>
      </c>
      <c r="AL3" s="135">
        <v>1</v>
      </c>
      <c r="AM3" s="83">
        <v>1</v>
      </c>
      <c r="AN3" s="137">
        <v>1</v>
      </c>
      <c r="AO3" s="83">
        <v>1</v>
      </c>
      <c r="AP3" s="139">
        <v>1</v>
      </c>
      <c r="AQ3" s="83">
        <v>1</v>
      </c>
      <c r="AR3" s="83">
        <v>1</v>
      </c>
      <c r="AS3" s="137">
        <v>1</v>
      </c>
      <c r="AT3" s="83">
        <v>1</v>
      </c>
      <c r="AU3" s="139">
        <v>1</v>
      </c>
      <c r="AV3" s="83">
        <v>1</v>
      </c>
      <c r="AW3" s="83">
        <v>1</v>
      </c>
      <c r="AX3" s="137">
        <v>1</v>
      </c>
      <c r="AY3" s="83">
        <v>1</v>
      </c>
      <c r="AZ3" s="139">
        <v>1</v>
      </c>
      <c r="BA3" s="83">
        <v>1</v>
      </c>
      <c r="BB3" s="111"/>
      <c r="BC3" s="111"/>
      <c r="BD3" s="111"/>
      <c r="BE3" s="112"/>
      <c r="BF3" s="126"/>
      <c r="BG3" s="111"/>
      <c r="BH3" s="111"/>
      <c r="BI3" s="111"/>
      <c r="BJ3" s="112"/>
      <c r="BK3" s="126"/>
      <c r="BL3" s="111"/>
      <c r="BM3" s="111"/>
      <c r="BN3" s="111"/>
      <c r="BO3" s="112"/>
      <c r="BP3" s="126"/>
      <c r="BQ3" s="111"/>
      <c r="BR3" s="111"/>
      <c r="BS3" s="111"/>
      <c r="BT3" s="112"/>
      <c r="BU3" s="126"/>
      <c r="BV3" s="111"/>
      <c r="BW3" s="111"/>
      <c r="BX3" s="111"/>
      <c r="BY3" s="112"/>
      <c r="BZ3" s="126"/>
      <c r="CA3" s="111"/>
      <c r="CB3" s="111"/>
      <c r="CC3" s="111"/>
      <c r="CD3" s="112"/>
      <c r="CE3" s="58">
        <f>IF(B3="","",COUNTA(C3:CD3))</f>
        <v>51</v>
      </c>
      <c r="CF3" s="217">
        <f>IF(B3="","",VLOOKUP(B3,ClassificaPunti!B:AI,30,FALSE))</f>
        <v>23</v>
      </c>
      <c r="CG3" s="56">
        <f>IF(CF3="","",IF(CF3=0,0,CE3/CF3))</f>
        <v>2.2173913043478262</v>
      </c>
      <c r="CH3" s="98" t="str">
        <f>B3</f>
        <v>Simone Caneschi</v>
      </c>
      <c r="CI3" s="19">
        <f>CE3</f>
        <v>51</v>
      </c>
      <c r="CJ3" s="19">
        <f>CF3</f>
        <v>23</v>
      </c>
      <c r="CL3" s="209"/>
      <c r="CM3" s="209"/>
      <c r="CN3" s="209"/>
      <c r="CO3" s="209"/>
      <c r="CP3" s="209"/>
      <c r="CQ3" s="20"/>
      <c r="CZ3" s="19"/>
      <c r="DA3" s="19"/>
    </row>
    <row r="4" spans="1:105" ht="15" customHeight="1">
      <c r="A4" s="96">
        <f>IF(B4&lt;&gt;"",A3+1,"")</f>
        <v>2</v>
      </c>
      <c r="B4" s="92" t="s">
        <v>33</v>
      </c>
      <c r="C4" s="118">
        <v>1</v>
      </c>
      <c r="D4" s="83">
        <v>1</v>
      </c>
      <c r="E4" s="83">
        <v>1</v>
      </c>
      <c r="F4" s="83">
        <v>1</v>
      </c>
      <c r="G4" s="139">
        <v>1</v>
      </c>
      <c r="H4" s="135">
        <v>1</v>
      </c>
      <c r="I4" s="83">
        <v>1</v>
      </c>
      <c r="J4" s="83">
        <v>1</v>
      </c>
      <c r="K4" s="83">
        <v>1</v>
      </c>
      <c r="L4" s="139">
        <v>1</v>
      </c>
      <c r="M4" s="135">
        <v>1</v>
      </c>
      <c r="N4" s="83">
        <v>1</v>
      </c>
      <c r="O4" s="83">
        <v>1</v>
      </c>
      <c r="P4" s="83">
        <v>1</v>
      </c>
      <c r="Q4" s="139">
        <v>1</v>
      </c>
      <c r="R4" s="135">
        <v>1</v>
      </c>
      <c r="S4" s="83">
        <v>1</v>
      </c>
      <c r="T4" s="83">
        <v>1</v>
      </c>
      <c r="U4" s="83">
        <v>1</v>
      </c>
      <c r="V4" s="139">
        <v>1</v>
      </c>
      <c r="W4" s="135">
        <v>1</v>
      </c>
      <c r="X4" s="83">
        <v>1</v>
      </c>
      <c r="Y4" s="83">
        <v>1</v>
      </c>
      <c r="Z4" s="83">
        <v>1</v>
      </c>
      <c r="AA4" s="139">
        <v>1</v>
      </c>
      <c r="AB4" s="135">
        <v>1</v>
      </c>
      <c r="AC4" s="83">
        <v>1</v>
      </c>
      <c r="AD4" s="83">
        <v>1</v>
      </c>
      <c r="AE4" s="83">
        <v>1</v>
      </c>
      <c r="AF4" s="139">
        <v>1</v>
      </c>
      <c r="AG4" s="135">
        <v>1</v>
      </c>
      <c r="AH4" s="83">
        <v>1</v>
      </c>
      <c r="AI4" s="83">
        <v>1</v>
      </c>
      <c r="AJ4" s="83">
        <v>1</v>
      </c>
      <c r="AK4" s="139">
        <v>1</v>
      </c>
      <c r="AL4" s="135">
        <v>1</v>
      </c>
      <c r="AM4" s="46"/>
      <c r="AN4" s="46"/>
      <c r="AO4" s="46"/>
      <c r="AP4" s="47"/>
      <c r="AQ4" s="48"/>
      <c r="AR4" s="46"/>
      <c r="AS4" s="46"/>
      <c r="AT4" s="46"/>
      <c r="AU4" s="47"/>
      <c r="AV4" s="48"/>
      <c r="AW4" s="46"/>
      <c r="AX4" s="46"/>
      <c r="AY4" s="46"/>
      <c r="AZ4" s="47"/>
      <c r="BA4" s="48"/>
      <c r="BB4" s="46"/>
      <c r="BC4" s="46"/>
      <c r="BD4" s="46"/>
      <c r="BE4" s="47"/>
      <c r="BF4" s="48"/>
      <c r="BG4" s="46"/>
      <c r="BH4" s="46"/>
      <c r="BI4" s="46"/>
      <c r="BJ4" s="47"/>
      <c r="BK4" s="48"/>
      <c r="BL4" s="46"/>
      <c r="BM4" s="46"/>
      <c r="BN4" s="46"/>
      <c r="BO4" s="47"/>
      <c r="BP4" s="48"/>
      <c r="BQ4" s="46"/>
      <c r="BR4" s="46"/>
      <c r="BS4" s="46"/>
      <c r="BT4" s="47"/>
      <c r="BU4" s="48"/>
      <c r="BV4" s="46"/>
      <c r="BW4" s="46"/>
      <c r="BX4" s="46"/>
      <c r="BY4" s="47"/>
      <c r="BZ4" s="48"/>
      <c r="CA4" s="46"/>
      <c r="CB4" s="46"/>
      <c r="CC4" s="46"/>
      <c r="CD4" s="47"/>
      <c r="CE4" s="59">
        <f>IF(B4="","",COUNTA(C4:CD4))</f>
        <v>36</v>
      </c>
      <c r="CF4" s="218">
        <f>IF(B4="","",VLOOKUP(B4,ClassificaPunti!B:AI,30,FALSE))</f>
        <v>25</v>
      </c>
      <c r="CG4" s="25">
        <f>IF(CF4="","",IF(CF4=0,0,CE4/CF4))</f>
        <v>1.44</v>
      </c>
      <c r="CH4" s="98" t="str">
        <f t="shared" ref="CH4:CH30" si="0">B4</f>
        <v>Leandro Dal Maso</v>
      </c>
      <c r="CI4" s="19">
        <f t="shared" ref="CI4:CI30" si="1">CE4</f>
        <v>36</v>
      </c>
      <c r="CJ4" s="19">
        <f t="shared" ref="CJ4:CJ30" si="2">CF4</f>
        <v>25</v>
      </c>
      <c r="CK4" s="20"/>
      <c r="CL4" s="182" t="str">
        <f>VLOOKUP(CN4,CG3:CJ30,2,FALSE)</f>
        <v>Gabriele Galatolo</v>
      </c>
      <c r="CM4" s="183"/>
      <c r="CN4" s="210">
        <f>MIN(CG3:CG14)</f>
        <v>0.63636363636363635</v>
      </c>
      <c r="CO4" s="196">
        <f>VLOOKUP(CN4,CG3:CJ30,3,FALSE)</f>
        <v>14</v>
      </c>
      <c r="CP4" s="191">
        <f>VLOOKUP(CN4,CG3:CJ30,4,FALSE)</f>
        <v>22</v>
      </c>
      <c r="CQ4" s="20"/>
      <c r="CZ4" s="19"/>
      <c r="DA4" s="19"/>
    </row>
    <row r="5" spans="1:105" ht="15" customHeight="1">
      <c r="A5" s="96">
        <f t="shared" ref="A5:A30" si="3">IF(B5&lt;&gt;"",A4+1,"")</f>
        <v>3</v>
      </c>
      <c r="B5" s="92" t="s">
        <v>43</v>
      </c>
      <c r="C5" s="118">
        <v>1</v>
      </c>
      <c r="D5" s="83">
        <v>1</v>
      </c>
      <c r="E5" s="83">
        <v>1</v>
      </c>
      <c r="F5" s="83">
        <v>1</v>
      </c>
      <c r="G5" s="139">
        <v>1</v>
      </c>
      <c r="H5" s="135">
        <v>1</v>
      </c>
      <c r="I5" s="83">
        <v>1</v>
      </c>
      <c r="J5" s="83">
        <v>1</v>
      </c>
      <c r="K5" s="83">
        <v>1</v>
      </c>
      <c r="L5" s="139">
        <v>1</v>
      </c>
      <c r="M5" s="135">
        <v>1</v>
      </c>
      <c r="N5" s="83">
        <v>1</v>
      </c>
      <c r="O5" s="83">
        <v>1</v>
      </c>
      <c r="P5" s="83">
        <v>1</v>
      </c>
      <c r="Q5" s="139">
        <v>1</v>
      </c>
      <c r="R5" s="135">
        <v>1</v>
      </c>
      <c r="S5" s="83">
        <v>1</v>
      </c>
      <c r="T5" s="83">
        <v>1</v>
      </c>
      <c r="U5" s="83">
        <v>1</v>
      </c>
      <c r="V5" s="139">
        <v>1</v>
      </c>
      <c r="W5" s="135">
        <v>1</v>
      </c>
      <c r="X5" s="83">
        <v>1</v>
      </c>
      <c r="Y5" s="83">
        <v>1</v>
      </c>
      <c r="Z5" s="83">
        <v>1</v>
      </c>
      <c r="AA5" s="139">
        <v>1</v>
      </c>
      <c r="AB5" s="135">
        <v>1</v>
      </c>
      <c r="AC5" s="46"/>
      <c r="AD5" s="46"/>
      <c r="AE5" s="46"/>
      <c r="AF5" s="47"/>
      <c r="AG5" s="48"/>
      <c r="AH5" s="46"/>
      <c r="AI5" s="46"/>
      <c r="AJ5" s="46"/>
      <c r="AK5" s="47"/>
      <c r="AL5" s="48"/>
      <c r="AM5" s="46"/>
      <c r="AN5" s="46"/>
      <c r="AO5" s="46"/>
      <c r="AP5" s="47"/>
      <c r="AQ5" s="48"/>
      <c r="AR5" s="46"/>
      <c r="AS5" s="46"/>
      <c r="AT5" s="46"/>
      <c r="AU5" s="47"/>
      <c r="AV5" s="48"/>
      <c r="AW5" s="46"/>
      <c r="AX5" s="46"/>
      <c r="AY5" s="46"/>
      <c r="AZ5" s="47"/>
      <c r="BA5" s="48"/>
      <c r="BB5" s="46"/>
      <c r="BC5" s="46"/>
      <c r="BD5" s="46"/>
      <c r="BE5" s="47"/>
      <c r="BF5" s="48"/>
      <c r="BG5" s="46"/>
      <c r="BH5" s="46"/>
      <c r="BI5" s="46"/>
      <c r="BJ5" s="47"/>
      <c r="BK5" s="48"/>
      <c r="BL5" s="46"/>
      <c r="BM5" s="46"/>
      <c r="BN5" s="46"/>
      <c r="BO5" s="47"/>
      <c r="BP5" s="48"/>
      <c r="BQ5" s="46"/>
      <c r="BR5" s="46"/>
      <c r="BS5" s="46"/>
      <c r="BT5" s="47"/>
      <c r="BU5" s="48"/>
      <c r="BV5" s="46"/>
      <c r="BW5" s="46"/>
      <c r="BX5" s="46"/>
      <c r="BY5" s="47"/>
      <c r="BZ5" s="48"/>
      <c r="CA5" s="46"/>
      <c r="CB5" s="46"/>
      <c r="CC5" s="46"/>
      <c r="CD5" s="47"/>
      <c r="CE5" s="59">
        <f>IF(B5="","",COUNTA(C5:CD5))</f>
        <v>26</v>
      </c>
      <c r="CF5" s="218">
        <f>IF(B5="","",VLOOKUP(B5,ClassificaPunti!B:AI,30,FALSE))</f>
        <v>17</v>
      </c>
      <c r="CG5" s="25">
        <f>IF(CF5="","",IF(CF5=0,0,CE5/CF5))</f>
        <v>1.5294117647058822</v>
      </c>
      <c r="CH5" s="98" t="str">
        <f t="shared" si="0"/>
        <v>Giancarlo Bachi</v>
      </c>
      <c r="CI5" s="19">
        <f t="shared" si="1"/>
        <v>26</v>
      </c>
      <c r="CJ5" s="19">
        <f t="shared" si="2"/>
        <v>17</v>
      </c>
      <c r="CK5" s="20"/>
      <c r="CL5" s="202"/>
      <c r="CM5" s="203"/>
      <c r="CN5" s="211"/>
      <c r="CO5" s="197"/>
      <c r="CP5" s="199"/>
      <c r="CQ5" s="20"/>
      <c r="CZ5" s="19"/>
      <c r="DA5" s="19"/>
    </row>
    <row r="6" spans="1:105" ht="15" customHeight="1" thickBot="1">
      <c r="A6" s="96">
        <f t="shared" si="3"/>
        <v>4</v>
      </c>
      <c r="B6" s="92" t="s">
        <v>27</v>
      </c>
      <c r="C6" s="118">
        <v>1</v>
      </c>
      <c r="D6" s="83">
        <v>1</v>
      </c>
      <c r="E6" s="83">
        <v>1</v>
      </c>
      <c r="F6" s="83">
        <v>1</v>
      </c>
      <c r="G6" s="139">
        <v>1</v>
      </c>
      <c r="H6" s="135">
        <v>1</v>
      </c>
      <c r="I6" s="83">
        <v>1</v>
      </c>
      <c r="J6" s="83">
        <v>1</v>
      </c>
      <c r="K6" s="83">
        <v>1</v>
      </c>
      <c r="L6" s="139">
        <v>1</v>
      </c>
      <c r="M6" s="147">
        <v>1</v>
      </c>
      <c r="N6" s="83">
        <v>1</v>
      </c>
      <c r="O6" s="83">
        <v>1</v>
      </c>
      <c r="P6" s="83">
        <v>1</v>
      </c>
      <c r="Q6" s="139">
        <v>1</v>
      </c>
      <c r="R6" s="135">
        <v>1</v>
      </c>
      <c r="S6" s="83">
        <v>1</v>
      </c>
      <c r="T6" s="83">
        <v>1</v>
      </c>
      <c r="U6" s="83">
        <v>1</v>
      </c>
      <c r="V6" s="139">
        <v>1</v>
      </c>
      <c r="W6" s="135">
        <v>1</v>
      </c>
      <c r="X6" s="83">
        <v>1</v>
      </c>
      <c r="Y6" s="83">
        <v>1</v>
      </c>
      <c r="Z6" s="83">
        <v>1</v>
      </c>
      <c r="AA6" s="47"/>
      <c r="AB6" s="49"/>
      <c r="AC6" s="46"/>
      <c r="AD6" s="46"/>
      <c r="AE6" s="46"/>
      <c r="AF6" s="47"/>
      <c r="AG6" s="48"/>
      <c r="AH6" s="46"/>
      <c r="AI6" s="46"/>
      <c r="AJ6" s="46"/>
      <c r="AK6" s="47"/>
      <c r="AL6" s="48"/>
      <c r="AM6" s="46"/>
      <c r="AN6" s="46"/>
      <c r="AO6" s="46"/>
      <c r="AP6" s="47"/>
      <c r="AQ6" s="48"/>
      <c r="AR6" s="46"/>
      <c r="AS6" s="46"/>
      <c r="AT6" s="46"/>
      <c r="AU6" s="47"/>
      <c r="AV6" s="48"/>
      <c r="AW6" s="46"/>
      <c r="AX6" s="46"/>
      <c r="AY6" s="46"/>
      <c r="AZ6" s="47"/>
      <c r="BA6" s="48"/>
      <c r="BB6" s="46"/>
      <c r="BC6" s="46"/>
      <c r="BD6" s="46"/>
      <c r="BE6" s="47"/>
      <c r="BF6" s="48"/>
      <c r="BG6" s="46"/>
      <c r="BH6" s="46"/>
      <c r="BI6" s="46"/>
      <c r="BJ6" s="47"/>
      <c r="BK6" s="48"/>
      <c r="BL6" s="46"/>
      <c r="BM6" s="46"/>
      <c r="BN6" s="46"/>
      <c r="BO6" s="47"/>
      <c r="BP6" s="48"/>
      <c r="BQ6" s="46"/>
      <c r="BR6" s="46"/>
      <c r="BS6" s="46"/>
      <c r="BT6" s="47"/>
      <c r="BU6" s="48"/>
      <c r="BV6" s="46"/>
      <c r="BW6" s="46"/>
      <c r="BX6" s="46"/>
      <c r="BY6" s="47"/>
      <c r="BZ6" s="48"/>
      <c r="CA6" s="46"/>
      <c r="CB6" s="46"/>
      <c r="CC6" s="46"/>
      <c r="CD6" s="47"/>
      <c r="CE6" s="59">
        <f>IF(B6="","",COUNTA(C6:CD6))</f>
        <v>24</v>
      </c>
      <c r="CF6" s="218">
        <f>IF(B6="","",VLOOKUP(B6,ClassificaPunti!B:AI,30,FALSE))</f>
        <v>14</v>
      </c>
      <c r="CG6" s="25">
        <f>IF(CF6="","",IF(CF6=0,0,CE6/CF6))</f>
        <v>1.7142857142857142</v>
      </c>
      <c r="CH6" s="98" t="str">
        <f t="shared" si="0"/>
        <v>Alessio Fagioli</v>
      </c>
      <c r="CI6" s="19">
        <f t="shared" si="1"/>
        <v>24</v>
      </c>
      <c r="CJ6" s="19">
        <f t="shared" si="2"/>
        <v>14</v>
      </c>
      <c r="CK6" s="22"/>
      <c r="CL6" s="184"/>
      <c r="CM6" s="185"/>
      <c r="CN6" s="212"/>
      <c r="CO6" s="198"/>
      <c r="CP6" s="192"/>
      <c r="CQ6" s="20"/>
      <c r="CZ6" s="19"/>
      <c r="DA6" s="19"/>
    </row>
    <row r="7" spans="1:105" ht="15" customHeight="1">
      <c r="A7" s="96">
        <f t="shared" si="3"/>
        <v>5</v>
      </c>
      <c r="B7" s="92" t="s">
        <v>34</v>
      </c>
      <c r="C7" s="118">
        <v>1</v>
      </c>
      <c r="D7" s="83">
        <v>1</v>
      </c>
      <c r="E7" s="83">
        <v>1</v>
      </c>
      <c r="F7" s="83">
        <v>1</v>
      </c>
      <c r="G7" s="139">
        <v>1</v>
      </c>
      <c r="H7" s="135">
        <v>1</v>
      </c>
      <c r="I7" s="83">
        <v>1</v>
      </c>
      <c r="J7" s="83">
        <v>1</v>
      </c>
      <c r="K7" s="83">
        <v>1</v>
      </c>
      <c r="L7" s="139">
        <v>1</v>
      </c>
      <c r="M7" s="147">
        <v>1</v>
      </c>
      <c r="N7" s="83">
        <v>1</v>
      </c>
      <c r="O7" s="83">
        <v>1</v>
      </c>
      <c r="P7" s="83">
        <v>1</v>
      </c>
      <c r="Q7" s="139">
        <v>1</v>
      </c>
      <c r="R7" s="135">
        <v>1</v>
      </c>
      <c r="S7" s="83">
        <v>1</v>
      </c>
      <c r="T7" s="83">
        <v>1</v>
      </c>
      <c r="U7" s="83">
        <v>1</v>
      </c>
      <c r="V7" s="139">
        <v>1</v>
      </c>
      <c r="W7" s="135">
        <v>1</v>
      </c>
      <c r="X7" s="83">
        <v>1</v>
      </c>
      <c r="Y7" s="83">
        <v>1</v>
      </c>
      <c r="Z7" s="83">
        <v>1</v>
      </c>
      <c r="AA7" s="47"/>
      <c r="AB7" s="49"/>
      <c r="AC7" s="46"/>
      <c r="AD7" s="46"/>
      <c r="AE7" s="46"/>
      <c r="AF7" s="47"/>
      <c r="AG7" s="48"/>
      <c r="AH7" s="46"/>
      <c r="AI7" s="46"/>
      <c r="AJ7" s="46"/>
      <c r="AK7" s="47"/>
      <c r="AL7" s="48"/>
      <c r="AM7" s="46"/>
      <c r="AN7" s="46"/>
      <c r="AO7" s="46"/>
      <c r="AP7" s="47"/>
      <c r="AQ7" s="48"/>
      <c r="AR7" s="46"/>
      <c r="AS7" s="46"/>
      <c r="AT7" s="46"/>
      <c r="AU7" s="47"/>
      <c r="AV7" s="48"/>
      <c r="AW7" s="46"/>
      <c r="AX7" s="46"/>
      <c r="AY7" s="46"/>
      <c r="AZ7" s="47"/>
      <c r="BA7" s="48"/>
      <c r="BB7" s="46"/>
      <c r="BC7" s="46"/>
      <c r="BD7" s="46"/>
      <c r="BE7" s="47"/>
      <c r="BF7" s="48"/>
      <c r="BG7" s="46"/>
      <c r="BH7" s="46"/>
      <c r="BI7" s="46"/>
      <c r="BJ7" s="47"/>
      <c r="BK7" s="48"/>
      <c r="BL7" s="46"/>
      <c r="BM7" s="46"/>
      <c r="BN7" s="46"/>
      <c r="BO7" s="47"/>
      <c r="BP7" s="48"/>
      <c r="BQ7" s="46"/>
      <c r="BR7" s="46"/>
      <c r="BS7" s="46"/>
      <c r="BT7" s="47"/>
      <c r="BU7" s="48"/>
      <c r="BV7" s="46"/>
      <c r="BW7" s="46"/>
      <c r="BX7" s="46"/>
      <c r="BY7" s="47"/>
      <c r="BZ7" s="48"/>
      <c r="CA7" s="46"/>
      <c r="CB7" s="46"/>
      <c r="CC7" s="46"/>
      <c r="CD7" s="47"/>
      <c r="CE7" s="59">
        <f>IF(B7="","",COUNTA(C7:CD7))</f>
        <v>24</v>
      </c>
      <c r="CF7" s="218">
        <f>IF(B7="","",VLOOKUP(B7,ClassificaPunti!B:AI,30,FALSE))</f>
        <v>19</v>
      </c>
      <c r="CG7" s="25">
        <f>IF(CF7="","",IF(CF7=0,0,CE7/CF7))</f>
        <v>1.263157894736842</v>
      </c>
      <c r="CH7" s="98" t="str">
        <f t="shared" si="0"/>
        <v>Alessio Sinigaglia</v>
      </c>
      <c r="CI7" s="19">
        <f t="shared" si="1"/>
        <v>24</v>
      </c>
      <c r="CJ7" s="19">
        <f t="shared" si="2"/>
        <v>19</v>
      </c>
      <c r="CK7" s="20"/>
      <c r="CL7" s="180" t="s">
        <v>66</v>
      </c>
      <c r="CM7" s="180"/>
      <c r="CN7" s="180"/>
      <c r="CO7" s="180"/>
      <c r="CP7" s="180"/>
      <c r="CQ7" s="20"/>
      <c r="CZ7" s="19"/>
      <c r="DA7" s="19"/>
    </row>
    <row r="8" spans="1:105" ht="16" customHeight="1">
      <c r="A8" s="96">
        <f t="shared" si="3"/>
        <v>6</v>
      </c>
      <c r="B8" s="92" t="s">
        <v>30</v>
      </c>
      <c r="C8" s="118">
        <v>1</v>
      </c>
      <c r="D8" s="83">
        <v>1</v>
      </c>
      <c r="E8" s="83">
        <v>1</v>
      </c>
      <c r="F8" s="83">
        <v>1</v>
      </c>
      <c r="G8" s="139">
        <v>1</v>
      </c>
      <c r="H8" s="135">
        <v>1</v>
      </c>
      <c r="I8" s="83">
        <v>1</v>
      </c>
      <c r="J8" s="83">
        <v>1</v>
      </c>
      <c r="K8" s="83">
        <v>1</v>
      </c>
      <c r="L8" s="139">
        <v>1</v>
      </c>
      <c r="M8" s="147">
        <v>1</v>
      </c>
      <c r="N8" s="83">
        <v>1</v>
      </c>
      <c r="O8" s="83">
        <v>1</v>
      </c>
      <c r="P8" s="83">
        <v>1</v>
      </c>
      <c r="Q8" s="139">
        <v>1</v>
      </c>
      <c r="R8" s="135">
        <v>1</v>
      </c>
      <c r="S8" s="83">
        <v>1</v>
      </c>
      <c r="T8" s="83">
        <v>1</v>
      </c>
      <c r="U8" s="83">
        <v>1</v>
      </c>
      <c r="V8" s="139">
        <v>1</v>
      </c>
      <c r="W8" s="135">
        <v>1</v>
      </c>
      <c r="X8" s="46"/>
      <c r="Y8" s="46"/>
      <c r="Z8" s="46"/>
      <c r="AA8" s="47"/>
      <c r="AB8" s="49"/>
      <c r="AC8" s="46"/>
      <c r="AD8" s="46"/>
      <c r="AE8" s="46"/>
      <c r="AF8" s="47"/>
      <c r="AG8" s="48"/>
      <c r="AH8" s="46"/>
      <c r="AI8" s="46"/>
      <c r="AJ8" s="46"/>
      <c r="AK8" s="47"/>
      <c r="AL8" s="48"/>
      <c r="AM8" s="46"/>
      <c r="AN8" s="46"/>
      <c r="AO8" s="46"/>
      <c r="AP8" s="47"/>
      <c r="AQ8" s="48"/>
      <c r="AR8" s="46"/>
      <c r="AS8" s="46"/>
      <c r="AT8" s="46"/>
      <c r="AU8" s="47"/>
      <c r="AV8" s="48"/>
      <c r="AW8" s="46"/>
      <c r="AX8" s="46"/>
      <c r="AY8" s="46"/>
      <c r="AZ8" s="47"/>
      <c r="BA8" s="48"/>
      <c r="BB8" s="46"/>
      <c r="BC8" s="46"/>
      <c r="BD8" s="46"/>
      <c r="BE8" s="47"/>
      <c r="BF8" s="48"/>
      <c r="BG8" s="46"/>
      <c r="BH8" s="46"/>
      <c r="BI8" s="46"/>
      <c r="BJ8" s="47"/>
      <c r="BK8" s="48"/>
      <c r="BL8" s="46"/>
      <c r="BM8" s="46"/>
      <c r="BN8" s="46"/>
      <c r="BO8" s="47"/>
      <c r="BP8" s="48"/>
      <c r="BQ8" s="46"/>
      <c r="BR8" s="46"/>
      <c r="BS8" s="46"/>
      <c r="BT8" s="47"/>
      <c r="BU8" s="48"/>
      <c r="BV8" s="46"/>
      <c r="BW8" s="46"/>
      <c r="BX8" s="46"/>
      <c r="BY8" s="47"/>
      <c r="BZ8" s="48"/>
      <c r="CA8" s="46"/>
      <c r="CB8" s="46"/>
      <c r="CC8" s="46"/>
      <c r="CD8" s="47"/>
      <c r="CE8" s="59">
        <f>IF(B8="","",COUNTA(C8:CD8))</f>
        <v>21</v>
      </c>
      <c r="CF8" s="218">
        <f>IF(B8="","",VLOOKUP(B8,ClassificaPunti!B:AI,30,FALSE))</f>
        <v>23</v>
      </c>
      <c r="CG8" s="25">
        <f>IF(CF8="","",IF(CF8=0,0,CE8/CF8))</f>
        <v>0.91304347826086951</v>
      </c>
      <c r="CH8" s="98" t="str">
        <f t="shared" si="0"/>
        <v>Dario Laucci</v>
      </c>
      <c r="CI8" s="19">
        <f t="shared" si="1"/>
        <v>21</v>
      </c>
      <c r="CJ8" s="19">
        <f t="shared" si="2"/>
        <v>23</v>
      </c>
      <c r="CK8" s="20"/>
      <c r="CL8" s="86"/>
      <c r="CM8" s="86"/>
      <c r="CN8" s="90"/>
      <c r="CO8" s="91"/>
      <c r="CP8" s="89"/>
      <c r="CQ8" s="20"/>
      <c r="CZ8" s="19"/>
      <c r="DA8" s="19"/>
    </row>
    <row r="9" spans="1:105" ht="15">
      <c r="A9" s="96">
        <f t="shared" si="3"/>
        <v>7</v>
      </c>
      <c r="B9" s="92" t="s">
        <v>42</v>
      </c>
      <c r="C9" s="118">
        <v>1</v>
      </c>
      <c r="D9" s="83">
        <v>1</v>
      </c>
      <c r="E9" s="83">
        <v>1</v>
      </c>
      <c r="F9" s="83">
        <v>1</v>
      </c>
      <c r="G9" s="139">
        <v>1</v>
      </c>
      <c r="H9" s="135">
        <v>1</v>
      </c>
      <c r="I9" s="83">
        <v>1</v>
      </c>
      <c r="J9" s="83">
        <v>1</v>
      </c>
      <c r="K9" s="83">
        <v>1</v>
      </c>
      <c r="L9" s="139">
        <v>1</v>
      </c>
      <c r="M9" s="147">
        <v>1</v>
      </c>
      <c r="N9" s="83">
        <v>1</v>
      </c>
      <c r="O9" s="83">
        <v>1</v>
      </c>
      <c r="P9" s="83">
        <v>1</v>
      </c>
      <c r="Q9" s="139">
        <v>1</v>
      </c>
      <c r="R9" s="135">
        <v>1</v>
      </c>
      <c r="S9" s="83">
        <v>1</v>
      </c>
      <c r="T9" s="83">
        <v>1</v>
      </c>
      <c r="U9" s="46"/>
      <c r="V9" s="47"/>
      <c r="W9" s="48"/>
      <c r="X9" s="46"/>
      <c r="Y9" s="46"/>
      <c r="Z9" s="46"/>
      <c r="AA9" s="47"/>
      <c r="AB9" s="49"/>
      <c r="AC9" s="46"/>
      <c r="AD9" s="46"/>
      <c r="AE9" s="46"/>
      <c r="AF9" s="47"/>
      <c r="AG9" s="48"/>
      <c r="AH9" s="46"/>
      <c r="AI9" s="46"/>
      <c r="AJ9" s="46"/>
      <c r="AK9" s="47"/>
      <c r="AL9" s="48"/>
      <c r="AM9" s="46"/>
      <c r="AN9" s="46"/>
      <c r="AO9" s="46"/>
      <c r="AP9" s="47"/>
      <c r="AQ9" s="48"/>
      <c r="AR9" s="46"/>
      <c r="AS9" s="46"/>
      <c r="AT9" s="46"/>
      <c r="AU9" s="47"/>
      <c r="AV9" s="48"/>
      <c r="AW9" s="46"/>
      <c r="AX9" s="46"/>
      <c r="AY9" s="46"/>
      <c r="AZ9" s="47"/>
      <c r="BA9" s="48"/>
      <c r="BB9" s="46"/>
      <c r="BC9" s="46"/>
      <c r="BD9" s="46"/>
      <c r="BE9" s="47"/>
      <c r="BF9" s="48"/>
      <c r="BG9" s="46"/>
      <c r="BH9" s="46"/>
      <c r="BI9" s="46"/>
      <c r="BJ9" s="47"/>
      <c r="BK9" s="48"/>
      <c r="BL9" s="46"/>
      <c r="BM9" s="46"/>
      <c r="BN9" s="46"/>
      <c r="BO9" s="47"/>
      <c r="BP9" s="48"/>
      <c r="BQ9" s="46"/>
      <c r="BR9" s="46"/>
      <c r="BS9" s="46"/>
      <c r="BT9" s="47"/>
      <c r="BU9" s="48"/>
      <c r="BV9" s="46"/>
      <c r="BW9" s="46"/>
      <c r="BX9" s="46"/>
      <c r="BY9" s="47"/>
      <c r="BZ9" s="48"/>
      <c r="CA9" s="46"/>
      <c r="CB9" s="46"/>
      <c r="CC9" s="46"/>
      <c r="CD9" s="47"/>
      <c r="CE9" s="59">
        <f>IF(B9="","",COUNTA(C9:CD9))</f>
        <v>18</v>
      </c>
      <c r="CF9" s="218">
        <f>IF(B9="","",VLOOKUP(B9,ClassificaPunti!B:AI,30,FALSE))</f>
        <v>24</v>
      </c>
      <c r="CG9" s="25">
        <f>IF(CF9="","",IF(CF9=0,0,CE9/CF9))</f>
        <v>0.75</v>
      </c>
      <c r="CH9" s="98" t="str">
        <f t="shared" si="0"/>
        <v>Francesco Dini</v>
      </c>
      <c r="CI9" s="19">
        <f t="shared" si="1"/>
        <v>18</v>
      </c>
      <c r="CJ9" s="19">
        <f t="shared" si="2"/>
        <v>24</v>
      </c>
      <c r="CK9" s="20"/>
      <c r="CQ9" s="20"/>
      <c r="CZ9" s="19"/>
      <c r="DA9" s="19"/>
    </row>
    <row r="10" spans="1:105" ht="15">
      <c r="A10" s="96">
        <f t="shared" si="3"/>
        <v>8</v>
      </c>
      <c r="B10" s="92" t="s">
        <v>67</v>
      </c>
      <c r="C10" s="118">
        <v>1</v>
      </c>
      <c r="D10" s="83">
        <v>1</v>
      </c>
      <c r="E10" s="83">
        <v>1</v>
      </c>
      <c r="F10" s="83">
        <v>1</v>
      </c>
      <c r="G10" s="139">
        <v>1</v>
      </c>
      <c r="H10" s="135">
        <v>1</v>
      </c>
      <c r="I10" s="83">
        <v>1</v>
      </c>
      <c r="J10" s="83">
        <v>1</v>
      </c>
      <c r="K10" s="83">
        <v>1</v>
      </c>
      <c r="L10" s="139">
        <v>1</v>
      </c>
      <c r="M10" s="147">
        <v>1</v>
      </c>
      <c r="N10" s="83">
        <v>1</v>
      </c>
      <c r="O10" s="83">
        <v>1</v>
      </c>
      <c r="P10" s="83">
        <v>1</v>
      </c>
      <c r="Q10" s="139">
        <v>1</v>
      </c>
      <c r="R10" s="135">
        <v>1</v>
      </c>
      <c r="S10" s="83">
        <v>1</v>
      </c>
      <c r="T10" s="46"/>
      <c r="U10" s="46"/>
      <c r="V10" s="47"/>
      <c r="W10" s="48"/>
      <c r="X10" s="46"/>
      <c r="Y10" s="46"/>
      <c r="Z10" s="46"/>
      <c r="AA10" s="47"/>
      <c r="AB10" s="49"/>
      <c r="AC10" s="46"/>
      <c r="AD10" s="46"/>
      <c r="AE10" s="46"/>
      <c r="AF10" s="47"/>
      <c r="AG10" s="48"/>
      <c r="AH10" s="46"/>
      <c r="AI10" s="46"/>
      <c r="AJ10" s="46"/>
      <c r="AK10" s="47"/>
      <c r="AL10" s="48"/>
      <c r="AM10" s="46"/>
      <c r="AN10" s="46"/>
      <c r="AO10" s="46"/>
      <c r="AP10" s="47"/>
      <c r="AQ10" s="48"/>
      <c r="AR10" s="46"/>
      <c r="AS10" s="46"/>
      <c r="AT10" s="46"/>
      <c r="AU10" s="47"/>
      <c r="AV10" s="48"/>
      <c r="AW10" s="46"/>
      <c r="AX10" s="46"/>
      <c r="AY10" s="46"/>
      <c r="AZ10" s="47"/>
      <c r="BA10" s="48"/>
      <c r="BB10" s="46"/>
      <c r="BC10" s="46"/>
      <c r="BD10" s="46"/>
      <c r="BE10" s="47"/>
      <c r="BF10" s="48"/>
      <c r="BG10" s="46"/>
      <c r="BH10" s="46"/>
      <c r="BI10" s="46"/>
      <c r="BJ10" s="47"/>
      <c r="BK10" s="48"/>
      <c r="BL10" s="46"/>
      <c r="BM10" s="46"/>
      <c r="BN10" s="46"/>
      <c r="BO10" s="47"/>
      <c r="BP10" s="48"/>
      <c r="BQ10" s="46"/>
      <c r="BR10" s="46"/>
      <c r="BS10" s="46"/>
      <c r="BT10" s="47"/>
      <c r="BU10" s="48"/>
      <c r="BV10" s="46"/>
      <c r="BW10" s="46"/>
      <c r="BX10" s="46"/>
      <c r="BY10" s="47"/>
      <c r="BZ10" s="48"/>
      <c r="CA10" s="46"/>
      <c r="CB10" s="46"/>
      <c r="CC10" s="46"/>
      <c r="CD10" s="47"/>
      <c r="CE10" s="59">
        <f>IF(B10="","",COUNTA(C10:CD10))</f>
        <v>17</v>
      </c>
      <c r="CF10" s="218">
        <f>IF(B10="","",VLOOKUP(B10,ClassificaPunti!B:AI,30,FALSE))</f>
        <v>19</v>
      </c>
      <c r="CG10" s="25">
        <f>IF(CF10="","",IF(CF10=0,0,CE10/CF10))</f>
        <v>0.89473684210526316</v>
      </c>
      <c r="CH10" s="98" t="str">
        <f t="shared" si="0"/>
        <v>Benza</v>
      </c>
      <c r="CI10" s="19">
        <f t="shared" si="1"/>
        <v>17</v>
      </c>
      <c r="CJ10" s="19">
        <f t="shared" si="2"/>
        <v>19</v>
      </c>
      <c r="CK10" s="22"/>
      <c r="CL10" s="21"/>
      <c r="CM10" s="20"/>
      <c r="CP10" s="20"/>
      <c r="CQ10" s="20"/>
      <c r="CZ10" s="19"/>
      <c r="DA10" s="19"/>
    </row>
    <row r="11" spans="1:105" ht="15">
      <c r="A11" s="96">
        <f t="shared" si="3"/>
        <v>9</v>
      </c>
      <c r="B11" s="92" t="s">
        <v>37</v>
      </c>
      <c r="C11" s="118">
        <v>1</v>
      </c>
      <c r="D11" s="83">
        <v>1</v>
      </c>
      <c r="E11" s="83">
        <v>1</v>
      </c>
      <c r="F11" s="83">
        <v>1</v>
      </c>
      <c r="G11" s="139">
        <v>1</v>
      </c>
      <c r="H11" s="135">
        <v>1</v>
      </c>
      <c r="I11" s="83">
        <v>1</v>
      </c>
      <c r="J11" s="83">
        <v>1</v>
      </c>
      <c r="K11" s="83">
        <v>1</v>
      </c>
      <c r="L11" s="139">
        <v>1</v>
      </c>
      <c r="M11" s="147">
        <v>1</v>
      </c>
      <c r="N11" s="83">
        <v>1</v>
      </c>
      <c r="O11" s="83">
        <v>1</v>
      </c>
      <c r="P11" s="83">
        <v>1</v>
      </c>
      <c r="Q11" s="139">
        <v>1</v>
      </c>
      <c r="R11" s="135">
        <v>1</v>
      </c>
      <c r="S11" s="83">
        <v>1</v>
      </c>
      <c r="T11" s="46"/>
      <c r="U11" s="46"/>
      <c r="V11" s="47"/>
      <c r="W11" s="48"/>
      <c r="X11" s="46"/>
      <c r="Y11" s="46"/>
      <c r="Z11" s="46"/>
      <c r="AA11" s="47"/>
      <c r="AB11" s="49"/>
      <c r="AC11" s="46"/>
      <c r="AD11" s="46"/>
      <c r="AE11" s="46"/>
      <c r="AF11" s="47"/>
      <c r="AG11" s="48"/>
      <c r="AH11" s="46"/>
      <c r="AI11" s="46"/>
      <c r="AJ11" s="46"/>
      <c r="AK11" s="47"/>
      <c r="AL11" s="48"/>
      <c r="AM11" s="46"/>
      <c r="AN11" s="46"/>
      <c r="AO11" s="46"/>
      <c r="AP11" s="47"/>
      <c r="AQ11" s="48"/>
      <c r="AR11" s="46"/>
      <c r="AS11" s="46"/>
      <c r="AT11" s="46"/>
      <c r="AU11" s="47"/>
      <c r="AV11" s="48"/>
      <c r="AW11" s="46"/>
      <c r="AX11" s="46"/>
      <c r="AY11" s="46"/>
      <c r="AZ11" s="47"/>
      <c r="BA11" s="48"/>
      <c r="BB11" s="46"/>
      <c r="BC11" s="46"/>
      <c r="BD11" s="46"/>
      <c r="BE11" s="47"/>
      <c r="BF11" s="48"/>
      <c r="BG11" s="46"/>
      <c r="BH11" s="46"/>
      <c r="BI11" s="46"/>
      <c r="BJ11" s="47"/>
      <c r="BK11" s="48"/>
      <c r="BL11" s="46"/>
      <c r="BM11" s="46"/>
      <c r="BN11" s="46"/>
      <c r="BO11" s="47"/>
      <c r="BP11" s="48"/>
      <c r="BQ11" s="46"/>
      <c r="BR11" s="46"/>
      <c r="BS11" s="46"/>
      <c r="BT11" s="47"/>
      <c r="BU11" s="48"/>
      <c r="BV11" s="46"/>
      <c r="BW11" s="46"/>
      <c r="BX11" s="46"/>
      <c r="BY11" s="47"/>
      <c r="BZ11" s="48"/>
      <c r="CA11" s="46"/>
      <c r="CB11" s="46"/>
      <c r="CC11" s="46"/>
      <c r="CD11" s="47"/>
      <c r="CE11" s="59">
        <f>IF(B11="","",COUNTA(C11:CD11))</f>
        <v>17</v>
      </c>
      <c r="CF11" s="218">
        <f>IF(B11="","",VLOOKUP(B11,ClassificaPunti!B:AI,30,FALSE))</f>
        <v>18</v>
      </c>
      <c r="CG11" s="25">
        <f>IF(CF11="","",IF(CF11=0,0,CE11/CF11))</f>
        <v>0.94444444444444442</v>
      </c>
      <c r="CH11" s="98" t="str">
        <f t="shared" si="0"/>
        <v>Michele Barbieri</v>
      </c>
      <c r="CI11" s="19">
        <f t="shared" si="1"/>
        <v>17</v>
      </c>
      <c r="CJ11" s="19">
        <f t="shared" si="2"/>
        <v>18</v>
      </c>
      <c r="CK11" s="22"/>
      <c r="CL11" s="21"/>
      <c r="CM11" s="20"/>
      <c r="CP11" s="20"/>
      <c r="CQ11" s="20"/>
      <c r="CZ11" s="19"/>
      <c r="DA11" s="19"/>
    </row>
    <row r="12" spans="1:105" ht="15">
      <c r="A12" s="96">
        <f t="shared" si="3"/>
        <v>10</v>
      </c>
      <c r="B12" s="92" t="s">
        <v>32</v>
      </c>
      <c r="C12" s="118">
        <v>1</v>
      </c>
      <c r="D12" s="83">
        <v>1</v>
      </c>
      <c r="E12" s="83">
        <v>1</v>
      </c>
      <c r="F12" s="83">
        <v>1</v>
      </c>
      <c r="G12" s="139">
        <v>1</v>
      </c>
      <c r="H12" s="135">
        <v>1</v>
      </c>
      <c r="I12" s="83">
        <v>1</v>
      </c>
      <c r="J12" s="83">
        <v>1</v>
      </c>
      <c r="K12" s="83">
        <v>1</v>
      </c>
      <c r="L12" s="139">
        <v>1</v>
      </c>
      <c r="M12" s="147">
        <v>1</v>
      </c>
      <c r="N12" s="83">
        <v>1</v>
      </c>
      <c r="O12" s="83">
        <v>1</v>
      </c>
      <c r="P12" s="83">
        <v>1</v>
      </c>
      <c r="Q12" s="139">
        <v>1</v>
      </c>
      <c r="R12" s="135">
        <v>1</v>
      </c>
      <c r="S12" s="46"/>
      <c r="T12" s="46"/>
      <c r="U12" s="46"/>
      <c r="V12" s="47"/>
      <c r="W12" s="48"/>
      <c r="X12" s="46"/>
      <c r="Y12" s="46"/>
      <c r="Z12" s="46"/>
      <c r="AA12" s="47"/>
      <c r="AB12" s="49"/>
      <c r="AC12" s="46"/>
      <c r="AD12" s="46"/>
      <c r="AE12" s="46"/>
      <c r="AF12" s="47"/>
      <c r="AG12" s="48"/>
      <c r="AH12" s="46"/>
      <c r="AI12" s="46"/>
      <c r="AJ12" s="46"/>
      <c r="AK12" s="47"/>
      <c r="AL12" s="48"/>
      <c r="AM12" s="46"/>
      <c r="AN12" s="46"/>
      <c r="AO12" s="46"/>
      <c r="AP12" s="47"/>
      <c r="AQ12" s="48"/>
      <c r="AR12" s="46"/>
      <c r="AS12" s="46"/>
      <c r="AT12" s="46"/>
      <c r="AU12" s="47"/>
      <c r="AV12" s="48"/>
      <c r="AW12" s="46"/>
      <c r="AX12" s="46"/>
      <c r="AY12" s="46"/>
      <c r="AZ12" s="47"/>
      <c r="BA12" s="48"/>
      <c r="BB12" s="46"/>
      <c r="BC12" s="46"/>
      <c r="BD12" s="46"/>
      <c r="BE12" s="47"/>
      <c r="BF12" s="48"/>
      <c r="BG12" s="46"/>
      <c r="BH12" s="46"/>
      <c r="BI12" s="46"/>
      <c r="BJ12" s="47"/>
      <c r="BK12" s="48"/>
      <c r="BL12" s="46"/>
      <c r="BM12" s="46"/>
      <c r="BN12" s="46"/>
      <c r="BO12" s="47"/>
      <c r="BP12" s="48"/>
      <c r="BQ12" s="46"/>
      <c r="BR12" s="46"/>
      <c r="BS12" s="46"/>
      <c r="BT12" s="47"/>
      <c r="BU12" s="48"/>
      <c r="BV12" s="46"/>
      <c r="BW12" s="46"/>
      <c r="BX12" s="46"/>
      <c r="BY12" s="47"/>
      <c r="BZ12" s="48"/>
      <c r="CA12" s="46"/>
      <c r="CB12" s="46"/>
      <c r="CC12" s="46"/>
      <c r="CD12" s="47"/>
      <c r="CE12" s="59">
        <f>IF(B12="","",COUNTA(C12:CD12))</f>
        <v>16</v>
      </c>
      <c r="CF12" s="218">
        <f>IF(B12="","",VLOOKUP(B12,ClassificaPunti!B:AI,30,FALSE))</f>
        <v>24</v>
      </c>
      <c r="CG12" s="25">
        <f>IF(CF12="","",IF(CF12=0,0,CE12/CF12))</f>
        <v>0.66666666666666663</v>
      </c>
      <c r="CH12" s="98" t="str">
        <f t="shared" si="0"/>
        <v>Daniele Bonicoli</v>
      </c>
      <c r="CI12" s="19">
        <f t="shared" si="1"/>
        <v>16</v>
      </c>
      <c r="CJ12" s="19">
        <f t="shared" si="2"/>
        <v>24</v>
      </c>
      <c r="CK12" s="22"/>
      <c r="CL12" s="21"/>
      <c r="CM12" s="20"/>
      <c r="CP12" s="20"/>
      <c r="CQ12" s="20"/>
      <c r="CZ12" s="19"/>
      <c r="DA12" s="19"/>
    </row>
    <row r="13" spans="1:105" ht="15">
      <c r="A13" s="96">
        <f t="shared" si="3"/>
        <v>11</v>
      </c>
      <c r="B13" s="92" t="s">
        <v>31</v>
      </c>
      <c r="C13" s="118">
        <v>1</v>
      </c>
      <c r="D13" s="83">
        <v>1</v>
      </c>
      <c r="E13" s="83">
        <v>1</v>
      </c>
      <c r="F13" s="83">
        <v>1</v>
      </c>
      <c r="G13" s="139">
        <v>1</v>
      </c>
      <c r="H13" s="135">
        <v>1</v>
      </c>
      <c r="I13" s="83">
        <v>1</v>
      </c>
      <c r="J13" s="83">
        <v>1</v>
      </c>
      <c r="K13" s="83">
        <v>1</v>
      </c>
      <c r="L13" s="139">
        <v>1</v>
      </c>
      <c r="M13" s="147">
        <v>1</v>
      </c>
      <c r="N13" s="83">
        <v>1</v>
      </c>
      <c r="O13" s="83">
        <v>1</v>
      </c>
      <c r="P13" s="83">
        <v>1</v>
      </c>
      <c r="Q13" s="47"/>
      <c r="R13" s="49"/>
      <c r="S13" s="46"/>
      <c r="T13" s="46"/>
      <c r="U13" s="46"/>
      <c r="V13" s="47"/>
      <c r="W13" s="48"/>
      <c r="X13" s="46"/>
      <c r="Y13" s="46"/>
      <c r="Z13" s="46"/>
      <c r="AA13" s="47"/>
      <c r="AB13" s="49"/>
      <c r="AC13" s="46"/>
      <c r="AD13" s="46"/>
      <c r="AE13" s="46"/>
      <c r="AF13" s="47"/>
      <c r="AG13" s="48"/>
      <c r="AH13" s="46"/>
      <c r="AI13" s="46"/>
      <c r="AJ13" s="46"/>
      <c r="AK13" s="47"/>
      <c r="AL13" s="48"/>
      <c r="AM13" s="46"/>
      <c r="AN13" s="46"/>
      <c r="AO13" s="46"/>
      <c r="AP13" s="47"/>
      <c r="AQ13" s="48"/>
      <c r="AR13" s="46"/>
      <c r="AS13" s="46"/>
      <c r="AT13" s="46"/>
      <c r="AU13" s="47"/>
      <c r="AV13" s="48"/>
      <c r="AW13" s="46"/>
      <c r="AX13" s="46"/>
      <c r="AY13" s="46"/>
      <c r="AZ13" s="47"/>
      <c r="BA13" s="48"/>
      <c r="BB13" s="46"/>
      <c r="BC13" s="46"/>
      <c r="BD13" s="46"/>
      <c r="BE13" s="47"/>
      <c r="BF13" s="48"/>
      <c r="BG13" s="46"/>
      <c r="BH13" s="46"/>
      <c r="BI13" s="46"/>
      <c r="BJ13" s="47"/>
      <c r="BK13" s="48"/>
      <c r="BL13" s="46"/>
      <c r="BM13" s="46"/>
      <c r="BN13" s="46"/>
      <c r="BO13" s="47"/>
      <c r="BP13" s="48"/>
      <c r="BQ13" s="46"/>
      <c r="BR13" s="46"/>
      <c r="BS13" s="46"/>
      <c r="BT13" s="47"/>
      <c r="BU13" s="48"/>
      <c r="BV13" s="46"/>
      <c r="BW13" s="46"/>
      <c r="BX13" s="46"/>
      <c r="BY13" s="47"/>
      <c r="BZ13" s="48"/>
      <c r="CA13" s="46"/>
      <c r="CB13" s="46"/>
      <c r="CC13" s="46"/>
      <c r="CD13" s="47"/>
      <c r="CE13" s="59">
        <f>IF(B13="","",COUNTA(C13:CD13))</f>
        <v>14</v>
      </c>
      <c r="CF13" s="218">
        <f>IF(B13="","",VLOOKUP(B13,ClassificaPunti!B:AI,30,FALSE))</f>
        <v>22</v>
      </c>
      <c r="CG13" s="25">
        <f>IF(CF13="","",IF(CF13=0,0,CE13/CF13))</f>
        <v>0.63636363636363635</v>
      </c>
      <c r="CH13" s="98" t="str">
        <f t="shared" si="0"/>
        <v>Gabriele Galatolo</v>
      </c>
      <c r="CI13" s="19">
        <f t="shared" si="1"/>
        <v>14</v>
      </c>
      <c r="CJ13" s="19">
        <f t="shared" si="2"/>
        <v>22</v>
      </c>
      <c r="CK13" s="20"/>
      <c r="CL13" s="200" t="s">
        <v>56</v>
      </c>
      <c r="CM13" s="200"/>
      <c r="CN13" s="200" t="s">
        <v>55</v>
      </c>
      <c r="CO13" s="200" t="s">
        <v>53</v>
      </c>
      <c r="CP13" s="200" t="s">
        <v>52</v>
      </c>
      <c r="CQ13" s="20"/>
      <c r="CZ13" s="19"/>
      <c r="DA13" s="19"/>
    </row>
    <row r="14" spans="1:105" ht="15" customHeight="1" thickBot="1">
      <c r="A14" s="96">
        <f t="shared" si="3"/>
        <v>12</v>
      </c>
      <c r="B14" s="92" t="s">
        <v>35</v>
      </c>
      <c r="C14" s="118">
        <v>1</v>
      </c>
      <c r="D14" s="83">
        <v>1</v>
      </c>
      <c r="E14" s="83">
        <v>1</v>
      </c>
      <c r="F14" s="83">
        <v>1</v>
      </c>
      <c r="G14" s="139">
        <v>1</v>
      </c>
      <c r="H14" s="135">
        <v>1</v>
      </c>
      <c r="I14" s="83">
        <v>1</v>
      </c>
      <c r="J14" s="83">
        <v>1</v>
      </c>
      <c r="K14" s="83">
        <v>1</v>
      </c>
      <c r="L14" s="139">
        <v>1</v>
      </c>
      <c r="M14" s="147">
        <v>1</v>
      </c>
      <c r="N14" s="83">
        <v>1</v>
      </c>
      <c r="O14" s="46"/>
      <c r="P14" s="46"/>
      <c r="Q14" s="47"/>
      <c r="R14" s="49"/>
      <c r="S14" s="46"/>
      <c r="T14" s="46"/>
      <c r="U14" s="46"/>
      <c r="V14" s="47"/>
      <c r="W14" s="48"/>
      <c r="X14" s="46"/>
      <c r="Y14" s="46"/>
      <c r="Z14" s="46"/>
      <c r="AA14" s="47"/>
      <c r="AB14" s="49"/>
      <c r="AC14" s="46"/>
      <c r="AD14" s="46"/>
      <c r="AE14" s="46"/>
      <c r="AF14" s="47"/>
      <c r="AG14" s="48"/>
      <c r="AH14" s="46"/>
      <c r="AI14" s="46"/>
      <c r="AJ14" s="46"/>
      <c r="AK14" s="47"/>
      <c r="AL14" s="48"/>
      <c r="AM14" s="46"/>
      <c r="AN14" s="46"/>
      <c r="AO14" s="46"/>
      <c r="AP14" s="47"/>
      <c r="AQ14" s="48"/>
      <c r="AR14" s="46"/>
      <c r="AS14" s="46"/>
      <c r="AT14" s="46"/>
      <c r="AU14" s="47"/>
      <c r="AV14" s="48"/>
      <c r="AW14" s="46"/>
      <c r="AX14" s="46"/>
      <c r="AY14" s="46"/>
      <c r="AZ14" s="47"/>
      <c r="BA14" s="48"/>
      <c r="BB14" s="46"/>
      <c r="BC14" s="46"/>
      <c r="BD14" s="46"/>
      <c r="BE14" s="47"/>
      <c r="BF14" s="48"/>
      <c r="BG14" s="46"/>
      <c r="BH14" s="46"/>
      <c r="BI14" s="46"/>
      <c r="BJ14" s="47"/>
      <c r="BK14" s="48"/>
      <c r="BL14" s="46"/>
      <c r="BM14" s="46"/>
      <c r="BN14" s="46"/>
      <c r="BO14" s="47"/>
      <c r="BP14" s="48"/>
      <c r="BQ14" s="46"/>
      <c r="BR14" s="46"/>
      <c r="BS14" s="46"/>
      <c r="BT14" s="47"/>
      <c r="BU14" s="48"/>
      <c r="BV14" s="46"/>
      <c r="BW14" s="46"/>
      <c r="BX14" s="46"/>
      <c r="BY14" s="47"/>
      <c r="BZ14" s="48"/>
      <c r="CA14" s="46"/>
      <c r="CB14" s="46"/>
      <c r="CC14" s="46"/>
      <c r="CD14" s="47"/>
      <c r="CE14" s="59">
        <f>IF(B14="","",COUNTA(C14:CD14))</f>
        <v>12</v>
      </c>
      <c r="CF14" s="218">
        <f>IF(B14="","",VLOOKUP(B14,ClassificaPunti!B:AI,30,FALSE))</f>
        <v>14</v>
      </c>
      <c r="CG14" s="25">
        <f>IF(CF14="","",IF(CF14=0,0,CE14/CF14))</f>
        <v>0.8571428571428571</v>
      </c>
      <c r="CH14" s="98" t="str">
        <f t="shared" si="0"/>
        <v>Giacomo Bachi</v>
      </c>
      <c r="CI14" s="19">
        <f t="shared" si="1"/>
        <v>12</v>
      </c>
      <c r="CJ14" s="19">
        <f t="shared" si="2"/>
        <v>14</v>
      </c>
      <c r="CK14" s="22"/>
      <c r="CL14" s="201"/>
      <c r="CM14" s="201"/>
      <c r="CN14" s="201"/>
      <c r="CO14" s="201"/>
      <c r="CP14" s="201"/>
      <c r="CQ14" s="20"/>
      <c r="CZ14" s="19"/>
      <c r="DA14" s="19"/>
    </row>
    <row r="15" spans="1:105" ht="15" customHeight="1">
      <c r="A15" s="96">
        <f t="shared" si="3"/>
        <v>13</v>
      </c>
      <c r="B15" s="92" t="s">
        <v>29</v>
      </c>
      <c r="C15" s="118">
        <v>1</v>
      </c>
      <c r="D15" s="83">
        <v>1</v>
      </c>
      <c r="E15" s="83">
        <v>1</v>
      </c>
      <c r="F15" s="83">
        <v>1</v>
      </c>
      <c r="G15" s="139">
        <v>1</v>
      </c>
      <c r="H15" s="135">
        <v>1</v>
      </c>
      <c r="I15" s="46"/>
      <c r="J15" s="46"/>
      <c r="K15" s="46"/>
      <c r="L15" s="47"/>
      <c r="M15" s="48"/>
      <c r="N15" s="46"/>
      <c r="O15" s="46"/>
      <c r="P15" s="46"/>
      <c r="Q15" s="47"/>
      <c r="R15" s="49"/>
      <c r="S15" s="46"/>
      <c r="T15" s="46"/>
      <c r="U15" s="46"/>
      <c r="V15" s="47"/>
      <c r="W15" s="48"/>
      <c r="X15" s="46"/>
      <c r="Y15" s="46"/>
      <c r="Z15" s="46"/>
      <c r="AA15" s="47"/>
      <c r="AB15" s="49"/>
      <c r="AC15" s="46"/>
      <c r="AD15" s="46"/>
      <c r="AE15" s="46"/>
      <c r="AF15" s="47"/>
      <c r="AG15" s="48"/>
      <c r="AH15" s="46"/>
      <c r="AI15" s="46"/>
      <c r="AJ15" s="46"/>
      <c r="AK15" s="47"/>
      <c r="AL15" s="48"/>
      <c r="AM15" s="46"/>
      <c r="AN15" s="46"/>
      <c r="AO15" s="46"/>
      <c r="AP15" s="47"/>
      <c r="AQ15" s="48"/>
      <c r="AR15" s="46"/>
      <c r="AS15" s="46"/>
      <c r="AT15" s="46"/>
      <c r="AU15" s="47"/>
      <c r="AV15" s="48"/>
      <c r="AW15" s="46"/>
      <c r="AX15" s="46"/>
      <c r="AY15" s="46"/>
      <c r="AZ15" s="47"/>
      <c r="BA15" s="48"/>
      <c r="BB15" s="46"/>
      <c r="BC15" s="46"/>
      <c r="BD15" s="46"/>
      <c r="BE15" s="47"/>
      <c r="BF15" s="48"/>
      <c r="BG15" s="46"/>
      <c r="BH15" s="46"/>
      <c r="BI15" s="46"/>
      <c r="BJ15" s="47"/>
      <c r="BK15" s="48"/>
      <c r="BL15" s="46"/>
      <c r="BM15" s="46"/>
      <c r="BN15" s="46"/>
      <c r="BO15" s="47"/>
      <c r="BP15" s="48"/>
      <c r="BQ15" s="46"/>
      <c r="BR15" s="46"/>
      <c r="BS15" s="46"/>
      <c r="BT15" s="47"/>
      <c r="BU15" s="48"/>
      <c r="BV15" s="46"/>
      <c r="BW15" s="46"/>
      <c r="BX15" s="46"/>
      <c r="BY15" s="47"/>
      <c r="BZ15" s="48"/>
      <c r="CA15" s="46"/>
      <c r="CB15" s="46"/>
      <c r="CC15" s="46"/>
      <c r="CD15" s="47"/>
      <c r="CE15" s="59">
        <f>IF(B15="","",COUNTA(C15:CD15))</f>
        <v>6</v>
      </c>
      <c r="CF15" s="218">
        <f>IF(B15="","",VLOOKUP(B15,ClassificaPunti!B:AI,30,FALSE))</f>
        <v>10</v>
      </c>
      <c r="CG15" s="25">
        <f>IF(CF15="","",IF(CF15=0,0,CE15/CF15))</f>
        <v>0.6</v>
      </c>
      <c r="CH15" s="98" t="str">
        <f t="shared" si="0"/>
        <v>Matteo Giuliano</v>
      </c>
      <c r="CI15" s="19">
        <f t="shared" si="1"/>
        <v>6</v>
      </c>
      <c r="CJ15" s="19">
        <f t="shared" si="2"/>
        <v>10</v>
      </c>
      <c r="CK15" s="22"/>
      <c r="CL15" s="182" t="str">
        <f>VLOOKUP(CO15,CE3:CH30,4,FALSE)</f>
        <v>Simone Caneschi</v>
      </c>
      <c r="CM15" s="183"/>
      <c r="CN15" s="204">
        <f>VLOOKUP(CO15,CE3:CH30,3,FALSE)</f>
        <v>2.2173913043478262</v>
      </c>
      <c r="CO15" s="194">
        <f>MAX(CE3:CE30)</f>
        <v>51</v>
      </c>
      <c r="CP15" s="191">
        <f>VLOOKUP(CO15,CE3:CH30,2,FALSE)</f>
        <v>23</v>
      </c>
      <c r="CQ15" s="20"/>
      <c r="CZ15" s="19"/>
      <c r="DA15" s="19"/>
    </row>
    <row r="16" spans="1:105" ht="15" customHeight="1">
      <c r="A16" s="96">
        <f t="shared" si="3"/>
        <v>14</v>
      </c>
      <c r="B16" s="92" t="s">
        <v>79</v>
      </c>
      <c r="C16" s="118">
        <v>1</v>
      </c>
      <c r="D16" s="83">
        <v>1</v>
      </c>
      <c r="E16" s="83">
        <v>1</v>
      </c>
      <c r="F16" s="83">
        <v>1</v>
      </c>
      <c r="G16" s="139">
        <v>1</v>
      </c>
      <c r="H16" s="49"/>
      <c r="I16" s="46"/>
      <c r="J16" s="46"/>
      <c r="K16" s="46"/>
      <c r="L16" s="47"/>
      <c r="M16" s="48"/>
      <c r="N16" s="46"/>
      <c r="O16" s="46"/>
      <c r="P16" s="46"/>
      <c r="Q16" s="47"/>
      <c r="R16" s="49"/>
      <c r="S16" s="46"/>
      <c r="T16" s="46"/>
      <c r="U16" s="46"/>
      <c r="V16" s="47"/>
      <c r="W16" s="48"/>
      <c r="X16" s="46"/>
      <c r="Y16" s="46"/>
      <c r="Z16" s="46"/>
      <c r="AA16" s="47"/>
      <c r="AB16" s="49"/>
      <c r="AC16" s="46"/>
      <c r="AD16" s="46"/>
      <c r="AE16" s="46"/>
      <c r="AF16" s="47"/>
      <c r="AG16" s="48"/>
      <c r="AH16" s="46"/>
      <c r="AI16" s="46"/>
      <c r="AJ16" s="46"/>
      <c r="AK16" s="47"/>
      <c r="AL16" s="48"/>
      <c r="AM16" s="46"/>
      <c r="AN16" s="46"/>
      <c r="AO16" s="46"/>
      <c r="AP16" s="47"/>
      <c r="AQ16" s="48"/>
      <c r="AR16" s="46"/>
      <c r="AS16" s="46"/>
      <c r="AT16" s="46"/>
      <c r="AU16" s="47"/>
      <c r="AV16" s="48"/>
      <c r="AW16" s="46"/>
      <c r="AX16" s="46"/>
      <c r="AY16" s="46"/>
      <c r="AZ16" s="47"/>
      <c r="BA16" s="48"/>
      <c r="BB16" s="46"/>
      <c r="BC16" s="46"/>
      <c r="BD16" s="46"/>
      <c r="BE16" s="47"/>
      <c r="BF16" s="48"/>
      <c r="BG16" s="46"/>
      <c r="BH16" s="46"/>
      <c r="BI16" s="46"/>
      <c r="BJ16" s="47"/>
      <c r="BK16" s="48"/>
      <c r="BL16" s="46"/>
      <c r="BM16" s="46"/>
      <c r="BN16" s="46"/>
      <c r="BO16" s="47"/>
      <c r="BP16" s="48"/>
      <c r="BQ16" s="46"/>
      <c r="BR16" s="46"/>
      <c r="BS16" s="46"/>
      <c r="BT16" s="47"/>
      <c r="BU16" s="48"/>
      <c r="BV16" s="46"/>
      <c r="BW16" s="46"/>
      <c r="BX16" s="46"/>
      <c r="BY16" s="47"/>
      <c r="BZ16" s="48"/>
      <c r="CA16" s="46"/>
      <c r="CB16" s="46"/>
      <c r="CC16" s="46"/>
      <c r="CD16" s="47"/>
      <c r="CE16" s="59">
        <f>IF(B16="","",COUNTA(C16:CD16))</f>
        <v>5</v>
      </c>
      <c r="CF16" s="218">
        <f>IF(B16="","",VLOOKUP(B16,ClassificaPunti!B:AI,30,FALSE))</f>
        <v>2</v>
      </c>
      <c r="CG16" s="25">
        <f>IF(CF16="","",IF(CF16=0,0,CE16/CF16))</f>
        <v>2.5</v>
      </c>
      <c r="CH16" s="98" t="str">
        <f t="shared" si="0"/>
        <v>Thomas WI</v>
      </c>
      <c r="CI16" s="19">
        <f t="shared" si="1"/>
        <v>5</v>
      </c>
      <c r="CJ16" s="19">
        <f t="shared" si="2"/>
        <v>2</v>
      </c>
      <c r="CK16" s="20"/>
      <c r="CL16" s="202"/>
      <c r="CM16" s="203"/>
      <c r="CN16" s="205"/>
      <c r="CO16" s="207"/>
      <c r="CP16" s="199"/>
      <c r="CQ16" s="20"/>
      <c r="CZ16" s="19"/>
      <c r="DA16" s="19"/>
    </row>
    <row r="17" spans="1:105" ht="15" customHeight="1" thickBot="1">
      <c r="A17" s="96">
        <f t="shared" si="3"/>
        <v>15</v>
      </c>
      <c r="B17" s="92" t="s">
        <v>47</v>
      </c>
      <c r="C17" s="118">
        <v>1</v>
      </c>
      <c r="D17" s="83">
        <v>1</v>
      </c>
      <c r="E17" s="83">
        <v>1</v>
      </c>
      <c r="F17" s="83">
        <v>1</v>
      </c>
      <c r="G17" s="114"/>
      <c r="H17" s="49"/>
      <c r="I17" s="46"/>
      <c r="J17" s="46"/>
      <c r="K17" s="46"/>
      <c r="L17" s="114"/>
      <c r="M17" s="115"/>
      <c r="N17" s="113"/>
      <c r="O17" s="113"/>
      <c r="P17" s="113"/>
      <c r="Q17" s="114"/>
      <c r="R17" s="116"/>
      <c r="S17" s="113"/>
      <c r="T17" s="113"/>
      <c r="U17" s="113"/>
      <c r="V17" s="114"/>
      <c r="W17" s="115"/>
      <c r="X17" s="113"/>
      <c r="Y17" s="113"/>
      <c r="Z17" s="113"/>
      <c r="AA17" s="114"/>
      <c r="AB17" s="116"/>
      <c r="AC17" s="113"/>
      <c r="AD17" s="113"/>
      <c r="AE17" s="113"/>
      <c r="AF17" s="114"/>
      <c r="AG17" s="115"/>
      <c r="AH17" s="46"/>
      <c r="AI17" s="46"/>
      <c r="AJ17" s="46"/>
      <c r="AK17" s="47"/>
      <c r="AL17" s="115"/>
      <c r="AM17" s="46"/>
      <c r="AN17" s="46"/>
      <c r="AO17" s="46"/>
      <c r="AP17" s="47"/>
      <c r="AQ17" s="115"/>
      <c r="AR17" s="46"/>
      <c r="AS17" s="46"/>
      <c r="AT17" s="46"/>
      <c r="AU17" s="47"/>
      <c r="AV17" s="115"/>
      <c r="AW17" s="46"/>
      <c r="AX17" s="46"/>
      <c r="AY17" s="46"/>
      <c r="AZ17" s="47"/>
      <c r="BA17" s="115"/>
      <c r="BB17" s="46"/>
      <c r="BC17" s="46"/>
      <c r="BD17" s="46"/>
      <c r="BE17" s="47"/>
      <c r="BF17" s="115"/>
      <c r="BG17" s="46"/>
      <c r="BH17" s="46"/>
      <c r="BI17" s="46"/>
      <c r="BJ17" s="47"/>
      <c r="BK17" s="115"/>
      <c r="BL17" s="46"/>
      <c r="BM17" s="46"/>
      <c r="BN17" s="46"/>
      <c r="BO17" s="47"/>
      <c r="BP17" s="115"/>
      <c r="BQ17" s="46"/>
      <c r="BR17" s="46"/>
      <c r="BS17" s="46"/>
      <c r="BT17" s="47"/>
      <c r="BU17" s="115"/>
      <c r="BV17" s="46"/>
      <c r="BW17" s="46"/>
      <c r="BX17" s="46"/>
      <c r="BY17" s="47"/>
      <c r="BZ17" s="115"/>
      <c r="CA17" s="46"/>
      <c r="CB17" s="46"/>
      <c r="CC17" s="46"/>
      <c r="CD17" s="47"/>
      <c r="CE17" s="59">
        <f>IF(B17="","",COUNTA(C17:CD17))</f>
        <v>4</v>
      </c>
      <c r="CF17" s="218">
        <f>IF(B17="","",VLOOKUP(B17,ClassificaPunti!B:AI,30,FALSE))</f>
        <v>2</v>
      </c>
      <c r="CG17" s="25">
        <f>IF(CF17="","",IF(CF17=0,0,CE17/CF17))</f>
        <v>2</v>
      </c>
      <c r="CH17" s="98" t="str">
        <f t="shared" si="0"/>
        <v>Jgli</v>
      </c>
      <c r="CI17" s="19">
        <f t="shared" si="1"/>
        <v>4</v>
      </c>
      <c r="CJ17" s="19">
        <f t="shared" si="2"/>
        <v>2</v>
      </c>
      <c r="CK17" s="20"/>
      <c r="CL17" s="184"/>
      <c r="CM17" s="185"/>
      <c r="CN17" s="206"/>
      <c r="CO17" s="195"/>
      <c r="CP17" s="192"/>
      <c r="CQ17" s="20"/>
      <c r="CZ17" s="19"/>
      <c r="DA17" s="19"/>
    </row>
    <row r="18" spans="1:105" ht="15" customHeight="1">
      <c r="A18" s="96">
        <f t="shared" si="3"/>
        <v>16</v>
      </c>
      <c r="B18" s="92" t="s">
        <v>72</v>
      </c>
      <c r="C18" s="118">
        <v>1</v>
      </c>
      <c r="D18" s="113"/>
      <c r="E18" s="113"/>
      <c r="F18" s="113"/>
      <c r="G18" s="114"/>
      <c r="H18" s="49"/>
      <c r="I18" s="46"/>
      <c r="J18" s="46"/>
      <c r="K18" s="46"/>
      <c r="L18" s="47"/>
      <c r="M18" s="48"/>
      <c r="N18" s="46"/>
      <c r="O18" s="46"/>
      <c r="P18" s="46"/>
      <c r="Q18" s="47"/>
      <c r="R18" s="49"/>
      <c r="S18" s="46"/>
      <c r="T18" s="46"/>
      <c r="U18" s="46"/>
      <c r="V18" s="47"/>
      <c r="W18" s="48"/>
      <c r="X18" s="46"/>
      <c r="Y18" s="46"/>
      <c r="Z18" s="46"/>
      <c r="AA18" s="47"/>
      <c r="AB18" s="49"/>
      <c r="AC18" s="46"/>
      <c r="AD18" s="46"/>
      <c r="AE18" s="46"/>
      <c r="AF18" s="47"/>
      <c r="AG18" s="48"/>
      <c r="AH18" s="46"/>
      <c r="AI18" s="46"/>
      <c r="AJ18" s="46"/>
      <c r="AK18" s="47"/>
      <c r="AL18" s="48"/>
      <c r="AM18" s="46"/>
      <c r="AN18" s="46"/>
      <c r="AO18" s="46"/>
      <c r="AP18" s="47"/>
      <c r="AQ18" s="48"/>
      <c r="AR18" s="46"/>
      <c r="AS18" s="46"/>
      <c r="AT18" s="46"/>
      <c r="AU18" s="47"/>
      <c r="AV18" s="48"/>
      <c r="AW18" s="46"/>
      <c r="AX18" s="46"/>
      <c r="AY18" s="46"/>
      <c r="AZ18" s="47"/>
      <c r="BA18" s="48"/>
      <c r="BB18" s="46"/>
      <c r="BC18" s="46"/>
      <c r="BD18" s="46"/>
      <c r="BE18" s="47"/>
      <c r="BF18" s="48"/>
      <c r="BG18" s="46"/>
      <c r="BH18" s="46"/>
      <c r="BI18" s="46"/>
      <c r="BJ18" s="47"/>
      <c r="BK18" s="48"/>
      <c r="BL18" s="46"/>
      <c r="BM18" s="46"/>
      <c r="BN18" s="46"/>
      <c r="BO18" s="47"/>
      <c r="BP18" s="48"/>
      <c r="BQ18" s="46"/>
      <c r="BR18" s="46"/>
      <c r="BS18" s="46"/>
      <c r="BT18" s="47"/>
      <c r="BU18" s="48"/>
      <c r="BV18" s="46"/>
      <c r="BW18" s="46"/>
      <c r="BX18" s="46"/>
      <c r="BY18" s="47"/>
      <c r="BZ18" s="48"/>
      <c r="CA18" s="46"/>
      <c r="CB18" s="46"/>
      <c r="CC18" s="46"/>
      <c r="CD18" s="47"/>
      <c r="CE18" s="59">
        <f>IF(B18="","",COUNTA(C18:CD18))</f>
        <v>1</v>
      </c>
      <c r="CF18" s="218">
        <f>IF(B18="","",VLOOKUP(B18,ClassificaPunti!B:AI,30,FALSE))</f>
        <v>1</v>
      </c>
      <c r="CG18" s="25">
        <f>IF(CF18="","",IF(CF18=0,0,CE18/CF18))</f>
        <v>1</v>
      </c>
      <c r="CH18" s="98" t="str">
        <f t="shared" si="0"/>
        <v>Amico Gabri 1</v>
      </c>
      <c r="CI18" s="19">
        <f t="shared" si="1"/>
        <v>1</v>
      </c>
      <c r="CJ18" s="19">
        <f t="shared" si="2"/>
        <v>1</v>
      </c>
      <c r="CK18" s="22"/>
      <c r="CL18" s="180" t="s">
        <v>66</v>
      </c>
      <c r="CM18" s="180"/>
      <c r="CN18" s="180"/>
      <c r="CO18" s="180"/>
      <c r="CP18" s="180"/>
      <c r="CQ18" s="20"/>
      <c r="CZ18" s="19"/>
      <c r="DA18" s="19"/>
    </row>
    <row r="19" spans="1:105" ht="16" customHeight="1">
      <c r="A19" s="96">
        <f t="shared" si="3"/>
        <v>17</v>
      </c>
      <c r="B19" s="92" t="s">
        <v>40</v>
      </c>
      <c r="C19" s="118">
        <v>1</v>
      </c>
      <c r="D19" s="46"/>
      <c r="E19" s="113"/>
      <c r="F19" s="113"/>
      <c r="G19" s="47"/>
      <c r="H19" s="49"/>
      <c r="I19" s="46"/>
      <c r="J19" s="46"/>
      <c r="K19" s="46"/>
      <c r="L19" s="47"/>
      <c r="M19" s="48"/>
      <c r="N19" s="46"/>
      <c r="O19" s="46"/>
      <c r="P19" s="46"/>
      <c r="Q19" s="47"/>
      <c r="R19" s="49"/>
      <c r="S19" s="46"/>
      <c r="T19" s="46"/>
      <c r="U19" s="46"/>
      <c r="V19" s="47"/>
      <c r="W19" s="48"/>
      <c r="X19" s="46"/>
      <c r="Y19" s="46"/>
      <c r="Z19" s="46"/>
      <c r="AA19" s="47"/>
      <c r="AB19" s="49"/>
      <c r="AC19" s="46"/>
      <c r="AD19" s="46"/>
      <c r="AE19" s="46"/>
      <c r="AF19" s="47"/>
      <c r="AG19" s="48"/>
      <c r="AH19" s="46"/>
      <c r="AI19" s="46"/>
      <c r="AJ19" s="46"/>
      <c r="AK19" s="47"/>
      <c r="AL19" s="48"/>
      <c r="AM19" s="46"/>
      <c r="AN19" s="46"/>
      <c r="AO19" s="46"/>
      <c r="AP19" s="47"/>
      <c r="AQ19" s="48"/>
      <c r="AR19" s="46"/>
      <c r="AS19" s="46"/>
      <c r="AT19" s="46"/>
      <c r="AU19" s="47"/>
      <c r="AV19" s="48"/>
      <c r="AW19" s="46"/>
      <c r="AX19" s="46"/>
      <c r="AY19" s="46"/>
      <c r="AZ19" s="47"/>
      <c r="BA19" s="48"/>
      <c r="BB19" s="46"/>
      <c r="BC19" s="46"/>
      <c r="BD19" s="46"/>
      <c r="BE19" s="47"/>
      <c r="BF19" s="48"/>
      <c r="BG19" s="46"/>
      <c r="BH19" s="46"/>
      <c r="BI19" s="46"/>
      <c r="BJ19" s="47"/>
      <c r="BK19" s="48"/>
      <c r="BL19" s="46"/>
      <c r="BM19" s="46"/>
      <c r="BN19" s="46"/>
      <c r="BO19" s="47"/>
      <c r="BP19" s="48"/>
      <c r="BQ19" s="46"/>
      <c r="BR19" s="46"/>
      <c r="BS19" s="46"/>
      <c r="BT19" s="47"/>
      <c r="BU19" s="48"/>
      <c r="BV19" s="46"/>
      <c r="BW19" s="46"/>
      <c r="BX19" s="46"/>
      <c r="BY19" s="47"/>
      <c r="BZ19" s="48"/>
      <c r="CA19" s="46"/>
      <c r="CB19" s="46"/>
      <c r="CC19" s="46"/>
      <c r="CD19" s="47"/>
      <c r="CE19" s="59">
        <f>IF(B19="","",COUNTA(C19:CD19))</f>
        <v>1</v>
      </c>
      <c r="CF19" s="218">
        <f>IF(B19="","",VLOOKUP(B19,ClassificaPunti!B:AI,30,FALSE))</f>
        <v>2</v>
      </c>
      <c r="CG19" s="25">
        <f>IF(CF19="","",IF(CF19=0,0,CE19/CF19))</f>
        <v>0.5</v>
      </c>
      <c r="CH19" s="98" t="str">
        <f t="shared" si="0"/>
        <v>Marco Mannucci</v>
      </c>
      <c r="CI19" s="19">
        <f t="shared" si="1"/>
        <v>1</v>
      </c>
      <c r="CJ19" s="19">
        <f t="shared" si="2"/>
        <v>2</v>
      </c>
      <c r="CK19" s="22"/>
      <c r="CL19" s="86"/>
      <c r="CM19" s="86"/>
      <c r="CN19" s="87"/>
      <c r="CO19" s="88"/>
      <c r="CP19" s="89"/>
      <c r="CQ19" s="20"/>
      <c r="CZ19" s="19"/>
      <c r="DA19" s="19"/>
    </row>
    <row r="20" spans="1:105" ht="15">
      <c r="A20" s="96">
        <f t="shared" si="3"/>
        <v>18</v>
      </c>
      <c r="B20" s="92" t="s">
        <v>50</v>
      </c>
      <c r="C20" s="118">
        <v>1</v>
      </c>
      <c r="D20" s="46"/>
      <c r="E20" s="113"/>
      <c r="F20" s="113"/>
      <c r="G20" s="47"/>
      <c r="H20" s="49"/>
      <c r="I20" s="46"/>
      <c r="J20" s="46"/>
      <c r="K20" s="46"/>
      <c r="L20" s="47"/>
      <c r="M20" s="48"/>
      <c r="N20" s="46"/>
      <c r="O20" s="46"/>
      <c r="P20" s="46"/>
      <c r="Q20" s="47"/>
      <c r="R20" s="49"/>
      <c r="S20" s="46"/>
      <c r="T20" s="46"/>
      <c r="U20" s="46"/>
      <c r="V20" s="47"/>
      <c r="W20" s="48"/>
      <c r="X20" s="46"/>
      <c r="Y20" s="46"/>
      <c r="Z20" s="46"/>
      <c r="AA20" s="47"/>
      <c r="AB20" s="49"/>
      <c r="AC20" s="46"/>
      <c r="AD20" s="46"/>
      <c r="AE20" s="46"/>
      <c r="AF20" s="47"/>
      <c r="AG20" s="48"/>
      <c r="AH20" s="46"/>
      <c r="AI20" s="46"/>
      <c r="AJ20" s="46"/>
      <c r="AK20" s="47"/>
      <c r="AL20" s="48"/>
      <c r="AM20" s="46"/>
      <c r="AN20" s="46"/>
      <c r="AO20" s="46"/>
      <c r="AP20" s="47"/>
      <c r="AQ20" s="48"/>
      <c r="AR20" s="46"/>
      <c r="AS20" s="46"/>
      <c r="AT20" s="46"/>
      <c r="AU20" s="47"/>
      <c r="AV20" s="48"/>
      <c r="AW20" s="46"/>
      <c r="AX20" s="46"/>
      <c r="AY20" s="46"/>
      <c r="AZ20" s="47"/>
      <c r="BA20" s="48"/>
      <c r="BB20" s="46"/>
      <c r="BC20" s="46"/>
      <c r="BD20" s="46"/>
      <c r="BE20" s="47"/>
      <c r="BF20" s="48"/>
      <c r="BG20" s="46"/>
      <c r="BH20" s="46"/>
      <c r="BI20" s="46"/>
      <c r="BJ20" s="47"/>
      <c r="BK20" s="48"/>
      <c r="BL20" s="46"/>
      <c r="BM20" s="46"/>
      <c r="BN20" s="46"/>
      <c r="BO20" s="47"/>
      <c r="BP20" s="48"/>
      <c r="BQ20" s="46"/>
      <c r="BR20" s="46"/>
      <c r="BS20" s="46"/>
      <c r="BT20" s="47"/>
      <c r="BU20" s="48"/>
      <c r="BV20" s="46"/>
      <c r="BW20" s="46"/>
      <c r="BX20" s="46"/>
      <c r="BY20" s="47"/>
      <c r="BZ20" s="48"/>
      <c r="CA20" s="46"/>
      <c r="CB20" s="46"/>
      <c r="CC20" s="46"/>
      <c r="CD20" s="47"/>
      <c r="CE20" s="59">
        <f>IF(B20="","",COUNTA(C20:CD20))</f>
        <v>1</v>
      </c>
      <c r="CF20" s="218">
        <f>IF(B20="","",VLOOKUP(B20,ClassificaPunti!B:AI,30,FALSE))</f>
        <v>4</v>
      </c>
      <c r="CG20" s="25">
        <f>IF(CF20="","",IF(CF20=0,0,CE20/CF20))</f>
        <v>0.25</v>
      </c>
      <c r="CH20" s="98" t="str">
        <f t="shared" si="0"/>
        <v>Enrico Micali</v>
      </c>
      <c r="CI20" s="19">
        <f t="shared" si="1"/>
        <v>1</v>
      </c>
      <c r="CJ20" s="19">
        <f t="shared" si="2"/>
        <v>4</v>
      </c>
      <c r="CK20" s="22"/>
      <c r="CL20" s="21"/>
      <c r="CM20" s="20"/>
      <c r="CP20" s="20"/>
      <c r="CQ20" s="20"/>
      <c r="CZ20" s="19"/>
      <c r="DA20" s="19"/>
    </row>
    <row r="21" spans="1:105" ht="15">
      <c r="A21" s="96">
        <f t="shared" si="3"/>
        <v>19</v>
      </c>
      <c r="B21" s="92" t="s">
        <v>77</v>
      </c>
      <c r="C21" s="118">
        <v>1</v>
      </c>
      <c r="D21" s="46"/>
      <c r="E21" s="113"/>
      <c r="F21" s="113"/>
      <c r="G21" s="114"/>
      <c r="H21" s="49"/>
      <c r="I21" s="46"/>
      <c r="J21" s="46"/>
      <c r="K21" s="46"/>
      <c r="L21" s="47"/>
      <c r="M21" s="48"/>
      <c r="N21" s="46"/>
      <c r="O21" s="46"/>
      <c r="P21" s="46"/>
      <c r="Q21" s="47"/>
      <c r="R21" s="49"/>
      <c r="S21" s="46"/>
      <c r="T21" s="46"/>
      <c r="U21" s="46"/>
      <c r="V21" s="47"/>
      <c r="W21" s="48"/>
      <c r="X21" s="46"/>
      <c r="Y21" s="46"/>
      <c r="Z21" s="46"/>
      <c r="AA21" s="47"/>
      <c r="AB21" s="49"/>
      <c r="AC21" s="46"/>
      <c r="AD21" s="46"/>
      <c r="AE21" s="46"/>
      <c r="AF21" s="47"/>
      <c r="AG21" s="48"/>
      <c r="AH21" s="46"/>
      <c r="AI21" s="46"/>
      <c r="AJ21" s="46"/>
      <c r="AK21" s="47"/>
      <c r="AL21" s="48"/>
      <c r="AM21" s="46"/>
      <c r="AN21" s="46"/>
      <c r="AO21" s="46"/>
      <c r="AP21" s="47"/>
      <c r="AQ21" s="48"/>
      <c r="AR21" s="46"/>
      <c r="AS21" s="46"/>
      <c r="AT21" s="46"/>
      <c r="AU21" s="47"/>
      <c r="AV21" s="48"/>
      <c r="AW21" s="46"/>
      <c r="AX21" s="46"/>
      <c r="AY21" s="46"/>
      <c r="AZ21" s="47"/>
      <c r="BA21" s="48"/>
      <c r="BB21" s="46"/>
      <c r="BC21" s="46"/>
      <c r="BD21" s="46"/>
      <c r="BE21" s="47"/>
      <c r="BF21" s="48"/>
      <c r="BG21" s="46"/>
      <c r="BH21" s="46"/>
      <c r="BI21" s="46"/>
      <c r="BJ21" s="47"/>
      <c r="BK21" s="48"/>
      <c r="BL21" s="46"/>
      <c r="BM21" s="46"/>
      <c r="BN21" s="46"/>
      <c r="BO21" s="47"/>
      <c r="BP21" s="48"/>
      <c r="BQ21" s="46"/>
      <c r="BR21" s="46"/>
      <c r="BS21" s="46"/>
      <c r="BT21" s="47"/>
      <c r="BU21" s="48"/>
      <c r="BV21" s="46"/>
      <c r="BW21" s="46"/>
      <c r="BX21" s="46"/>
      <c r="BY21" s="47"/>
      <c r="BZ21" s="48"/>
      <c r="CA21" s="46"/>
      <c r="CB21" s="46"/>
      <c r="CC21" s="46"/>
      <c r="CD21" s="47"/>
      <c r="CE21" s="59">
        <f>IF(B21="","",COUNTA(C21:CD21))</f>
        <v>1</v>
      </c>
      <c r="CF21" s="218">
        <f>IF(B21="","",VLOOKUP(B21,ClassificaPunti!B:AI,30,FALSE))</f>
        <v>1</v>
      </c>
      <c r="CG21" s="25">
        <f>IF(CF21="","",IF(CF21=0,0,CE21/CF21))</f>
        <v>1</v>
      </c>
      <c r="CH21" s="98" t="str">
        <f t="shared" si="0"/>
        <v>France 2</v>
      </c>
      <c r="CI21" s="19">
        <f t="shared" si="1"/>
        <v>1</v>
      </c>
      <c r="CJ21" s="19">
        <f t="shared" si="2"/>
        <v>1</v>
      </c>
      <c r="CK21" s="22"/>
      <c r="CL21" s="21" t="s">
        <v>73</v>
      </c>
      <c r="CM21" s="20"/>
      <c r="CP21" s="20"/>
      <c r="CQ21" s="20"/>
      <c r="CZ21" s="19"/>
      <c r="DA21" s="19"/>
    </row>
    <row r="22" spans="1:105" ht="15">
      <c r="A22" s="96">
        <f t="shared" si="3"/>
        <v>20</v>
      </c>
      <c r="B22" s="92" t="s">
        <v>71</v>
      </c>
      <c r="C22" s="118">
        <v>1</v>
      </c>
      <c r="D22" s="113"/>
      <c r="E22" s="113"/>
      <c r="F22" s="113"/>
      <c r="G22" s="114"/>
      <c r="H22" s="116"/>
      <c r="I22" s="113"/>
      <c r="J22" s="113"/>
      <c r="K22" s="113"/>
      <c r="L22" s="114"/>
      <c r="M22" s="115"/>
      <c r="N22" s="113"/>
      <c r="O22" s="113"/>
      <c r="P22" s="113"/>
      <c r="Q22" s="114"/>
      <c r="R22" s="116"/>
      <c r="S22" s="113"/>
      <c r="T22" s="113"/>
      <c r="U22" s="113"/>
      <c r="V22" s="114"/>
      <c r="W22" s="115"/>
      <c r="X22" s="113"/>
      <c r="Y22" s="113"/>
      <c r="Z22" s="113"/>
      <c r="AA22" s="114"/>
      <c r="AB22" s="116"/>
      <c r="AC22" s="113"/>
      <c r="AD22" s="113"/>
      <c r="AE22" s="113"/>
      <c r="AF22" s="114"/>
      <c r="AG22" s="115"/>
      <c r="AH22" s="113"/>
      <c r="AI22" s="113"/>
      <c r="AJ22" s="113"/>
      <c r="AK22" s="114"/>
      <c r="AL22" s="115"/>
      <c r="AM22" s="113"/>
      <c r="AN22" s="113"/>
      <c r="AO22" s="113"/>
      <c r="AP22" s="114"/>
      <c r="AQ22" s="115"/>
      <c r="AR22" s="113"/>
      <c r="AS22" s="113"/>
      <c r="AT22" s="113"/>
      <c r="AU22" s="114"/>
      <c r="AV22" s="115"/>
      <c r="AW22" s="113"/>
      <c r="AX22" s="113"/>
      <c r="AY22" s="113"/>
      <c r="AZ22" s="114"/>
      <c r="BA22" s="115"/>
      <c r="BB22" s="113"/>
      <c r="BC22" s="113"/>
      <c r="BD22" s="113"/>
      <c r="BE22" s="114"/>
      <c r="BF22" s="115"/>
      <c r="BG22" s="113"/>
      <c r="BH22" s="113"/>
      <c r="BI22" s="113"/>
      <c r="BJ22" s="114"/>
      <c r="BK22" s="115"/>
      <c r="BL22" s="113"/>
      <c r="BM22" s="113"/>
      <c r="BN22" s="113"/>
      <c r="BO22" s="114"/>
      <c r="BP22" s="115"/>
      <c r="BQ22" s="113"/>
      <c r="BR22" s="113"/>
      <c r="BS22" s="113"/>
      <c r="BT22" s="114"/>
      <c r="BU22" s="115"/>
      <c r="BV22" s="113"/>
      <c r="BW22" s="113"/>
      <c r="BX22" s="113"/>
      <c r="BY22" s="114"/>
      <c r="BZ22" s="115"/>
      <c r="CA22" s="113"/>
      <c r="CB22" s="113"/>
      <c r="CC22" s="113"/>
      <c r="CD22" s="114"/>
      <c r="CE22" s="59">
        <f>IF(B22="","",COUNTA(C22:CD22))</f>
        <v>1</v>
      </c>
      <c r="CF22" s="218">
        <f>IF(B22="","",VLOOKUP(B22,ClassificaPunti!B:AI,30,FALSE))</f>
        <v>1</v>
      </c>
      <c r="CG22" s="25">
        <f>IF(CF22="","",IF(CF22=0,0,CE22/CF22))</f>
        <v>1</v>
      </c>
      <c r="CH22" s="98" t="str">
        <f t="shared" si="0"/>
        <v>Amico Gabri 2</v>
      </c>
      <c r="CI22" s="19">
        <f t="shared" si="1"/>
        <v>1</v>
      </c>
      <c r="CJ22" s="19">
        <f t="shared" si="2"/>
        <v>1</v>
      </c>
      <c r="CK22" s="22"/>
      <c r="CL22" s="22" t="s">
        <v>74</v>
      </c>
      <c r="CM22" s="20"/>
      <c r="CP22" s="20"/>
      <c r="CQ22" s="20"/>
      <c r="CZ22" s="19"/>
      <c r="DA22" s="19"/>
    </row>
    <row r="23" spans="1:105" ht="15">
      <c r="A23" s="96">
        <f t="shared" si="3"/>
        <v>21</v>
      </c>
      <c r="B23" s="92" t="s">
        <v>45</v>
      </c>
      <c r="C23" s="118">
        <v>1</v>
      </c>
      <c r="D23" s="46"/>
      <c r="E23" s="113"/>
      <c r="F23" s="113"/>
      <c r="G23" s="47"/>
      <c r="H23" s="49"/>
      <c r="I23" s="46"/>
      <c r="J23" s="46"/>
      <c r="K23" s="46"/>
      <c r="L23" s="47"/>
      <c r="M23" s="48"/>
      <c r="N23" s="46"/>
      <c r="O23" s="46"/>
      <c r="P23" s="46"/>
      <c r="Q23" s="47"/>
      <c r="R23" s="49"/>
      <c r="S23" s="46"/>
      <c r="T23" s="46"/>
      <c r="U23" s="46"/>
      <c r="V23" s="47"/>
      <c r="W23" s="48"/>
      <c r="X23" s="46"/>
      <c r="Y23" s="46"/>
      <c r="Z23" s="46"/>
      <c r="AA23" s="47"/>
      <c r="AB23" s="49"/>
      <c r="AC23" s="46"/>
      <c r="AD23" s="46"/>
      <c r="AE23" s="46"/>
      <c r="AF23" s="47"/>
      <c r="AG23" s="48"/>
      <c r="AH23" s="46"/>
      <c r="AI23" s="46"/>
      <c r="AJ23" s="46"/>
      <c r="AK23" s="47"/>
      <c r="AL23" s="48"/>
      <c r="AM23" s="46"/>
      <c r="AN23" s="46"/>
      <c r="AO23" s="46"/>
      <c r="AP23" s="47"/>
      <c r="AQ23" s="48"/>
      <c r="AR23" s="46"/>
      <c r="AS23" s="46"/>
      <c r="AT23" s="46"/>
      <c r="AU23" s="47"/>
      <c r="AV23" s="48"/>
      <c r="AW23" s="46"/>
      <c r="AX23" s="46"/>
      <c r="AY23" s="46"/>
      <c r="AZ23" s="47"/>
      <c r="BA23" s="48"/>
      <c r="BB23" s="46"/>
      <c r="BC23" s="46"/>
      <c r="BD23" s="46"/>
      <c r="BE23" s="47"/>
      <c r="BF23" s="48"/>
      <c r="BG23" s="46"/>
      <c r="BH23" s="46"/>
      <c r="BI23" s="46"/>
      <c r="BJ23" s="47"/>
      <c r="BK23" s="48"/>
      <c r="BL23" s="46"/>
      <c r="BM23" s="46"/>
      <c r="BN23" s="46"/>
      <c r="BO23" s="47"/>
      <c r="BP23" s="48"/>
      <c r="BQ23" s="46"/>
      <c r="BR23" s="46"/>
      <c r="BS23" s="46"/>
      <c r="BT23" s="47"/>
      <c r="BU23" s="48"/>
      <c r="BV23" s="46"/>
      <c r="BW23" s="46"/>
      <c r="BX23" s="46"/>
      <c r="BY23" s="47"/>
      <c r="BZ23" s="48"/>
      <c r="CA23" s="46"/>
      <c r="CB23" s="46"/>
      <c r="CC23" s="46"/>
      <c r="CD23" s="47"/>
      <c r="CE23" s="59">
        <f>IF(B23="","",COUNTA(C23:CD23))</f>
        <v>1</v>
      </c>
      <c r="CF23" s="218">
        <f>IF(B23="","",VLOOKUP(B23,ClassificaPunti!B:AI,30,FALSE))</f>
        <v>2</v>
      </c>
      <c r="CG23" s="25">
        <f>IF(CF23="","",IF(CF23=0,0,CE23/CF23))</f>
        <v>0.5</v>
      </c>
      <c r="CH23" s="98" t="str">
        <f t="shared" si="0"/>
        <v>Giulio Vecchi</v>
      </c>
      <c r="CI23" s="19">
        <f t="shared" si="1"/>
        <v>1</v>
      </c>
      <c r="CJ23" s="19">
        <f t="shared" si="2"/>
        <v>2</v>
      </c>
      <c r="CK23" s="22"/>
      <c r="CL23" s="166"/>
      <c r="CM23" s="16"/>
      <c r="CN23" s="123"/>
      <c r="CO23" s="71"/>
      <c r="CP23" s="20"/>
      <c r="CQ23" s="20"/>
      <c r="CZ23" s="19"/>
      <c r="DA23" s="19"/>
    </row>
    <row r="24" spans="1:105" ht="15">
      <c r="A24" s="96">
        <f t="shared" si="3"/>
        <v>22</v>
      </c>
      <c r="B24" s="127" t="s">
        <v>36</v>
      </c>
      <c r="C24" s="48"/>
      <c r="D24" s="46"/>
      <c r="E24" s="113"/>
      <c r="F24" s="113"/>
      <c r="G24" s="47"/>
      <c r="H24" s="49"/>
      <c r="I24" s="46"/>
      <c r="J24" s="46"/>
      <c r="K24" s="46"/>
      <c r="L24" s="47"/>
      <c r="M24" s="48"/>
      <c r="N24" s="46"/>
      <c r="O24" s="46"/>
      <c r="P24" s="46"/>
      <c r="Q24" s="47"/>
      <c r="R24" s="49"/>
      <c r="S24" s="46"/>
      <c r="T24" s="46"/>
      <c r="U24" s="46"/>
      <c r="V24" s="47"/>
      <c r="W24" s="48"/>
      <c r="X24" s="46"/>
      <c r="Y24" s="46"/>
      <c r="Z24" s="46"/>
      <c r="AA24" s="47"/>
      <c r="AB24" s="49"/>
      <c r="AC24" s="46"/>
      <c r="AD24" s="46"/>
      <c r="AE24" s="46"/>
      <c r="AF24" s="47"/>
      <c r="AG24" s="48"/>
      <c r="AH24" s="46"/>
      <c r="AI24" s="46"/>
      <c r="AJ24" s="46"/>
      <c r="AK24" s="47"/>
      <c r="AL24" s="48"/>
      <c r="AM24" s="46"/>
      <c r="AN24" s="46"/>
      <c r="AO24" s="46"/>
      <c r="AP24" s="47"/>
      <c r="AQ24" s="48"/>
      <c r="AR24" s="46"/>
      <c r="AS24" s="46"/>
      <c r="AT24" s="46"/>
      <c r="AU24" s="47"/>
      <c r="AV24" s="48"/>
      <c r="AW24" s="46"/>
      <c r="AX24" s="46"/>
      <c r="AY24" s="46"/>
      <c r="AZ24" s="47"/>
      <c r="BA24" s="48"/>
      <c r="BB24" s="46"/>
      <c r="BC24" s="46"/>
      <c r="BD24" s="46"/>
      <c r="BE24" s="47"/>
      <c r="BF24" s="48"/>
      <c r="BG24" s="46"/>
      <c r="BH24" s="46"/>
      <c r="BI24" s="46"/>
      <c r="BJ24" s="47"/>
      <c r="BK24" s="48"/>
      <c r="BL24" s="46"/>
      <c r="BM24" s="46"/>
      <c r="BN24" s="46"/>
      <c r="BO24" s="47"/>
      <c r="BP24" s="48"/>
      <c r="BQ24" s="46"/>
      <c r="BR24" s="46"/>
      <c r="BS24" s="46"/>
      <c r="BT24" s="47"/>
      <c r="BU24" s="48"/>
      <c r="BV24" s="46"/>
      <c r="BW24" s="46"/>
      <c r="BX24" s="46"/>
      <c r="BY24" s="47"/>
      <c r="BZ24" s="48"/>
      <c r="CA24" s="46"/>
      <c r="CB24" s="46"/>
      <c r="CC24" s="46"/>
      <c r="CD24" s="47"/>
      <c r="CE24" s="59">
        <f>IF(B24="","",COUNTA(C24:CD24))</f>
        <v>0</v>
      </c>
      <c r="CF24" s="218">
        <f>IF(B24="","",VLOOKUP(B24,ClassificaPunti!B:AI,30,FALSE))</f>
        <v>0</v>
      </c>
      <c r="CG24" s="25">
        <f>IF(CF24="","",IF(CF24=0,0,CE24/CF24))</f>
        <v>0</v>
      </c>
      <c r="CH24" s="98" t="str">
        <f t="shared" si="0"/>
        <v>Alessio Giusti</v>
      </c>
      <c r="CI24" s="19">
        <f t="shared" si="1"/>
        <v>0</v>
      </c>
      <c r="CJ24" s="19">
        <f t="shared" si="2"/>
        <v>0</v>
      </c>
      <c r="CK24" s="22"/>
      <c r="CL24" s="166"/>
      <c r="CM24" s="16"/>
      <c r="CN24" s="16"/>
      <c r="CO24" s="74"/>
      <c r="CP24" s="20"/>
      <c r="CQ24" s="20"/>
      <c r="CZ24" s="19"/>
      <c r="DA24" s="19"/>
    </row>
    <row r="25" spans="1:105" ht="15">
      <c r="A25" s="96">
        <f t="shared" si="3"/>
        <v>23</v>
      </c>
      <c r="B25" s="127" t="s">
        <v>81</v>
      </c>
      <c r="C25" s="128"/>
      <c r="D25" s="46"/>
      <c r="E25" s="113"/>
      <c r="F25" s="113"/>
      <c r="G25" s="47"/>
      <c r="H25" s="49"/>
      <c r="I25" s="46"/>
      <c r="J25" s="46"/>
      <c r="K25" s="46"/>
      <c r="L25" s="47"/>
      <c r="M25" s="48"/>
      <c r="N25" s="46"/>
      <c r="O25" s="46"/>
      <c r="P25" s="46"/>
      <c r="Q25" s="47"/>
      <c r="R25" s="49"/>
      <c r="S25" s="46"/>
      <c r="T25" s="46"/>
      <c r="U25" s="46"/>
      <c r="V25" s="47"/>
      <c r="W25" s="48"/>
      <c r="X25" s="46"/>
      <c r="Y25" s="46"/>
      <c r="Z25" s="46"/>
      <c r="AA25" s="47"/>
      <c r="AB25" s="49"/>
      <c r="AC25" s="46"/>
      <c r="AD25" s="46"/>
      <c r="AE25" s="46"/>
      <c r="AF25" s="47"/>
      <c r="AG25" s="48"/>
      <c r="AH25" s="46"/>
      <c r="AI25" s="46"/>
      <c r="AJ25" s="46"/>
      <c r="AK25" s="47"/>
      <c r="AL25" s="48"/>
      <c r="AM25" s="46"/>
      <c r="AN25" s="46"/>
      <c r="AO25" s="46"/>
      <c r="AP25" s="47"/>
      <c r="AQ25" s="48"/>
      <c r="AR25" s="46"/>
      <c r="AS25" s="46"/>
      <c r="AT25" s="46"/>
      <c r="AU25" s="47"/>
      <c r="AV25" s="48"/>
      <c r="AW25" s="46"/>
      <c r="AX25" s="46"/>
      <c r="AY25" s="46"/>
      <c r="AZ25" s="47"/>
      <c r="BA25" s="48"/>
      <c r="BB25" s="46"/>
      <c r="BC25" s="46"/>
      <c r="BD25" s="46"/>
      <c r="BE25" s="47"/>
      <c r="BF25" s="115"/>
      <c r="BG25" s="113"/>
      <c r="BH25" s="113"/>
      <c r="BI25" s="113"/>
      <c r="BJ25" s="114"/>
      <c r="BK25" s="115"/>
      <c r="BL25" s="113"/>
      <c r="BM25" s="113"/>
      <c r="BN25" s="113"/>
      <c r="BO25" s="114"/>
      <c r="BP25" s="115"/>
      <c r="BQ25" s="113"/>
      <c r="BR25" s="113"/>
      <c r="BS25" s="113"/>
      <c r="BT25" s="114"/>
      <c r="BU25" s="115"/>
      <c r="BV25" s="113"/>
      <c r="BW25" s="113"/>
      <c r="BX25" s="113"/>
      <c r="BY25" s="114"/>
      <c r="BZ25" s="115"/>
      <c r="CA25" s="113"/>
      <c r="CB25" s="113"/>
      <c r="CC25" s="113"/>
      <c r="CD25" s="114"/>
      <c r="CE25" s="59">
        <f>IF(B25="","",COUNTA(C25:CD25))</f>
        <v>0</v>
      </c>
      <c r="CF25" s="218">
        <f>IF(B25="","",VLOOKUP(B25,ClassificaPunti!B:AI,30,FALSE))</f>
        <v>1</v>
      </c>
      <c r="CG25" s="25">
        <f>IF(CF25="","",IF(CF25=0,0,CE25/CF25))</f>
        <v>0</v>
      </c>
      <c r="CH25" s="98" t="str">
        <f t="shared" si="0"/>
        <v>Er Gricia</v>
      </c>
      <c r="CI25" s="19">
        <f t="shared" si="1"/>
        <v>0</v>
      </c>
      <c r="CJ25" s="19">
        <f t="shared" si="2"/>
        <v>1</v>
      </c>
      <c r="CK25" s="22"/>
      <c r="CL25" s="166"/>
      <c r="CM25" s="16"/>
      <c r="CN25" s="122"/>
      <c r="CO25" s="71"/>
      <c r="CP25" s="20"/>
      <c r="CQ25" s="20"/>
      <c r="CZ25" s="19"/>
      <c r="DA25" s="19"/>
    </row>
    <row r="26" spans="1:105" ht="15">
      <c r="A26" s="96">
        <f t="shared" si="3"/>
        <v>24</v>
      </c>
      <c r="B26" s="92" t="s">
        <v>48</v>
      </c>
      <c r="C26" s="128"/>
      <c r="D26" s="46"/>
      <c r="E26" s="113"/>
      <c r="F26" s="113"/>
      <c r="G26" s="47"/>
      <c r="H26" s="49"/>
      <c r="I26" s="46"/>
      <c r="J26" s="46"/>
      <c r="K26" s="46"/>
      <c r="L26" s="47"/>
      <c r="M26" s="48"/>
      <c r="N26" s="46"/>
      <c r="O26" s="46"/>
      <c r="P26" s="46"/>
      <c r="Q26" s="47"/>
      <c r="R26" s="49"/>
      <c r="S26" s="46"/>
      <c r="T26" s="46"/>
      <c r="U26" s="46"/>
      <c r="V26" s="47"/>
      <c r="W26" s="48"/>
      <c r="X26" s="46"/>
      <c r="Y26" s="46"/>
      <c r="Z26" s="46"/>
      <c r="AA26" s="47"/>
      <c r="AB26" s="49"/>
      <c r="AC26" s="46"/>
      <c r="AD26" s="46"/>
      <c r="AE26" s="46"/>
      <c r="AF26" s="47"/>
      <c r="AG26" s="48"/>
      <c r="AH26" s="46"/>
      <c r="AI26" s="46"/>
      <c r="AJ26" s="46"/>
      <c r="AK26" s="47"/>
      <c r="AL26" s="48"/>
      <c r="AM26" s="46"/>
      <c r="AN26" s="46"/>
      <c r="AO26" s="46"/>
      <c r="AP26" s="47"/>
      <c r="AQ26" s="48"/>
      <c r="AR26" s="46"/>
      <c r="AS26" s="46"/>
      <c r="AT26" s="46"/>
      <c r="AU26" s="47"/>
      <c r="AV26" s="48"/>
      <c r="AW26" s="46"/>
      <c r="AX26" s="46"/>
      <c r="AY26" s="46"/>
      <c r="AZ26" s="47"/>
      <c r="BA26" s="48"/>
      <c r="BB26" s="46"/>
      <c r="BC26" s="46"/>
      <c r="BD26" s="46"/>
      <c r="BE26" s="47"/>
      <c r="BF26" s="115"/>
      <c r="BG26" s="113"/>
      <c r="BH26" s="113"/>
      <c r="BI26" s="113"/>
      <c r="BJ26" s="114"/>
      <c r="BK26" s="115"/>
      <c r="BL26" s="113"/>
      <c r="BM26" s="113"/>
      <c r="BN26" s="113"/>
      <c r="BO26" s="114"/>
      <c r="BP26" s="115"/>
      <c r="BQ26" s="113"/>
      <c r="BR26" s="113"/>
      <c r="BS26" s="113"/>
      <c r="BT26" s="114"/>
      <c r="BU26" s="115"/>
      <c r="BV26" s="113"/>
      <c r="BW26" s="113"/>
      <c r="BX26" s="113"/>
      <c r="BY26" s="114"/>
      <c r="BZ26" s="115"/>
      <c r="CA26" s="113"/>
      <c r="CB26" s="113"/>
      <c r="CC26" s="113"/>
      <c r="CD26" s="114"/>
      <c r="CE26" s="59">
        <f>IF(B26="","",COUNTA(C26:CD26))</f>
        <v>0</v>
      </c>
      <c r="CF26" s="218">
        <f>IF(B26="","",VLOOKUP(B26,ClassificaPunti!B:AI,30,FALSE))</f>
        <v>1</v>
      </c>
      <c r="CG26" s="25">
        <f>IF(CF26="","",IF(CF26=0,0,CE26/CF26))</f>
        <v>0</v>
      </c>
      <c r="CH26" s="98" t="str">
        <f t="shared" si="0"/>
        <v>Beppe</v>
      </c>
      <c r="CI26" s="19">
        <f t="shared" si="1"/>
        <v>0</v>
      </c>
      <c r="CJ26" s="19">
        <f t="shared" si="2"/>
        <v>1</v>
      </c>
      <c r="CK26" s="20"/>
      <c r="CL26" s="166"/>
      <c r="CM26" s="16"/>
      <c r="CN26" s="122"/>
      <c r="CO26" s="71"/>
      <c r="CP26" s="71"/>
      <c r="CQ26" s="20"/>
      <c r="CZ26" s="19"/>
      <c r="DA26" s="19"/>
    </row>
    <row r="27" spans="1:105" ht="15">
      <c r="A27" s="96">
        <f t="shared" si="3"/>
        <v>25</v>
      </c>
      <c r="B27" s="92" t="s">
        <v>63</v>
      </c>
      <c r="C27" s="46"/>
      <c r="D27" s="46"/>
      <c r="E27" s="113"/>
      <c r="F27" s="113"/>
      <c r="G27" s="47"/>
      <c r="H27" s="49"/>
      <c r="I27" s="46"/>
      <c r="J27" s="46"/>
      <c r="K27" s="46"/>
      <c r="L27" s="47"/>
      <c r="M27" s="48"/>
      <c r="N27" s="46"/>
      <c r="O27" s="46"/>
      <c r="P27" s="46"/>
      <c r="Q27" s="47"/>
      <c r="R27" s="49"/>
      <c r="S27" s="46"/>
      <c r="T27" s="46"/>
      <c r="U27" s="46"/>
      <c r="V27" s="47"/>
      <c r="W27" s="48"/>
      <c r="X27" s="46"/>
      <c r="Y27" s="46"/>
      <c r="Z27" s="46"/>
      <c r="AA27" s="47"/>
      <c r="AB27" s="49"/>
      <c r="AC27" s="46"/>
      <c r="AD27" s="46"/>
      <c r="AE27" s="46"/>
      <c r="AF27" s="47"/>
      <c r="AG27" s="48"/>
      <c r="AH27" s="46"/>
      <c r="AI27" s="46"/>
      <c r="AJ27" s="46"/>
      <c r="AK27" s="47"/>
      <c r="AL27" s="48"/>
      <c r="AM27" s="46"/>
      <c r="AN27" s="46"/>
      <c r="AO27" s="46"/>
      <c r="AP27" s="47"/>
      <c r="AQ27" s="48"/>
      <c r="AR27" s="46"/>
      <c r="AS27" s="46"/>
      <c r="AT27" s="46"/>
      <c r="AU27" s="47"/>
      <c r="AV27" s="48"/>
      <c r="AW27" s="46"/>
      <c r="AX27" s="46"/>
      <c r="AY27" s="46"/>
      <c r="AZ27" s="47"/>
      <c r="BA27" s="48"/>
      <c r="BB27" s="46"/>
      <c r="BC27" s="46"/>
      <c r="BD27" s="46"/>
      <c r="BE27" s="47"/>
      <c r="BF27" s="48"/>
      <c r="BG27" s="46"/>
      <c r="BH27" s="46"/>
      <c r="BI27" s="46"/>
      <c r="BJ27" s="47"/>
      <c r="BK27" s="48"/>
      <c r="BL27" s="46"/>
      <c r="BM27" s="46"/>
      <c r="BN27" s="46"/>
      <c r="BO27" s="47"/>
      <c r="BP27" s="48"/>
      <c r="BQ27" s="46"/>
      <c r="BR27" s="46"/>
      <c r="BS27" s="46"/>
      <c r="BT27" s="47"/>
      <c r="BU27" s="48"/>
      <c r="BV27" s="46"/>
      <c r="BW27" s="46"/>
      <c r="BX27" s="46"/>
      <c r="BY27" s="47"/>
      <c r="BZ27" s="48"/>
      <c r="CA27" s="46"/>
      <c r="CB27" s="46"/>
      <c r="CC27" s="46"/>
      <c r="CD27" s="47"/>
      <c r="CE27" s="59">
        <f>IF(B27="","",COUNTA(C27:CD27))</f>
        <v>0</v>
      </c>
      <c r="CF27" s="218">
        <f>IF(B27="","",VLOOKUP(B27,ClassificaPunti!B:AI,30,FALSE))</f>
        <v>0</v>
      </c>
      <c r="CG27" s="25">
        <f>IF(CF27="","",IF(CF27=0,0,CE27/CF27))</f>
        <v>0</v>
      </c>
      <c r="CH27" s="98" t="str">
        <f t="shared" si="0"/>
        <v>Galli</v>
      </c>
      <c r="CI27" s="19">
        <f t="shared" si="1"/>
        <v>0</v>
      </c>
      <c r="CJ27" s="19">
        <f t="shared" si="2"/>
        <v>0</v>
      </c>
      <c r="CK27" s="22"/>
      <c r="CL27" s="16"/>
      <c r="CM27" s="16"/>
      <c r="CN27" s="71"/>
      <c r="CO27" s="71"/>
      <c r="CP27" s="71"/>
      <c r="CQ27" s="20"/>
      <c r="CZ27" s="19"/>
      <c r="DA27" s="19"/>
    </row>
    <row r="28" spans="1:105" ht="15">
      <c r="A28" s="96">
        <f t="shared" si="3"/>
        <v>26</v>
      </c>
      <c r="B28" s="92" t="s">
        <v>44</v>
      </c>
      <c r="C28" s="115"/>
      <c r="D28" s="113"/>
      <c r="E28" s="113"/>
      <c r="F28" s="113"/>
      <c r="G28" s="114"/>
      <c r="H28" s="49"/>
      <c r="I28" s="46"/>
      <c r="J28" s="46"/>
      <c r="K28" s="46"/>
      <c r="L28" s="47"/>
      <c r="M28" s="48"/>
      <c r="N28" s="46"/>
      <c r="O28" s="46"/>
      <c r="P28" s="46"/>
      <c r="Q28" s="47"/>
      <c r="R28" s="49"/>
      <c r="S28" s="46"/>
      <c r="T28" s="46"/>
      <c r="U28" s="46"/>
      <c r="V28" s="47"/>
      <c r="W28" s="48"/>
      <c r="X28" s="46"/>
      <c r="Y28" s="46"/>
      <c r="Z28" s="46"/>
      <c r="AA28" s="47"/>
      <c r="AB28" s="49"/>
      <c r="AC28" s="46"/>
      <c r="AD28" s="46"/>
      <c r="AE28" s="46"/>
      <c r="AF28" s="47"/>
      <c r="AG28" s="48"/>
      <c r="AH28" s="46"/>
      <c r="AI28" s="46"/>
      <c r="AJ28" s="46"/>
      <c r="AK28" s="47"/>
      <c r="AL28" s="48"/>
      <c r="AM28" s="46"/>
      <c r="AN28" s="46"/>
      <c r="AO28" s="46"/>
      <c r="AP28" s="47"/>
      <c r="AQ28" s="48"/>
      <c r="AR28" s="46"/>
      <c r="AS28" s="46"/>
      <c r="AT28" s="46"/>
      <c r="AU28" s="47"/>
      <c r="AV28" s="48"/>
      <c r="AW28" s="46"/>
      <c r="AX28" s="46"/>
      <c r="AY28" s="46"/>
      <c r="AZ28" s="47"/>
      <c r="BA28" s="48"/>
      <c r="BB28" s="46"/>
      <c r="BC28" s="46"/>
      <c r="BD28" s="46"/>
      <c r="BE28" s="47"/>
      <c r="BF28" s="48"/>
      <c r="BG28" s="46"/>
      <c r="BH28" s="46"/>
      <c r="BI28" s="46"/>
      <c r="BJ28" s="47"/>
      <c r="BK28" s="48"/>
      <c r="BL28" s="46"/>
      <c r="BM28" s="46"/>
      <c r="BN28" s="46"/>
      <c r="BO28" s="47"/>
      <c r="BP28" s="48"/>
      <c r="BQ28" s="46"/>
      <c r="BR28" s="46"/>
      <c r="BS28" s="46"/>
      <c r="BT28" s="47"/>
      <c r="BU28" s="48"/>
      <c r="BV28" s="46"/>
      <c r="BW28" s="46"/>
      <c r="BX28" s="46"/>
      <c r="BY28" s="47"/>
      <c r="BZ28" s="48"/>
      <c r="CA28" s="46"/>
      <c r="CB28" s="46"/>
      <c r="CC28" s="46"/>
      <c r="CD28" s="47"/>
      <c r="CE28" s="59">
        <f>IF(B28="","",COUNTA(C28:CD28))</f>
        <v>0</v>
      </c>
      <c r="CF28" s="218">
        <f>IF(B28="","",VLOOKUP(B28,ClassificaPunti!B:AI,30,FALSE))</f>
        <v>0</v>
      </c>
      <c r="CG28" s="25">
        <f>IF(CF28="","",IF(CF28=0,0,CE28/CF28))</f>
        <v>0</v>
      </c>
      <c r="CH28" s="98" t="str">
        <f t="shared" si="0"/>
        <v>Giacomo Giuliano</v>
      </c>
      <c r="CI28" s="19">
        <f t="shared" si="1"/>
        <v>0</v>
      </c>
      <c r="CJ28" s="19">
        <f t="shared" si="2"/>
        <v>0</v>
      </c>
      <c r="CK28" s="22"/>
      <c r="CL28" s="16"/>
      <c r="CM28" s="16"/>
      <c r="CN28" s="71"/>
      <c r="CO28" s="71"/>
      <c r="CP28" s="71"/>
      <c r="CQ28" s="20"/>
      <c r="CZ28" s="19"/>
      <c r="DA28" s="19"/>
    </row>
    <row r="29" spans="1:105" ht="15">
      <c r="A29" s="96">
        <f t="shared" si="3"/>
        <v>27</v>
      </c>
      <c r="B29" s="92" t="s">
        <v>46</v>
      </c>
      <c r="C29" s="128"/>
      <c r="D29" s="113"/>
      <c r="E29" s="46"/>
      <c r="F29" s="113"/>
      <c r="G29" s="114"/>
      <c r="H29" s="116"/>
      <c r="I29" s="113"/>
      <c r="J29" s="113"/>
      <c r="K29" s="113"/>
      <c r="L29" s="114"/>
      <c r="M29" s="115"/>
      <c r="N29" s="113"/>
      <c r="O29" s="113"/>
      <c r="P29" s="113"/>
      <c r="Q29" s="114"/>
      <c r="R29" s="116"/>
      <c r="S29" s="113"/>
      <c r="T29" s="113"/>
      <c r="U29" s="113"/>
      <c r="V29" s="114"/>
      <c r="W29" s="115"/>
      <c r="X29" s="113"/>
      <c r="Y29" s="113"/>
      <c r="Z29" s="113"/>
      <c r="AA29" s="114"/>
      <c r="AB29" s="116"/>
      <c r="AC29" s="113"/>
      <c r="AD29" s="113"/>
      <c r="AE29" s="113"/>
      <c r="AF29" s="114"/>
      <c r="AG29" s="115"/>
      <c r="AH29" s="113"/>
      <c r="AI29" s="113"/>
      <c r="AJ29" s="113"/>
      <c r="AK29" s="114"/>
      <c r="AL29" s="115"/>
      <c r="AM29" s="113"/>
      <c r="AN29" s="113"/>
      <c r="AO29" s="113"/>
      <c r="AP29" s="114"/>
      <c r="AQ29" s="115"/>
      <c r="AR29" s="113"/>
      <c r="AS29" s="113"/>
      <c r="AT29" s="113"/>
      <c r="AU29" s="114"/>
      <c r="AV29" s="115"/>
      <c r="AW29" s="113"/>
      <c r="AX29" s="113"/>
      <c r="AY29" s="113"/>
      <c r="AZ29" s="114"/>
      <c r="BA29" s="115"/>
      <c r="BB29" s="113"/>
      <c r="BC29" s="113"/>
      <c r="BD29" s="113"/>
      <c r="BE29" s="114"/>
      <c r="BF29" s="115"/>
      <c r="BG29" s="113"/>
      <c r="BH29" s="113"/>
      <c r="BI29" s="113"/>
      <c r="BJ29" s="114"/>
      <c r="BK29" s="115"/>
      <c r="BL29" s="113"/>
      <c r="BM29" s="113"/>
      <c r="BN29" s="113"/>
      <c r="BO29" s="114"/>
      <c r="BP29" s="115"/>
      <c r="BQ29" s="113"/>
      <c r="BR29" s="113"/>
      <c r="BS29" s="113"/>
      <c r="BT29" s="114"/>
      <c r="BU29" s="115"/>
      <c r="BV29" s="113"/>
      <c r="BW29" s="113"/>
      <c r="BX29" s="113"/>
      <c r="BY29" s="114"/>
      <c r="BZ29" s="115"/>
      <c r="CA29" s="113"/>
      <c r="CB29" s="113"/>
      <c r="CC29" s="113"/>
      <c r="CD29" s="114"/>
      <c r="CE29" s="59">
        <f>IF(B29="","",COUNTA(C29:CD29))</f>
        <v>0</v>
      </c>
      <c r="CF29" s="218">
        <f>IF(B29="","",VLOOKUP(B29,ClassificaPunti!B:AI,30,FALSE))</f>
        <v>0</v>
      </c>
      <c r="CG29" s="25">
        <f>IF(CF29="","",IF(CF29=0,0,CE29/CF29))</f>
        <v>0</v>
      </c>
      <c r="CH29" s="98" t="str">
        <f t="shared" si="0"/>
        <v>Marco Ceccarelli</v>
      </c>
      <c r="CI29" s="19">
        <f t="shared" si="1"/>
        <v>0</v>
      </c>
      <c r="CJ29" s="19">
        <f t="shared" si="2"/>
        <v>0</v>
      </c>
      <c r="CK29" s="22"/>
      <c r="CL29" s="16"/>
      <c r="CM29" s="16"/>
      <c r="CN29" s="122"/>
      <c r="CO29" s="71"/>
      <c r="CP29" s="74"/>
      <c r="CQ29" s="20"/>
      <c r="CZ29" s="19"/>
      <c r="DA29" s="19"/>
    </row>
    <row r="30" spans="1:105" ht="16" thickBot="1">
      <c r="A30" s="96">
        <f t="shared" si="3"/>
        <v>28</v>
      </c>
      <c r="B30" s="160" t="s">
        <v>76</v>
      </c>
      <c r="C30" s="152"/>
      <c r="D30" s="153"/>
      <c r="E30" s="153"/>
      <c r="F30" s="153"/>
      <c r="G30" s="154"/>
      <c r="H30" s="155"/>
      <c r="I30" s="156"/>
      <c r="J30" s="156"/>
      <c r="K30" s="156"/>
      <c r="L30" s="154"/>
      <c r="M30" s="161"/>
      <c r="N30" s="156"/>
      <c r="O30" s="156"/>
      <c r="P30" s="156"/>
      <c r="Q30" s="154"/>
      <c r="R30" s="155"/>
      <c r="S30" s="156"/>
      <c r="T30" s="156"/>
      <c r="U30" s="156"/>
      <c r="V30" s="154"/>
      <c r="W30" s="161"/>
      <c r="X30" s="156"/>
      <c r="Y30" s="156"/>
      <c r="Z30" s="156"/>
      <c r="AA30" s="154"/>
      <c r="AB30" s="155"/>
      <c r="AC30" s="156"/>
      <c r="AD30" s="156"/>
      <c r="AE30" s="156"/>
      <c r="AF30" s="154"/>
      <c r="AG30" s="161"/>
      <c r="AH30" s="156"/>
      <c r="AI30" s="156"/>
      <c r="AJ30" s="156"/>
      <c r="AK30" s="154"/>
      <c r="AL30" s="161"/>
      <c r="AM30" s="156"/>
      <c r="AN30" s="156"/>
      <c r="AO30" s="156"/>
      <c r="AP30" s="154"/>
      <c r="AQ30" s="161"/>
      <c r="AR30" s="156"/>
      <c r="AS30" s="156"/>
      <c r="AT30" s="156"/>
      <c r="AU30" s="154"/>
      <c r="AV30" s="161"/>
      <c r="AW30" s="156"/>
      <c r="AX30" s="156"/>
      <c r="AY30" s="156"/>
      <c r="AZ30" s="154"/>
      <c r="BA30" s="161"/>
      <c r="BB30" s="156"/>
      <c r="BC30" s="156"/>
      <c r="BD30" s="156"/>
      <c r="BE30" s="154"/>
      <c r="BF30" s="161"/>
      <c r="BG30" s="156"/>
      <c r="BH30" s="156"/>
      <c r="BI30" s="156"/>
      <c r="BJ30" s="154"/>
      <c r="BK30" s="161"/>
      <c r="BL30" s="156"/>
      <c r="BM30" s="156"/>
      <c r="BN30" s="156"/>
      <c r="BO30" s="154"/>
      <c r="BP30" s="161"/>
      <c r="BQ30" s="156"/>
      <c r="BR30" s="156"/>
      <c r="BS30" s="156"/>
      <c r="BT30" s="154"/>
      <c r="BU30" s="161"/>
      <c r="BV30" s="156"/>
      <c r="BW30" s="156"/>
      <c r="BX30" s="156"/>
      <c r="BY30" s="154"/>
      <c r="BZ30" s="161"/>
      <c r="CA30" s="156"/>
      <c r="CB30" s="156"/>
      <c r="CC30" s="156"/>
      <c r="CD30" s="154"/>
      <c r="CE30" s="59">
        <f>IF(B30="","",COUNTA(C30:CD30))</f>
        <v>0</v>
      </c>
      <c r="CF30" s="125">
        <f>IF(B30="","",VLOOKUP(B30,ClassificaPunti!B:AI,30,FALSE))</f>
        <v>1</v>
      </c>
      <c r="CG30" s="57">
        <f>IF(CF30="","",IF(CF30=0,0,CE30/CF30))</f>
        <v>0</v>
      </c>
      <c r="CH30" s="98" t="str">
        <f t="shared" si="0"/>
        <v>France 1</v>
      </c>
      <c r="CI30" s="19">
        <f t="shared" si="1"/>
        <v>0</v>
      </c>
      <c r="CJ30" s="19">
        <f t="shared" si="2"/>
        <v>1</v>
      </c>
      <c r="CK30" s="22"/>
      <c r="CL30" s="16"/>
      <c r="CM30" s="16"/>
      <c r="CN30" s="122"/>
      <c r="CO30" s="71"/>
      <c r="CP30" s="71"/>
      <c r="CQ30" s="20"/>
      <c r="CZ30" s="19"/>
      <c r="DA30" s="19"/>
    </row>
    <row r="31" spans="1:105" ht="16" thickBot="1">
      <c r="B31" s="162" t="s">
        <v>23</v>
      </c>
      <c r="C31" s="121">
        <v>1</v>
      </c>
      <c r="D31" s="68">
        <v>1</v>
      </c>
      <c r="E31" s="68">
        <v>1</v>
      </c>
      <c r="F31" s="68">
        <v>1</v>
      </c>
      <c r="G31" s="157">
        <v>1</v>
      </c>
      <c r="H31" s="158">
        <v>1</v>
      </c>
      <c r="I31" s="64"/>
      <c r="J31" s="64"/>
      <c r="K31" s="27"/>
      <c r="L31" s="41"/>
      <c r="M31" s="42"/>
      <c r="N31" s="27"/>
      <c r="O31" s="27"/>
      <c r="P31" s="27"/>
      <c r="Q31" s="40"/>
      <c r="R31" s="36"/>
      <c r="S31" s="27"/>
      <c r="T31" s="27"/>
      <c r="U31" s="27"/>
      <c r="V31" s="41"/>
      <c r="W31" s="42"/>
      <c r="X31" s="27"/>
      <c r="Y31" s="27"/>
      <c r="Z31" s="27"/>
      <c r="AA31" s="40"/>
      <c r="AB31" s="36"/>
      <c r="AC31" s="27"/>
      <c r="AD31" s="27"/>
      <c r="AE31" s="27"/>
      <c r="AF31" s="41"/>
      <c r="AG31" s="42"/>
      <c r="AH31" s="27"/>
      <c r="AI31" s="27"/>
      <c r="AJ31" s="27"/>
      <c r="AK31" s="40"/>
      <c r="AL31" s="36"/>
      <c r="AM31" s="27"/>
      <c r="AN31" s="27"/>
      <c r="AO31" s="27"/>
      <c r="AP31" s="41"/>
      <c r="AQ31" s="43"/>
      <c r="AR31" s="27"/>
      <c r="AS31" s="27"/>
      <c r="AT31" s="27"/>
      <c r="AU31" s="43"/>
      <c r="AV31" s="36"/>
      <c r="AW31" s="42"/>
      <c r="AX31" s="42"/>
      <c r="AY31" s="42"/>
      <c r="AZ31" s="41"/>
      <c r="BA31" s="36"/>
      <c r="BB31" s="27"/>
      <c r="BC31" s="27"/>
      <c r="BD31" s="27"/>
      <c r="BE31" s="40"/>
      <c r="BF31" s="36"/>
      <c r="BG31" s="27"/>
      <c r="BH31" s="27"/>
      <c r="BI31" s="27"/>
      <c r="BJ31" s="41"/>
      <c r="BK31" s="42"/>
      <c r="BL31" s="27"/>
      <c r="BM31" s="27"/>
      <c r="BN31" s="27"/>
      <c r="BO31" s="40"/>
      <c r="BP31" s="36"/>
      <c r="BQ31" s="27"/>
      <c r="BR31" s="27"/>
      <c r="BS31" s="27"/>
      <c r="BT31" s="41"/>
      <c r="BU31" s="36"/>
      <c r="BV31" s="27"/>
      <c r="BW31" s="27"/>
      <c r="BX31" s="27"/>
      <c r="BY31" s="41"/>
      <c r="BZ31" s="42"/>
      <c r="CA31" s="27"/>
      <c r="CB31" s="27"/>
      <c r="CC31" s="27"/>
      <c r="CD31" s="40"/>
      <c r="CE31" s="163">
        <f>IF(B31="","",COUNTA(C31:CD31))</f>
        <v>6</v>
      </c>
      <c r="CF31" s="125"/>
    </row>
    <row r="32" spans="1:105" ht="13" thickBot="1">
      <c r="B32" s="3"/>
      <c r="C32" s="3"/>
      <c r="D32" s="3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24">
        <f>SUM(CE3:CE31)</f>
        <v>303</v>
      </c>
      <c r="CF32" s="125">
        <f>SUM(CF3:CF30)</f>
        <v>270</v>
      </c>
    </row>
    <row r="33" spans="3:105">
      <c r="CH33" s="2"/>
      <c r="CI33" s="23"/>
      <c r="CJ33" s="23"/>
      <c r="CK33" s="20"/>
      <c r="CL33" s="71"/>
      <c r="CM33" s="16"/>
      <c r="CN33" s="122"/>
      <c r="CO33" s="71"/>
      <c r="CP33" s="20"/>
      <c r="CQ33" s="20"/>
      <c r="CZ33" s="19"/>
      <c r="DA33" s="19"/>
    </row>
    <row r="34" spans="3:105">
      <c r="C34" s="69"/>
      <c r="CH34" s="2"/>
      <c r="CI34" s="23"/>
      <c r="CJ34" s="23"/>
      <c r="CK34" s="20"/>
      <c r="CL34" s="71"/>
      <c r="CM34" s="71"/>
      <c r="CN34" s="11"/>
      <c r="CO34"/>
      <c r="CP34" s="20"/>
      <c r="CQ34" s="20"/>
      <c r="CZ34" s="19"/>
      <c r="DA34" s="19"/>
    </row>
    <row r="35" spans="3:105">
      <c r="CH35" s="2"/>
      <c r="CI35" s="23"/>
      <c r="CJ35" s="23"/>
      <c r="CK35" s="20"/>
      <c r="CL35"/>
      <c r="CM35"/>
      <c r="CN35" s="11"/>
      <c r="CO35"/>
      <c r="CP35" s="20"/>
      <c r="CQ35" s="20"/>
      <c r="CZ35" s="19"/>
      <c r="DA35" s="19"/>
    </row>
    <row r="36" spans="3:105">
      <c r="CH36" s="2"/>
      <c r="CI36" s="23"/>
      <c r="CJ36" s="23"/>
      <c r="CK36" s="20"/>
      <c r="CL36"/>
      <c r="CM36"/>
      <c r="CN36" s="11"/>
      <c r="CO36"/>
      <c r="CP36" s="20"/>
      <c r="CQ36" s="20"/>
      <c r="CZ36" s="19"/>
      <c r="DA36" s="19"/>
    </row>
    <row r="37" spans="3:105">
      <c r="CH37" s="2"/>
      <c r="CI37" s="23"/>
      <c r="CJ37" s="23"/>
      <c r="CK37" s="20"/>
      <c r="CL37"/>
      <c r="CM37"/>
      <c r="CN37" s="11"/>
      <c r="CO37"/>
      <c r="CP37" s="20"/>
      <c r="CQ37" s="20"/>
      <c r="CZ37" s="19"/>
      <c r="DA37" s="19"/>
    </row>
    <row r="38" spans="3:105">
      <c r="CH38" s="2"/>
      <c r="CI38" s="23"/>
      <c r="CJ38" s="23"/>
      <c r="CK38" s="20"/>
      <c r="CL38"/>
      <c r="CM38"/>
      <c r="CN38" s="11"/>
      <c r="CO38"/>
      <c r="CP38" s="20"/>
      <c r="CQ38" s="20"/>
      <c r="CZ38" s="19"/>
      <c r="DA38" s="19"/>
    </row>
    <row r="39" spans="3:105">
      <c r="CH39" s="2"/>
      <c r="CI39" s="23"/>
      <c r="CJ39" s="23"/>
      <c r="CK39" s="20"/>
      <c r="CL39"/>
      <c r="CM39"/>
      <c r="CN39" s="11"/>
      <c r="CO39"/>
      <c r="CP39" s="20"/>
      <c r="CQ39" s="20"/>
      <c r="CZ39" s="19"/>
      <c r="DA39" s="19"/>
    </row>
    <row r="40" spans="3:105">
      <c r="CH40" s="2"/>
      <c r="CI40" s="23"/>
      <c r="CJ40" s="23"/>
      <c r="CK40" s="20"/>
      <c r="CL40"/>
      <c r="CM40" s="99"/>
      <c r="CN40" s="11"/>
      <c r="CO40"/>
      <c r="CP40" s="20"/>
      <c r="CQ40" s="20"/>
      <c r="CZ40" s="19"/>
      <c r="DA40" s="19"/>
    </row>
    <row r="41" spans="3:105">
      <c r="CH41" s="2"/>
      <c r="CI41" s="23"/>
      <c r="CJ41" s="23"/>
      <c r="CK41" s="23"/>
      <c r="CL41" s="20"/>
      <c r="CM41" s="22"/>
      <c r="CP41" s="21"/>
      <c r="CQ41" s="20"/>
      <c r="CZ41" s="19"/>
      <c r="DA41" s="19"/>
    </row>
    <row r="42" spans="3:105">
      <c r="CH42" s="2"/>
      <c r="CN42" s="19"/>
      <c r="CO42" s="19"/>
      <c r="CP42" s="20"/>
      <c r="CQ42" s="20"/>
      <c r="CZ42" s="19"/>
      <c r="DA42" s="19"/>
    </row>
  </sheetData>
  <autoFilter ref="B2:CG30">
    <filterColumn colId="5" showButton="0"/>
    <filterColumn colId="10" showButton="0"/>
    <filterColumn colId="15" showButton="0"/>
    <filterColumn colId="20" showButton="0"/>
    <filterColumn colId="25" showButton="0"/>
    <filterColumn colId="30" showButton="0"/>
    <filterColumn colId="35" showButton="0"/>
    <filterColumn colId="40" showButton="0"/>
    <filterColumn colId="45" showButton="0"/>
    <filterColumn colId="50" showButton="0"/>
    <filterColumn colId="55" showButton="0"/>
    <filterColumn colId="60" showButton="0"/>
    <filterColumn colId="65" showButton="0"/>
    <filterColumn colId="70" showButton="0"/>
    <filterColumn colId="75" showButton="0"/>
    <sortState ref="B3:CG30">
      <sortCondition descending="1" ref="CE3:CE30"/>
      <sortCondition descending="1" ref="CG3:CG30"/>
    </sortState>
  </autoFilter>
  <mergeCells count="33">
    <mergeCell ref="CL18:CP18"/>
    <mergeCell ref="BY2:BZ2"/>
    <mergeCell ref="BJ2:BK2"/>
    <mergeCell ref="BE2:BF2"/>
    <mergeCell ref="BO2:BP2"/>
    <mergeCell ref="BT2:BU2"/>
    <mergeCell ref="CL7:CP7"/>
    <mergeCell ref="CL13:CM14"/>
    <mergeCell ref="CN13:CN14"/>
    <mergeCell ref="CO13:CO14"/>
    <mergeCell ref="CL2:CM3"/>
    <mergeCell ref="CN2:CN3"/>
    <mergeCell ref="CO2:CO3"/>
    <mergeCell ref="CP2:CP3"/>
    <mergeCell ref="CL4:CM6"/>
    <mergeCell ref="CN4:CN6"/>
    <mergeCell ref="G2:H2"/>
    <mergeCell ref="L2:M2"/>
    <mergeCell ref="Q2:R2"/>
    <mergeCell ref="V2:W2"/>
    <mergeCell ref="AA2:AB2"/>
    <mergeCell ref="AF2:AG2"/>
    <mergeCell ref="AK2:AL2"/>
    <mergeCell ref="AZ2:BA2"/>
    <mergeCell ref="AU2:AV2"/>
    <mergeCell ref="AP2:AQ2"/>
    <mergeCell ref="CO4:CO6"/>
    <mergeCell ref="CP4:CP6"/>
    <mergeCell ref="CP13:CP14"/>
    <mergeCell ref="CL15:CM17"/>
    <mergeCell ref="CN15:CN17"/>
    <mergeCell ref="CO15:CO17"/>
    <mergeCell ref="CP15:CP17"/>
  </mergeCells>
  <phoneticPr fontId="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 enableFormatConditionsCalculation="0"/>
  <dimension ref="A2:V30"/>
  <sheetViews>
    <sheetView workbookViewId="0">
      <selection activeCell="A29" sqref="A29"/>
    </sheetView>
  </sheetViews>
  <sheetFormatPr baseColWidth="10" defaultColWidth="8.83203125" defaultRowHeight="12" x14ac:dyDescent="0"/>
  <cols>
    <col min="1" max="1" width="4.83203125" customWidth="1"/>
    <col min="2" max="2" width="11.6640625" customWidth="1"/>
    <col min="3" max="3" width="4.5" customWidth="1"/>
    <col min="4" max="4" width="4.83203125" style="13" customWidth="1"/>
    <col min="5" max="6" width="11.1640625" style="13" customWidth="1"/>
    <col min="7" max="7" width="11.5" style="13" customWidth="1"/>
    <col min="8" max="8" width="10.6640625" customWidth="1"/>
    <col min="9" max="10" width="10" customWidth="1"/>
    <col min="11" max="11" width="10.5" customWidth="1"/>
    <col min="12" max="19" width="10" customWidth="1"/>
    <col min="20" max="20" width="11.5" customWidth="1"/>
    <col min="21" max="21" width="10.83203125" customWidth="1"/>
    <col min="22" max="22" width="12.33203125" style="11" customWidth="1"/>
  </cols>
  <sheetData>
    <row r="2" spans="1:22" s="1" customFormat="1" ht="13" thickBot="1">
      <c r="B2" s="37" t="s">
        <v>0</v>
      </c>
      <c r="C2" s="213" t="s">
        <v>1</v>
      </c>
      <c r="D2" s="214"/>
      <c r="E2" s="10"/>
      <c r="F2" s="10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11"/>
    </row>
    <row r="3" spans="1:22" ht="16.5" customHeight="1" thickBot="1">
      <c r="A3" s="145"/>
      <c r="B3" s="117">
        <v>43017</v>
      </c>
      <c r="C3" s="119">
        <v>8</v>
      </c>
      <c r="D3" s="50">
        <v>5</v>
      </c>
      <c r="E3" s="120" t="s">
        <v>21</v>
      </c>
      <c r="F3" s="119" t="s">
        <v>25</v>
      </c>
      <c r="G3" s="60"/>
      <c r="H3" s="50" t="s">
        <v>64</v>
      </c>
      <c r="I3" s="119" t="s">
        <v>22</v>
      </c>
      <c r="J3" s="50" t="s">
        <v>17</v>
      </c>
      <c r="K3" s="50" t="s">
        <v>19</v>
      </c>
      <c r="L3" s="50" t="s">
        <v>24</v>
      </c>
      <c r="M3" s="119" t="s">
        <v>41</v>
      </c>
      <c r="N3" s="60"/>
      <c r="O3" s="50" t="s">
        <v>38</v>
      </c>
      <c r="P3" s="60"/>
      <c r="Q3" s="119" t="s">
        <v>18</v>
      </c>
      <c r="R3" s="60"/>
      <c r="S3" s="16"/>
      <c r="T3" s="44" t="s">
        <v>12</v>
      </c>
      <c r="U3" s="45"/>
    </row>
    <row r="4" spans="1:22" ht="16.5" customHeight="1">
      <c r="A4" s="145"/>
      <c r="B4" s="39">
        <f>B3+7</f>
        <v>43024</v>
      </c>
      <c r="C4" s="133">
        <v>5</v>
      </c>
      <c r="D4" s="134">
        <v>5</v>
      </c>
      <c r="E4" s="60"/>
      <c r="F4" s="133" t="s">
        <v>25</v>
      </c>
      <c r="G4" s="133" t="s">
        <v>49</v>
      </c>
      <c r="H4" s="60"/>
      <c r="I4" s="134" t="s">
        <v>22</v>
      </c>
      <c r="J4" s="134" t="s">
        <v>17</v>
      </c>
      <c r="K4" s="134" t="s">
        <v>19</v>
      </c>
      <c r="L4" s="134" t="s">
        <v>24</v>
      </c>
      <c r="M4" s="60"/>
      <c r="N4" s="60"/>
      <c r="O4" s="133" t="s">
        <v>38</v>
      </c>
      <c r="P4" s="133" t="s">
        <v>26</v>
      </c>
      <c r="Q4" s="133" t="s">
        <v>18</v>
      </c>
      <c r="R4" s="134" t="s">
        <v>65</v>
      </c>
      <c r="S4" s="16"/>
      <c r="T4" s="79"/>
      <c r="U4" s="80" t="s">
        <v>13</v>
      </c>
    </row>
    <row r="5" spans="1:22" ht="16.5" customHeight="1">
      <c r="A5" s="145"/>
      <c r="B5" s="39">
        <f>B4+14</f>
        <v>43038</v>
      </c>
      <c r="C5" s="133">
        <v>4</v>
      </c>
      <c r="D5" s="134">
        <v>4</v>
      </c>
      <c r="E5" s="134" t="s">
        <v>21</v>
      </c>
      <c r="F5" s="60"/>
      <c r="G5" s="60"/>
      <c r="H5" s="133" t="s">
        <v>64</v>
      </c>
      <c r="I5" s="134" t="s">
        <v>22</v>
      </c>
      <c r="J5" s="133" t="s">
        <v>17</v>
      </c>
      <c r="K5" s="134" t="s">
        <v>68</v>
      </c>
      <c r="L5" s="133" t="s">
        <v>24</v>
      </c>
      <c r="M5" s="133" t="s">
        <v>48</v>
      </c>
      <c r="N5" s="60"/>
      <c r="O5" s="60"/>
      <c r="P5" s="134" t="s">
        <v>26</v>
      </c>
      <c r="Q5" s="133" t="s">
        <v>18</v>
      </c>
      <c r="R5" s="134" t="s">
        <v>65</v>
      </c>
      <c r="S5" s="16"/>
      <c r="T5" s="75"/>
      <c r="U5" s="12" t="s">
        <v>14</v>
      </c>
    </row>
    <row r="6" spans="1:22" ht="16.5" customHeight="1">
      <c r="A6" s="145"/>
      <c r="B6" s="39">
        <f t="shared" ref="B6:B25" si="0">B5+7</f>
        <v>43045</v>
      </c>
      <c r="C6" s="119">
        <v>4</v>
      </c>
      <c r="D6" s="50">
        <v>3</v>
      </c>
      <c r="E6" s="120" t="s">
        <v>21</v>
      </c>
      <c r="F6" s="50" t="s">
        <v>25</v>
      </c>
      <c r="G6" s="50" t="s">
        <v>49</v>
      </c>
      <c r="H6" s="119" t="s">
        <v>64</v>
      </c>
      <c r="I6" s="119" t="s">
        <v>22</v>
      </c>
      <c r="J6" s="119" t="s">
        <v>17</v>
      </c>
      <c r="K6" s="60"/>
      <c r="L6" s="50" t="s">
        <v>24</v>
      </c>
      <c r="M6" s="50" t="s">
        <v>41</v>
      </c>
      <c r="N6" s="50" t="s">
        <v>39</v>
      </c>
      <c r="O6" s="60"/>
      <c r="P6" s="60"/>
      <c r="Q6" s="119" t="s">
        <v>18</v>
      </c>
      <c r="R6" s="60"/>
      <c r="S6" s="16"/>
      <c r="T6" s="76"/>
      <c r="U6" s="77" t="s">
        <v>15</v>
      </c>
    </row>
    <row r="7" spans="1:22" ht="16.5" customHeight="1">
      <c r="A7" s="146"/>
      <c r="B7" s="39">
        <f t="shared" si="0"/>
        <v>43052</v>
      </c>
      <c r="C7" s="119">
        <v>7</v>
      </c>
      <c r="D7" s="50">
        <v>6</v>
      </c>
      <c r="E7" s="60"/>
      <c r="F7" s="119" t="s">
        <v>25</v>
      </c>
      <c r="G7" s="119" t="s">
        <v>49</v>
      </c>
      <c r="H7" s="60"/>
      <c r="I7" s="60"/>
      <c r="J7" s="60"/>
      <c r="K7" s="119" t="s">
        <v>19</v>
      </c>
      <c r="L7" s="50" t="s">
        <v>24</v>
      </c>
      <c r="M7" s="119" t="s">
        <v>69</v>
      </c>
      <c r="N7" s="50" t="s">
        <v>71</v>
      </c>
      <c r="O7" s="50" t="s">
        <v>38</v>
      </c>
      <c r="P7" s="119" t="s">
        <v>26</v>
      </c>
      <c r="Q7" s="50" t="s">
        <v>70</v>
      </c>
      <c r="R7" s="50" t="s">
        <v>65</v>
      </c>
      <c r="S7" s="16"/>
      <c r="T7" s="81"/>
      <c r="U7" s="12" t="s">
        <v>16</v>
      </c>
    </row>
    <row r="8" spans="1:22" ht="16.5" customHeight="1" thickBot="1">
      <c r="A8" s="145"/>
      <c r="B8" s="39">
        <f t="shared" si="0"/>
        <v>43059</v>
      </c>
      <c r="C8" s="119">
        <v>6</v>
      </c>
      <c r="D8" s="50">
        <v>5</v>
      </c>
      <c r="E8" s="120" t="s">
        <v>21</v>
      </c>
      <c r="F8" s="119" t="s">
        <v>25</v>
      </c>
      <c r="G8" s="119" t="s">
        <v>49</v>
      </c>
      <c r="H8" s="60"/>
      <c r="I8" s="50" t="s">
        <v>22</v>
      </c>
      <c r="J8" s="50" t="s">
        <v>17</v>
      </c>
      <c r="K8" s="119" t="s">
        <v>19</v>
      </c>
      <c r="L8" s="119" t="s">
        <v>24</v>
      </c>
      <c r="M8" s="60"/>
      <c r="N8" s="60"/>
      <c r="O8" s="60"/>
      <c r="P8" s="50" t="s">
        <v>26</v>
      </c>
      <c r="Q8" s="50" t="s">
        <v>18</v>
      </c>
      <c r="R8" s="50" t="s">
        <v>65</v>
      </c>
      <c r="S8" s="16"/>
      <c r="T8" s="82"/>
      <c r="U8" s="78" t="s">
        <v>16</v>
      </c>
      <c r="V8" s="7"/>
    </row>
    <row r="9" spans="1:22" ht="16.5" customHeight="1">
      <c r="A9" s="145"/>
      <c r="B9" s="39">
        <f t="shared" si="0"/>
        <v>43066</v>
      </c>
      <c r="C9" s="119">
        <v>6</v>
      </c>
      <c r="D9" s="50">
        <v>5</v>
      </c>
      <c r="E9" s="144" t="s">
        <v>21</v>
      </c>
      <c r="F9" s="60"/>
      <c r="G9" s="119" t="s">
        <v>49</v>
      </c>
      <c r="H9" s="60"/>
      <c r="I9" s="50" t="s">
        <v>22</v>
      </c>
      <c r="J9" s="50" t="s">
        <v>17</v>
      </c>
      <c r="K9" s="119" t="s">
        <v>19</v>
      </c>
      <c r="L9" s="119" t="s">
        <v>24</v>
      </c>
      <c r="M9" s="50" t="s">
        <v>47</v>
      </c>
      <c r="N9" s="50" t="s">
        <v>39</v>
      </c>
      <c r="O9" s="119" t="s">
        <v>38</v>
      </c>
      <c r="P9" s="119" t="s">
        <v>26</v>
      </c>
      <c r="Q9" s="60"/>
      <c r="R9" s="60"/>
      <c r="S9" s="16"/>
      <c r="T9" s="16"/>
    </row>
    <row r="10" spans="1:22" ht="16.5" customHeight="1">
      <c r="A10" s="145"/>
      <c r="B10" s="39">
        <f t="shared" si="0"/>
        <v>43073</v>
      </c>
      <c r="C10" s="119">
        <v>4</v>
      </c>
      <c r="D10" s="50">
        <v>3</v>
      </c>
      <c r="E10" s="120" t="s">
        <v>21</v>
      </c>
      <c r="F10" s="60"/>
      <c r="G10" s="60"/>
      <c r="H10" s="60"/>
      <c r="I10" s="50" t="s">
        <v>22</v>
      </c>
      <c r="J10" s="50" t="s">
        <v>17</v>
      </c>
      <c r="K10" s="119" t="s">
        <v>19</v>
      </c>
      <c r="L10" s="119" t="s">
        <v>24</v>
      </c>
      <c r="M10" s="60"/>
      <c r="N10" s="119" t="s">
        <v>39</v>
      </c>
      <c r="O10" s="119" t="s">
        <v>38</v>
      </c>
      <c r="P10" s="50" t="s">
        <v>26</v>
      </c>
      <c r="Q10" s="50" t="s">
        <v>18</v>
      </c>
      <c r="R10" s="50" t="s">
        <v>65</v>
      </c>
      <c r="S10" s="16"/>
      <c r="T10" s="6"/>
    </row>
    <row r="11" spans="1:22" ht="16.5" customHeight="1">
      <c r="A11" s="145"/>
      <c r="B11" s="39">
        <f t="shared" si="0"/>
        <v>43080</v>
      </c>
      <c r="C11" s="119">
        <v>10</v>
      </c>
      <c r="D11" s="50">
        <v>8</v>
      </c>
      <c r="E11" s="144" t="s">
        <v>21</v>
      </c>
      <c r="F11" s="50" t="s">
        <v>25</v>
      </c>
      <c r="G11" s="60"/>
      <c r="H11" s="119" t="s">
        <v>64</v>
      </c>
      <c r="I11" s="119" t="s">
        <v>22</v>
      </c>
      <c r="J11" s="119" t="s">
        <v>17</v>
      </c>
      <c r="K11" s="50" t="s">
        <v>19</v>
      </c>
      <c r="L11" s="119" t="s">
        <v>24</v>
      </c>
      <c r="M11" s="60"/>
      <c r="N11" s="50" t="s">
        <v>39</v>
      </c>
      <c r="O11" s="60"/>
      <c r="P11" s="119" t="s">
        <v>26</v>
      </c>
      <c r="Q11" s="50" t="s">
        <v>18</v>
      </c>
      <c r="R11" s="60"/>
      <c r="S11" s="16"/>
      <c r="T11" s="16"/>
    </row>
    <row r="12" spans="1:22" ht="16.5" customHeight="1">
      <c r="A12" s="145"/>
      <c r="B12" s="39">
        <f t="shared" si="0"/>
        <v>43087</v>
      </c>
      <c r="C12" s="119">
        <v>9</v>
      </c>
      <c r="D12" s="50">
        <v>4</v>
      </c>
      <c r="E12" s="120" t="s">
        <v>21</v>
      </c>
      <c r="F12" s="119" t="s">
        <v>25</v>
      </c>
      <c r="G12" s="50" t="s">
        <v>49</v>
      </c>
      <c r="H12" s="50" t="s">
        <v>64</v>
      </c>
      <c r="I12" s="60"/>
      <c r="J12" s="60"/>
      <c r="K12" s="60"/>
      <c r="L12" s="119" t="s">
        <v>24</v>
      </c>
      <c r="M12" s="50" t="s">
        <v>75</v>
      </c>
      <c r="N12" s="50" t="s">
        <v>76</v>
      </c>
      <c r="O12" s="50" t="s">
        <v>77</v>
      </c>
      <c r="P12" s="119" t="s">
        <v>26</v>
      </c>
      <c r="Q12" s="60"/>
      <c r="R12" s="119" t="s">
        <v>65</v>
      </c>
      <c r="S12" s="16"/>
      <c r="T12" s="16"/>
    </row>
    <row r="13" spans="1:22" ht="16.5" customHeight="1">
      <c r="A13" s="145"/>
      <c r="B13" s="39">
        <f>B12+16</f>
        <v>43103</v>
      </c>
      <c r="C13" s="133">
        <v>5</v>
      </c>
      <c r="D13" s="134">
        <v>5</v>
      </c>
      <c r="E13" s="60"/>
      <c r="F13" s="134" t="s">
        <v>25</v>
      </c>
      <c r="G13" s="133" t="s">
        <v>49</v>
      </c>
      <c r="H13" s="60"/>
      <c r="I13" s="133" t="s">
        <v>22</v>
      </c>
      <c r="J13" s="134" t="s">
        <v>17</v>
      </c>
      <c r="K13" s="134" t="s">
        <v>19</v>
      </c>
      <c r="L13" s="134" t="s">
        <v>24</v>
      </c>
      <c r="M13" s="60"/>
      <c r="N13" s="60"/>
      <c r="O13" s="133" t="s">
        <v>38</v>
      </c>
      <c r="P13" s="133" t="s">
        <v>26</v>
      </c>
      <c r="Q13" s="133" t="s">
        <v>18</v>
      </c>
      <c r="R13" s="134" t="s">
        <v>65</v>
      </c>
      <c r="S13" s="16"/>
      <c r="T13" s="16"/>
      <c r="U13" s="71"/>
    </row>
    <row r="14" spans="1:22" ht="16.5" customHeight="1">
      <c r="A14" s="145"/>
      <c r="B14" s="39">
        <f>B13+5</f>
        <v>43108</v>
      </c>
      <c r="C14" s="133">
        <v>7</v>
      </c>
      <c r="D14" s="134">
        <v>7</v>
      </c>
      <c r="E14" s="60"/>
      <c r="F14" s="133" t="s">
        <v>25</v>
      </c>
      <c r="G14" s="133" t="s">
        <v>49</v>
      </c>
      <c r="H14" s="133" t="s">
        <v>64</v>
      </c>
      <c r="I14" s="134" t="s">
        <v>22</v>
      </c>
      <c r="J14" s="133" t="s">
        <v>17</v>
      </c>
      <c r="K14" s="134" t="s">
        <v>19</v>
      </c>
      <c r="L14" s="134" t="s">
        <v>24</v>
      </c>
      <c r="M14" s="60"/>
      <c r="N14" s="60"/>
      <c r="O14" s="134" t="s">
        <v>38</v>
      </c>
      <c r="P14" s="134" t="s">
        <v>26</v>
      </c>
      <c r="Q14" s="133" t="s">
        <v>18</v>
      </c>
      <c r="R14" s="60"/>
      <c r="S14" s="16"/>
      <c r="V14" s="72"/>
    </row>
    <row r="15" spans="1:22" ht="16.5" customHeight="1">
      <c r="A15" s="145"/>
      <c r="B15" s="39">
        <f t="shared" si="0"/>
        <v>43115</v>
      </c>
      <c r="C15" s="119">
        <v>6</v>
      </c>
      <c r="D15" s="50">
        <v>5</v>
      </c>
      <c r="E15" s="60"/>
      <c r="F15" s="60"/>
      <c r="G15" s="119" t="s">
        <v>49</v>
      </c>
      <c r="H15" s="50" t="s">
        <v>64</v>
      </c>
      <c r="I15" s="50" t="s">
        <v>22</v>
      </c>
      <c r="J15" s="50" t="s">
        <v>17</v>
      </c>
      <c r="K15" s="119" t="s">
        <v>19</v>
      </c>
      <c r="L15" s="119" t="s">
        <v>24</v>
      </c>
      <c r="M15" s="60"/>
      <c r="N15" s="60"/>
      <c r="O15" s="119" t="s">
        <v>38</v>
      </c>
      <c r="P15" s="50" t="s">
        <v>26</v>
      </c>
      <c r="Q15" s="50" t="s">
        <v>18</v>
      </c>
      <c r="R15" s="119" t="s">
        <v>65</v>
      </c>
      <c r="S15" s="16"/>
      <c r="V15" s="73"/>
    </row>
    <row r="16" spans="1:22" ht="16.5" customHeight="1">
      <c r="A16" s="145"/>
      <c r="B16" s="39">
        <f t="shared" si="0"/>
        <v>43122</v>
      </c>
      <c r="C16" s="119">
        <v>6</v>
      </c>
      <c r="D16" s="50">
        <v>4</v>
      </c>
      <c r="E16" s="60"/>
      <c r="F16" s="119" t="s">
        <v>25</v>
      </c>
      <c r="G16" s="119" t="s">
        <v>49</v>
      </c>
      <c r="H16" s="119" t="s">
        <v>64</v>
      </c>
      <c r="I16" s="60"/>
      <c r="J16" s="50" t="s">
        <v>17</v>
      </c>
      <c r="K16" s="50" t="s">
        <v>19</v>
      </c>
      <c r="L16" s="50" t="s">
        <v>24</v>
      </c>
      <c r="M16" s="60"/>
      <c r="N16" s="50" t="s">
        <v>39</v>
      </c>
      <c r="O16" s="119" t="s">
        <v>38</v>
      </c>
      <c r="P16" s="119" t="s">
        <v>26</v>
      </c>
      <c r="Q16" s="60"/>
      <c r="R16" s="50" t="s">
        <v>65</v>
      </c>
      <c r="S16" s="16"/>
    </row>
    <row r="17" spans="1:19" ht="16.5" customHeight="1">
      <c r="A17" s="145"/>
      <c r="B17" s="39">
        <f t="shared" si="0"/>
        <v>43129</v>
      </c>
      <c r="C17" s="119">
        <v>5</v>
      </c>
      <c r="D17" s="50">
        <v>4</v>
      </c>
      <c r="E17" s="60"/>
      <c r="F17" s="119" t="s">
        <v>25</v>
      </c>
      <c r="G17" s="50" t="s">
        <v>49</v>
      </c>
      <c r="H17" s="119" t="s">
        <v>78</v>
      </c>
      <c r="I17" s="119" t="s">
        <v>22</v>
      </c>
      <c r="J17" s="50" t="s">
        <v>17</v>
      </c>
      <c r="K17" s="50" t="s">
        <v>19</v>
      </c>
      <c r="L17" s="60"/>
      <c r="M17" s="50" t="s">
        <v>75</v>
      </c>
      <c r="N17" s="60"/>
      <c r="O17" s="50" t="s">
        <v>38</v>
      </c>
      <c r="P17" s="119" t="s">
        <v>26</v>
      </c>
      <c r="Q17" s="119" t="s">
        <v>18</v>
      </c>
      <c r="R17" s="60"/>
      <c r="S17" s="16"/>
    </row>
    <row r="18" spans="1:19" ht="16.5" customHeight="1">
      <c r="A18" s="145"/>
      <c r="B18" s="39">
        <f>B17+7</f>
        <v>43136</v>
      </c>
      <c r="C18" s="119">
        <v>5</v>
      </c>
      <c r="D18" s="50">
        <v>2</v>
      </c>
      <c r="E18" s="144" t="s">
        <v>21</v>
      </c>
      <c r="F18" s="50" t="s">
        <v>25</v>
      </c>
      <c r="G18" s="60"/>
      <c r="H18" s="60"/>
      <c r="I18" s="50" t="s">
        <v>22</v>
      </c>
      <c r="J18" s="119" t="s">
        <v>17</v>
      </c>
      <c r="K18" s="119" t="s">
        <v>19</v>
      </c>
      <c r="L18" s="119" t="s">
        <v>24</v>
      </c>
      <c r="M18" s="60"/>
      <c r="N18" s="60"/>
      <c r="O18" s="119" t="s">
        <v>38</v>
      </c>
      <c r="P18" s="50" t="s">
        <v>26</v>
      </c>
      <c r="Q18" s="119" t="s">
        <v>18</v>
      </c>
      <c r="R18" s="50" t="s">
        <v>65</v>
      </c>
      <c r="S18" s="16"/>
    </row>
    <row r="19" spans="1:19" ht="16.5" customHeight="1">
      <c r="A19" s="145"/>
      <c r="B19" s="39">
        <f t="shared" si="0"/>
        <v>43143</v>
      </c>
      <c r="C19" s="133">
        <v>6</v>
      </c>
      <c r="D19" s="134">
        <v>6</v>
      </c>
      <c r="E19" s="60"/>
      <c r="F19" s="134" t="s">
        <v>25</v>
      </c>
      <c r="G19" s="60"/>
      <c r="H19" s="60"/>
      <c r="I19" s="133" t="s">
        <v>22</v>
      </c>
      <c r="J19" s="133" t="s">
        <v>17</v>
      </c>
      <c r="K19" s="60"/>
      <c r="L19" s="134" t="s">
        <v>24</v>
      </c>
      <c r="M19" s="133" t="s">
        <v>78</v>
      </c>
      <c r="N19" s="133" t="s">
        <v>39</v>
      </c>
      <c r="O19" s="134" t="s">
        <v>38</v>
      </c>
      <c r="P19" s="134" t="s">
        <v>26</v>
      </c>
      <c r="Q19" s="133" t="s">
        <v>18</v>
      </c>
      <c r="R19" s="134" t="s">
        <v>65</v>
      </c>
      <c r="S19" s="16"/>
    </row>
    <row r="20" spans="1:19" ht="16.5" customHeight="1">
      <c r="A20" s="145"/>
      <c r="B20" s="39">
        <f t="shared" si="0"/>
        <v>43150</v>
      </c>
      <c r="C20" s="119">
        <v>6</v>
      </c>
      <c r="D20" s="50">
        <v>3</v>
      </c>
      <c r="E20" s="144" t="s">
        <v>21</v>
      </c>
      <c r="F20" s="60"/>
      <c r="G20" s="119" t="s">
        <v>49</v>
      </c>
      <c r="H20" s="60"/>
      <c r="I20" s="50" t="s">
        <v>22</v>
      </c>
      <c r="J20" s="119" t="s">
        <v>17</v>
      </c>
      <c r="K20" s="119" t="s">
        <v>19</v>
      </c>
      <c r="L20" s="119" t="s">
        <v>24</v>
      </c>
      <c r="M20" s="60"/>
      <c r="N20" s="119" t="s">
        <v>39</v>
      </c>
      <c r="O20" s="60"/>
      <c r="P20" s="50" t="s">
        <v>26</v>
      </c>
      <c r="Q20" s="50" t="s">
        <v>18</v>
      </c>
      <c r="R20" s="50" t="s">
        <v>65</v>
      </c>
      <c r="S20" s="16"/>
    </row>
    <row r="21" spans="1:19" ht="16.5" customHeight="1">
      <c r="A21" s="145"/>
      <c r="B21" s="39">
        <f>B20+7</f>
        <v>43157</v>
      </c>
      <c r="C21" s="133">
        <v>6</v>
      </c>
      <c r="D21" s="134">
        <v>6</v>
      </c>
      <c r="E21" s="60"/>
      <c r="F21" s="133" t="s">
        <v>25</v>
      </c>
      <c r="G21" s="60"/>
      <c r="H21" s="134" t="s">
        <v>64</v>
      </c>
      <c r="I21" s="133" t="s">
        <v>22</v>
      </c>
      <c r="J21" s="133" t="s">
        <v>17</v>
      </c>
      <c r="K21" s="134" t="s">
        <v>19</v>
      </c>
      <c r="L21" s="134" t="s">
        <v>24</v>
      </c>
      <c r="M21" s="60"/>
      <c r="N21" s="133" t="s">
        <v>39</v>
      </c>
      <c r="O21" s="60"/>
      <c r="P21" s="134" t="s">
        <v>80</v>
      </c>
      <c r="Q21" s="133" t="s">
        <v>18</v>
      </c>
      <c r="R21" s="134" t="s">
        <v>65</v>
      </c>
    </row>
    <row r="22" spans="1:19" ht="16.5" customHeight="1">
      <c r="A22" s="145"/>
      <c r="B22" s="39">
        <f t="shared" si="0"/>
        <v>43164</v>
      </c>
      <c r="C22" s="119">
        <v>8</v>
      </c>
      <c r="D22" s="50">
        <v>5</v>
      </c>
      <c r="E22" s="144" t="s">
        <v>21</v>
      </c>
      <c r="F22" s="60"/>
      <c r="G22" s="60"/>
      <c r="H22" s="119" t="s">
        <v>64</v>
      </c>
      <c r="I22" s="50" t="s">
        <v>22</v>
      </c>
      <c r="J22" s="119" t="s">
        <v>17</v>
      </c>
      <c r="K22" s="119" t="s">
        <v>19</v>
      </c>
      <c r="L22" s="50" t="s">
        <v>24</v>
      </c>
      <c r="M22" s="60"/>
      <c r="N22" s="60"/>
      <c r="O22" s="50" t="s">
        <v>38</v>
      </c>
      <c r="P22" s="119" t="s">
        <v>26</v>
      </c>
      <c r="Q22" s="119" t="s">
        <v>18</v>
      </c>
      <c r="R22" s="50" t="s">
        <v>65</v>
      </c>
    </row>
    <row r="23" spans="1:19" ht="16.5" customHeight="1">
      <c r="A23" s="145"/>
      <c r="B23" s="39">
        <f t="shared" si="0"/>
        <v>43171</v>
      </c>
      <c r="C23" s="119">
        <v>7</v>
      </c>
      <c r="D23" s="50">
        <v>6</v>
      </c>
      <c r="E23" s="60"/>
      <c r="F23" s="50" t="s">
        <v>25</v>
      </c>
      <c r="G23" s="60"/>
      <c r="H23" s="60"/>
      <c r="I23" s="119" t="s">
        <v>22</v>
      </c>
      <c r="J23" s="50" t="s">
        <v>17</v>
      </c>
      <c r="K23" s="50" t="s">
        <v>19</v>
      </c>
      <c r="L23" s="119" t="s">
        <v>24</v>
      </c>
      <c r="M23" s="60"/>
      <c r="N23" s="50" t="s">
        <v>39</v>
      </c>
      <c r="O23" s="119" t="s">
        <v>38</v>
      </c>
      <c r="P23" s="119" t="s">
        <v>26</v>
      </c>
      <c r="Q23" s="50" t="s">
        <v>18</v>
      </c>
      <c r="R23" s="119" t="s">
        <v>65</v>
      </c>
    </row>
    <row r="24" spans="1:19" ht="16.5" customHeight="1">
      <c r="A24" s="145"/>
      <c r="B24" s="39">
        <f t="shared" si="0"/>
        <v>43178</v>
      </c>
      <c r="C24" s="119">
        <v>10</v>
      </c>
      <c r="D24" s="50">
        <v>4</v>
      </c>
      <c r="E24" s="120" t="s">
        <v>21</v>
      </c>
      <c r="F24" s="119" t="s">
        <v>25</v>
      </c>
      <c r="G24" s="60"/>
      <c r="H24" s="50" t="s">
        <v>64</v>
      </c>
      <c r="I24" s="119" t="s">
        <v>22</v>
      </c>
      <c r="J24" s="119" t="s">
        <v>17</v>
      </c>
      <c r="K24" s="50" t="s">
        <v>19</v>
      </c>
      <c r="L24" s="50" t="s">
        <v>24</v>
      </c>
      <c r="M24" s="60"/>
      <c r="N24" s="60"/>
      <c r="O24" s="50" t="s">
        <v>38</v>
      </c>
      <c r="P24" s="119" t="s">
        <v>26</v>
      </c>
      <c r="Q24" s="50" t="s">
        <v>18</v>
      </c>
      <c r="R24" s="60"/>
    </row>
    <row r="25" spans="1:19" ht="16.5" customHeight="1">
      <c r="A25" s="145"/>
      <c r="B25" s="39">
        <f t="shared" si="0"/>
        <v>43185</v>
      </c>
      <c r="C25" s="119">
        <v>9</v>
      </c>
      <c r="D25" s="50">
        <v>8</v>
      </c>
      <c r="E25" s="60"/>
      <c r="F25" s="119" t="s">
        <v>25</v>
      </c>
      <c r="G25" s="60"/>
      <c r="H25" s="60"/>
      <c r="I25" s="50" t="s">
        <v>22</v>
      </c>
      <c r="J25" s="50" t="s">
        <v>17</v>
      </c>
      <c r="K25" s="50" t="s">
        <v>19</v>
      </c>
      <c r="L25" s="119" t="s">
        <v>24</v>
      </c>
      <c r="M25" s="119" t="s">
        <v>70</v>
      </c>
      <c r="N25" s="60"/>
      <c r="O25" s="119" t="s">
        <v>38</v>
      </c>
      <c r="P25" s="119" t="s">
        <v>26</v>
      </c>
      <c r="Q25" s="50" t="s">
        <v>18</v>
      </c>
      <c r="R25" s="50" t="s">
        <v>65</v>
      </c>
    </row>
    <row r="26" spans="1:19" ht="16.5" customHeight="1">
      <c r="A26" s="145"/>
      <c r="B26" s="39">
        <f>B25+14</f>
        <v>43199</v>
      </c>
      <c r="C26" s="119">
        <v>7</v>
      </c>
      <c r="D26" s="50">
        <v>5</v>
      </c>
      <c r="E26" s="60"/>
      <c r="F26" s="60"/>
      <c r="G26" s="50" t="s">
        <v>49</v>
      </c>
      <c r="H26" s="119" t="s">
        <v>64</v>
      </c>
      <c r="I26" s="50" t="s">
        <v>22</v>
      </c>
      <c r="J26" s="50" t="s">
        <v>17</v>
      </c>
      <c r="K26" s="60"/>
      <c r="L26" s="50" t="s">
        <v>24</v>
      </c>
      <c r="M26" s="50" t="s">
        <v>70</v>
      </c>
      <c r="N26" s="60"/>
      <c r="O26" s="119" t="s">
        <v>82</v>
      </c>
      <c r="P26" s="119" t="s">
        <v>26</v>
      </c>
      <c r="Q26" s="119" t="s">
        <v>18</v>
      </c>
      <c r="R26" s="119" t="s">
        <v>65</v>
      </c>
    </row>
    <row r="27" spans="1:19" ht="16.5" customHeight="1">
      <c r="A27" s="145"/>
      <c r="B27" s="39">
        <f>B26+7</f>
        <v>43206</v>
      </c>
      <c r="C27" s="119">
        <v>7</v>
      </c>
      <c r="D27" s="50">
        <v>6</v>
      </c>
      <c r="E27" s="144" t="s">
        <v>21</v>
      </c>
      <c r="F27" s="60"/>
      <c r="G27" s="50" t="s">
        <v>49</v>
      </c>
      <c r="H27" s="50" t="s">
        <v>64</v>
      </c>
      <c r="I27" s="119" t="s">
        <v>22</v>
      </c>
      <c r="J27" s="60"/>
      <c r="K27" s="50" t="s">
        <v>19</v>
      </c>
      <c r="L27" s="119" t="s">
        <v>24</v>
      </c>
      <c r="M27" s="60"/>
      <c r="N27" s="60"/>
      <c r="O27" s="119" t="s">
        <v>38</v>
      </c>
      <c r="P27" s="50" t="s">
        <v>26</v>
      </c>
      <c r="Q27" s="119" t="s">
        <v>18</v>
      </c>
      <c r="R27" s="119" t="s">
        <v>65</v>
      </c>
    </row>
    <row r="28" spans="1:19" ht="16.5" customHeight="1">
      <c r="A28" s="145"/>
      <c r="B28" s="39">
        <f>B27+7</f>
        <v>43213</v>
      </c>
      <c r="C28" s="119">
        <v>5</v>
      </c>
      <c r="D28" s="50">
        <v>2</v>
      </c>
      <c r="E28" s="60"/>
      <c r="F28" s="50" t="s">
        <v>25</v>
      </c>
      <c r="G28" s="50" t="s">
        <v>49</v>
      </c>
      <c r="H28" s="50" t="s">
        <v>64</v>
      </c>
      <c r="I28" s="119" t="s">
        <v>22</v>
      </c>
      <c r="J28" s="119" t="s">
        <v>17</v>
      </c>
      <c r="K28" s="50" t="s">
        <v>19</v>
      </c>
      <c r="L28" s="60"/>
      <c r="M28" s="60"/>
      <c r="N28" s="119" t="s">
        <v>39</v>
      </c>
      <c r="O28" s="60"/>
      <c r="P28" s="50" t="s">
        <v>26</v>
      </c>
      <c r="Q28" s="119" t="s">
        <v>18</v>
      </c>
      <c r="R28" s="119" t="s">
        <v>65</v>
      </c>
    </row>
    <row r="29" spans="1:19" ht="16.5" customHeight="1">
      <c r="A29" s="145"/>
      <c r="B29" s="39">
        <f>B28+7</f>
        <v>43220</v>
      </c>
      <c r="C29" s="119">
        <v>9</v>
      </c>
      <c r="D29" s="50">
        <v>6</v>
      </c>
      <c r="E29" s="144" t="s">
        <v>21</v>
      </c>
      <c r="F29" s="50" t="s">
        <v>25</v>
      </c>
      <c r="G29" s="50" t="s">
        <v>49</v>
      </c>
      <c r="H29" s="50" t="s">
        <v>64</v>
      </c>
      <c r="I29" s="60"/>
      <c r="J29" s="119" t="s">
        <v>17</v>
      </c>
      <c r="K29" s="119" t="s">
        <v>19</v>
      </c>
      <c r="L29" s="119" t="s">
        <v>24</v>
      </c>
      <c r="M29" s="60"/>
      <c r="N29" s="60"/>
      <c r="O29" s="119" t="s">
        <v>38</v>
      </c>
      <c r="P29" s="50" t="s">
        <v>26</v>
      </c>
      <c r="Q29" s="119" t="s">
        <v>18</v>
      </c>
      <c r="R29" s="60"/>
    </row>
    <row r="30" spans="1:19">
      <c r="B30" s="38" t="s">
        <v>20</v>
      </c>
      <c r="C30" s="215">
        <f>SUM(C3:C29)+SUM(D3:D29)</f>
        <v>309</v>
      </c>
      <c r="D30" s="216"/>
    </row>
  </sheetData>
  <mergeCells count="2">
    <mergeCell ref="C2:D2"/>
    <mergeCell ref="C30:D30"/>
  </mergeCells>
  <phoneticPr fontId="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ClassificaPunti</vt:lpstr>
      <vt:lpstr>ClassificaMarcatori</vt:lpstr>
      <vt:lpstr>Risultati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Marco Mannucci</cp:lastModifiedBy>
  <cp:lastPrinted>2015-08-01T14:20:03Z</cp:lastPrinted>
  <dcterms:created xsi:type="dcterms:W3CDTF">1996-11-05T10:16:36Z</dcterms:created>
  <dcterms:modified xsi:type="dcterms:W3CDTF">2018-05-09T12:21:14Z</dcterms:modified>
</cp:coreProperties>
</file>