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MIATI" sheetId="1" r:id="rId3"/>
    <sheet state="visible" name="ALBO DORO" sheetId="2" r:id="rId4"/>
    <sheet state="visible" name="Gol Fatti" sheetId="3" r:id="rId5"/>
    <sheet state="visible" name="Punti" sheetId="4" r:id="rId6"/>
    <sheet state="visible" name="Presenze" sheetId="5" r:id="rId7"/>
    <sheet state="visible" name="Media Gol Stagionale" sheetId="6" r:id="rId8"/>
    <sheet state="visible" name="Media Punti Stagionale" sheetId="7" r:id="rId9"/>
    <sheet state="visible" name="Grafico Presenze" sheetId="8" r:id="rId10"/>
    <sheet state="visible" name="Grafico Gol" sheetId="9" r:id="rId11"/>
    <sheet state="visible" name="Foglio5" sheetId="10" r:id="rId12"/>
    <sheet state="visible" name="Foglio8" sheetId="11" r:id="rId13"/>
  </sheets>
  <definedNames>
    <definedName hidden="1" localSheetId="9" name="Z_E3087546_35FD_42E6_840F_48139E5CF527_.wvu.FilterData">Foglio5!$G$1:$G$1017</definedName>
  </definedNames>
  <calcPr/>
  <customWorkbookViews>
    <customWorkbookView activeSheetId="0" maximized="1" windowHeight="0" windowWidth="0" guid="{E3087546-35FD-42E6-840F-48139E5CF527}" name="Filtro 1"/>
  </customWorkbookViews>
</workbook>
</file>

<file path=xl/sharedStrings.xml><?xml version="1.0" encoding="utf-8"?>
<sst xmlns="http://schemas.openxmlformats.org/spreadsheetml/2006/main" count="5453" uniqueCount="168">
  <si>
    <t>AFIOCIONADOS</t>
  </si>
  <si>
    <t>381 PRESENZE</t>
  </si>
  <si>
    <t>GABRIELE GALATOLO</t>
  </si>
  <si>
    <t>CAPOCANNONIERE</t>
  </si>
  <si>
    <t>672 GOL</t>
  </si>
  <si>
    <t>ALESSIO GIUSTI</t>
  </si>
  <si>
    <t>MIGLIOR MEDIA PUNTI ALL TIME</t>
  </si>
  <si>
    <t>ALESSIO FAGIOLI</t>
  </si>
  <si>
    <t>MAGGIOR NUMERO DI MANDEI VINTI</t>
  </si>
  <si>
    <t>4 TITOLI</t>
  </si>
  <si>
    <t>LEANDRO DAL MASO</t>
  </si>
  <si>
    <t>MAGGIOR NUMERO DI CAPOCANNONIERE</t>
  </si>
  <si>
    <t>MAGGIORE NUMERO DI AFICIONADOS</t>
  </si>
  <si>
    <t>PIU' LUNGA STRISCIA DI VITTORIE</t>
  </si>
  <si>
    <t>PIU' LUNGA STRISCIA DI PRESENZE</t>
  </si>
  <si>
    <t>ALMENO 1 PRESENZA OGNI STAGIONE</t>
  </si>
  <si>
    <t>DARIO LAUCCI</t>
  </si>
  <si>
    <t>MATTEO GIULIANO</t>
  </si>
  <si>
    <t>SIMONE CANESCHI</t>
  </si>
  <si>
    <t>MIGLIOR MEDIA PUNTI STAGIONALE</t>
  </si>
  <si>
    <t>2,72 PUNTI</t>
  </si>
  <si>
    <t>Estiva 2010</t>
  </si>
  <si>
    <t>RECORD PUNTI STAGIONALE</t>
  </si>
  <si>
    <t>46 PUNTI</t>
  </si>
  <si>
    <t>GIANMARCO IODICE</t>
  </si>
  <si>
    <t>Invernale 2010/2011</t>
  </si>
  <si>
    <t>RECORD GOL STAGIONALE</t>
  </si>
  <si>
    <t>84 GOL</t>
  </si>
  <si>
    <t>Invernale 2009/2010</t>
  </si>
  <si>
    <t>RECORD PRESENZE STAGIONALE</t>
  </si>
  <si>
    <t>29 PRESENZE</t>
  </si>
  <si>
    <t>Invernale 2015/2016</t>
  </si>
  <si>
    <t>PEGGIOR MEDIA PUNTI ALL TIME</t>
  </si>
  <si>
    <t>1,08 PUNTI</t>
  </si>
  <si>
    <t>GIACOMO GIULIANO</t>
  </si>
  <si>
    <t>PEGGIOR MEDIA PUNTI STAGIONALE</t>
  </si>
  <si>
    <t>0,3 PUNTI</t>
  </si>
  <si>
    <t>Invernale 2014/2015</t>
  </si>
  <si>
    <t>STAGIONE</t>
  </si>
  <si>
    <t>CAMPEONES</t>
  </si>
  <si>
    <t>TRIPLETE</t>
  </si>
  <si>
    <t>Giusti</t>
  </si>
  <si>
    <t>Crisciani/Giusti</t>
  </si>
  <si>
    <t>Esitva 2010</t>
  </si>
  <si>
    <t>Laucci</t>
  </si>
  <si>
    <t>Crisciani</t>
  </si>
  <si>
    <t>Iodice</t>
  </si>
  <si>
    <t>Caneschi</t>
  </si>
  <si>
    <t>Estiva 2011</t>
  </si>
  <si>
    <t>Crisciani/Iodice/Laucci</t>
  </si>
  <si>
    <t>Invernale 2011/2012</t>
  </si>
  <si>
    <t>Galatolo</t>
  </si>
  <si>
    <t>Galatolo/Dini</t>
  </si>
  <si>
    <t>Estiva 2012</t>
  </si>
  <si>
    <t>Fagioli</t>
  </si>
  <si>
    <t>Dini/Caneschi</t>
  </si>
  <si>
    <t>Invernale 2012/2013</t>
  </si>
  <si>
    <t>Dini</t>
  </si>
  <si>
    <t>Estiva 2013</t>
  </si>
  <si>
    <t>La Monica/Galatolo</t>
  </si>
  <si>
    <t>Invernale 2013/2014</t>
  </si>
  <si>
    <t>Giusti/Galatolo</t>
  </si>
  <si>
    <t>Estiva 2014</t>
  </si>
  <si>
    <t>Bachi Giancarlo</t>
  </si>
  <si>
    <t>Estiva 2015</t>
  </si>
  <si>
    <t>Dal Maso</t>
  </si>
  <si>
    <t>Dal Maso/Galatolo</t>
  </si>
  <si>
    <t>Bonicoli</t>
  </si>
  <si>
    <t>Estiva 2016</t>
  </si>
  <si>
    <t>Dal Maso / Caneschi</t>
  </si>
  <si>
    <t>Invernale 2016/2017</t>
  </si>
  <si>
    <t>Estiva 2017</t>
  </si>
  <si>
    <t>Dal Maso/Caneschi</t>
  </si>
  <si>
    <t>Invernale 2017/2018</t>
  </si>
  <si>
    <t>Estiva 2018</t>
  </si>
  <si>
    <t>Invernale 2018/2019</t>
  </si>
  <si>
    <t>Barbieri</t>
  </si>
  <si>
    <t>Estiva 2019</t>
  </si>
  <si>
    <t>Invernale 2019/2020</t>
  </si>
  <si>
    <t>Estiva 2020</t>
  </si>
  <si>
    <t>Invernale 2020/2021</t>
  </si>
  <si>
    <t>Estiva 2021</t>
  </si>
  <si>
    <t>Invernale 2021/2022</t>
  </si>
  <si>
    <t>Estiva 2022</t>
  </si>
  <si>
    <t>Invernale 2022/2023</t>
  </si>
  <si>
    <t>Estiva 2023</t>
  </si>
  <si>
    <t>Invernale 2023/2024</t>
  </si>
  <si>
    <t>Estiva 2024</t>
  </si>
  <si>
    <t>Invernale 2024/2025</t>
  </si>
  <si>
    <t>Estiva 2025</t>
  </si>
  <si>
    <t>Invernale 2025/2026</t>
  </si>
  <si>
    <t>GOL FATTI</t>
  </si>
  <si>
    <t>TOTALI</t>
  </si>
  <si>
    <t>MASSIMO</t>
  </si>
  <si>
    <t>Reti totali</t>
  </si>
  <si>
    <t>Autogol/non assegnati</t>
  </si>
  <si>
    <t>Dal maso</t>
  </si>
  <si>
    <t>Dal maso/Caneschi</t>
  </si>
  <si>
    <t>PUNTI</t>
  </si>
  <si>
    <t>PRESENZE</t>
  </si>
  <si>
    <t>MINIMO</t>
  </si>
  <si>
    <t>NUMERO DI GIORNATE</t>
  </si>
  <si>
    <t>Bachi Giacomo</t>
  </si>
  <si>
    <t>Caneschi Simone</t>
  </si>
  <si>
    <t>Ceccarelli Marco</t>
  </si>
  <si>
    <t>Crisciani Simone</t>
  </si>
  <si>
    <t>Galatolo Gabriele</t>
  </si>
  <si>
    <t>Giuliano Giacomo</t>
  </si>
  <si>
    <t>Giuliano Matteo</t>
  </si>
  <si>
    <t>Giusti Alessio</t>
  </si>
  <si>
    <t>Iodice Gianmarco</t>
  </si>
  <si>
    <t>Sartori Emilio</t>
  </si>
  <si>
    <t>Sbolci Francesco</t>
  </si>
  <si>
    <t>Spadavecchia Andrea</t>
  </si>
  <si>
    <t>Vittorini Daniele</t>
  </si>
  <si>
    <t>Laucci Dario</t>
  </si>
  <si>
    <t>Aielli Elia</t>
  </si>
  <si>
    <t>Fagioli Alessio</t>
  </si>
  <si>
    <t>Sarti Jgli</t>
  </si>
  <si>
    <t>Dal Maso Leandro</t>
  </si>
  <si>
    <t>Dini Francesco</t>
  </si>
  <si>
    <t>Barsanti Tommaso</t>
  </si>
  <si>
    <t>Vecchi Giulio</t>
  </si>
  <si>
    <t>La Monica Alessandro</t>
  </si>
  <si>
    <t>Ridolfi Marco</t>
  </si>
  <si>
    <t>Micali Enrico</t>
  </si>
  <si>
    <t>Sinigallia Alessio</t>
  </si>
  <si>
    <t>Micali Giuseppe</t>
  </si>
  <si>
    <t>Bonicoli Daniele</t>
  </si>
  <si>
    <t>Barbieri Michele</t>
  </si>
  <si>
    <t>Mannucci Marco</t>
  </si>
  <si>
    <t>Marco Rebua</t>
  </si>
  <si>
    <t>MEDIA GOL STAGIONI</t>
  </si>
  <si>
    <t>Invernale 29/21</t>
  </si>
  <si>
    <t>Estiva 21</t>
  </si>
  <si>
    <t>Invernale 21/211</t>
  </si>
  <si>
    <t>Estiva 211</t>
  </si>
  <si>
    <t>Invernale 211/212</t>
  </si>
  <si>
    <t>Estiva 212</t>
  </si>
  <si>
    <t>Invernale 212/213</t>
  </si>
  <si>
    <t>Estiva 213</t>
  </si>
  <si>
    <t>Invernale 213/214</t>
  </si>
  <si>
    <t>Estiva 214</t>
  </si>
  <si>
    <t>Invernale 214/215</t>
  </si>
  <si>
    <t>Estiva 215</t>
  </si>
  <si>
    <t>Invernale 215/216</t>
  </si>
  <si>
    <t>Estiva 216</t>
  </si>
  <si>
    <t>Invernale 216/217</t>
  </si>
  <si>
    <t>Estiva 217</t>
  </si>
  <si>
    <t>Invernale 217/218</t>
  </si>
  <si>
    <t>Estiva 218</t>
  </si>
  <si>
    <t>Invernale 218/219</t>
  </si>
  <si>
    <t>Estiva 219</t>
  </si>
  <si>
    <t>Lo Monica Alessandro</t>
  </si>
  <si>
    <t>MEDIA PUNTI STAGIONI</t>
  </si>
  <si>
    <t>Sostituto 1</t>
  </si>
  <si>
    <t>Sostituto 2</t>
  </si>
  <si>
    <t>Sostituto 3</t>
  </si>
  <si>
    <t>Sostituto 4</t>
  </si>
  <si>
    <t>-</t>
  </si>
  <si>
    <t>V</t>
  </si>
  <si>
    <t>S</t>
  </si>
  <si>
    <t>P</t>
  </si>
  <si>
    <t>VITTORIE</t>
  </si>
  <si>
    <t>PAREGGI</t>
  </si>
  <si>
    <t>SCONFITTE</t>
  </si>
  <si>
    <t>TOTALE PUNTI</t>
  </si>
  <si>
    <t>MEDIA RICALCOLATA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</si>
</sst>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dd&quot;/&quot;mm&quot;/&quot;yyyy"/>
    <numFmt numFmtId="167" formatCode="dd/mm/yyyy"/>
  </numFmts>
  <fonts count="11">
    <font>
      <sz val="10.0"/>
      <color rgb="FF000000"/>
      <name val="Arial"/>
    </font>
    <font/>
    <font>
      <b/>
    </font>
    <font>
      <b/>
      <name val="Arial"/>
    </font>
    <font>
      <name val="Arial"/>
    </font>
    <font>
      <b/>
      <sz val="18.0"/>
    </font>
    <font>
      <sz val="11.0"/>
      <color rgb="FF000000"/>
      <name val="Inconsolata"/>
    </font>
    <font>
      <sz val="18.0"/>
    </font>
    <font>
      <b/>
      <sz val="14.0"/>
    </font>
    <font>
      <b/>
      <color rgb="FFFF0000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/>
    </xf>
    <xf borderId="1" fillId="4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5" fontId="2" numFmtId="0" xfId="0" applyAlignment="1" applyBorder="1" applyFill="1" applyFont="1">
      <alignment readingOrder="0"/>
    </xf>
    <xf borderId="2" fillId="5" fontId="2" numFmtId="0" xfId="0" applyAlignment="1" applyBorder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4" fontId="3" numFmtId="0" xfId="0" applyAlignment="1" applyBorder="1" applyFont="1">
      <alignment readingOrder="0" vertical="bottom"/>
    </xf>
    <xf borderId="4" fillId="3" fontId="3" numFmtId="0" xfId="0" applyAlignment="1" applyBorder="1" applyFont="1">
      <alignment readingOrder="0" vertical="bottom"/>
    </xf>
    <xf borderId="5" fillId="3" fontId="4" numFmtId="0" xfId="0" applyAlignment="1" applyBorder="1" applyFont="1">
      <alignment vertical="bottom"/>
    </xf>
    <xf borderId="5" fillId="3" fontId="4" numFmtId="0" xfId="0" applyAlignment="1" applyBorder="1" applyFont="1">
      <alignment horizontal="right" vertical="bottom"/>
    </xf>
    <xf borderId="6" fillId="6" fontId="4" numFmtId="0" xfId="0" applyAlignment="1" applyBorder="1" applyFont="1">
      <alignment vertical="bottom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horizontal="right" vertical="bottom"/>
    </xf>
    <xf borderId="0" fillId="6" fontId="1" numFmtId="0" xfId="0" applyFont="1"/>
    <xf borderId="0" fillId="0" fontId="5" numFmtId="0" xfId="0" applyAlignment="1" applyFont="1">
      <alignment horizontal="center" readingOrder="0" textRotation="0"/>
    </xf>
    <xf borderId="0" fillId="0" fontId="1" numFmtId="0" xfId="0" applyAlignment="1" applyFont="1">
      <alignment textRotation="90"/>
    </xf>
    <xf borderId="0" fillId="0" fontId="1" numFmtId="0" xfId="0" applyAlignment="1" applyFont="1">
      <alignment readingOrder="0" textRotation="90"/>
    </xf>
    <xf borderId="0" fillId="0" fontId="2" numFmtId="0" xfId="0" applyAlignment="1" applyFont="1">
      <alignment horizontal="center" readingOrder="0" textRotation="90"/>
    </xf>
    <xf borderId="0" fillId="0" fontId="1" numFmtId="0" xfId="0" applyAlignment="1" applyFont="1">
      <alignment horizontal="center" readingOrder="0" textRotation="90"/>
    </xf>
    <xf borderId="0" fillId="0" fontId="1" numFmtId="0" xfId="0" applyFont="1"/>
    <xf borderId="0" fillId="6" fontId="6" numFmtId="0" xfId="0" applyFont="1"/>
    <xf borderId="0" fillId="0" fontId="7" numFmtId="0" xfId="0" applyAlignment="1" applyFont="1">
      <alignment textRotation="9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 textRotation="0" vertic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8" numFmtId="0" xfId="0" applyAlignment="1" applyFont="1">
      <alignment horizontal="center" readingOrder="0" textRotation="0"/>
    </xf>
    <xf borderId="0" fillId="0" fontId="2" numFmtId="0" xfId="0" applyAlignment="1" applyFont="1">
      <alignment horizontal="center" readingOrder="0" shrinkToFit="0" textRotation="90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" numFmtId="164" xfId="0" applyAlignment="1" applyFont="1" applyNumberFormat="1">
      <alignment horizontal="center" textRotation="0" vertical="center"/>
    </xf>
    <xf borderId="0" fillId="0" fontId="5" numFmtId="0" xfId="0" applyAlignment="1" applyFont="1">
      <alignment horizontal="center" textRotation="90" vertical="center"/>
    </xf>
    <xf borderId="0" fillId="0" fontId="2" numFmtId="164" xfId="0" applyAlignment="1" applyFont="1" applyNumberFormat="1">
      <alignment horizontal="center" readingOrder="0" textRotation="0" vertical="center"/>
    </xf>
    <xf borderId="0" fillId="0" fontId="5" numFmtId="0" xfId="0" applyAlignment="1" applyFont="1">
      <alignment horizontal="center" readingOrder="0" textRotation="90" vertical="center"/>
    </xf>
    <xf borderId="0" fillId="6" fontId="6" numFmtId="0" xfId="0" applyAlignment="1" applyFont="1">
      <alignment horizontal="left" readingOrder="0"/>
    </xf>
    <xf borderId="0" fillId="0" fontId="1" numFmtId="0" xfId="0" applyAlignment="1" applyFont="1">
      <alignment readingOrder="0" textRotation="0"/>
    </xf>
    <xf borderId="0" fillId="0" fontId="2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8" fontId="1" numFmtId="164" xfId="0" applyAlignment="1" applyFill="1" applyFont="1" applyNumberFormat="1">
      <alignment horizontal="center" textRotation="0" vertical="center"/>
    </xf>
    <xf borderId="0" fillId="8" fontId="2" numFmtId="0" xfId="0" applyAlignment="1" applyFont="1">
      <alignment horizontal="center"/>
    </xf>
    <xf borderId="0" fillId="8" fontId="1" numFmtId="0" xfId="0" applyFont="1"/>
    <xf borderId="0" fillId="0" fontId="1" numFmtId="164" xfId="0" applyAlignment="1" applyFont="1" applyNumberFormat="1">
      <alignment horizontal="center" readingOrder="0" textRotation="0" vertical="center"/>
    </xf>
    <xf borderId="0" fillId="8" fontId="2" numFmtId="164" xfId="0" applyAlignment="1" applyFont="1" applyNumberFormat="1">
      <alignment horizontal="center" readingOrder="0" textRotation="0" vertical="center"/>
    </xf>
    <xf borderId="0" fillId="8" fontId="5" numFmtId="0" xfId="0" applyAlignment="1" applyFont="1">
      <alignment horizontal="center" readingOrder="0" textRotation="90" vertical="center"/>
    </xf>
    <xf borderId="0" fillId="8" fontId="2" numFmtId="165" xfId="0" applyAlignment="1" applyFont="1" applyNumberFormat="1">
      <alignment horizontal="center" readingOrder="0"/>
    </xf>
    <xf borderId="0" fillId="8" fontId="1" numFmtId="165" xfId="0" applyAlignment="1" applyFont="1" applyNumberFormat="1">
      <alignment readingOrder="0"/>
    </xf>
    <xf borderId="7" fillId="0" fontId="4" numFmtId="164" xfId="0" applyAlignment="1" applyBorder="1" applyFont="1" applyNumberFormat="1">
      <alignment horizontal="center" textRotation="0" vertical="center"/>
    </xf>
    <xf borderId="0" fillId="0" fontId="2" numFmtId="165" xfId="0" applyAlignment="1" applyFont="1" applyNumberFormat="1">
      <alignment horizontal="center" readingOrder="0"/>
    </xf>
    <xf borderId="8" fillId="0" fontId="4" numFmtId="164" xfId="0" applyAlignment="1" applyBorder="1" applyFont="1" applyNumberFormat="1">
      <alignment horizontal="center" textRotation="0" vertical="center"/>
    </xf>
    <xf borderId="0" fillId="0" fontId="2" numFmtId="0" xfId="0" applyAlignment="1" applyFont="1">
      <alignment horizontal="center"/>
    </xf>
    <xf borderId="9" fillId="0" fontId="4" numFmtId="164" xfId="0" applyAlignment="1" applyBorder="1" applyFont="1" applyNumberFormat="1">
      <alignment horizontal="center" textRotation="0" vertical="center"/>
    </xf>
    <xf borderId="0" fillId="8" fontId="1" numFmtId="0" xfId="0" applyAlignment="1" applyFont="1">
      <alignment readingOrder="0"/>
    </xf>
    <xf borderId="0" fillId="0" fontId="1" numFmtId="166" xfId="0" applyAlignment="1" applyFont="1" applyNumberFormat="1">
      <alignment horizontal="center" readingOrder="0" textRotation="0" vertical="center"/>
    </xf>
    <xf borderId="0" fillId="0" fontId="2" numFmtId="0" xfId="0" applyAlignment="1" applyFont="1">
      <alignment horizontal="center" readingOrder="0"/>
    </xf>
    <xf borderId="0" fillId="8" fontId="1" numFmtId="0" xfId="0" applyAlignment="1" applyFont="1">
      <alignment textRotation="0"/>
    </xf>
    <xf borderId="0" fillId="8" fontId="1" numFmtId="164" xfId="0" applyAlignment="1" applyFont="1" applyNumberFormat="1">
      <alignment horizontal="center" readingOrder="0" textRotation="0" vertical="center"/>
    </xf>
    <xf borderId="0" fillId="8" fontId="5" numFmtId="0" xfId="0" applyAlignment="1" applyFont="1">
      <alignment horizontal="center"/>
    </xf>
    <xf borderId="7" fillId="0" fontId="4" numFmtId="164" xfId="0" applyAlignment="1" applyBorder="1" applyFont="1" applyNumberFormat="1">
      <alignment horizontal="center"/>
    </xf>
    <xf borderId="10" fillId="0" fontId="4" numFmtId="164" xfId="0" applyAlignment="1" applyBorder="1" applyFont="1" applyNumberFormat="1">
      <alignment horizontal="center"/>
    </xf>
    <xf borderId="11" fillId="0" fontId="4" numFmtId="164" xfId="0" applyAlignment="1" applyBorder="1" applyFont="1" applyNumberFormat="1">
      <alignment horizontal="center"/>
    </xf>
    <xf borderId="0" fillId="8" fontId="1" numFmtId="0" xfId="0" applyAlignment="1" applyFont="1">
      <alignment horizontal="center"/>
    </xf>
    <xf borderId="1" fillId="0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0" fillId="8" fontId="5" numFmtId="0" xfId="0" applyFont="1"/>
    <xf borderId="0" fillId="0" fontId="1" numFmtId="167" xfId="0" applyAlignment="1" applyFont="1" applyNumberFormat="1">
      <alignment readingOrder="0" textRotation="0"/>
    </xf>
    <xf borderId="0" fillId="8" fontId="5" numFmtId="0" xfId="0" applyAlignment="1" applyFont="1">
      <alignment horizontal="center" textRotation="90" vertical="center"/>
    </xf>
    <xf borderId="4" fillId="6" fontId="3" numFmtId="164" xfId="0" applyAlignment="1" applyBorder="1" applyFont="1" applyNumberFormat="1">
      <alignment horizontal="center"/>
    </xf>
    <xf borderId="1" fillId="0" fontId="10" numFmtId="164" xfId="0" applyAlignment="1" applyBorder="1" applyFont="1" applyNumberFormat="1">
      <alignment horizontal="center"/>
    </xf>
    <xf borderId="4" fillId="0" fontId="10" numFmtId="164" xfId="0" applyAlignment="1" applyBorder="1" applyFont="1" applyNumberFormat="1">
      <alignment horizontal="center"/>
    </xf>
    <xf borderId="0" fillId="0" fontId="1" numFmtId="0" xfId="0" applyAlignment="1" applyFont="1">
      <alignment textRotation="0"/>
    </xf>
    <xf borderId="0" fillId="0" fontId="1" numFmtId="0" xfId="0" applyAlignment="1" applyFont="1">
      <alignment textRotation="90"/>
    </xf>
    <xf borderId="0" fillId="0" fontId="1" numFmtId="0" xfId="0" applyAlignment="1" applyFont="1">
      <alignment textRotation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'Grafico Presenze'!$A$4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'Grafico Presenze'!$B$4:$U$4</c:f>
              <c:numCache/>
            </c:numRef>
          </c:val>
          <c:smooth val="0"/>
        </c:ser>
        <c:ser>
          <c:idx val="1"/>
          <c:order val="1"/>
          <c:tx>
            <c:strRef>
              <c:f>'Grafico Presenze'!$A$5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'Grafico Presenze'!$B$5:$U$5</c:f>
              <c:numCache/>
            </c:numRef>
          </c:val>
          <c:smooth val="0"/>
        </c:ser>
        <c:ser>
          <c:idx val="2"/>
          <c:order val="2"/>
          <c:tx>
            <c:strRef>
              <c:f>'Grafico Presenze'!$A$7</c:f>
            </c:strRef>
          </c:tx>
          <c:spPr>
            <a:ln cmpd="sng" w="38100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'Grafico Presenze'!$B$7:$U$7</c:f>
              <c:numCache/>
            </c:numRef>
          </c:val>
          <c:smooth val="0"/>
        </c:ser>
        <c:ser>
          <c:idx val="3"/>
          <c:order val="3"/>
          <c:tx>
            <c:strRef>
              <c:f>'Grafico Presenze'!$A$8</c:f>
            </c:strRef>
          </c:tx>
          <c:spPr>
            <a:ln cmpd="sng" w="38100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'Grafico Presenze'!$B$8:$U$8</c:f>
              <c:numCache/>
            </c:numRef>
          </c:val>
          <c:smooth val="0"/>
        </c:ser>
        <c:ser>
          <c:idx val="4"/>
          <c:order val="4"/>
          <c:tx>
            <c:strRef>
              <c:f>'Grafico Presenze'!$A$9</c:f>
            </c:strRef>
          </c:tx>
          <c:spPr>
            <a:ln cmpd="sng" w="38100">
              <a:solidFill>
                <a:srgbClr val="FF6D00"/>
              </a:solidFill>
            </a:ln>
          </c:spPr>
          <c:marker>
            <c:symbol val="circle"/>
            <c:size val="7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'Grafico Presenze'!$B$9:$U$9</c:f>
              <c:numCache/>
            </c:numRef>
          </c:val>
          <c:smooth val="0"/>
        </c:ser>
        <c:ser>
          <c:idx val="5"/>
          <c:order val="5"/>
          <c:tx>
            <c:strRef>
              <c:f>'Grafico Presenze'!$A$10</c:f>
            </c:strRef>
          </c:tx>
          <c:spPr>
            <a:ln cmpd="sng" w="38100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'Grafico Presenze'!$B$10:$U$10</c:f>
              <c:numCache/>
            </c:numRef>
          </c:val>
          <c:smooth val="0"/>
        </c:ser>
        <c:ser>
          <c:idx val="6"/>
          <c:order val="6"/>
          <c:tx>
            <c:strRef>
              <c:f>'Grafico Presenze'!$A$11</c:f>
            </c:strRef>
          </c:tx>
          <c:spPr>
            <a:ln cmpd="sng" w="38100">
              <a:solidFill>
                <a:srgbClr val="AB30C4"/>
              </a:solidFill>
            </a:ln>
          </c:spPr>
          <c:marker>
            <c:symbol val="circle"/>
            <c:size val="7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'Grafico Presenze'!$B$11:$U$11</c:f>
              <c:numCache/>
            </c:numRef>
          </c:val>
          <c:smooth val="0"/>
        </c:ser>
        <c:ser>
          <c:idx val="7"/>
          <c:order val="7"/>
          <c:tx>
            <c:strRef>
              <c:f>'Grafico Presenze'!$A$12</c:f>
            </c:strRef>
          </c:tx>
          <c:spPr>
            <a:ln cmpd="sng" w="38100">
              <a:solidFill>
                <a:srgbClr val="C1BC1F"/>
              </a:solidFill>
            </a:ln>
          </c:spPr>
          <c:marker>
            <c:symbol val="circle"/>
            <c:size val="7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'Grafico Presenze'!$B$12:$U$12</c:f>
              <c:numCache/>
            </c:numRef>
          </c:val>
          <c:smooth val="0"/>
        </c:ser>
        <c:ser>
          <c:idx val="8"/>
          <c:order val="8"/>
          <c:tx>
            <c:strRef>
              <c:f>'Grafico Presenze'!$A$16</c:f>
            </c:strRef>
          </c:tx>
          <c:spPr>
            <a:ln cmpd="sng" w="38100">
              <a:solidFill>
                <a:srgbClr val="3949AB"/>
              </a:solidFill>
            </a:ln>
          </c:spPr>
          <c:marker>
            <c:symbol val="circle"/>
            <c:size val="7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'Grafico Presenze'!$B$16:$U$16</c:f>
              <c:numCache/>
            </c:numRef>
          </c:val>
          <c:smooth val="0"/>
        </c:ser>
        <c:ser>
          <c:idx val="9"/>
          <c:order val="9"/>
          <c:tx>
            <c:strRef>
              <c:f>'Grafico Presenze'!$A$17</c:f>
            </c:strRef>
          </c:tx>
          <c:spPr>
            <a:ln cmpd="sng" w="38100">
              <a:solidFill>
                <a:srgbClr val="F975A8"/>
              </a:solidFill>
            </a:ln>
          </c:spPr>
          <c:marker>
            <c:symbol val="circle"/>
            <c:size val="7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'Grafico Presenze'!$B$17:$U$17</c:f>
              <c:numCache/>
            </c:numRef>
          </c:val>
          <c:smooth val="0"/>
        </c:ser>
        <c:ser>
          <c:idx val="10"/>
          <c:order val="10"/>
          <c:tx>
            <c:strRef>
              <c:f>'Grafico Presenze'!$A$19</c:f>
            </c:strRef>
          </c:tx>
          <c:spPr>
            <a:ln cmpd="sng" w="38100">
              <a:solidFill>
                <a:srgbClr val="00695C"/>
              </a:solidFill>
            </a:ln>
          </c:spPr>
          <c:marker>
            <c:symbol val="circle"/>
            <c:size val="7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'Grafico Presenze'!$B$19:$U$19</c:f>
              <c:numCache/>
            </c:numRef>
          </c:val>
          <c:smooth val="0"/>
        </c:ser>
        <c:ser>
          <c:idx val="11"/>
          <c:order val="11"/>
          <c:tx>
            <c:strRef>
              <c:f>'Grafico Presenze'!$A$21</c:f>
            </c:strRef>
          </c:tx>
          <c:spPr>
            <a:ln cmpd="sng" w="38100">
              <a:solidFill>
                <a:srgbClr val="C2185B"/>
              </a:solidFill>
            </a:ln>
          </c:spPr>
          <c:marker>
            <c:symbol val="circle"/>
            <c:size val="7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'Grafico Presenze'!$B$21:$U$21</c:f>
              <c:numCache/>
            </c:numRef>
          </c:val>
          <c:smooth val="0"/>
        </c:ser>
        <c:ser>
          <c:idx val="12"/>
          <c:order val="12"/>
          <c:tx>
            <c:strRef>
              <c:f>'Grafico Presenze'!$A$22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'Grafico Presenze'!$B$22:$U$22</c:f>
              <c:numCache/>
            </c:numRef>
          </c:val>
          <c:smooth val="0"/>
        </c:ser>
        <c:ser>
          <c:idx val="13"/>
          <c:order val="13"/>
          <c:tx>
            <c:strRef>
              <c:f>'Grafico Presenze'!$A$27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'Grafico Presenze'!$B$27:$U$27</c:f>
              <c:numCache/>
            </c:numRef>
          </c:val>
          <c:smooth val="0"/>
        </c:ser>
        <c:ser>
          <c:idx val="14"/>
          <c:order val="14"/>
          <c:tx>
            <c:strRef>
              <c:f>'Grafico Presenze'!$A$31</c:f>
            </c:strRef>
          </c:tx>
          <c:spPr>
            <a:ln cmpd="sng" w="38100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'Grafico Presenze'!$B$31:$U$31</c:f>
              <c:numCache/>
            </c:numRef>
          </c:val>
          <c:smooth val="0"/>
        </c:ser>
        <c:axId val="1483038705"/>
        <c:axId val="1477176648"/>
      </c:lineChart>
      <c:catAx>
        <c:axId val="1483038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7176648"/>
      </c:catAx>
      <c:valAx>
        <c:axId val="147717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3038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'Grafico Gol'!$A$5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'Grafico Gol'!$B$5:$U$5</c:f>
              <c:numCache/>
            </c:numRef>
          </c:val>
          <c:smooth val="0"/>
        </c:ser>
        <c:ser>
          <c:idx val="1"/>
          <c:order val="1"/>
          <c:tx>
            <c:strRef>
              <c:f>'Grafico Gol'!$A$8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'Grafico Gol'!$B$8:$U$8</c:f>
              <c:numCache/>
            </c:numRef>
          </c:val>
          <c:smooth val="0"/>
        </c:ser>
        <c:ser>
          <c:idx val="2"/>
          <c:order val="2"/>
          <c:tx>
            <c:strRef>
              <c:f>'Grafico Gol'!$A$11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val>
            <c:numRef>
              <c:f>'Grafico Gol'!$B$11:$U$11</c:f>
              <c:numCache/>
            </c:numRef>
          </c:val>
          <c:smooth val="0"/>
        </c:ser>
        <c:ser>
          <c:idx val="3"/>
          <c:order val="3"/>
          <c:tx>
            <c:strRef>
              <c:f>'Grafico Gol'!$A$19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val>
            <c:numRef>
              <c:f>'Grafico Gol'!$B$19:$U$19</c:f>
              <c:numCache/>
            </c:numRef>
          </c:val>
          <c:smooth val="0"/>
        </c:ser>
        <c:ser>
          <c:idx val="4"/>
          <c:order val="4"/>
          <c:tx>
            <c:strRef>
              <c:f>'Grafico Gol'!$A$21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val>
            <c:numRef>
              <c:f>'Grafico Gol'!$B$21:$U$21</c:f>
              <c:numCache/>
            </c:numRef>
          </c:val>
          <c:smooth val="0"/>
        </c:ser>
        <c:ser>
          <c:idx val="5"/>
          <c:order val="5"/>
          <c:tx>
            <c:strRef>
              <c:f>'Grafico Gol'!$A$27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'Grafico Gol'!$B$27:$U$27</c:f>
              <c:numCache/>
            </c:numRef>
          </c:val>
          <c:smooth val="0"/>
        </c:ser>
        <c:axId val="1207669037"/>
        <c:axId val="1784873575"/>
      </c:lineChart>
      <c:catAx>
        <c:axId val="1207669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4873575"/>
      </c:catAx>
      <c:valAx>
        <c:axId val="1784873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7669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942975</xdr:colOff>
      <xdr:row>0</xdr:row>
      <xdr:rowOff>0</xdr:rowOff>
    </xdr:from>
    <xdr:ext cx="13782675" cy="96012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371475</xdr:colOff>
      <xdr:row>2</xdr:row>
      <xdr:rowOff>57150</xdr:rowOff>
    </xdr:from>
    <xdr:ext cx="9896475" cy="611505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15.88"/>
    <col customWidth="1" min="3" max="3" width="18.25"/>
    <col customWidth="1" min="4" max="4" width="16.25"/>
    <col customWidth="1" min="5" max="5" width="18.25"/>
  </cols>
  <sheetData>
    <row r="1">
      <c r="B1" s="1"/>
    </row>
    <row r="2">
      <c r="A2" s="2" t="s">
        <v>0</v>
      </c>
      <c r="B2" s="3" t="s">
        <v>1</v>
      </c>
      <c r="C2" s="4" t="s">
        <v>2</v>
      </c>
    </row>
    <row r="3">
      <c r="B3" s="1"/>
    </row>
    <row r="4">
      <c r="A4" s="2" t="s">
        <v>3</v>
      </c>
      <c r="B4" s="3" t="s">
        <v>4</v>
      </c>
      <c r="C4" s="4" t="s">
        <v>5</v>
      </c>
    </row>
    <row r="5">
      <c r="B5" s="1"/>
    </row>
    <row r="6">
      <c r="A6" s="2" t="s">
        <v>6</v>
      </c>
      <c r="B6" s="3">
        <v>1.83</v>
      </c>
      <c r="C6" s="4" t="s">
        <v>7</v>
      </c>
    </row>
    <row r="7">
      <c r="B7" s="1"/>
    </row>
    <row r="8">
      <c r="A8" s="2" t="s">
        <v>8</v>
      </c>
      <c r="B8" s="3" t="s">
        <v>9</v>
      </c>
      <c r="C8" s="4" t="s">
        <v>10</v>
      </c>
    </row>
    <row r="9">
      <c r="B9" s="1"/>
    </row>
    <row r="10">
      <c r="A10" s="2" t="s">
        <v>11</v>
      </c>
      <c r="B10" s="3">
        <v>8.0</v>
      </c>
      <c r="C10" s="4" t="s">
        <v>5</v>
      </c>
    </row>
    <row r="11">
      <c r="B11" s="1"/>
    </row>
    <row r="12">
      <c r="A12" s="2" t="s">
        <v>12</v>
      </c>
      <c r="B12" s="3">
        <v>5.0</v>
      </c>
      <c r="C12" s="4" t="s">
        <v>10</v>
      </c>
    </row>
    <row r="13">
      <c r="B13" s="1"/>
    </row>
    <row r="14">
      <c r="A14" s="2" t="s">
        <v>13</v>
      </c>
      <c r="B14" s="5"/>
      <c r="C14" s="6"/>
    </row>
    <row r="15">
      <c r="B15" s="1"/>
    </row>
    <row r="16">
      <c r="A16" s="2" t="s">
        <v>14</v>
      </c>
      <c r="B16" s="5"/>
      <c r="C16" s="6"/>
    </row>
    <row r="17">
      <c r="B17" s="1"/>
    </row>
    <row r="18">
      <c r="A18" s="2" t="s">
        <v>15</v>
      </c>
      <c r="B18" s="4" t="s">
        <v>16</v>
      </c>
      <c r="C18" s="4" t="s">
        <v>17</v>
      </c>
      <c r="D18" s="4" t="s">
        <v>18</v>
      </c>
      <c r="E18" s="4" t="s">
        <v>2</v>
      </c>
    </row>
    <row r="20">
      <c r="A20" s="2" t="s">
        <v>19</v>
      </c>
      <c r="B20" s="3" t="s">
        <v>20</v>
      </c>
      <c r="C20" s="4" t="s">
        <v>16</v>
      </c>
    </row>
    <row r="21">
      <c r="B21" s="7" t="s">
        <v>21</v>
      </c>
      <c r="C21" s="8"/>
    </row>
    <row r="22">
      <c r="B22" s="1"/>
    </row>
    <row r="23">
      <c r="A23" s="2" t="s">
        <v>22</v>
      </c>
      <c r="B23" s="3" t="s">
        <v>23</v>
      </c>
      <c r="C23" s="4" t="s">
        <v>24</v>
      </c>
    </row>
    <row r="24">
      <c r="B24" s="7" t="s">
        <v>25</v>
      </c>
      <c r="C24" s="8"/>
    </row>
    <row r="25">
      <c r="A25" s="9"/>
      <c r="B25" s="10"/>
      <c r="C25" s="9"/>
    </row>
    <row r="26">
      <c r="A26" s="2" t="s">
        <v>26</v>
      </c>
      <c r="B26" s="3" t="s">
        <v>27</v>
      </c>
      <c r="C26" s="4" t="s">
        <v>5</v>
      </c>
    </row>
    <row r="27">
      <c r="B27" s="7" t="s">
        <v>28</v>
      </c>
      <c r="C27" s="8"/>
    </row>
    <row r="28">
      <c r="A28" s="9"/>
      <c r="B28" s="10"/>
    </row>
    <row r="29">
      <c r="A29" s="2" t="s">
        <v>29</v>
      </c>
      <c r="B29" s="3" t="s">
        <v>30</v>
      </c>
      <c r="C29" s="4" t="s">
        <v>10</v>
      </c>
    </row>
    <row r="30">
      <c r="B30" s="7" t="s">
        <v>31</v>
      </c>
      <c r="C30" s="8"/>
    </row>
    <row r="31">
      <c r="B31" s="1"/>
    </row>
    <row r="32">
      <c r="A32" s="2" t="s">
        <v>32</v>
      </c>
      <c r="B32" s="3" t="s">
        <v>33</v>
      </c>
      <c r="C32" s="4" t="s">
        <v>34</v>
      </c>
    </row>
    <row r="33">
      <c r="B33" s="1"/>
    </row>
    <row r="34">
      <c r="A34" s="2" t="s">
        <v>35</v>
      </c>
      <c r="B34" s="3" t="s">
        <v>36</v>
      </c>
      <c r="C34" s="4" t="s">
        <v>17</v>
      </c>
    </row>
    <row r="35">
      <c r="B35" s="7" t="s">
        <v>37</v>
      </c>
      <c r="C35" s="8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  <row r="1005">
      <c r="B1005" s="1"/>
    </row>
    <row r="1006">
      <c r="B1006" s="1"/>
    </row>
  </sheetData>
  <mergeCells count="5">
    <mergeCell ref="B21:C21"/>
    <mergeCell ref="B24:C24"/>
    <mergeCell ref="B27:C27"/>
    <mergeCell ref="B30:C30"/>
    <mergeCell ref="B35:C35"/>
  </mergeCells>
  <printOptions gridLines="1" horizontalCentered="1"/>
  <pageMargins bottom="0.17474789335543586" footer="0.0" header="0.0" left="0.25" right="0.25" top="0.14435695538057744"/>
  <pageSetup paperSize="9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4.5"/>
    <col customWidth="1" min="3" max="29" width="4.25"/>
    <col customWidth="1" min="30" max="30" width="4.63"/>
    <col customWidth="1" min="31" max="43" width="4.25"/>
    <col customWidth="1" min="44" max="44" width="9.38"/>
    <col customWidth="1" min="45" max="45" width="17.13"/>
    <col customWidth="1" min="46" max="194" width="4.25"/>
    <col customWidth="1" min="201" max="201" width="17.13"/>
    <col customWidth="1" min="202" max="228" width="4.25"/>
    <col customWidth="1" min="229" max="229" width="4.63"/>
    <col customWidth="1" min="230" max="393" width="4.25"/>
    <col customWidth="1" min="400" max="400" width="17.13"/>
    <col customWidth="1" min="401" max="427" width="4.25"/>
    <col customWidth="1" min="428" max="428" width="4.63"/>
    <col customWidth="1" min="429" max="592" width="4.25"/>
    <col customWidth="1" min="599" max="599" width="17.13"/>
    <col customWidth="1" min="600" max="626" width="4.25"/>
    <col customWidth="1" min="627" max="627" width="4.63"/>
    <col customWidth="1" min="628" max="791" width="4.25"/>
    <col customWidth="1" min="798" max="798" width="17.13"/>
    <col customWidth="1" min="799" max="825" width="4.25"/>
    <col customWidth="1" min="826" max="826" width="4.63"/>
    <col customWidth="1" min="827" max="990" width="4.25"/>
    <col customWidth="1" min="997" max="997" width="17.13"/>
    <col customWidth="1" min="998" max="1005" width="4.25"/>
  </cols>
  <sheetData>
    <row r="1" ht="100.5" customHeight="1">
      <c r="A1" s="43"/>
      <c r="B1" s="44"/>
      <c r="C1" s="1"/>
      <c r="D1" s="1"/>
      <c r="E1" s="1"/>
      <c r="F1" s="29"/>
      <c r="G1" s="29" t="s">
        <v>102</v>
      </c>
      <c r="H1" s="29" t="s">
        <v>103</v>
      </c>
      <c r="I1" s="29" t="s">
        <v>104</v>
      </c>
      <c r="J1" s="29" t="s">
        <v>105</v>
      </c>
      <c r="K1" s="29" t="s">
        <v>106</v>
      </c>
      <c r="L1" s="29" t="s">
        <v>107</v>
      </c>
      <c r="M1" s="29" t="s">
        <v>108</v>
      </c>
      <c r="N1" s="29" t="s">
        <v>109</v>
      </c>
      <c r="O1" s="29" t="s">
        <v>110</v>
      </c>
      <c r="P1" s="29" t="s">
        <v>111</v>
      </c>
      <c r="Q1" s="29" t="s">
        <v>112</v>
      </c>
      <c r="R1" s="29" t="s">
        <v>113</v>
      </c>
      <c r="S1" s="29" t="s">
        <v>114</v>
      </c>
      <c r="T1" s="29" t="s">
        <v>115</v>
      </c>
      <c r="U1" s="29" t="s">
        <v>116</v>
      </c>
      <c r="V1" s="29" t="s">
        <v>117</v>
      </c>
      <c r="W1" s="29" t="s">
        <v>118</v>
      </c>
      <c r="X1" s="29" t="s">
        <v>119</v>
      </c>
      <c r="Y1" s="29" t="s">
        <v>120</v>
      </c>
      <c r="Z1" s="29" t="s">
        <v>121</v>
      </c>
      <c r="AA1" s="29" t="s">
        <v>122</v>
      </c>
      <c r="AB1" s="29" t="s">
        <v>123</v>
      </c>
      <c r="AC1" s="29" t="s">
        <v>124</v>
      </c>
      <c r="AD1" s="29" t="s">
        <v>63</v>
      </c>
      <c r="AE1" s="29" t="s">
        <v>125</v>
      </c>
      <c r="AF1" s="29" t="s">
        <v>126</v>
      </c>
      <c r="AG1" s="29" t="s">
        <v>127</v>
      </c>
      <c r="AH1" s="29" t="s">
        <v>128</v>
      </c>
      <c r="AI1" s="29" t="s">
        <v>129</v>
      </c>
      <c r="AJ1" s="29" t="s">
        <v>130</v>
      </c>
      <c r="AK1" s="29" t="s">
        <v>155</v>
      </c>
      <c r="AL1" s="29" t="s">
        <v>156</v>
      </c>
      <c r="AM1" s="29" t="s">
        <v>157</v>
      </c>
      <c r="AN1" s="29" t="s">
        <v>158</v>
      </c>
      <c r="AO1" s="28"/>
      <c r="AZ1" s="29" t="s">
        <v>102</v>
      </c>
      <c r="BA1" s="29" t="s">
        <v>103</v>
      </c>
      <c r="BB1" s="29" t="s">
        <v>104</v>
      </c>
      <c r="BC1" s="29" t="s">
        <v>105</v>
      </c>
      <c r="BD1" s="29" t="s">
        <v>106</v>
      </c>
      <c r="BE1" s="29" t="s">
        <v>107</v>
      </c>
      <c r="BF1" s="29" t="s">
        <v>108</v>
      </c>
      <c r="BG1" s="29" t="s">
        <v>109</v>
      </c>
      <c r="BH1" s="29" t="s">
        <v>110</v>
      </c>
      <c r="BI1" s="29" t="s">
        <v>111</v>
      </c>
      <c r="BJ1" s="29" t="s">
        <v>112</v>
      </c>
      <c r="BK1" s="29" t="s">
        <v>113</v>
      </c>
      <c r="BL1" s="29" t="s">
        <v>114</v>
      </c>
      <c r="BM1" s="29" t="s">
        <v>115</v>
      </c>
      <c r="BN1" s="29" t="s">
        <v>116</v>
      </c>
      <c r="BO1" s="29" t="s">
        <v>117</v>
      </c>
      <c r="BP1" s="29" t="s">
        <v>118</v>
      </c>
      <c r="BQ1" s="29" t="s">
        <v>119</v>
      </c>
      <c r="BR1" s="29" t="s">
        <v>120</v>
      </c>
      <c r="BS1" s="29" t="s">
        <v>121</v>
      </c>
      <c r="BT1" s="29" t="s">
        <v>122</v>
      </c>
      <c r="BU1" s="29" t="s">
        <v>123</v>
      </c>
      <c r="BV1" s="29" t="s">
        <v>124</v>
      </c>
      <c r="BW1" s="29" t="s">
        <v>63</v>
      </c>
      <c r="BX1" s="29" t="s">
        <v>125</v>
      </c>
      <c r="BY1" s="29" t="s">
        <v>126</v>
      </c>
      <c r="BZ1" s="29" t="s">
        <v>127</v>
      </c>
      <c r="CA1" s="29" t="s">
        <v>128</v>
      </c>
      <c r="CB1" s="29" t="s">
        <v>129</v>
      </c>
      <c r="CC1" s="29" t="s">
        <v>130</v>
      </c>
    </row>
    <row r="2">
      <c r="A2" s="45">
        <v>40091.0</v>
      </c>
      <c r="B2" s="46" t="s">
        <v>28</v>
      </c>
      <c r="C2" s="10">
        <v>11.0</v>
      </c>
      <c r="D2" s="10" t="s">
        <v>159</v>
      </c>
      <c r="E2" s="10">
        <v>8.0</v>
      </c>
      <c r="F2" s="38"/>
      <c r="G2" s="38" t="s">
        <v>160</v>
      </c>
      <c r="I2" s="9" t="s">
        <v>160</v>
      </c>
      <c r="J2" s="38" t="s">
        <v>161</v>
      </c>
      <c r="K2" s="9"/>
      <c r="L2" s="9" t="s">
        <v>161</v>
      </c>
      <c r="M2" s="9" t="s">
        <v>160</v>
      </c>
      <c r="N2" s="9" t="s">
        <v>160</v>
      </c>
      <c r="O2" s="9" t="s">
        <v>161</v>
      </c>
      <c r="P2" s="9" t="s">
        <v>161</v>
      </c>
      <c r="Q2" s="9"/>
      <c r="R2" s="9" t="s">
        <v>160</v>
      </c>
      <c r="S2" s="9" t="s">
        <v>161</v>
      </c>
      <c r="T2" s="9"/>
      <c r="U2" s="38"/>
      <c r="V2" s="38"/>
      <c r="W2" s="38"/>
      <c r="X2" s="38"/>
      <c r="Y2" s="38"/>
      <c r="Z2" s="38"/>
      <c r="AA2" s="38"/>
      <c r="AB2" s="38"/>
      <c r="AC2" s="38"/>
      <c r="AD2" s="38"/>
      <c r="AK2" s="9"/>
      <c r="AO2">
        <f t="shared" ref="AO2:AO27" si="2">COUNTA(G2:AL2)</f>
        <v>10</v>
      </c>
      <c r="AP2">
        <f t="shared" ref="AP2:AP27" si="3">(COUNTIF(G2:AM2,"V"))</f>
        <v>5</v>
      </c>
      <c r="AR2" s="47"/>
      <c r="AS2" s="48">
        <f t="shared" ref="AS2:AS496" si="4">C2+E2</f>
        <v>19</v>
      </c>
      <c r="AY2" s="47"/>
      <c r="AZ2" s="47">
        <f t="shared" ref="AZ2:CC2" si="1">COUNTIF(G$2:G$27,"V")*3+COUNTIF(G$2:G$27,"P")</f>
        <v>21</v>
      </c>
      <c r="BA2" s="47">
        <f t="shared" si="1"/>
        <v>12</v>
      </c>
      <c r="BB2" s="47">
        <f t="shared" si="1"/>
        <v>15</v>
      </c>
      <c r="BC2" s="47">
        <f t="shared" si="1"/>
        <v>33</v>
      </c>
      <c r="BD2" s="47">
        <f t="shared" si="1"/>
        <v>33</v>
      </c>
      <c r="BE2" s="47">
        <f t="shared" si="1"/>
        <v>24</v>
      </c>
      <c r="BF2" s="47">
        <f t="shared" si="1"/>
        <v>39</v>
      </c>
      <c r="BG2" s="47">
        <f t="shared" si="1"/>
        <v>42</v>
      </c>
      <c r="BH2" s="47">
        <f t="shared" si="1"/>
        <v>38</v>
      </c>
      <c r="BI2" s="47">
        <f t="shared" si="1"/>
        <v>22</v>
      </c>
      <c r="BJ2" s="47">
        <f t="shared" si="1"/>
        <v>12</v>
      </c>
      <c r="BK2" s="47">
        <f t="shared" si="1"/>
        <v>32</v>
      </c>
      <c r="BL2" s="47">
        <f t="shared" si="1"/>
        <v>33</v>
      </c>
      <c r="BM2" s="47">
        <f t="shared" si="1"/>
        <v>6</v>
      </c>
      <c r="BN2" s="47">
        <f t="shared" si="1"/>
        <v>1</v>
      </c>
      <c r="BO2" s="47">
        <f t="shared" si="1"/>
        <v>0</v>
      </c>
      <c r="BP2" s="47">
        <f t="shared" si="1"/>
        <v>0</v>
      </c>
      <c r="BQ2" s="47">
        <f t="shared" si="1"/>
        <v>0</v>
      </c>
      <c r="BR2" s="47">
        <f t="shared" si="1"/>
        <v>0</v>
      </c>
      <c r="BS2" s="47">
        <f t="shared" si="1"/>
        <v>0</v>
      </c>
      <c r="BT2" s="47">
        <f t="shared" si="1"/>
        <v>0</v>
      </c>
      <c r="BU2" s="47">
        <f t="shared" si="1"/>
        <v>0</v>
      </c>
      <c r="BV2" s="47">
        <f t="shared" si="1"/>
        <v>0</v>
      </c>
      <c r="BW2" s="47">
        <f t="shared" si="1"/>
        <v>0</v>
      </c>
      <c r="BX2" s="47">
        <f t="shared" si="1"/>
        <v>0</v>
      </c>
      <c r="BY2" s="47">
        <f t="shared" si="1"/>
        <v>0</v>
      </c>
      <c r="BZ2" s="47">
        <f t="shared" si="1"/>
        <v>0</v>
      </c>
      <c r="CA2" s="47">
        <f t="shared" si="1"/>
        <v>0</v>
      </c>
      <c r="CB2" s="47">
        <f t="shared" si="1"/>
        <v>0</v>
      </c>
      <c r="CC2" s="47">
        <f t="shared" si="1"/>
        <v>0</v>
      </c>
    </row>
    <row r="3">
      <c r="A3" s="45">
        <v>40098.0</v>
      </c>
      <c r="C3" s="10">
        <v>6.0</v>
      </c>
      <c r="D3" s="10" t="s">
        <v>159</v>
      </c>
      <c r="E3" s="10">
        <v>3.0</v>
      </c>
      <c r="F3" s="38"/>
      <c r="G3" s="38" t="s">
        <v>160</v>
      </c>
      <c r="H3" s="9"/>
      <c r="I3" s="9"/>
      <c r="J3" s="38"/>
      <c r="K3" s="9" t="s">
        <v>161</v>
      </c>
      <c r="L3" s="9" t="s">
        <v>161</v>
      </c>
      <c r="M3" s="9" t="s">
        <v>161</v>
      </c>
      <c r="N3" s="9" t="s">
        <v>160</v>
      </c>
      <c r="O3" s="9" t="s">
        <v>160</v>
      </c>
      <c r="P3" s="9" t="s">
        <v>161</v>
      </c>
      <c r="Q3" s="9" t="s">
        <v>160</v>
      </c>
      <c r="R3" s="9" t="s">
        <v>160</v>
      </c>
      <c r="S3" s="9" t="s">
        <v>161</v>
      </c>
      <c r="T3" s="9"/>
      <c r="U3" s="49"/>
      <c r="V3" s="49"/>
      <c r="W3" s="49"/>
      <c r="X3" s="49"/>
      <c r="Y3" s="49"/>
      <c r="Z3" s="49"/>
      <c r="AA3" s="49"/>
      <c r="AB3" s="49"/>
      <c r="AC3" s="49"/>
      <c r="AD3" s="49"/>
      <c r="AK3" s="9"/>
      <c r="AO3">
        <f t="shared" si="2"/>
        <v>10</v>
      </c>
      <c r="AP3">
        <f t="shared" si="3"/>
        <v>5</v>
      </c>
      <c r="AR3" s="47"/>
      <c r="AS3" s="48">
        <f t="shared" si="4"/>
        <v>9</v>
      </c>
      <c r="AY3" s="47"/>
    </row>
    <row r="4">
      <c r="A4" s="45">
        <v>40105.0</v>
      </c>
      <c r="C4" s="10">
        <v>8.0</v>
      </c>
      <c r="D4" s="10" t="s">
        <v>159</v>
      </c>
      <c r="E4" s="10">
        <v>8.0</v>
      </c>
      <c r="F4" s="38"/>
      <c r="G4" s="38"/>
      <c r="H4" s="9"/>
      <c r="I4" s="9" t="s">
        <v>162</v>
      </c>
      <c r="J4" s="38" t="s">
        <v>162</v>
      </c>
      <c r="K4" s="9" t="s">
        <v>162</v>
      </c>
      <c r="L4" s="9" t="s">
        <v>162</v>
      </c>
      <c r="M4" s="9" t="s">
        <v>162</v>
      </c>
      <c r="N4" s="9" t="s">
        <v>162</v>
      </c>
      <c r="O4" s="9"/>
      <c r="P4" s="9" t="s">
        <v>162</v>
      </c>
      <c r="Q4" s="9" t="s">
        <v>162</v>
      </c>
      <c r="R4" s="9"/>
      <c r="S4" s="9" t="s">
        <v>162</v>
      </c>
      <c r="T4" s="9"/>
      <c r="U4" s="9" t="s">
        <v>162</v>
      </c>
      <c r="AK4" s="9"/>
      <c r="AO4">
        <f t="shared" si="2"/>
        <v>10</v>
      </c>
      <c r="AP4">
        <f t="shared" si="3"/>
        <v>0</v>
      </c>
      <c r="AR4" s="47"/>
      <c r="AS4" s="48">
        <f t="shared" si="4"/>
        <v>16</v>
      </c>
    </row>
    <row r="5">
      <c r="A5" s="45">
        <v>40112.0</v>
      </c>
      <c r="C5" s="10">
        <v>9.0</v>
      </c>
      <c r="D5" s="10" t="s">
        <v>159</v>
      </c>
      <c r="E5" s="10">
        <v>0.0</v>
      </c>
      <c r="F5" s="38"/>
      <c r="G5" s="38" t="s">
        <v>161</v>
      </c>
      <c r="H5" s="9"/>
      <c r="I5" s="9" t="s">
        <v>160</v>
      </c>
      <c r="J5" s="38" t="s">
        <v>161</v>
      </c>
      <c r="K5" s="9"/>
      <c r="L5" s="9" t="s">
        <v>161</v>
      </c>
      <c r="M5" s="9"/>
      <c r="O5" s="9" t="s">
        <v>160</v>
      </c>
      <c r="P5" s="9" t="s">
        <v>160</v>
      </c>
      <c r="Q5" s="9" t="s">
        <v>161</v>
      </c>
      <c r="R5" s="9" t="s">
        <v>161</v>
      </c>
      <c r="S5" s="9" t="s">
        <v>160</v>
      </c>
      <c r="T5" s="9"/>
      <c r="AK5" s="9" t="s">
        <v>160</v>
      </c>
      <c r="AO5">
        <f t="shared" si="2"/>
        <v>10</v>
      </c>
      <c r="AP5">
        <f t="shared" si="3"/>
        <v>5</v>
      </c>
      <c r="AR5" s="47"/>
      <c r="AS5" s="48">
        <f t="shared" si="4"/>
        <v>9</v>
      </c>
    </row>
    <row r="6">
      <c r="A6" s="45">
        <v>40126.0</v>
      </c>
      <c r="C6" s="10">
        <v>8.0</v>
      </c>
      <c r="D6" s="10" t="s">
        <v>159</v>
      </c>
      <c r="E6" s="10">
        <v>7.0</v>
      </c>
      <c r="F6" s="38"/>
      <c r="G6" s="38" t="s">
        <v>160</v>
      </c>
      <c r="H6" s="9"/>
      <c r="I6" s="9" t="s">
        <v>160</v>
      </c>
      <c r="J6" s="38" t="s">
        <v>160</v>
      </c>
      <c r="K6" s="9" t="s">
        <v>161</v>
      </c>
      <c r="L6" s="9" t="s">
        <v>160</v>
      </c>
      <c r="M6" s="9"/>
      <c r="N6" s="9" t="s">
        <v>161</v>
      </c>
      <c r="O6" s="9" t="s">
        <v>161</v>
      </c>
      <c r="P6" s="9" t="s">
        <v>161</v>
      </c>
      <c r="Q6" s="9" t="s">
        <v>160</v>
      </c>
      <c r="R6" s="9"/>
      <c r="S6" s="9" t="s">
        <v>161</v>
      </c>
      <c r="T6" s="9"/>
      <c r="U6" s="50"/>
      <c r="V6" s="50"/>
      <c r="W6" s="50"/>
      <c r="X6" s="50"/>
      <c r="Y6" s="50"/>
      <c r="Z6" s="50"/>
      <c r="AA6" s="50"/>
      <c r="AB6" s="50"/>
      <c r="AC6" s="50"/>
      <c r="AD6" s="50"/>
      <c r="AK6" s="9"/>
      <c r="AO6">
        <f t="shared" si="2"/>
        <v>10</v>
      </c>
      <c r="AP6">
        <f t="shared" si="3"/>
        <v>5</v>
      </c>
      <c r="AR6" s="47"/>
      <c r="AS6" s="48">
        <f t="shared" si="4"/>
        <v>15</v>
      </c>
    </row>
    <row r="7">
      <c r="A7" s="45">
        <v>40133.0</v>
      </c>
      <c r="C7" s="10">
        <v>7.0</v>
      </c>
      <c r="D7" s="10" t="s">
        <v>159</v>
      </c>
      <c r="E7" s="10">
        <v>6.0</v>
      </c>
      <c r="F7" s="38"/>
      <c r="G7" s="38" t="s">
        <v>160</v>
      </c>
      <c r="H7" s="9"/>
      <c r="I7" s="9" t="s">
        <v>161</v>
      </c>
      <c r="J7" s="38" t="s">
        <v>161</v>
      </c>
      <c r="K7" s="9" t="s">
        <v>160</v>
      </c>
      <c r="L7" s="9" t="s">
        <v>160</v>
      </c>
      <c r="M7" s="9" t="s">
        <v>161</v>
      </c>
      <c r="N7" s="9" t="s">
        <v>160</v>
      </c>
      <c r="O7" s="9" t="s">
        <v>161</v>
      </c>
      <c r="P7" s="9" t="s">
        <v>160</v>
      </c>
      <c r="Q7" s="9" t="s">
        <v>161</v>
      </c>
      <c r="R7" s="9"/>
      <c r="S7" s="9"/>
      <c r="T7" s="9"/>
      <c r="AK7" s="9"/>
      <c r="AO7">
        <f t="shared" si="2"/>
        <v>10</v>
      </c>
      <c r="AP7">
        <f t="shared" si="3"/>
        <v>5</v>
      </c>
      <c r="AR7" s="47"/>
      <c r="AS7" s="48">
        <f t="shared" si="4"/>
        <v>13</v>
      </c>
    </row>
    <row r="8">
      <c r="A8" s="45">
        <v>40140.0</v>
      </c>
      <c r="C8" s="10">
        <v>6.0</v>
      </c>
      <c r="D8" s="10" t="s">
        <v>159</v>
      </c>
      <c r="E8" s="10">
        <v>6.0</v>
      </c>
      <c r="F8" s="38"/>
      <c r="G8" s="38"/>
      <c r="H8" s="9"/>
      <c r="I8" s="9" t="s">
        <v>162</v>
      </c>
      <c r="J8" s="38" t="s">
        <v>162</v>
      </c>
      <c r="K8" s="9" t="s">
        <v>162</v>
      </c>
      <c r="L8" s="9" t="s">
        <v>162</v>
      </c>
      <c r="M8" s="9" t="s">
        <v>162</v>
      </c>
      <c r="N8" s="9" t="s">
        <v>162</v>
      </c>
      <c r="O8" s="9" t="s">
        <v>162</v>
      </c>
      <c r="P8" s="9"/>
      <c r="Q8" s="9" t="s">
        <v>162</v>
      </c>
      <c r="R8" s="9" t="s">
        <v>162</v>
      </c>
      <c r="S8" s="9" t="s">
        <v>162</v>
      </c>
      <c r="T8" s="9"/>
      <c r="AK8" s="9"/>
      <c r="AO8">
        <f t="shared" si="2"/>
        <v>10</v>
      </c>
      <c r="AP8">
        <f t="shared" si="3"/>
        <v>0</v>
      </c>
      <c r="AR8" s="47"/>
      <c r="AS8" s="48">
        <f t="shared" si="4"/>
        <v>12</v>
      </c>
    </row>
    <row r="9">
      <c r="A9" s="45">
        <v>40147.0</v>
      </c>
      <c r="C9" s="10">
        <v>8.0</v>
      </c>
      <c r="D9" s="10" t="s">
        <v>159</v>
      </c>
      <c r="E9" s="10">
        <v>8.0</v>
      </c>
      <c r="F9" s="38"/>
      <c r="G9" s="38"/>
      <c r="H9" s="9"/>
      <c r="I9" s="9" t="s">
        <v>162</v>
      </c>
      <c r="J9" s="38" t="s">
        <v>162</v>
      </c>
      <c r="K9" s="9" t="s">
        <v>162</v>
      </c>
      <c r="L9" s="9" t="s">
        <v>162</v>
      </c>
      <c r="M9" s="9" t="s">
        <v>162</v>
      </c>
      <c r="N9" s="9" t="s">
        <v>162</v>
      </c>
      <c r="O9" s="9" t="s">
        <v>162</v>
      </c>
      <c r="P9" s="9"/>
      <c r="Q9" s="9" t="s">
        <v>162</v>
      </c>
      <c r="R9" s="9" t="s">
        <v>162</v>
      </c>
      <c r="S9" s="9" t="s">
        <v>162</v>
      </c>
      <c r="T9" s="9"/>
      <c r="AK9" s="9"/>
      <c r="AO9">
        <f t="shared" si="2"/>
        <v>10</v>
      </c>
      <c r="AP9">
        <f t="shared" si="3"/>
        <v>0</v>
      </c>
      <c r="AR9" s="47"/>
      <c r="AS9" s="48">
        <f t="shared" si="4"/>
        <v>16</v>
      </c>
    </row>
    <row r="10">
      <c r="A10" s="45">
        <v>40154.0</v>
      </c>
      <c r="C10" s="10">
        <v>5.0</v>
      </c>
      <c r="D10" s="10" t="s">
        <v>159</v>
      </c>
      <c r="E10" s="10">
        <v>3.0</v>
      </c>
      <c r="F10" s="38"/>
      <c r="G10" s="38" t="s">
        <v>161</v>
      </c>
      <c r="H10" s="9"/>
      <c r="I10" s="9" t="s">
        <v>160</v>
      </c>
      <c r="J10" s="38" t="s">
        <v>161</v>
      </c>
      <c r="K10" s="9" t="s">
        <v>160</v>
      </c>
      <c r="L10" s="9" t="s">
        <v>161</v>
      </c>
      <c r="M10" s="9"/>
      <c r="N10" s="9" t="s">
        <v>160</v>
      </c>
      <c r="O10" s="9" t="s">
        <v>161</v>
      </c>
      <c r="P10" s="9"/>
      <c r="Q10" s="9"/>
      <c r="R10" s="9"/>
      <c r="S10" s="9" t="s">
        <v>160</v>
      </c>
      <c r="T10" s="9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K10" s="9" t="s">
        <v>160</v>
      </c>
      <c r="AL10" s="9" t="s">
        <v>161</v>
      </c>
      <c r="AO10">
        <f t="shared" si="2"/>
        <v>10</v>
      </c>
      <c r="AP10">
        <f t="shared" si="3"/>
        <v>5</v>
      </c>
      <c r="AR10" s="47"/>
      <c r="AS10" s="48">
        <f t="shared" si="4"/>
        <v>8</v>
      </c>
    </row>
    <row r="11">
      <c r="A11" s="45">
        <v>40161.0</v>
      </c>
      <c r="C11" s="10">
        <v>8.0</v>
      </c>
      <c r="D11" s="10" t="s">
        <v>159</v>
      </c>
      <c r="E11" s="10">
        <v>5.0</v>
      </c>
      <c r="F11" s="38"/>
      <c r="G11" s="38" t="s">
        <v>160</v>
      </c>
      <c r="H11" s="9"/>
      <c r="I11" s="9" t="s">
        <v>161</v>
      </c>
      <c r="J11" s="38" t="s">
        <v>161</v>
      </c>
      <c r="K11" s="9" t="s">
        <v>160</v>
      </c>
      <c r="L11" s="9" t="s">
        <v>161</v>
      </c>
      <c r="M11" s="9" t="s">
        <v>160</v>
      </c>
      <c r="N11" s="9" t="s">
        <v>160</v>
      </c>
      <c r="O11" s="9" t="s">
        <v>161</v>
      </c>
      <c r="P11" s="9"/>
      <c r="Q11" s="9" t="s">
        <v>161</v>
      </c>
      <c r="R11" s="9"/>
      <c r="S11" s="9" t="s">
        <v>160</v>
      </c>
      <c r="T11" s="9"/>
      <c r="AK11" s="9"/>
      <c r="AO11">
        <f t="shared" si="2"/>
        <v>10</v>
      </c>
      <c r="AP11">
        <f t="shared" si="3"/>
        <v>5</v>
      </c>
      <c r="AR11" s="47"/>
      <c r="AS11" s="48">
        <f t="shared" si="4"/>
        <v>13</v>
      </c>
    </row>
    <row r="12">
      <c r="A12" s="45">
        <v>40168.0</v>
      </c>
      <c r="C12" s="10">
        <v>5.0</v>
      </c>
      <c r="D12" s="10" t="s">
        <v>159</v>
      </c>
      <c r="E12" s="10">
        <v>3.0</v>
      </c>
      <c r="F12" s="38"/>
      <c r="G12" s="38" t="s">
        <v>160</v>
      </c>
      <c r="H12" s="9"/>
      <c r="J12" s="38" t="s">
        <v>161</v>
      </c>
      <c r="K12" s="9" t="s">
        <v>161</v>
      </c>
      <c r="L12" s="9" t="s">
        <v>160</v>
      </c>
      <c r="M12" s="9" t="s">
        <v>160</v>
      </c>
      <c r="N12" s="9" t="s">
        <v>161</v>
      </c>
      <c r="O12" s="9" t="s">
        <v>160</v>
      </c>
      <c r="P12" s="9"/>
      <c r="Q12" s="9" t="s">
        <v>161</v>
      </c>
      <c r="R12" s="9"/>
      <c r="S12" s="9" t="s">
        <v>160</v>
      </c>
      <c r="T12" s="9"/>
      <c r="AK12" s="9" t="s">
        <v>161</v>
      </c>
      <c r="AO12">
        <f t="shared" si="2"/>
        <v>10</v>
      </c>
      <c r="AP12">
        <f t="shared" si="3"/>
        <v>5</v>
      </c>
      <c r="AR12" s="47"/>
      <c r="AS12" s="48">
        <f t="shared" si="4"/>
        <v>8</v>
      </c>
    </row>
    <row r="13">
      <c r="A13" s="45">
        <v>40189.0</v>
      </c>
      <c r="C13" s="10">
        <v>9.0</v>
      </c>
      <c r="D13" s="10" t="s">
        <v>159</v>
      </c>
      <c r="E13" s="10">
        <v>4.0</v>
      </c>
      <c r="F13" s="38"/>
      <c r="G13" s="38" t="s">
        <v>161</v>
      </c>
      <c r="H13" s="9"/>
      <c r="I13" s="50"/>
      <c r="J13" s="38" t="s">
        <v>160</v>
      </c>
      <c r="K13" s="9" t="s">
        <v>160</v>
      </c>
      <c r="L13" s="9" t="s">
        <v>161</v>
      </c>
      <c r="M13" s="9" t="s">
        <v>160</v>
      </c>
      <c r="N13" s="9" t="s">
        <v>160</v>
      </c>
      <c r="O13" s="9" t="s">
        <v>160</v>
      </c>
      <c r="P13" s="9"/>
      <c r="Q13" s="9" t="s">
        <v>161</v>
      </c>
      <c r="R13" s="9" t="s">
        <v>161</v>
      </c>
      <c r="S13" s="9"/>
      <c r="T13" s="9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K13" s="9" t="s">
        <v>161</v>
      </c>
      <c r="AO13">
        <f t="shared" si="2"/>
        <v>10</v>
      </c>
      <c r="AP13">
        <f t="shared" si="3"/>
        <v>5</v>
      </c>
      <c r="AR13" s="47"/>
      <c r="AS13" s="48">
        <f t="shared" si="4"/>
        <v>13</v>
      </c>
    </row>
    <row r="14">
      <c r="A14" s="45">
        <v>40196.0</v>
      </c>
      <c r="C14" s="10">
        <v>8.0</v>
      </c>
      <c r="D14" s="10" t="s">
        <v>159</v>
      </c>
      <c r="E14" s="10">
        <v>3.0</v>
      </c>
      <c r="F14" s="38"/>
      <c r="G14" s="38" t="s">
        <v>161</v>
      </c>
      <c r="H14" s="9"/>
      <c r="J14" s="38" t="s">
        <v>160</v>
      </c>
      <c r="K14" s="9" t="s">
        <v>160</v>
      </c>
      <c r="M14" s="9" t="s">
        <v>160</v>
      </c>
      <c r="N14" s="9" t="s">
        <v>161</v>
      </c>
      <c r="O14" s="9" t="s">
        <v>160</v>
      </c>
      <c r="P14" s="9"/>
      <c r="Q14" s="9" t="s">
        <v>161</v>
      </c>
      <c r="R14" s="9" t="s">
        <v>161</v>
      </c>
      <c r="S14" s="9" t="s">
        <v>160</v>
      </c>
      <c r="T14" s="9"/>
      <c r="AK14" s="9" t="s">
        <v>161</v>
      </c>
      <c r="AO14">
        <f t="shared" si="2"/>
        <v>10</v>
      </c>
      <c r="AP14">
        <f t="shared" si="3"/>
        <v>5</v>
      </c>
      <c r="AR14" s="47"/>
      <c r="AS14" s="48">
        <f t="shared" si="4"/>
        <v>11</v>
      </c>
    </row>
    <row r="15">
      <c r="A15" s="45">
        <v>40203.0</v>
      </c>
      <c r="C15" s="10">
        <v>9.0</v>
      </c>
      <c r="D15" s="10" t="s">
        <v>159</v>
      </c>
      <c r="E15" s="10">
        <v>7.0</v>
      </c>
      <c r="F15" s="38"/>
      <c r="G15" s="38" t="s">
        <v>160</v>
      </c>
      <c r="H15" s="9"/>
      <c r="J15" s="38" t="s">
        <v>161</v>
      </c>
      <c r="K15" s="9" t="s">
        <v>161</v>
      </c>
      <c r="L15" s="9" t="s">
        <v>161</v>
      </c>
      <c r="M15" s="9" t="s">
        <v>160</v>
      </c>
      <c r="N15" s="9" t="s">
        <v>160</v>
      </c>
      <c r="O15" s="9"/>
      <c r="P15" s="9" t="s">
        <v>160</v>
      </c>
      <c r="Q15" s="9" t="s">
        <v>160</v>
      </c>
      <c r="R15" s="9"/>
      <c r="S15" s="9" t="s">
        <v>161</v>
      </c>
      <c r="T15" s="9"/>
      <c r="AK15" s="9" t="s">
        <v>161</v>
      </c>
      <c r="AO15">
        <f t="shared" si="2"/>
        <v>10</v>
      </c>
      <c r="AP15">
        <f t="shared" si="3"/>
        <v>5</v>
      </c>
      <c r="AR15" s="47"/>
      <c r="AS15" s="48">
        <f t="shared" si="4"/>
        <v>16</v>
      </c>
    </row>
    <row r="16">
      <c r="A16" s="45">
        <v>40210.0</v>
      </c>
      <c r="C16" s="10">
        <v>5.0</v>
      </c>
      <c r="D16" s="10" t="s">
        <v>159</v>
      </c>
      <c r="E16" s="10">
        <v>3.0</v>
      </c>
      <c r="H16" s="9"/>
      <c r="I16" s="50"/>
      <c r="J16" s="38" t="s">
        <v>160</v>
      </c>
      <c r="K16" s="9" t="s">
        <v>161</v>
      </c>
      <c r="L16" s="9" t="s">
        <v>160</v>
      </c>
      <c r="M16" s="9" t="s">
        <v>160</v>
      </c>
      <c r="N16" s="9" t="s">
        <v>161</v>
      </c>
      <c r="O16" s="9" t="s">
        <v>160</v>
      </c>
      <c r="P16" s="9" t="s">
        <v>160</v>
      </c>
      <c r="Q16" s="9" t="s">
        <v>161</v>
      </c>
      <c r="R16" s="9"/>
      <c r="S16" s="9" t="s">
        <v>161</v>
      </c>
      <c r="T16" s="9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K16" s="9" t="s">
        <v>161</v>
      </c>
      <c r="AO16">
        <f t="shared" si="2"/>
        <v>10</v>
      </c>
      <c r="AP16">
        <f t="shared" si="3"/>
        <v>5</v>
      </c>
      <c r="AR16" s="47"/>
      <c r="AS16" s="48">
        <f t="shared" si="4"/>
        <v>8</v>
      </c>
    </row>
    <row r="17">
      <c r="A17" s="45">
        <v>40217.0</v>
      </c>
      <c r="C17" s="10">
        <v>8.0</v>
      </c>
      <c r="D17" s="10" t="s">
        <v>159</v>
      </c>
      <c r="E17" s="10">
        <v>6.0</v>
      </c>
      <c r="H17" s="9"/>
      <c r="I17" s="50"/>
      <c r="J17" s="38" t="s">
        <v>161</v>
      </c>
      <c r="K17" s="9" t="s">
        <v>161</v>
      </c>
      <c r="L17" s="9" t="s">
        <v>160</v>
      </c>
      <c r="M17" s="9" t="s">
        <v>161</v>
      </c>
      <c r="N17" s="9" t="s">
        <v>160</v>
      </c>
      <c r="O17" s="9"/>
      <c r="P17" s="9" t="s">
        <v>160</v>
      </c>
      <c r="Q17" s="9"/>
      <c r="R17" s="9" t="s">
        <v>160</v>
      </c>
      <c r="S17" s="9" t="s">
        <v>160</v>
      </c>
      <c r="T17" s="9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K17" s="9" t="s">
        <v>161</v>
      </c>
      <c r="AL17" s="51" t="s">
        <v>161</v>
      </c>
      <c r="AO17">
        <f t="shared" si="2"/>
        <v>10</v>
      </c>
      <c r="AP17">
        <f t="shared" si="3"/>
        <v>5</v>
      </c>
      <c r="AS17" s="48">
        <f t="shared" si="4"/>
        <v>14</v>
      </c>
    </row>
    <row r="18">
      <c r="A18" s="45">
        <v>40224.0</v>
      </c>
      <c r="C18" s="10">
        <v>11.0</v>
      </c>
      <c r="D18" s="10" t="s">
        <v>159</v>
      </c>
      <c r="E18" s="10">
        <v>5.0</v>
      </c>
      <c r="H18" s="9" t="s">
        <v>161</v>
      </c>
      <c r="J18" s="38" t="s">
        <v>160</v>
      </c>
      <c r="K18" s="9" t="s">
        <v>161</v>
      </c>
      <c r="M18" s="9" t="s">
        <v>160</v>
      </c>
      <c r="N18" s="9" t="s">
        <v>161</v>
      </c>
      <c r="P18" s="9" t="s">
        <v>161</v>
      </c>
      <c r="Q18" s="9" t="s">
        <v>161</v>
      </c>
      <c r="R18" s="9" t="s">
        <v>160</v>
      </c>
      <c r="S18" s="9" t="s">
        <v>160</v>
      </c>
      <c r="T18" s="9"/>
      <c r="AK18" s="9" t="s">
        <v>160</v>
      </c>
      <c r="AO18">
        <f t="shared" si="2"/>
        <v>10</v>
      </c>
      <c r="AP18">
        <f t="shared" si="3"/>
        <v>5</v>
      </c>
      <c r="AS18" s="48">
        <f t="shared" si="4"/>
        <v>16</v>
      </c>
    </row>
    <row r="19">
      <c r="A19" s="45">
        <v>40231.0</v>
      </c>
      <c r="C19" s="10">
        <v>10.0</v>
      </c>
      <c r="D19" s="10" t="s">
        <v>159</v>
      </c>
      <c r="E19" s="10">
        <v>6.0</v>
      </c>
      <c r="H19" s="9" t="s">
        <v>161</v>
      </c>
      <c r="J19" s="38" t="s">
        <v>161</v>
      </c>
      <c r="K19" s="9"/>
      <c r="L19" s="9" t="s">
        <v>160</v>
      </c>
      <c r="M19" s="9"/>
      <c r="N19" s="9" t="s">
        <v>161</v>
      </c>
      <c r="O19" s="9" t="s">
        <v>160</v>
      </c>
      <c r="P19" s="9" t="s">
        <v>160</v>
      </c>
      <c r="R19" s="9" t="s">
        <v>160</v>
      </c>
      <c r="S19" s="9" t="s">
        <v>161</v>
      </c>
      <c r="T19" s="9" t="s">
        <v>160</v>
      </c>
      <c r="AK19" s="9" t="s">
        <v>161</v>
      </c>
      <c r="AL19" s="9"/>
      <c r="AO19">
        <f t="shared" si="2"/>
        <v>10</v>
      </c>
      <c r="AP19">
        <f t="shared" si="3"/>
        <v>5</v>
      </c>
      <c r="AS19" s="48">
        <f t="shared" si="4"/>
        <v>16</v>
      </c>
    </row>
    <row r="20">
      <c r="A20" s="45">
        <v>40238.0</v>
      </c>
      <c r="C20" s="10">
        <v>10.0</v>
      </c>
      <c r="D20" s="10" t="s">
        <v>159</v>
      </c>
      <c r="E20" s="10">
        <v>5.0</v>
      </c>
      <c r="H20" s="9" t="s">
        <v>161</v>
      </c>
      <c r="I20" s="50"/>
      <c r="J20" s="38" t="s">
        <v>160</v>
      </c>
      <c r="K20" s="9" t="s">
        <v>160</v>
      </c>
      <c r="L20" s="9" t="s">
        <v>161</v>
      </c>
      <c r="M20" s="9" t="s">
        <v>161</v>
      </c>
      <c r="N20" s="9" t="s">
        <v>160</v>
      </c>
      <c r="O20" s="9"/>
      <c r="P20" s="9" t="s">
        <v>160</v>
      </c>
      <c r="Q20" s="50"/>
      <c r="R20" s="9" t="s">
        <v>161</v>
      </c>
      <c r="S20" s="9" t="s">
        <v>161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  <c r="AK20" s="9" t="s">
        <v>160</v>
      </c>
      <c r="AO20">
        <f t="shared" si="2"/>
        <v>10</v>
      </c>
      <c r="AP20">
        <f t="shared" si="3"/>
        <v>5</v>
      </c>
      <c r="AS20" s="48">
        <f t="shared" si="4"/>
        <v>15</v>
      </c>
    </row>
    <row r="21">
      <c r="A21" s="45">
        <v>40245.0</v>
      </c>
      <c r="C21" s="10">
        <v>7.0</v>
      </c>
      <c r="D21" s="10" t="s">
        <v>159</v>
      </c>
      <c r="E21" s="10">
        <v>4.0</v>
      </c>
      <c r="H21" s="9" t="s">
        <v>160</v>
      </c>
      <c r="I21" s="50"/>
      <c r="J21" s="38" t="s">
        <v>160</v>
      </c>
      <c r="K21" s="9" t="s">
        <v>161</v>
      </c>
      <c r="L21" s="9" t="s">
        <v>161</v>
      </c>
      <c r="M21" s="9" t="s">
        <v>160</v>
      </c>
      <c r="N21" s="9" t="s">
        <v>160</v>
      </c>
      <c r="O21" s="9" t="s">
        <v>161</v>
      </c>
      <c r="P21" s="9" t="s">
        <v>161</v>
      </c>
      <c r="Q21" s="50"/>
      <c r="R21" s="9" t="s">
        <v>160</v>
      </c>
      <c r="S21" s="9" t="s">
        <v>161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O21">
        <f t="shared" si="2"/>
        <v>10</v>
      </c>
      <c r="AP21">
        <f t="shared" si="3"/>
        <v>5</v>
      </c>
      <c r="AS21" s="48">
        <f t="shared" si="4"/>
        <v>11</v>
      </c>
    </row>
    <row r="22">
      <c r="A22" s="45">
        <v>40252.0</v>
      </c>
      <c r="C22" s="10">
        <v>11.0</v>
      </c>
      <c r="D22" s="10" t="s">
        <v>159</v>
      </c>
      <c r="E22" s="10">
        <v>5.0</v>
      </c>
      <c r="H22" s="9" t="s">
        <v>160</v>
      </c>
      <c r="J22" s="38" t="s">
        <v>161</v>
      </c>
      <c r="K22" s="9" t="s">
        <v>161</v>
      </c>
      <c r="L22" s="9" t="s">
        <v>161</v>
      </c>
      <c r="M22" s="9" t="s">
        <v>160</v>
      </c>
      <c r="N22" s="9" t="s">
        <v>161</v>
      </c>
      <c r="O22" s="9" t="s">
        <v>160</v>
      </c>
      <c r="P22" s="9" t="s">
        <v>161</v>
      </c>
      <c r="R22" s="9" t="s">
        <v>160</v>
      </c>
      <c r="S22" s="9" t="s">
        <v>160</v>
      </c>
      <c r="AO22">
        <f t="shared" si="2"/>
        <v>10</v>
      </c>
      <c r="AP22">
        <f t="shared" si="3"/>
        <v>5</v>
      </c>
      <c r="AS22" s="48">
        <f t="shared" si="4"/>
        <v>16</v>
      </c>
    </row>
    <row r="23">
      <c r="A23" s="45">
        <v>40259.0</v>
      </c>
      <c r="C23" s="10">
        <v>7.0</v>
      </c>
      <c r="D23" s="10" t="s">
        <v>159</v>
      </c>
      <c r="E23" s="10">
        <v>2.0</v>
      </c>
      <c r="H23" s="9" t="s">
        <v>160</v>
      </c>
      <c r="J23" s="9" t="s">
        <v>161</v>
      </c>
      <c r="K23" s="9" t="s">
        <v>160</v>
      </c>
      <c r="L23" s="9" t="s">
        <v>161</v>
      </c>
      <c r="M23" s="9" t="s">
        <v>160</v>
      </c>
      <c r="N23" s="9" t="s">
        <v>161</v>
      </c>
      <c r="O23" s="9" t="s">
        <v>160</v>
      </c>
      <c r="P23" s="9" t="s">
        <v>161</v>
      </c>
      <c r="R23" s="9" t="s">
        <v>160</v>
      </c>
      <c r="S23" s="9" t="s">
        <v>161</v>
      </c>
      <c r="AO23">
        <f t="shared" si="2"/>
        <v>10</v>
      </c>
      <c r="AP23">
        <f t="shared" si="3"/>
        <v>5</v>
      </c>
      <c r="AS23" s="48">
        <f t="shared" si="4"/>
        <v>9</v>
      </c>
    </row>
    <row r="24">
      <c r="A24" s="45">
        <v>40266.0</v>
      </c>
      <c r="C24" s="10">
        <v>6.0</v>
      </c>
      <c r="D24" s="10" t="s">
        <v>159</v>
      </c>
      <c r="E24" s="10">
        <v>5.0</v>
      </c>
      <c r="H24" s="9" t="s">
        <v>161</v>
      </c>
      <c r="J24" s="9" t="s">
        <v>161</v>
      </c>
      <c r="K24" s="9" t="s">
        <v>160</v>
      </c>
      <c r="L24" s="9" t="s">
        <v>161</v>
      </c>
      <c r="M24" s="9" t="s">
        <v>161</v>
      </c>
      <c r="N24" s="9" t="s">
        <v>160</v>
      </c>
      <c r="O24" s="9" t="s">
        <v>160</v>
      </c>
      <c r="P24" s="9"/>
      <c r="R24" s="9" t="s">
        <v>160</v>
      </c>
      <c r="S24" s="9" t="s">
        <v>160</v>
      </c>
      <c r="T24" s="9" t="s">
        <v>161</v>
      </c>
      <c r="AO24">
        <f t="shared" si="2"/>
        <v>10</v>
      </c>
      <c r="AP24">
        <f t="shared" si="3"/>
        <v>5</v>
      </c>
      <c r="AS24" s="48">
        <f t="shared" si="4"/>
        <v>11</v>
      </c>
    </row>
    <row r="25">
      <c r="A25" s="45">
        <v>40280.0</v>
      </c>
      <c r="C25" s="10">
        <v>4.0</v>
      </c>
      <c r="D25" s="10" t="s">
        <v>159</v>
      </c>
      <c r="E25" s="10">
        <v>3.0</v>
      </c>
      <c r="H25" s="9" t="s">
        <v>160</v>
      </c>
      <c r="I25" s="50"/>
      <c r="J25" s="9" t="s">
        <v>160</v>
      </c>
      <c r="K25" s="9" t="s">
        <v>160</v>
      </c>
      <c r="M25" s="9" t="s">
        <v>161</v>
      </c>
      <c r="N25" s="9" t="s">
        <v>161</v>
      </c>
      <c r="O25" s="9" t="s">
        <v>160</v>
      </c>
      <c r="P25" s="9" t="s">
        <v>161</v>
      </c>
      <c r="Q25" s="50"/>
      <c r="R25" s="9" t="s">
        <v>161</v>
      </c>
      <c r="S25" s="9" t="s">
        <v>160</v>
      </c>
      <c r="T25" s="9" t="s">
        <v>161</v>
      </c>
      <c r="U25" s="50"/>
      <c r="V25" s="50"/>
      <c r="W25" s="50"/>
      <c r="X25" s="50"/>
      <c r="Y25" s="50"/>
      <c r="Z25" s="50"/>
      <c r="AA25" s="50"/>
      <c r="AB25" s="50"/>
      <c r="AC25" s="50"/>
      <c r="AD25" s="50"/>
      <c r="AO25">
        <f t="shared" si="2"/>
        <v>10</v>
      </c>
      <c r="AP25">
        <f t="shared" si="3"/>
        <v>5</v>
      </c>
      <c r="AS25" s="48">
        <f t="shared" si="4"/>
        <v>7</v>
      </c>
    </row>
    <row r="26">
      <c r="A26" s="45">
        <v>40287.0</v>
      </c>
      <c r="C26" s="10">
        <v>6.0</v>
      </c>
      <c r="D26" s="10" t="s">
        <v>159</v>
      </c>
      <c r="E26" s="10">
        <v>5.0</v>
      </c>
      <c r="H26" s="9" t="s">
        <v>161</v>
      </c>
      <c r="J26" s="9" t="s">
        <v>160</v>
      </c>
      <c r="K26" s="9"/>
      <c r="M26" s="9" t="s">
        <v>161</v>
      </c>
      <c r="N26" s="9" t="s">
        <v>160</v>
      </c>
      <c r="O26" s="9" t="s">
        <v>160</v>
      </c>
      <c r="P26" s="9" t="s">
        <v>161</v>
      </c>
      <c r="R26" s="9" t="s">
        <v>160</v>
      </c>
      <c r="S26" s="9" t="s">
        <v>161</v>
      </c>
      <c r="T26" s="9" t="s">
        <v>160</v>
      </c>
      <c r="AK26" s="9" t="s">
        <v>161</v>
      </c>
      <c r="AO26">
        <f t="shared" si="2"/>
        <v>10</v>
      </c>
      <c r="AP26">
        <f t="shared" si="3"/>
        <v>5</v>
      </c>
      <c r="AS26" s="48">
        <f t="shared" si="4"/>
        <v>11</v>
      </c>
    </row>
    <row r="27">
      <c r="A27" s="45">
        <v>40294.0</v>
      </c>
      <c r="C27" s="10">
        <v>7.0</v>
      </c>
      <c r="D27" s="10" t="s">
        <v>159</v>
      </c>
      <c r="E27" s="10">
        <v>5.0</v>
      </c>
      <c r="H27" s="9" t="s">
        <v>161</v>
      </c>
      <c r="J27" s="9" t="s">
        <v>160</v>
      </c>
      <c r="K27" s="9" t="s">
        <v>160</v>
      </c>
      <c r="L27" s="9" t="s">
        <v>160</v>
      </c>
      <c r="M27" s="9" t="s">
        <v>160</v>
      </c>
      <c r="N27" s="9" t="s">
        <v>160</v>
      </c>
      <c r="O27" s="9" t="s">
        <v>161</v>
      </c>
      <c r="P27" s="9" t="s">
        <v>161</v>
      </c>
      <c r="R27" s="9" t="s">
        <v>161</v>
      </c>
      <c r="S27" s="9" t="s">
        <v>161</v>
      </c>
      <c r="AO27">
        <f t="shared" si="2"/>
        <v>10</v>
      </c>
      <c r="AP27">
        <f t="shared" si="3"/>
        <v>5</v>
      </c>
      <c r="AS27" s="48">
        <f t="shared" si="4"/>
        <v>12</v>
      </c>
    </row>
    <row r="28">
      <c r="A28" s="52"/>
      <c r="C28" s="53"/>
      <c r="D28" s="53"/>
      <c r="E28" s="53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48">
        <f t="shared" si="4"/>
        <v>0</v>
      </c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  <c r="JU28" s="54"/>
      <c r="JV28" s="54"/>
      <c r="JW28" s="54"/>
      <c r="JX28" s="54"/>
      <c r="JY28" s="54"/>
      <c r="JZ28" s="54"/>
      <c r="KA28" s="54"/>
      <c r="KB28" s="54"/>
      <c r="KC28" s="54"/>
      <c r="KD28" s="54"/>
      <c r="KE28" s="54"/>
      <c r="KF28" s="54"/>
      <c r="KG28" s="54"/>
      <c r="KH28" s="54"/>
      <c r="KI28" s="54"/>
      <c r="KJ28" s="54"/>
      <c r="KK28" s="54"/>
      <c r="KL28" s="54"/>
      <c r="KM28" s="54"/>
      <c r="KN28" s="54"/>
      <c r="KO28" s="54"/>
      <c r="KP28" s="54"/>
      <c r="KQ28" s="54"/>
      <c r="KR28" s="54"/>
      <c r="KS28" s="54"/>
      <c r="KT28" s="54"/>
      <c r="KU28" s="54"/>
      <c r="KV28" s="54"/>
      <c r="KW28" s="54"/>
      <c r="KX28" s="54"/>
      <c r="KY28" s="54"/>
      <c r="KZ28" s="54"/>
      <c r="LA28" s="54"/>
      <c r="LB28" s="54"/>
      <c r="LC28" s="54"/>
      <c r="LD28" s="54"/>
      <c r="LE28" s="54"/>
      <c r="LF28" s="54"/>
      <c r="LG28" s="54"/>
      <c r="LH28" s="54"/>
      <c r="LI28" s="54"/>
      <c r="LJ28" s="54"/>
      <c r="LK28" s="54"/>
      <c r="LL28" s="54"/>
      <c r="LM28" s="54"/>
      <c r="LN28" s="54"/>
      <c r="LO28" s="54"/>
      <c r="LP28" s="54"/>
      <c r="LQ28" s="54"/>
      <c r="LR28" s="54"/>
      <c r="LS28" s="54"/>
      <c r="LT28" s="54"/>
      <c r="LU28" s="54"/>
      <c r="LV28" s="54"/>
      <c r="LW28" s="54"/>
      <c r="LX28" s="54"/>
      <c r="LY28" s="54"/>
      <c r="LZ28" s="54"/>
      <c r="MA28" s="54"/>
      <c r="MB28" s="54"/>
      <c r="MC28" s="54"/>
      <c r="MD28" s="54"/>
      <c r="ME28" s="54"/>
      <c r="MF28" s="54"/>
      <c r="MG28" s="54"/>
      <c r="MH28" s="54"/>
      <c r="MI28" s="54"/>
      <c r="MJ28" s="54"/>
      <c r="MK28" s="54"/>
      <c r="ML28" s="54"/>
      <c r="MM28" s="54"/>
      <c r="MN28" s="54"/>
      <c r="MO28" s="54"/>
      <c r="MP28" s="54"/>
      <c r="MQ28" s="54"/>
      <c r="MR28" s="54"/>
      <c r="MS28" s="54"/>
      <c r="MT28" s="54"/>
      <c r="MU28" s="54"/>
      <c r="MV28" s="54"/>
      <c r="MW28" s="54"/>
      <c r="MX28" s="54"/>
      <c r="MY28" s="54"/>
      <c r="MZ28" s="54"/>
      <c r="NA28" s="54"/>
      <c r="NB28" s="54"/>
      <c r="NC28" s="54"/>
      <c r="ND28" s="54"/>
      <c r="NE28" s="54"/>
      <c r="NF28" s="54"/>
      <c r="NG28" s="54"/>
      <c r="NH28" s="54"/>
      <c r="NI28" s="54"/>
      <c r="NJ28" s="54"/>
      <c r="NK28" s="54"/>
      <c r="NL28" s="54"/>
      <c r="NM28" s="54"/>
      <c r="NN28" s="54"/>
      <c r="NO28" s="54"/>
      <c r="NP28" s="54"/>
      <c r="NQ28" s="54"/>
      <c r="NR28" s="54"/>
      <c r="NS28" s="54"/>
      <c r="NT28" s="54"/>
      <c r="NU28" s="54"/>
      <c r="NV28" s="54"/>
      <c r="NW28" s="54"/>
      <c r="NX28" s="54"/>
      <c r="NY28" s="54"/>
      <c r="NZ28" s="54"/>
      <c r="OA28" s="54"/>
      <c r="OB28" s="54"/>
      <c r="OC28" s="54"/>
      <c r="OD28" s="54"/>
      <c r="OE28" s="54"/>
      <c r="OF28" s="54"/>
      <c r="OG28" s="54"/>
      <c r="OH28" s="54"/>
      <c r="OI28" s="54"/>
      <c r="OJ28" s="54"/>
      <c r="OL28" s="54"/>
      <c r="OM28" s="54"/>
      <c r="ON28" s="54"/>
      <c r="OO28" s="54"/>
      <c r="OP28" s="54"/>
      <c r="OQ28" s="54"/>
      <c r="OR28" s="54"/>
      <c r="OS28" s="54"/>
      <c r="OT28" s="54"/>
      <c r="OU28" s="54"/>
      <c r="OV28" s="54"/>
      <c r="OW28" s="54"/>
      <c r="OX28" s="54"/>
      <c r="OY28" s="54"/>
      <c r="OZ28" s="54"/>
      <c r="PA28" s="54"/>
      <c r="PB28" s="54"/>
      <c r="PC28" s="54"/>
      <c r="PD28" s="54"/>
      <c r="PE28" s="54"/>
      <c r="PF28" s="54"/>
      <c r="PG28" s="54"/>
      <c r="PH28" s="54"/>
      <c r="PI28" s="54"/>
      <c r="PJ28" s="54"/>
      <c r="PK28" s="54"/>
      <c r="PL28" s="54"/>
      <c r="PM28" s="54"/>
      <c r="PN28" s="54"/>
      <c r="PO28" s="54"/>
      <c r="PP28" s="54"/>
      <c r="PQ28" s="54"/>
      <c r="PR28" s="54"/>
      <c r="PS28" s="54"/>
      <c r="PT28" s="54"/>
      <c r="PU28" s="54"/>
      <c r="PV28" s="54"/>
      <c r="PW28" s="54"/>
      <c r="PX28" s="54"/>
      <c r="PY28" s="54"/>
      <c r="PZ28" s="54"/>
      <c r="QA28" s="54"/>
      <c r="QB28" s="54"/>
      <c r="QC28" s="54"/>
      <c r="QD28" s="54"/>
      <c r="QE28" s="54"/>
      <c r="QF28" s="54"/>
      <c r="QG28" s="54"/>
      <c r="QH28" s="54"/>
      <c r="QI28" s="54"/>
      <c r="QJ28" s="54"/>
      <c r="QK28" s="54"/>
      <c r="QL28" s="54"/>
      <c r="QM28" s="54"/>
      <c r="QN28" s="54"/>
      <c r="QO28" s="54"/>
      <c r="QP28" s="54"/>
      <c r="QQ28" s="54"/>
      <c r="QR28" s="54"/>
      <c r="QS28" s="54"/>
      <c r="QT28" s="54"/>
      <c r="QU28" s="54"/>
      <c r="QV28" s="54"/>
      <c r="QW28" s="54"/>
      <c r="QX28" s="54"/>
      <c r="QY28" s="54"/>
      <c r="QZ28" s="54"/>
      <c r="RA28" s="54"/>
      <c r="RB28" s="54"/>
      <c r="RC28" s="54"/>
      <c r="RD28" s="54"/>
      <c r="RE28" s="54"/>
      <c r="RF28" s="54"/>
      <c r="RG28" s="54"/>
      <c r="RH28" s="54"/>
      <c r="RI28" s="54"/>
      <c r="RJ28" s="54"/>
      <c r="RK28" s="54"/>
      <c r="RL28" s="54"/>
      <c r="RM28" s="54"/>
      <c r="RN28" s="54"/>
      <c r="RO28" s="54"/>
      <c r="RP28" s="54"/>
      <c r="RQ28" s="54"/>
      <c r="RR28" s="54"/>
      <c r="RS28" s="54"/>
      <c r="RT28" s="54"/>
      <c r="RU28" s="54"/>
      <c r="RV28" s="54"/>
      <c r="RW28" s="54"/>
      <c r="RX28" s="54"/>
      <c r="RY28" s="54"/>
      <c r="RZ28" s="54"/>
      <c r="SA28" s="54"/>
      <c r="SB28" s="54"/>
      <c r="SC28" s="54"/>
      <c r="SD28" s="54"/>
      <c r="SE28" s="54"/>
      <c r="SF28" s="54"/>
      <c r="SG28" s="54"/>
      <c r="SH28" s="54"/>
      <c r="SI28" s="54"/>
      <c r="SJ28" s="54"/>
      <c r="SK28" s="54"/>
      <c r="SL28" s="54"/>
      <c r="SM28" s="54"/>
      <c r="SN28" s="54"/>
      <c r="SO28" s="54"/>
      <c r="SP28" s="54"/>
      <c r="SQ28" s="54"/>
      <c r="SR28" s="54"/>
      <c r="SS28" s="54"/>
      <c r="ST28" s="54"/>
      <c r="SU28" s="54"/>
      <c r="SV28" s="54"/>
      <c r="SW28" s="54"/>
      <c r="SX28" s="54"/>
      <c r="SY28" s="54"/>
      <c r="SZ28" s="54"/>
      <c r="TA28" s="54"/>
      <c r="TB28" s="54"/>
      <c r="TC28" s="54"/>
      <c r="TD28" s="54"/>
      <c r="TE28" s="54"/>
      <c r="TF28" s="54"/>
      <c r="TG28" s="54"/>
      <c r="TH28" s="54"/>
      <c r="TI28" s="54"/>
      <c r="TJ28" s="54"/>
      <c r="TK28" s="54"/>
      <c r="TL28" s="54"/>
      <c r="TM28" s="54"/>
      <c r="TN28" s="54"/>
      <c r="TO28" s="54"/>
      <c r="TP28" s="54"/>
      <c r="TQ28" s="54"/>
      <c r="TR28" s="54"/>
      <c r="TS28" s="54"/>
      <c r="TT28" s="54"/>
      <c r="TU28" s="54"/>
      <c r="TV28" s="54"/>
      <c r="TW28" s="54"/>
      <c r="TX28" s="54"/>
      <c r="TY28" s="54"/>
      <c r="TZ28" s="54"/>
      <c r="UA28" s="54"/>
      <c r="UB28" s="54"/>
      <c r="UC28" s="54"/>
      <c r="UD28" s="54"/>
      <c r="UE28" s="54"/>
      <c r="UF28" s="54"/>
      <c r="UG28" s="54"/>
      <c r="UH28" s="54"/>
      <c r="UI28" s="54"/>
      <c r="UJ28" s="54"/>
      <c r="UK28" s="54"/>
      <c r="UL28" s="54"/>
      <c r="UM28" s="54"/>
      <c r="UN28" s="54"/>
      <c r="UO28" s="54"/>
      <c r="UP28" s="54"/>
      <c r="UQ28" s="54"/>
      <c r="UR28" s="54"/>
      <c r="US28" s="54"/>
      <c r="UT28" s="54"/>
      <c r="UU28" s="54"/>
      <c r="UV28" s="54"/>
      <c r="UW28" s="54"/>
      <c r="UX28" s="54"/>
      <c r="UY28" s="54"/>
      <c r="UZ28" s="54"/>
      <c r="VA28" s="54"/>
      <c r="VB28" s="54"/>
      <c r="VC28" s="54"/>
      <c r="VD28" s="54"/>
      <c r="VE28" s="54"/>
      <c r="VF28" s="54"/>
      <c r="VG28" s="54"/>
      <c r="VH28" s="54"/>
      <c r="VI28" s="54"/>
      <c r="VJ28" s="54"/>
      <c r="VK28" s="54"/>
      <c r="VL28" s="54"/>
      <c r="VM28" s="54"/>
      <c r="VN28" s="54"/>
      <c r="VO28" s="54"/>
      <c r="VP28" s="54"/>
      <c r="VQ28" s="54"/>
      <c r="VR28" s="54"/>
      <c r="VS28" s="54"/>
      <c r="VT28" s="54"/>
      <c r="VU28" s="54"/>
      <c r="VV28" s="54"/>
      <c r="VW28" s="54"/>
      <c r="VX28" s="54"/>
      <c r="VY28" s="54"/>
      <c r="VZ28" s="54"/>
      <c r="WA28" s="54"/>
      <c r="WC28" s="54"/>
      <c r="WD28" s="54"/>
      <c r="WE28" s="54"/>
      <c r="WF28" s="54"/>
      <c r="WG28" s="54"/>
      <c r="WH28" s="54"/>
      <c r="WI28" s="54"/>
      <c r="WJ28" s="54"/>
      <c r="WK28" s="54"/>
      <c r="WL28" s="54"/>
      <c r="WM28" s="54"/>
      <c r="WN28" s="54"/>
      <c r="WO28" s="54"/>
      <c r="WP28" s="54"/>
      <c r="WQ28" s="54"/>
      <c r="WR28" s="54"/>
      <c r="WS28" s="54"/>
      <c r="WT28" s="54"/>
      <c r="WU28" s="54"/>
      <c r="WV28" s="54"/>
      <c r="WW28" s="54"/>
      <c r="WX28" s="54"/>
      <c r="WY28" s="54"/>
      <c r="WZ28" s="54"/>
      <c r="XA28" s="54"/>
      <c r="XB28" s="54"/>
      <c r="XC28" s="54"/>
      <c r="XD28" s="54"/>
      <c r="XE28" s="54"/>
      <c r="XF28" s="54"/>
      <c r="XG28" s="54"/>
      <c r="XH28" s="54"/>
      <c r="XI28" s="54"/>
      <c r="XJ28" s="54"/>
      <c r="XK28" s="54"/>
      <c r="XL28" s="54"/>
      <c r="XM28" s="54"/>
      <c r="XN28" s="54"/>
      <c r="XO28" s="54"/>
      <c r="XP28" s="54"/>
      <c r="XQ28" s="54"/>
      <c r="XR28" s="54"/>
      <c r="XS28" s="54"/>
      <c r="XT28" s="54"/>
      <c r="XU28" s="54"/>
      <c r="XV28" s="54"/>
      <c r="XW28" s="54"/>
      <c r="XX28" s="54"/>
      <c r="XY28" s="54"/>
      <c r="XZ28" s="54"/>
      <c r="YA28" s="54"/>
      <c r="YB28" s="54"/>
      <c r="YC28" s="54"/>
      <c r="YD28" s="54"/>
      <c r="YE28" s="54"/>
      <c r="YF28" s="54"/>
      <c r="YG28" s="54"/>
      <c r="YH28" s="54"/>
      <c r="YI28" s="54"/>
      <c r="YJ28" s="54"/>
      <c r="YK28" s="54"/>
      <c r="YL28" s="54"/>
      <c r="YM28" s="54"/>
      <c r="YN28" s="54"/>
      <c r="YO28" s="54"/>
      <c r="YP28" s="54"/>
      <c r="YQ28" s="54"/>
      <c r="YR28" s="54"/>
      <c r="YS28" s="54"/>
      <c r="YT28" s="54"/>
      <c r="YU28" s="54"/>
      <c r="YV28" s="54"/>
      <c r="YW28" s="54"/>
      <c r="YX28" s="54"/>
      <c r="YY28" s="54"/>
      <c r="YZ28" s="54"/>
      <c r="ZA28" s="54"/>
      <c r="ZB28" s="54"/>
      <c r="ZC28" s="54"/>
      <c r="ZD28" s="54"/>
      <c r="ZE28" s="54"/>
      <c r="ZF28" s="54"/>
      <c r="ZG28" s="54"/>
      <c r="ZH28" s="54"/>
      <c r="ZI28" s="54"/>
      <c r="ZJ28" s="54"/>
      <c r="ZK28" s="54"/>
      <c r="ZL28" s="54"/>
      <c r="ZM28" s="54"/>
      <c r="ZN28" s="54"/>
      <c r="ZO28" s="54"/>
      <c r="ZP28" s="54"/>
      <c r="ZQ28" s="54"/>
      <c r="ZR28" s="54"/>
      <c r="ZS28" s="54"/>
      <c r="ZT28" s="54"/>
      <c r="ZU28" s="54"/>
      <c r="ZV28" s="54"/>
      <c r="ZW28" s="54"/>
      <c r="ZX28" s="54"/>
      <c r="ZY28" s="54"/>
      <c r="ZZ28" s="54"/>
      <c r="AAA28" s="54"/>
      <c r="AAB28" s="54"/>
      <c r="AAC28" s="54"/>
      <c r="AAD28" s="54"/>
      <c r="AAE28" s="54"/>
      <c r="AAF28" s="54"/>
      <c r="AAG28" s="54"/>
      <c r="AAH28" s="54"/>
      <c r="AAI28" s="54"/>
      <c r="AAJ28" s="54"/>
      <c r="AAK28" s="54"/>
      <c r="AAL28" s="54"/>
      <c r="AAM28" s="54"/>
      <c r="AAN28" s="54"/>
      <c r="AAO28" s="54"/>
      <c r="AAP28" s="54"/>
      <c r="AAQ28" s="54"/>
      <c r="AAR28" s="54"/>
      <c r="AAS28" s="54"/>
      <c r="AAT28" s="54"/>
      <c r="AAU28" s="54"/>
      <c r="AAV28" s="54"/>
      <c r="AAW28" s="54"/>
      <c r="AAX28" s="54"/>
      <c r="AAY28" s="54"/>
      <c r="AAZ28" s="54"/>
      <c r="ABA28" s="54"/>
      <c r="ABB28" s="54"/>
      <c r="ABC28" s="54"/>
      <c r="ABD28" s="54"/>
      <c r="ABE28" s="54"/>
      <c r="ABF28" s="54"/>
      <c r="ABG28" s="54"/>
      <c r="ABH28" s="54"/>
      <c r="ABI28" s="54"/>
      <c r="ABJ28" s="54"/>
      <c r="ABK28" s="54"/>
      <c r="ABL28" s="54"/>
      <c r="ABM28" s="54"/>
      <c r="ABN28" s="54"/>
      <c r="ABO28" s="54"/>
      <c r="ABP28" s="54"/>
      <c r="ABQ28" s="54"/>
      <c r="ABR28" s="54"/>
      <c r="ABS28" s="54"/>
      <c r="ABT28" s="54"/>
      <c r="ABU28" s="54"/>
      <c r="ABV28" s="54"/>
      <c r="ABW28" s="54"/>
      <c r="ABX28" s="54"/>
      <c r="ABY28" s="54"/>
      <c r="ABZ28" s="54"/>
      <c r="ACA28" s="54"/>
      <c r="ACB28" s="54"/>
      <c r="ACC28" s="54"/>
      <c r="ACD28" s="54"/>
      <c r="ACE28" s="54"/>
      <c r="ACF28" s="54"/>
      <c r="ACG28" s="54"/>
      <c r="ACH28" s="54"/>
      <c r="ACI28" s="54"/>
      <c r="ACJ28" s="54"/>
      <c r="ACK28" s="54"/>
      <c r="ACL28" s="54"/>
      <c r="ACM28" s="54"/>
      <c r="ACN28" s="54"/>
      <c r="ACO28" s="54"/>
      <c r="ACP28" s="54"/>
      <c r="ACQ28" s="54"/>
      <c r="ACR28" s="54"/>
      <c r="ACS28" s="54"/>
      <c r="ACT28" s="54"/>
      <c r="ACU28" s="54"/>
      <c r="ACV28" s="54"/>
      <c r="ACW28" s="54"/>
      <c r="ACX28" s="54"/>
      <c r="ACY28" s="54"/>
      <c r="ACZ28" s="54"/>
      <c r="ADA28" s="54"/>
      <c r="ADB28" s="54"/>
      <c r="ADC28" s="54"/>
      <c r="ADD28" s="54"/>
      <c r="ADE28" s="54"/>
      <c r="ADF28" s="54"/>
      <c r="ADG28" s="54"/>
      <c r="ADH28" s="54"/>
      <c r="ADI28" s="54"/>
      <c r="ADJ28" s="54"/>
      <c r="ADK28" s="54"/>
      <c r="ADL28" s="54"/>
      <c r="ADM28" s="54"/>
      <c r="ADN28" s="54"/>
      <c r="ADO28" s="54"/>
      <c r="ADP28" s="54"/>
      <c r="ADQ28" s="54"/>
      <c r="ADR28" s="54"/>
      <c r="ADT28" s="54"/>
      <c r="ADU28" s="54"/>
      <c r="ADV28" s="54"/>
      <c r="ADW28" s="54"/>
      <c r="ADX28" s="54"/>
      <c r="ADY28" s="54"/>
      <c r="ADZ28" s="54"/>
      <c r="AEA28" s="54"/>
      <c r="AEB28" s="54"/>
      <c r="AEC28" s="54"/>
      <c r="AED28" s="54"/>
      <c r="AEE28" s="54"/>
      <c r="AEF28" s="54"/>
      <c r="AEG28" s="54"/>
      <c r="AEH28" s="54"/>
      <c r="AEI28" s="54"/>
      <c r="AEJ28" s="54"/>
      <c r="AEK28" s="54"/>
      <c r="AEL28" s="54"/>
      <c r="AEM28" s="54"/>
      <c r="AEN28" s="54"/>
      <c r="AEO28" s="54"/>
      <c r="AEP28" s="54"/>
      <c r="AEQ28" s="54"/>
      <c r="AER28" s="54"/>
      <c r="AES28" s="54"/>
      <c r="AET28" s="54"/>
      <c r="AEU28" s="54"/>
      <c r="AEV28" s="54"/>
      <c r="AEW28" s="54"/>
      <c r="AEX28" s="54"/>
      <c r="AEY28" s="54"/>
      <c r="AEZ28" s="54"/>
      <c r="AFA28" s="54"/>
      <c r="AFB28" s="54"/>
      <c r="AFC28" s="54"/>
      <c r="AFD28" s="54"/>
      <c r="AFE28" s="54"/>
      <c r="AFF28" s="54"/>
      <c r="AFG28" s="54"/>
      <c r="AFH28" s="54"/>
      <c r="AFI28" s="54"/>
      <c r="AFJ28" s="54"/>
      <c r="AFK28" s="54"/>
      <c r="AFL28" s="54"/>
      <c r="AFM28" s="54"/>
      <c r="AFN28" s="54"/>
      <c r="AFO28" s="54"/>
      <c r="AFP28" s="54"/>
      <c r="AFQ28" s="54"/>
      <c r="AFR28" s="54"/>
      <c r="AFS28" s="54"/>
      <c r="AFT28" s="54"/>
      <c r="AFU28" s="54"/>
      <c r="AFV28" s="54"/>
      <c r="AFW28" s="54"/>
      <c r="AFX28" s="54"/>
      <c r="AFY28" s="54"/>
      <c r="AFZ28" s="54"/>
      <c r="AGA28" s="54"/>
      <c r="AGB28" s="54"/>
      <c r="AGC28" s="54"/>
      <c r="AGD28" s="54"/>
      <c r="AGE28" s="54"/>
      <c r="AGF28" s="54"/>
      <c r="AGG28" s="54"/>
      <c r="AGH28" s="54"/>
      <c r="AGI28" s="54"/>
      <c r="AGJ28" s="54"/>
      <c r="AGK28" s="54"/>
      <c r="AGL28" s="54"/>
      <c r="AGM28" s="54"/>
      <c r="AGN28" s="54"/>
      <c r="AGO28" s="54"/>
      <c r="AGP28" s="54"/>
      <c r="AGQ28" s="54"/>
      <c r="AGR28" s="54"/>
      <c r="AGS28" s="54"/>
      <c r="AGT28" s="54"/>
      <c r="AGU28" s="54"/>
      <c r="AGV28" s="54"/>
      <c r="AGW28" s="54"/>
      <c r="AGX28" s="54"/>
      <c r="AGY28" s="54"/>
      <c r="AGZ28" s="54"/>
      <c r="AHA28" s="54"/>
      <c r="AHB28" s="54"/>
      <c r="AHC28" s="54"/>
      <c r="AHD28" s="54"/>
      <c r="AHE28" s="54"/>
      <c r="AHF28" s="54"/>
      <c r="AHG28" s="54"/>
      <c r="AHH28" s="54"/>
      <c r="AHI28" s="54"/>
      <c r="AHJ28" s="54"/>
      <c r="AHK28" s="54"/>
      <c r="AHL28" s="54"/>
      <c r="AHM28" s="54"/>
      <c r="AHN28" s="54"/>
      <c r="AHO28" s="54"/>
      <c r="AHP28" s="54"/>
      <c r="AHQ28" s="54"/>
      <c r="AHR28" s="54"/>
      <c r="AHS28" s="54"/>
      <c r="AHT28" s="54"/>
      <c r="AHU28" s="54"/>
      <c r="AHV28" s="54"/>
      <c r="AHW28" s="54"/>
      <c r="AHX28" s="54"/>
      <c r="AHY28" s="54"/>
      <c r="AHZ28" s="54"/>
      <c r="AIA28" s="54"/>
      <c r="AIB28" s="54"/>
      <c r="AIC28" s="54"/>
      <c r="AID28" s="54"/>
      <c r="AIE28" s="54"/>
      <c r="AIF28" s="54"/>
      <c r="AIG28" s="54"/>
      <c r="AIH28" s="54"/>
      <c r="AII28" s="54"/>
      <c r="AIJ28" s="54"/>
      <c r="AIK28" s="54"/>
      <c r="AIL28" s="54"/>
      <c r="AIM28" s="54"/>
      <c r="AIN28" s="54"/>
      <c r="AIO28" s="54"/>
      <c r="AIP28" s="54"/>
      <c r="AIQ28" s="54"/>
      <c r="AIR28" s="54"/>
      <c r="AIS28" s="54"/>
      <c r="AIT28" s="54"/>
      <c r="AIU28" s="54"/>
      <c r="AIV28" s="54"/>
      <c r="AIW28" s="54"/>
      <c r="AIX28" s="54"/>
      <c r="AIY28" s="54"/>
      <c r="AIZ28" s="54"/>
      <c r="AJA28" s="54"/>
      <c r="AJB28" s="54"/>
      <c r="AJC28" s="54"/>
      <c r="AJD28" s="54"/>
      <c r="AJE28" s="54"/>
      <c r="AJF28" s="54"/>
      <c r="AJG28" s="54"/>
      <c r="AJH28" s="54"/>
      <c r="AJI28" s="54"/>
      <c r="AJJ28" s="54"/>
      <c r="AJK28" s="54"/>
      <c r="AJL28" s="54"/>
      <c r="AJM28" s="54"/>
      <c r="AJN28" s="54"/>
      <c r="AJO28" s="54"/>
      <c r="AJP28" s="54"/>
      <c r="AJQ28" s="54"/>
      <c r="AJR28" s="54"/>
      <c r="AJS28" s="54"/>
      <c r="AJT28" s="54"/>
      <c r="AJU28" s="54"/>
      <c r="AJV28" s="54"/>
      <c r="AJW28" s="54"/>
      <c r="AJX28" s="54"/>
      <c r="AJY28" s="54"/>
      <c r="AJZ28" s="54"/>
      <c r="AKA28" s="54"/>
      <c r="AKB28" s="54"/>
      <c r="AKC28" s="54"/>
      <c r="AKD28" s="54"/>
      <c r="AKE28" s="54"/>
      <c r="AKF28" s="54"/>
      <c r="AKG28" s="54"/>
      <c r="AKH28" s="54"/>
      <c r="AKI28" s="54"/>
      <c r="AKJ28" s="54"/>
      <c r="AKK28" s="54"/>
      <c r="AKL28" s="54"/>
      <c r="AKM28" s="54"/>
      <c r="AKN28" s="54"/>
      <c r="AKO28" s="54"/>
      <c r="AKP28" s="54"/>
      <c r="AKQ28" s="54"/>
      <c r="AKR28" s="54"/>
      <c r="AKS28" s="54"/>
      <c r="AKT28" s="54"/>
      <c r="AKU28" s="54"/>
      <c r="AKV28" s="54"/>
      <c r="AKW28" s="54"/>
      <c r="AKX28" s="54"/>
      <c r="AKY28" s="54"/>
      <c r="AKZ28" s="54"/>
      <c r="ALA28" s="54"/>
      <c r="ALB28" s="54"/>
      <c r="ALC28" s="54"/>
      <c r="ALD28" s="54"/>
      <c r="ALE28" s="54"/>
      <c r="ALF28" s="54"/>
      <c r="ALG28" s="54"/>
      <c r="ALH28" s="54"/>
      <c r="ALI28" s="54"/>
      <c r="ALK28" s="54"/>
      <c r="ALL28" s="54"/>
      <c r="ALM28" s="54"/>
      <c r="ALN28" s="54"/>
      <c r="ALO28" s="54"/>
      <c r="ALP28" s="54"/>
      <c r="ALQ28" s="54"/>
    </row>
    <row r="29">
      <c r="A29" s="55">
        <v>40301.0</v>
      </c>
      <c r="B29" s="46" t="s">
        <v>21</v>
      </c>
      <c r="C29" s="10">
        <v>11.0</v>
      </c>
      <c r="D29" s="10" t="s">
        <v>159</v>
      </c>
      <c r="E29" s="10">
        <v>6.0</v>
      </c>
      <c r="F29" s="50"/>
      <c r="G29" s="50"/>
      <c r="H29" s="9" t="s">
        <v>161</v>
      </c>
      <c r="I29" s="9" t="s">
        <v>160</v>
      </c>
      <c r="J29" s="9" t="s">
        <v>161</v>
      </c>
      <c r="K29" s="9" t="s">
        <v>161</v>
      </c>
      <c r="L29" s="9"/>
      <c r="M29" s="9" t="s">
        <v>161</v>
      </c>
      <c r="N29" s="9" t="s">
        <v>161</v>
      </c>
      <c r="O29" s="9" t="s">
        <v>160</v>
      </c>
      <c r="P29" s="9" t="s">
        <v>160</v>
      </c>
      <c r="R29" s="9" t="s">
        <v>160</v>
      </c>
      <c r="S29" s="9"/>
      <c r="T29" s="9" t="s">
        <v>160</v>
      </c>
      <c r="V29" s="9"/>
      <c r="Y29" s="9"/>
      <c r="AK29" s="9"/>
      <c r="AL29" s="9"/>
      <c r="AO29">
        <f t="shared" ref="AO29:AO47" si="5">COUNTA(G29:AL29)</f>
        <v>10</v>
      </c>
      <c r="AP29">
        <f t="shared" ref="AP29:AP47" si="6">(COUNTIF(G29:AM29,"V"))</f>
        <v>5</v>
      </c>
      <c r="AS29" s="48">
        <f t="shared" si="4"/>
        <v>17</v>
      </c>
    </row>
    <row r="30">
      <c r="A30" s="45">
        <v>40308.0</v>
      </c>
      <c r="C30" s="10">
        <v>3.0</v>
      </c>
      <c r="D30" s="10" t="s">
        <v>159</v>
      </c>
      <c r="E30" s="10">
        <v>2.0</v>
      </c>
      <c r="F30" s="50"/>
      <c r="G30" s="50"/>
      <c r="H30" s="9"/>
      <c r="I30" s="9" t="s">
        <v>160</v>
      </c>
      <c r="J30" s="9" t="s">
        <v>161</v>
      </c>
      <c r="K30" s="9" t="s">
        <v>161</v>
      </c>
      <c r="L30" s="9" t="s">
        <v>160</v>
      </c>
      <c r="M30" s="9"/>
      <c r="N30" s="50"/>
      <c r="O30" s="9" t="s">
        <v>161</v>
      </c>
      <c r="P30" s="9" t="s">
        <v>160</v>
      </c>
      <c r="R30" s="9" t="s">
        <v>161</v>
      </c>
      <c r="S30" s="9" t="s">
        <v>160</v>
      </c>
      <c r="T30" s="9" t="s">
        <v>160</v>
      </c>
      <c r="U30" s="9" t="s">
        <v>161</v>
      </c>
      <c r="V30" s="9"/>
      <c r="Y30" s="9"/>
      <c r="AK30" s="9"/>
      <c r="AL30" s="9"/>
      <c r="AO30">
        <f t="shared" si="5"/>
        <v>10</v>
      </c>
      <c r="AP30">
        <f t="shared" si="6"/>
        <v>5</v>
      </c>
      <c r="AS30" s="48">
        <f t="shared" si="4"/>
        <v>5</v>
      </c>
      <c r="AT30" s="9"/>
      <c r="AU30" s="9"/>
      <c r="AV30" s="9"/>
      <c r="AW30" s="9"/>
      <c r="AX30" s="9"/>
      <c r="AY30" s="9"/>
      <c r="AZ30" s="9">
        <v>0.0</v>
      </c>
      <c r="BA30" s="35">
        <v>12.0</v>
      </c>
      <c r="BB30" s="35">
        <v>19.0</v>
      </c>
      <c r="BC30" s="35">
        <v>26.0</v>
      </c>
      <c r="BD30" s="35">
        <v>14.0</v>
      </c>
      <c r="BE30" s="35">
        <v>23.0</v>
      </c>
      <c r="BF30" s="35">
        <v>13.0</v>
      </c>
      <c r="BG30" s="35">
        <v>20.0</v>
      </c>
      <c r="BH30" s="35">
        <v>28.0</v>
      </c>
      <c r="BI30" s="35">
        <v>23.0</v>
      </c>
      <c r="BJ30" s="35">
        <v>1.0</v>
      </c>
      <c r="BK30" s="35">
        <v>20.0</v>
      </c>
      <c r="BL30" s="35">
        <v>23.0</v>
      </c>
      <c r="BM30" s="35">
        <v>30.0</v>
      </c>
      <c r="BN30" s="35">
        <v>1.0</v>
      </c>
      <c r="BO30" s="35">
        <v>6.0</v>
      </c>
      <c r="BP30" s="35">
        <v>3.0</v>
      </c>
      <c r="BQ30" s="35">
        <v>3.0</v>
      </c>
      <c r="BR30" s="35">
        <v>3.0</v>
      </c>
      <c r="BS30" s="35">
        <v>1.0</v>
      </c>
      <c r="BT30" s="35">
        <v>0.0</v>
      </c>
      <c r="BU30" s="35">
        <v>0.0</v>
      </c>
      <c r="BV30" s="35">
        <v>0.0</v>
      </c>
      <c r="BW30" s="35">
        <v>0.0</v>
      </c>
      <c r="BX30" s="35">
        <v>0.0</v>
      </c>
      <c r="BY30" s="35">
        <v>0.0</v>
      </c>
      <c r="BZ30" s="35">
        <v>0.0</v>
      </c>
      <c r="CA30" s="35">
        <v>0.0</v>
      </c>
      <c r="CB30" s="35">
        <v>0.0</v>
      </c>
      <c r="CC30" s="35">
        <v>0.0</v>
      </c>
    </row>
    <row r="31">
      <c r="A31" s="45">
        <v>40315.0</v>
      </c>
      <c r="C31" s="10">
        <v>6.0</v>
      </c>
      <c r="D31" s="10" t="s">
        <v>159</v>
      </c>
      <c r="E31" s="10">
        <v>5.0</v>
      </c>
      <c r="F31" s="50"/>
      <c r="G31" s="50"/>
      <c r="H31" s="9" t="s">
        <v>161</v>
      </c>
      <c r="I31" s="9" t="s">
        <v>161</v>
      </c>
      <c r="J31" s="9" t="s">
        <v>161</v>
      </c>
      <c r="K31" s="9" t="s">
        <v>161</v>
      </c>
      <c r="L31" s="9" t="s">
        <v>160</v>
      </c>
      <c r="M31" s="9" t="s">
        <v>160</v>
      </c>
      <c r="N31" s="50"/>
      <c r="O31" s="9" t="s">
        <v>160</v>
      </c>
      <c r="P31" s="9" t="s">
        <v>160</v>
      </c>
      <c r="R31" s="9"/>
      <c r="S31" s="9" t="s">
        <v>161</v>
      </c>
      <c r="T31" s="9" t="s">
        <v>160</v>
      </c>
      <c r="U31" s="50"/>
      <c r="V31" s="9"/>
      <c r="Y31" s="9"/>
      <c r="AK31" s="9"/>
      <c r="AL31" s="9"/>
      <c r="AO31">
        <f t="shared" si="5"/>
        <v>10</v>
      </c>
      <c r="AP31">
        <f t="shared" si="6"/>
        <v>5</v>
      </c>
      <c r="AS31" s="48">
        <f t="shared" si="4"/>
        <v>11</v>
      </c>
      <c r="AT31" s="9"/>
      <c r="AU31" s="9"/>
      <c r="AV31" s="9"/>
      <c r="AW31" s="9"/>
      <c r="AX31" s="9"/>
      <c r="AY31" s="9"/>
      <c r="AZ31" s="9"/>
    </row>
    <row r="32">
      <c r="A32" s="45">
        <v>40322.0</v>
      </c>
      <c r="C32" s="10">
        <v>7.0</v>
      </c>
      <c r="D32" s="10" t="s">
        <v>159</v>
      </c>
      <c r="E32" s="10">
        <v>6.0</v>
      </c>
      <c r="F32" s="50"/>
      <c r="G32" s="50"/>
      <c r="H32" s="9"/>
      <c r="I32" s="9" t="s">
        <v>160</v>
      </c>
      <c r="J32" s="9" t="s">
        <v>160</v>
      </c>
      <c r="K32" s="9" t="s">
        <v>161</v>
      </c>
      <c r="L32" s="9"/>
      <c r="M32" s="9" t="s">
        <v>160</v>
      </c>
      <c r="N32" s="9" t="s">
        <v>161</v>
      </c>
      <c r="O32" s="9" t="s">
        <v>161</v>
      </c>
      <c r="P32" s="9" t="s">
        <v>161</v>
      </c>
      <c r="R32" s="9" t="s">
        <v>160</v>
      </c>
      <c r="S32" s="9" t="s">
        <v>161</v>
      </c>
      <c r="T32" s="9" t="s">
        <v>160</v>
      </c>
      <c r="U32" s="50"/>
      <c r="V32" s="9"/>
      <c r="Y32" s="9"/>
      <c r="AK32" s="9"/>
      <c r="AL32" s="9"/>
      <c r="AO32">
        <f t="shared" si="5"/>
        <v>10</v>
      </c>
      <c r="AP32">
        <f t="shared" si="6"/>
        <v>5</v>
      </c>
      <c r="AS32" s="48">
        <f t="shared" si="4"/>
        <v>13</v>
      </c>
      <c r="AT32" s="9"/>
      <c r="AU32" s="9"/>
      <c r="AV32" s="9"/>
      <c r="AW32" s="9"/>
      <c r="AX32" s="9"/>
      <c r="AY32" s="9"/>
      <c r="AZ32" s="9"/>
    </row>
    <row r="33">
      <c r="A33" s="55">
        <v>40329.0</v>
      </c>
      <c r="C33" s="10">
        <v>4.0</v>
      </c>
      <c r="D33" s="10" t="s">
        <v>159</v>
      </c>
      <c r="E33" s="10">
        <v>4.0</v>
      </c>
      <c r="F33" s="50"/>
      <c r="G33" s="50"/>
      <c r="H33" s="9"/>
      <c r="I33" s="9" t="s">
        <v>162</v>
      </c>
      <c r="J33" s="9" t="s">
        <v>162</v>
      </c>
      <c r="K33" s="9" t="s">
        <v>162</v>
      </c>
      <c r="L33" s="9" t="s">
        <v>162</v>
      </c>
      <c r="M33" s="9" t="s">
        <v>162</v>
      </c>
      <c r="N33" s="9" t="s">
        <v>162</v>
      </c>
      <c r="O33" s="9" t="s">
        <v>162</v>
      </c>
      <c r="P33" s="9" t="s">
        <v>162</v>
      </c>
      <c r="R33" s="9" t="s">
        <v>162</v>
      </c>
      <c r="S33" s="9" t="s">
        <v>162</v>
      </c>
      <c r="T33" s="9"/>
      <c r="U33" s="50"/>
      <c r="V33" s="9"/>
      <c r="Y33" s="9"/>
      <c r="AK33" s="9"/>
      <c r="AL33" s="9"/>
      <c r="AO33">
        <f t="shared" si="5"/>
        <v>10</v>
      </c>
      <c r="AP33">
        <f t="shared" si="6"/>
        <v>0</v>
      </c>
      <c r="AS33" s="48">
        <f t="shared" si="4"/>
        <v>8</v>
      </c>
      <c r="AT33" s="9"/>
      <c r="AU33" s="9"/>
      <c r="AV33" s="9"/>
      <c r="AW33" s="9"/>
      <c r="AX33" s="9"/>
      <c r="AY33" s="9"/>
      <c r="AZ33" s="9"/>
    </row>
    <row r="34">
      <c r="A34" s="55">
        <v>40336.0</v>
      </c>
      <c r="C34" s="10">
        <v>9.0</v>
      </c>
      <c r="D34" s="10" t="s">
        <v>159</v>
      </c>
      <c r="E34" s="10">
        <v>8.0</v>
      </c>
      <c r="F34" s="50"/>
      <c r="G34" s="50"/>
      <c r="H34" s="9" t="s">
        <v>161</v>
      </c>
      <c r="I34" s="9" t="s">
        <v>161</v>
      </c>
      <c r="J34" s="9" t="s">
        <v>160</v>
      </c>
      <c r="K34" s="9" t="s">
        <v>161</v>
      </c>
      <c r="L34" s="9"/>
      <c r="M34" s="9" t="s">
        <v>161</v>
      </c>
      <c r="N34" s="9" t="s">
        <v>160</v>
      </c>
      <c r="O34" s="9" t="s">
        <v>160</v>
      </c>
      <c r="P34" s="9" t="s">
        <v>161</v>
      </c>
      <c r="R34" s="9"/>
      <c r="S34" s="9" t="s">
        <v>160</v>
      </c>
      <c r="T34" s="9" t="s">
        <v>160</v>
      </c>
      <c r="U34" s="50"/>
      <c r="V34" s="9"/>
      <c r="Y34" s="9"/>
      <c r="AL34" s="9"/>
      <c r="AO34">
        <f t="shared" si="5"/>
        <v>10</v>
      </c>
      <c r="AP34">
        <f t="shared" si="6"/>
        <v>5</v>
      </c>
      <c r="AS34" s="48">
        <f t="shared" si="4"/>
        <v>17</v>
      </c>
    </row>
    <row r="35">
      <c r="A35" s="55">
        <v>40343.0</v>
      </c>
      <c r="C35" s="10">
        <v>5.0</v>
      </c>
      <c r="D35" s="10" t="s">
        <v>159</v>
      </c>
      <c r="E35" s="10">
        <v>4.0</v>
      </c>
      <c r="F35" s="50"/>
      <c r="G35" s="50"/>
      <c r="H35" s="9" t="s">
        <v>161</v>
      </c>
      <c r="I35" s="9"/>
      <c r="J35" s="9" t="s">
        <v>161</v>
      </c>
      <c r="K35" s="9" t="s">
        <v>160</v>
      </c>
      <c r="L35" s="9" t="s">
        <v>160</v>
      </c>
      <c r="M35" s="9" t="s">
        <v>161</v>
      </c>
      <c r="N35" s="9" t="s">
        <v>160</v>
      </c>
      <c r="O35" s="9" t="s">
        <v>160</v>
      </c>
      <c r="R35" s="9" t="s">
        <v>161</v>
      </c>
      <c r="S35" s="9" t="s">
        <v>161</v>
      </c>
      <c r="T35" s="9"/>
      <c r="U35" s="50"/>
      <c r="V35" s="9"/>
      <c r="Y35" s="9"/>
      <c r="AK35" s="9" t="s">
        <v>160</v>
      </c>
      <c r="AL35" s="9"/>
      <c r="AO35">
        <f t="shared" si="5"/>
        <v>10</v>
      </c>
      <c r="AP35">
        <f t="shared" si="6"/>
        <v>5</v>
      </c>
      <c r="AS35" s="48">
        <f t="shared" si="4"/>
        <v>9</v>
      </c>
    </row>
    <row r="36">
      <c r="A36" s="55">
        <v>40350.0</v>
      </c>
      <c r="C36" s="10">
        <v>10.0</v>
      </c>
      <c r="D36" s="10" t="s">
        <v>159</v>
      </c>
      <c r="E36" s="10">
        <v>6.0</v>
      </c>
      <c r="F36" s="50"/>
      <c r="G36" s="50"/>
      <c r="H36" s="9" t="s">
        <v>161</v>
      </c>
      <c r="I36" s="9" t="s">
        <v>160</v>
      </c>
      <c r="J36" s="9" t="s">
        <v>160</v>
      </c>
      <c r="K36" s="9" t="s">
        <v>161</v>
      </c>
      <c r="L36" s="9" t="s">
        <v>160</v>
      </c>
      <c r="M36" s="9"/>
      <c r="N36" s="9" t="s">
        <v>160</v>
      </c>
      <c r="O36" s="9" t="s">
        <v>161</v>
      </c>
      <c r="R36" s="9"/>
      <c r="S36" s="9" t="s">
        <v>160</v>
      </c>
      <c r="T36" s="9" t="s">
        <v>161</v>
      </c>
      <c r="U36" s="50"/>
      <c r="V36" s="9" t="s">
        <v>161</v>
      </c>
      <c r="Y36" s="9"/>
      <c r="AK36" s="9"/>
      <c r="AL36" s="9"/>
      <c r="AO36">
        <f t="shared" si="5"/>
        <v>10</v>
      </c>
      <c r="AP36">
        <f t="shared" si="6"/>
        <v>5</v>
      </c>
      <c r="AS36" s="48">
        <f t="shared" si="4"/>
        <v>16</v>
      </c>
    </row>
    <row r="37">
      <c r="A37" s="55">
        <v>40357.0</v>
      </c>
      <c r="C37" s="10">
        <v>7.0</v>
      </c>
      <c r="D37" s="10" t="s">
        <v>159</v>
      </c>
      <c r="E37" s="10">
        <v>4.0</v>
      </c>
      <c r="F37" s="50"/>
      <c r="G37" s="50"/>
      <c r="H37" s="9"/>
      <c r="I37" s="9"/>
      <c r="J37" s="9" t="s">
        <v>161</v>
      </c>
      <c r="K37" s="9" t="s">
        <v>161</v>
      </c>
      <c r="L37" s="9" t="s">
        <v>161</v>
      </c>
      <c r="M37" s="9"/>
      <c r="N37" s="9" t="s">
        <v>161</v>
      </c>
      <c r="O37" s="9" t="s">
        <v>160</v>
      </c>
      <c r="P37" s="9" t="s">
        <v>160</v>
      </c>
      <c r="R37" s="9"/>
      <c r="S37" s="9" t="s">
        <v>160</v>
      </c>
      <c r="T37" s="9" t="s">
        <v>160</v>
      </c>
      <c r="U37" s="50"/>
      <c r="V37" s="9" t="s">
        <v>160</v>
      </c>
      <c r="Y37" s="9"/>
      <c r="AK37" s="9" t="s">
        <v>161</v>
      </c>
      <c r="AL37" s="9"/>
      <c r="AO37">
        <f t="shared" si="5"/>
        <v>10</v>
      </c>
      <c r="AP37">
        <f t="shared" si="6"/>
        <v>5</v>
      </c>
      <c r="AS37" s="48">
        <f t="shared" si="4"/>
        <v>11</v>
      </c>
    </row>
    <row r="38">
      <c r="A38" s="55">
        <v>40364.0</v>
      </c>
      <c r="C38" s="10">
        <v>8.0</v>
      </c>
      <c r="D38" s="10" t="s">
        <v>159</v>
      </c>
      <c r="E38" s="10">
        <v>6.0</v>
      </c>
      <c r="F38" s="50"/>
      <c r="G38" s="50"/>
      <c r="H38" s="9"/>
      <c r="I38" s="9" t="s">
        <v>160</v>
      </c>
      <c r="J38" s="9" t="s">
        <v>160</v>
      </c>
      <c r="K38" s="9" t="s">
        <v>161</v>
      </c>
      <c r="L38" s="9" t="s">
        <v>161</v>
      </c>
      <c r="M38" s="9" t="s">
        <v>161</v>
      </c>
      <c r="N38" s="9" t="s">
        <v>160</v>
      </c>
      <c r="O38" s="9" t="s">
        <v>161</v>
      </c>
      <c r="R38" s="9" t="s">
        <v>160</v>
      </c>
      <c r="S38" s="9" t="s">
        <v>161</v>
      </c>
      <c r="T38" s="9" t="s">
        <v>160</v>
      </c>
      <c r="U38" s="50"/>
      <c r="Y38" s="9"/>
      <c r="AK38" s="9"/>
      <c r="AL38" s="9"/>
      <c r="AO38">
        <f t="shared" si="5"/>
        <v>10</v>
      </c>
      <c r="AP38">
        <f t="shared" si="6"/>
        <v>5</v>
      </c>
      <c r="AS38" s="48">
        <f t="shared" si="4"/>
        <v>14</v>
      </c>
    </row>
    <row r="39">
      <c r="A39" s="55">
        <v>40371.0</v>
      </c>
      <c r="C39" s="10">
        <v>7.0</v>
      </c>
      <c r="D39" s="10" t="s">
        <v>159</v>
      </c>
      <c r="E39" s="10">
        <v>6.0</v>
      </c>
      <c r="F39" s="50"/>
      <c r="G39" s="50"/>
      <c r="H39" s="9"/>
      <c r="I39" s="9"/>
      <c r="J39" s="9" t="s">
        <v>161</v>
      </c>
      <c r="K39" s="9"/>
      <c r="L39" s="9" t="s">
        <v>161</v>
      </c>
      <c r="M39" s="9" t="s">
        <v>160</v>
      </c>
      <c r="N39" s="9" t="s">
        <v>160</v>
      </c>
      <c r="O39" s="9" t="s">
        <v>160</v>
      </c>
      <c r="P39" s="9" t="s">
        <v>161</v>
      </c>
      <c r="R39" s="9" t="s">
        <v>161</v>
      </c>
      <c r="S39" s="9"/>
      <c r="T39" s="9" t="s">
        <v>160</v>
      </c>
      <c r="U39" s="50"/>
      <c r="V39" s="9"/>
      <c r="X39" s="9" t="s">
        <v>160</v>
      </c>
      <c r="Y39" s="9" t="s">
        <v>161</v>
      </c>
      <c r="AK39" s="9"/>
      <c r="AL39" s="9"/>
      <c r="AO39">
        <f t="shared" si="5"/>
        <v>10</v>
      </c>
      <c r="AP39">
        <f t="shared" si="6"/>
        <v>5</v>
      </c>
      <c r="AS39" s="48">
        <f t="shared" si="4"/>
        <v>13</v>
      </c>
    </row>
    <row r="40">
      <c r="A40" s="55">
        <v>40378.0</v>
      </c>
      <c r="C40" s="10">
        <v>7.0</v>
      </c>
      <c r="D40" s="10" t="s">
        <v>159</v>
      </c>
      <c r="E40" s="10">
        <v>4.0</v>
      </c>
      <c r="F40" s="50"/>
      <c r="G40" s="50"/>
      <c r="H40" s="9"/>
      <c r="I40" s="9" t="s">
        <v>160</v>
      </c>
      <c r="J40" s="9" t="s">
        <v>160</v>
      </c>
      <c r="K40" s="9"/>
      <c r="L40" s="9" t="s">
        <v>160</v>
      </c>
      <c r="M40" s="9" t="s">
        <v>161</v>
      </c>
      <c r="O40" s="9"/>
      <c r="P40" s="9" t="s">
        <v>161</v>
      </c>
      <c r="R40" s="9" t="s">
        <v>161</v>
      </c>
      <c r="S40" s="9" t="s">
        <v>160</v>
      </c>
      <c r="T40" s="9"/>
      <c r="U40" s="50"/>
      <c r="V40" s="9" t="s">
        <v>161</v>
      </c>
      <c r="Y40" s="9"/>
      <c r="AK40" s="9" t="s">
        <v>161</v>
      </c>
      <c r="AL40" s="9" t="s">
        <v>160</v>
      </c>
      <c r="AO40">
        <f t="shared" si="5"/>
        <v>10</v>
      </c>
      <c r="AP40">
        <f t="shared" si="6"/>
        <v>5</v>
      </c>
      <c r="AS40" s="48">
        <f t="shared" si="4"/>
        <v>11</v>
      </c>
    </row>
    <row r="41">
      <c r="A41" s="55">
        <v>40385.0</v>
      </c>
      <c r="C41" s="10">
        <v>10.0</v>
      </c>
      <c r="D41" s="10" t="s">
        <v>159</v>
      </c>
      <c r="E41" s="10">
        <v>5.0</v>
      </c>
      <c r="F41" s="50"/>
      <c r="G41" s="50"/>
      <c r="H41" s="9" t="s">
        <v>160</v>
      </c>
      <c r="I41" s="9" t="s">
        <v>161</v>
      </c>
      <c r="J41" s="9" t="s">
        <v>160</v>
      </c>
      <c r="K41" s="9"/>
      <c r="M41" s="9"/>
      <c r="N41" s="9" t="s">
        <v>161</v>
      </c>
      <c r="O41" s="9" t="s">
        <v>161</v>
      </c>
      <c r="R41" s="9" t="s">
        <v>161</v>
      </c>
      <c r="S41" s="9" t="s">
        <v>160</v>
      </c>
      <c r="U41" s="50"/>
      <c r="V41" s="9" t="s">
        <v>160</v>
      </c>
      <c r="Y41" s="9" t="s">
        <v>160</v>
      </c>
      <c r="AK41" s="9" t="s">
        <v>161</v>
      </c>
      <c r="AL41" s="9"/>
      <c r="AO41">
        <f t="shared" si="5"/>
        <v>10</v>
      </c>
      <c r="AP41">
        <f t="shared" si="6"/>
        <v>5</v>
      </c>
      <c r="AS41" s="48">
        <f t="shared" si="4"/>
        <v>15</v>
      </c>
    </row>
    <row r="42">
      <c r="A42" s="55">
        <v>40413.0</v>
      </c>
      <c r="C42" s="10">
        <v>8.0</v>
      </c>
      <c r="D42" s="10" t="s">
        <v>159</v>
      </c>
      <c r="E42" s="10">
        <v>4.0</v>
      </c>
      <c r="F42" s="50"/>
      <c r="G42" s="50"/>
      <c r="H42" s="9" t="s">
        <v>160</v>
      </c>
      <c r="I42" s="50"/>
      <c r="J42" s="9" t="s">
        <v>161</v>
      </c>
      <c r="K42" s="9" t="s">
        <v>161</v>
      </c>
      <c r="L42" s="9" t="s">
        <v>161</v>
      </c>
      <c r="M42" s="9" t="s">
        <v>160</v>
      </c>
      <c r="O42" s="9" t="s">
        <v>160</v>
      </c>
      <c r="P42" s="9" t="s">
        <v>161</v>
      </c>
      <c r="R42" s="9" t="s">
        <v>160</v>
      </c>
      <c r="S42" s="9" t="s">
        <v>161</v>
      </c>
      <c r="T42" s="9" t="s">
        <v>160</v>
      </c>
      <c r="U42" s="50"/>
      <c r="AK42" s="9"/>
      <c r="AL42" s="9"/>
      <c r="AO42">
        <f t="shared" si="5"/>
        <v>10</v>
      </c>
      <c r="AP42">
        <f t="shared" si="6"/>
        <v>5</v>
      </c>
      <c r="AS42" s="48">
        <f t="shared" si="4"/>
        <v>12</v>
      </c>
    </row>
    <row r="43">
      <c r="A43" s="55">
        <v>40420.0</v>
      </c>
      <c r="C43" s="10">
        <v>13.0</v>
      </c>
      <c r="D43" s="10" t="s">
        <v>159</v>
      </c>
      <c r="E43" s="10">
        <v>11.0</v>
      </c>
      <c r="F43" s="50"/>
      <c r="G43" s="50"/>
      <c r="H43" s="9" t="s">
        <v>161</v>
      </c>
      <c r="I43" s="50"/>
      <c r="J43" s="9" t="s">
        <v>161</v>
      </c>
      <c r="K43" s="9" t="s">
        <v>160</v>
      </c>
      <c r="L43" s="9" t="s">
        <v>160</v>
      </c>
      <c r="M43" s="50"/>
      <c r="N43" s="9" t="s">
        <v>160</v>
      </c>
      <c r="O43" s="9" t="s">
        <v>161</v>
      </c>
      <c r="P43" s="9" t="s">
        <v>161</v>
      </c>
      <c r="R43" s="9" t="s">
        <v>160</v>
      </c>
      <c r="S43" s="9" t="s">
        <v>161</v>
      </c>
      <c r="T43" s="9"/>
      <c r="U43" s="50"/>
      <c r="W43" s="9" t="s">
        <v>160</v>
      </c>
      <c r="AK43" s="9"/>
      <c r="AL43" s="9"/>
      <c r="AO43">
        <f t="shared" si="5"/>
        <v>10</v>
      </c>
      <c r="AP43">
        <f t="shared" si="6"/>
        <v>5</v>
      </c>
      <c r="AS43" s="48">
        <f t="shared" si="4"/>
        <v>24</v>
      </c>
    </row>
    <row r="44">
      <c r="A44" s="55">
        <v>40427.0</v>
      </c>
      <c r="C44" s="10">
        <v>6.0</v>
      </c>
      <c r="D44" s="10" t="s">
        <v>159</v>
      </c>
      <c r="E44" s="10">
        <v>5.0</v>
      </c>
      <c r="F44" s="50"/>
      <c r="G44" s="50"/>
      <c r="H44" s="9" t="s">
        <v>160</v>
      </c>
      <c r="I44" s="50"/>
      <c r="J44" s="9" t="s">
        <v>160</v>
      </c>
      <c r="K44" s="9" t="s">
        <v>160</v>
      </c>
      <c r="L44" s="9" t="s">
        <v>160</v>
      </c>
      <c r="M44" s="50"/>
      <c r="N44" s="9" t="s">
        <v>161</v>
      </c>
      <c r="O44" s="9" t="s">
        <v>161</v>
      </c>
      <c r="P44" s="9" t="s">
        <v>160</v>
      </c>
      <c r="Q44" s="9" t="s">
        <v>161</v>
      </c>
      <c r="R44" s="9" t="s">
        <v>161</v>
      </c>
      <c r="S44" s="9" t="s">
        <v>161</v>
      </c>
      <c r="T44" s="9"/>
      <c r="U44" s="50"/>
      <c r="AK44" s="9"/>
      <c r="AL44" s="9"/>
      <c r="AO44">
        <f t="shared" si="5"/>
        <v>10</v>
      </c>
      <c r="AP44">
        <f t="shared" si="6"/>
        <v>5</v>
      </c>
      <c r="AS44" s="48">
        <f t="shared" si="4"/>
        <v>11</v>
      </c>
    </row>
    <row r="45">
      <c r="A45" s="55">
        <v>40434.0</v>
      </c>
      <c r="C45" s="10">
        <v>7.0</v>
      </c>
      <c r="D45" s="10" t="s">
        <v>159</v>
      </c>
      <c r="E45" s="10">
        <v>7.0</v>
      </c>
      <c r="F45" s="50"/>
      <c r="G45" s="50"/>
      <c r="H45" s="9"/>
      <c r="I45" s="50"/>
      <c r="J45" s="9" t="s">
        <v>162</v>
      </c>
      <c r="K45" s="9" t="s">
        <v>162</v>
      </c>
      <c r="L45" s="9" t="s">
        <v>162</v>
      </c>
      <c r="M45" s="50"/>
      <c r="N45" s="9" t="s">
        <v>162</v>
      </c>
      <c r="O45" s="9"/>
      <c r="P45" s="9" t="s">
        <v>162</v>
      </c>
      <c r="Q45" s="9" t="s">
        <v>162</v>
      </c>
      <c r="R45" s="9" t="s">
        <v>162</v>
      </c>
      <c r="S45" s="9" t="s">
        <v>162</v>
      </c>
      <c r="T45" s="9"/>
      <c r="U45" s="50"/>
      <c r="Z45" s="9" t="s">
        <v>162</v>
      </c>
      <c r="AK45" s="9" t="s">
        <v>162</v>
      </c>
      <c r="AL45" s="9"/>
      <c r="AO45">
        <f t="shared" si="5"/>
        <v>10</v>
      </c>
      <c r="AP45">
        <f t="shared" si="6"/>
        <v>0</v>
      </c>
      <c r="AS45" s="48">
        <f t="shared" si="4"/>
        <v>14</v>
      </c>
    </row>
    <row r="46">
      <c r="A46" s="55">
        <v>40441.0</v>
      </c>
      <c r="C46" s="10">
        <v>5.0</v>
      </c>
      <c r="D46" s="10" t="s">
        <v>159</v>
      </c>
      <c r="E46" s="10">
        <v>4.0</v>
      </c>
      <c r="F46" s="50"/>
      <c r="G46" s="50"/>
      <c r="H46" s="9"/>
      <c r="I46" s="50"/>
      <c r="J46" s="9" t="s">
        <v>160</v>
      </c>
      <c r="K46" s="9" t="s">
        <v>160</v>
      </c>
      <c r="L46" s="9" t="s">
        <v>161</v>
      </c>
      <c r="M46" s="50"/>
      <c r="N46" s="9" t="s">
        <v>161</v>
      </c>
      <c r="O46" s="9" t="s">
        <v>160</v>
      </c>
      <c r="P46" s="9" t="s">
        <v>160</v>
      </c>
      <c r="Q46" s="9" t="s">
        <v>161</v>
      </c>
      <c r="R46" s="9"/>
      <c r="S46" s="9" t="s">
        <v>160</v>
      </c>
      <c r="T46" s="9"/>
      <c r="U46" s="50"/>
      <c r="AK46" s="9" t="s">
        <v>161</v>
      </c>
      <c r="AL46" s="9" t="s">
        <v>161</v>
      </c>
      <c r="AO46">
        <f t="shared" si="5"/>
        <v>10</v>
      </c>
      <c r="AP46">
        <f t="shared" si="6"/>
        <v>5</v>
      </c>
      <c r="AS46" s="48">
        <f t="shared" si="4"/>
        <v>9</v>
      </c>
    </row>
    <row r="47">
      <c r="A47" s="55">
        <v>40448.0</v>
      </c>
      <c r="C47" s="10">
        <v>7.0</v>
      </c>
      <c r="D47" s="10" t="s">
        <v>159</v>
      </c>
      <c r="E47" s="10">
        <v>6.0</v>
      </c>
      <c r="F47" s="50"/>
      <c r="G47" s="50"/>
      <c r="H47" s="9" t="s">
        <v>160</v>
      </c>
      <c r="I47" s="50"/>
      <c r="J47" s="9" t="s">
        <v>161</v>
      </c>
      <c r="K47" s="9" t="s">
        <v>161</v>
      </c>
      <c r="L47" s="9" t="s">
        <v>161</v>
      </c>
      <c r="M47" s="50"/>
      <c r="N47" s="9" t="s">
        <v>161</v>
      </c>
      <c r="O47" s="9" t="s">
        <v>160</v>
      </c>
      <c r="P47" s="9" t="s">
        <v>160</v>
      </c>
      <c r="Q47" s="50"/>
      <c r="R47" s="9" t="s">
        <v>160</v>
      </c>
      <c r="S47" s="9" t="s">
        <v>161</v>
      </c>
      <c r="T47" s="9" t="s">
        <v>160</v>
      </c>
      <c r="U47" s="50"/>
      <c r="AO47">
        <f t="shared" si="5"/>
        <v>10</v>
      </c>
      <c r="AP47">
        <f t="shared" si="6"/>
        <v>5</v>
      </c>
      <c r="AS47" s="48">
        <f t="shared" si="4"/>
        <v>13</v>
      </c>
    </row>
    <row r="48">
      <c r="A48" s="56"/>
      <c r="B48" s="57"/>
      <c r="C48" s="58"/>
      <c r="D48" s="58"/>
      <c r="E48" s="58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48">
        <f t="shared" si="4"/>
        <v>0</v>
      </c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  <c r="JU48" s="54"/>
      <c r="JV48" s="54"/>
      <c r="JW48" s="54"/>
      <c r="JX48" s="54"/>
      <c r="JY48" s="54"/>
      <c r="JZ48" s="54"/>
      <c r="KA48" s="54"/>
      <c r="KB48" s="54"/>
      <c r="KC48" s="54"/>
      <c r="KD48" s="54"/>
      <c r="KE48" s="54"/>
      <c r="KF48" s="54"/>
      <c r="KG48" s="54"/>
      <c r="KH48" s="54"/>
      <c r="KI48" s="54"/>
      <c r="KJ48" s="54"/>
      <c r="KK48" s="54"/>
      <c r="KL48" s="54"/>
      <c r="KM48" s="54"/>
      <c r="KN48" s="54"/>
      <c r="KO48" s="54"/>
      <c r="KP48" s="54"/>
      <c r="KQ48" s="54"/>
      <c r="KR48" s="54"/>
      <c r="KS48" s="54"/>
      <c r="KT48" s="54"/>
      <c r="KU48" s="54"/>
      <c r="KV48" s="54"/>
      <c r="KW48" s="54"/>
      <c r="KX48" s="54"/>
      <c r="KY48" s="54"/>
      <c r="KZ48" s="54"/>
      <c r="LA48" s="54"/>
      <c r="LB48" s="54"/>
      <c r="LC48" s="54"/>
      <c r="LD48" s="54"/>
      <c r="LE48" s="54"/>
      <c r="LF48" s="54"/>
      <c r="LG48" s="54"/>
      <c r="LH48" s="54"/>
      <c r="LI48" s="54"/>
      <c r="LJ48" s="54"/>
      <c r="LK48" s="54"/>
      <c r="LL48" s="54"/>
      <c r="LM48" s="54"/>
      <c r="LN48" s="54"/>
      <c r="LO48" s="54"/>
      <c r="LP48" s="54"/>
      <c r="LQ48" s="54"/>
      <c r="LR48" s="54"/>
      <c r="LS48" s="54"/>
      <c r="LT48" s="54"/>
      <c r="LU48" s="54"/>
      <c r="LV48" s="54"/>
      <c r="LW48" s="54"/>
      <c r="LX48" s="54"/>
      <c r="LY48" s="54"/>
      <c r="LZ48" s="54"/>
      <c r="MA48" s="54"/>
      <c r="MB48" s="54"/>
      <c r="MC48" s="54"/>
      <c r="MD48" s="54"/>
      <c r="ME48" s="54"/>
      <c r="MF48" s="54"/>
      <c r="MG48" s="54"/>
      <c r="MH48" s="54"/>
      <c r="MI48" s="54"/>
      <c r="MJ48" s="54"/>
      <c r="MK48" s="54"/>
      <c r="ML48" s="54"/>
      <c r="MM48" s="54"/>
      <c r="MN48" s="54"/>
      <c r="MO48" s="54"/>
      <c r="MP48" s="54"/>
      <c r="MQ48" s="54"/>
      <c r="MR48" s="54"/>
      <c r="MS48" s="54"/>
      <c r="MT48" s="54"/>
      <c r="MU48" s="54"/>
      <c r="MV48" s="54"/>
      <c r="MW48" s="54"/>
      <c r="MX48" s="54"/>
      <c r="MY48" s="54"/>
      <c r="MZ48" s="54"/>
      <c r="NA48" s="54"/>
      <c r="NB48" s="54"/>
      <c r="NC48" s="54"/>
      <c r="ND48" s="54"/>
      <c r="NE48" s="54"/>
      <c r="NF48" s="54"/>
      <c r="NG48" s="54"/>
      <c r="NH48" s="54"/>
      <c r="NI48" s="54"/>
      <c r="NJ48" s="54"/>
      <c r="NK48" s="54"/>
      <c r="NL48" s="54"/>
      <c r="NM48" s="54"/>
      <c r="NN48" s="54"/>
      <c r="NO48" s="54"/>
      <c r="NP48" s="54"/>
      <c r="NQ48" s="54"/>
      <c r="NR48" s="54"/>
      <c r="NS48" s="54"/>
      <c r="NT48" s="54"/>
      <c r="NU48" s="54"/>
      <c r="NV48" s="54"/>
      <c r="NW48" s="54"/>
      <c r="NX48" s="54"/>
      <c r="NY48" s="54"/>
      <c r="NZ48" s="54"/>
      <c r="OA48" s="54"/>
      <c r="OB48" s="54"/>
      <c r="OC48" s="54"/>
      <c r="OD48" s="54"/>
      <c r="OE48" s="54"/>
      <c r="OF48" s="54"/>
      <c r="OG48" s="54"/>
      <c r="OH48" s="54"/>
      <c r="OI48" s="54"/>
      <c r="OJ48" s="54"/>
      <c r="OK48" s="54"/>
      <c r="OL48" s="54"/>
      <c r="OM48" s="54"/>
      <c r="ON48" s="54"/>
      <c r="OO48" s="54"/>
      <c r="OP48" s="54"/>
      <c r="OQ48" s="54"/>
      <c r="OR48" s="54"/>
      <c r="OS48" s="54"/>
      <c r="OT48" s="54"/>
      <c r="OU48" s="54"/>
      <c r="OV48" s="54"/>
      <c r="OW48" s="54"/>
      <c r="OX48" s="54"/>
      <c r="OY48" s="54"/>
      <c r="OZ48" s="54"/>
      <c r="PA48" s="54"/>
      <c r="PB48" s="54"/>
      <c r="PC48" s="54"/>
      <c r="PD48" s="54"/>
      <c r="PE48" s="54"/>
      <c r="PF48" s="54"/>
      <c r="PG48" s="54"/>
      <c r="PH48" s="54"/>
      <c r="PI48" s="54"/>
      <c r="PJ48" s="54"/>
      <c r="PK48" s="54"/>
      <c r="PL48" s="54"/>
      <c r="PM48" s="54"/>
      <c r="PN48" s="54"/>
      <c r="PO48" s="54"/>
      <c r="PP48" s="54"/>
      <c r="PQ48" s="54"/>
      <c r="PR48" s="54"/>
      <c r="PS48" s="54"/>
      <c r="PT48" s="54"/>
      <c r="PU48" s="54"/>
      <c r="PV48" s="54"/>
      <c r="PW48" s="54"/>
      <c r="PX48" s="54"/>
      <c r="PY48" s="54"/>
      <c r="PZ48" s="54"/>
      <c r="QA48" s="54"/>
      <c r="QB48" s="54"/>
      <c r="QC48" s="54"/>
      <c r="QD48" s="54"/>
      <c r="QE48" s="54"/>
      <c r="QF48" s="54"/>
      <c r="QG48" s="54"/>
      <c r="QH48" s="54"/>
      <c r="QI48" s="54"/>
      <c r="QJ48" s="54"/>
      <c r="QK48" s="54"/>
      <c r="QL48" s="54"/>
      <c r="QM48" s="54"/>
      <c r="QN48" s="54"/>
      <c r="QO48" s="54"/>
      <c r="QP48" s="54"/>
      <c r="QQ48" s="54"/>
      <c r="QR48" s="54"/>
      <c r="QS48" s="54"/>
      <c r="QT48" s="54"/>
      <c r="QU48" s="54"/>
      <c r="QV48" s="54"/>
      <c r="QW48" s="54"/>
      <c r="QX48" s="54"/>
      <c r="QY48" s="54"/>
      <c r="QZ48" s="54"/>
      <c r="RA48" s="54"/>
      <c r="RB48" s="54"/>
      <c r="RC48" s="54"/>
      <c r="RD48" s="54"/>
      <c r="RE48" s="54"/>
      <c r="RF48" s="54"/>
      <c r="RG48" s="54"/>
      <c r="RH48" s="54"/>
      <c r="RI48" s="54"/>
      <c r="RJ48" s="54"/>
      <c r="RK48" s="54"/>
      <c r="RL48" s="54"/>
      <c r="RM48" s="54"/>
      <c r="RN48" s="54"/>
      <c r="RO48" s="54"/>
      <c r="RP48" s="54"/>
      <c r="RQ48" s="54"/>
      <c r="RR48" s="54"/>
      <c r="RS48" s="54"/>
      <c r="RT48" s="54"/>
      <c r="RU48" s="54"/>
      <c r="RV48" s="54"/>
      <c r="RW48" s="54"/>
      <c r="RX48" s="54"/>
      <c r="RY48" s="54"/>
      <c r="RZ48" s="54"/>
      <c r="SA48" s="54"/>
      <c r="SB48" s="54"/>
      <c r="SC48" s="54"/>
      <c r="SD48" s="54"/>
      <c r="SE48" s="54"/>
      <c r="SF48" s="54"/>
      <c r="SG48" s="54"/>
      <c r="SH48" s="54"/>
      <c r="SI48" s="54"/>
      <c r="SJ48" s="54"/>
      <c r="SK48" s="54"/>
      <c r="SL48" s="54"/>
      <c r="SM48" s="54"/>
      <c r="SN48" s="54"/>
      <c r="SO48" s="54"/>
      <c r="SP48" s="54"/>
      <c r="SQ48" s="54"/>
      <c r="SR48" s="54"/>
      <c r="SS48" s="54"/>
      <c r="ST48" s="54"/>
      <c r="SU48" s="54"/>
      <c r="SV48" s="54"/>
      <c r="SW48" s="54"/>
      <c r="SX48" s="54"/>
      <c r="SY48" s="54"/>
      <c r="SZ48" s="54"/>
      <c r="TA48" s="54"/>
      <c r="TB48" s="54"/>
      <c r="TC48" s="54"/>
      <c r="TD48" s="54"/>
      <c r="TE48" s="54"/>
      <c r="TF48" s="54"/>
      <c r="TG48" s="54"/>
      <c r="TH48" s="54"/>
      <c r="TI48" s="54"/>
      <c r="TJ48" s="54"/>
      <c r="TK48" s="54"/>
      <c r="TL48" s="54"/>
      <c r="TM48" s="54"/>
      <c r="TN48" s="54"/>
      <c r="TO48" s="54"/>
      <c r="TP48" s="54"/>
      <c r="TQ48" s="54"/>
      <c r="TR48" s="54"/>
      <c r="TS48" s="54"/>
      <c r="TT48" s="54"/>
      <c r="TU48" s="54"/>
      <c r="TV48" s="54"/>
      <c r="TW48" s="54"/>
      <c r="TX48" s="54"/>
      <c r="TY48" s="54"/>
      <c r="TZ48" s="54"/>
      <c r="UA48" s="54"/>
      <c r="UB48" s="54"/>
      <c r="UC48" s="54"/>
      <c r="UD48" s="54"/>
      <c r="UE48" s="54"/>
      <c r="UF48" s="54"/>
      <c r="UG48" s="54"/>
      <c r="UH48" s="54"/>
      <c r="UI48" s="54"/>
      <c r="UJ48" s="54"/>
      <c r="UK48" s="54"/>
      <c r="UL48" s="54"/>
      <c r="UM48" s="54"/>
      <c r="UN48" s="54"/>
      <c r="UO48" s="54"/>
      <c r="UP48" s="54"/>
      <c r="UQ48" s="54"/>
      <c r="UR48" s="54"/>
      <c r="US48" s="54"/>
      <c r="UT48" s="54"/>
      <c r="UU48" s="54"/>
      <c r="UV48" s="54"/>
      <c r="UW48" s="54"/>
      <c r="UX48" s="54"/>
      <c r="UY48" s="54"/>
      <c r="UZ48" s="54"/>
      <c r="VA48" s="54"/>
      <c r="VB48" s="54"/>
      <c r="VC48" s="54"/>
      <c r="VD48" s="54"/>
      <c r="VE48" s="54"/>
      <c r="VF48" s="54"/>
      <c r="VG48" s="54"/>
      <c r="VH48" s="54"/>
      <c r="VI48" s="54"/>
      <c r="VJ48" s="54"/>
      <c r="VK48" s="54"/>
      <c r="VL48" s="54"/>
      <c r="VM48" s="54"/>
      <c r="VN48" s="54"/>
      <c r="VO48" s="54"/>
      <c r="VP48" s="54"/>
      <c r="VQ48" s="54"/>
      <c r="VR48" s="54"/>
      <c r="VS48" s="54"/>
      <c r="VT48" s="54"/>
      <c r="VU48" s="54"/>
      <c r="VV48" s="54"/>
      <c r="VW48" s="54"/>
      <c r="VX48" s="54"/>
      <c r="VY48" s="54"/>
      <c r="VZ48" s="54"/>
      <c r="WA48" s="54"/>
      <c r="WB48" s="54"/>
      <c r="WC48" s="54"/>
      <c r="WD48" s="54"/>
      <c r="WE48" s="54"/>
      <c r="WF48" s="54"/>
      <c r="WG48" s="54"/>
      <c r="WH48" s="54"/>
      <c r="WI48" s="54"/>
      <c r="WJ48" s="54"/>
      <c r="WK48" s="54"/>
      <c r="WL48" s="54"/>
      <c r="WM48" s="54"/>
      <c r="WN48" s="54"/>
      <c r="WO48" s="54"/>
      <c r="WP48" s="54"/>
      <c r="WQ48" s="54"/>
      <c r="WR48" s="54"/>
      <c r="WS48" s="54"/>
      <c r="WT48" s="54"/>
      <c r="WU48" s="54"/>
      <c r="WV48" s="54"/>
      <c r="WW48" s="54"/>
      <c r="WX48" s="54"/>
      <c r="WY48" s="54"/>
      <c r="WZ48" s="54"/>
      <c r="XA48" s="54"/>
      <c r="XB48" s="54"/>
      <c r="XC48" s="54"/>
      <c r="XD48" s="54"/>
      <c r="XE48" s="54"/>
      <c r="XF48" s="54"/>
      <c r="XG48" s="54"/>
      <c r="XH48" s="54"/>
      <c r="XI48" s="54"/>
      <c r="XJ48" s="54"/>
      <c r="XK48" s="54"/>
      <c r="XL48" s="54"/>
      <c r="XM48" s="54"/>
      <c r="XN48" s="54"/>
      <c r="XO48" s="54"/>
      <c r="XP48" s="54"/>
      <c r="XQ48" s="54"/>
      <c r="XR48" s="54"/>
      <c r="XS48" s="54"/>
      <c r="XT48" s="54"/>
      <c r="XU48" s="54"/>
      <c r="XV48" s="54"/>
      <c r="XW48" s="54"/>
      <c r="XX48" s="54"/>
      <c r="XY48" s="54"/>
      <c r="XZ48" s="54"/>
      <c r="YA48" s="54"/>
      <c r="YB48" s="54"/>
      <c r="YC48" s="54"/>
      <c r="YD48" s="54"/>
      <c r="YE48" s="54"/>
      <c r="YF48" s="54"/>
      <c r="YG48" s="54"/>
      <c r="YH48" s="54"/>
      <c r="YI48" s="54"/>
      <c r="YJ48" s="54"/>
      <c r="YK48" s="54"/>
      <c r="YL48" s="54"/>
      <c r="YM48" s="54"/>
      <c r="YN48" s="54"/>
      <c r="YO48" s="54"/>
      <c r="YP48" s="54"/>
      <c r="YQ48" s="54"/>
      <c r="YR48" s="54"/>
      <c r="YS48" s="54"/>
      <c r="YT48" s="54"/>
      <c r="YU48" s="54"/>
      <c r="YV48" s="54"/>
      <c r="YW48" s="54"/>
      <c r="YX48" s="54"/>
      <c r="YY48" s="54"/>
      <c r="YZ48" s="54"/>
      <c r="ZA48" s="54"/>
      <c r="ZB48" s="54"/>
      <c r="ZC48" s="54"/>
      <c r="ZD48" s="54"/>
      <c r="ZE48" s="54"/>
      <c r="ZF48" s="54"/>
      <c r="ZG48" s="54"/>
      <c r="ZH48" s="54"/>
      <c r="ZI48" s="54"/>
      <c r="ZJ48" s="54"/>
      <c r="ZK48" s="54"/>
      <c r="ZL48" s="54"/>
      <c r="ZM48" s="54"/>
      <c r="ZN48" s="54"/>
      <c r="ZO48" s="54"/>
      <c r="ZP48" s="54"/>
      <c r="ZQ48" s="54"/>
      <c r="ZR48" s="54"/>
      <c r="ZS48" s="54"/>
      <c r="ZT48" s="54"/>
      <c r="ZU48" s="54"/>
      <c r="ZV48" s="54"/>
      <c r="ZW48" s="54"/>
      <c r="ZX48" s="54"/>
      <c r="ZY48" s="54"/>
      <c r="ZZ48" s="54"/>
      <c r="AAA48" s="54"/>
      <c r="AAB48" s="54"/>
      <c r="AAC48" s="54"/>
      <c r="AAD48" s="54"/>
      <c r="AAE48" s="54"/>
      <c r="AAF48" s="54"/>
      <c r="AAG48" s="54"/>
      <c r="AAH48" s="54"/>
      <c r="AAI48" s="54"/>
      <c r="AAJ48" s="54"/>
      <c r="AAK48" s="54"/>
      <c r="AAL48" s="54"/>
      <c r="AAM48" s="54"/>
      <c r="AAN48" s="54"/>
      <c r="AAO48" s="54"/>
      <c r="AAP48" s="54"/>
      <c r="AAQ48" s="54"/>
      <c r="AAR48" s="54"/>
      <c r="AAS48" s="54"/>
      <c r="AAT48" s="54"/>
      <c r="AAU48" s="54"/>
      <c r="AAV48" s="54"/>
      <c r="AAW48" s="54"/>
      <c r="AAX48" s="54"/>
      <c r="AAY48" s="54"/>
      <c r="AAZ48" s="54"/>
      <c r="ABA48" s="54"/>
      <c r="ABB48" s="54"/>
      <c r="ABC48" s="54"/>
      <c r="ABD48" s="54"/>
      <c r="ABE48" s="54"/>
      <c r="ABF48" s="54"/>
      <c r="ABG48" s="54"/>
      <c r="ABH48" s="54"/>
      <c r="ABI48" s="54"/>
      <c r="ABJ48" s="54"/>
      <c r="ABK48" s="54"/>
      <c r="ABL48" s="54"/>
      <c r="ABM48" s="54"/>
      <c r="ABN48" s="54"/>
      <c r="ABO48" s="54"/>
      <c r="ABP48" s="54"/>
      <c r="ABQ48" s="54"/>
      <c r="ABR48" s="54"/>
      <c r="ABS48" s="54"/>
      <c r="ABT48" s="54"/>
      <c r="ABU48" s="54"/>
      <c r="ABV48" s="54"/>
      <c r="ABW48" s="54"/>
      <c r="ABX48" s="54"/>
      <c r="ABY48" s="54"/>
      <c r="ABZ48" s="54"/>
      <c r="ACA48" s="54"/>
      <c r="ACB48" s="54"/>
      <c r="ACC48" s="54"/>
      <c r="ACD48" s="54"/>
      <c r="ACE48" s="54"/>
      <c r="ACF48" s="54"/>
      <c r="ACG48" s="54"/>
      <c r="ACH48" s="54"/>
      <c r="ACI48" s="54"/>
      <c r="ACJ48" s="54"/>
      <c r="ACK48" s="54"/>
      <c r="ACL48" s="54"/>
      <c r="ACM48" s="54"/>
      <c r="ACN48" s="54"/>
      <c r="ACO48" s="54"/>
      <c r="ACP48" s="54"/>
      <c r="ACQ48" s="54"/>
      <c r="ACR48" s="54"/>
      <c r="ACS48" s="54"/>
      <c r="ACT48" s="54"/>
      <c r="ACU48" s="54"/>
      <c r="ACV48" s="54"/>
      <c r="ACW48" s="54"/>
      <c r="ACX48" s="54"/>
      <c r="ACY48" s="54"/>
      <c r="ACZ48" s="54"/>
      <c r="ADA48" s="54"/>
      <c r="ADB48" s="54"/>
      <c r="ADC48" s="54"/>
      <c r="ADD48" s="54"/>
      <c r="ADE48" s="54"/>
      <c r="ADF48" s="54"/>
      <c r="ADG48" s="54"/>
      <c r="ADH48" s="54"/>
      <c r="ADI48" s="54"/>
      <c r="ADJ48" s="54"/>
      <c r="ADK48" s="54"/>
      <c r="ADL48" s="54"/>
      <c r="ADM48" s="54"/>
      <c r="ADN48" s="54"/>
      <c r="ADO48" s="54"/>
      <c r="ADP48" s="54"/>
      <c r="ADQ48" s="54"/>
      <c r="ADR48" s="54"/>
      <c r="ADS48" s="54"/>
      <c r="ADT48" s="54"/>
      <c r="ADU48" s="54"/>
      <c r="ADV48" s="54"/>
      <c r="ADW48" s="54"/>
      <c r="ADX48" s="54"/>
      <c r="ADY48" s="54"/>
      <c r="ADZ48" s="54"/>
      <c r="AEA48" s="54"/>
      <c r="AEB48" s="54"/>
      <c r="AEC48" s="54"/>
      <c r="AED48" s="54"/>
      <c r="AEE48" s="54"/>
      <c r="AEF48" s="54"/>
      <c r="AEG48" s="54"/>
      <c r="AEH48" s="54"/>
      <c r="AEI48" s="54"/>
      <c r="AEJ48" s="54"/>
      <c r="AEK48" s="54"/>
      <c r="AEL48" s="54"/>
      <c r="AEM48" s="54"/>
      <c r="AEN48" s="54"/>
      <c r="AEO48" s="54"/>
      <c r="AEP48" s="54"/>
      <c r="AEQ48" s="54"/>
      <c r="AER48" s="54"/>
      <c r="AES48" s="54"/>
      <c r="AET48" s="54"/>
      <c r="AEU48" s="54"/>
      <c r="AEV48" s="54"/>
      <c r="AEW48" s="54"/>
      <c r="AEX48" s="54"/>
      <c r="AEY48" s="54"/>
      <c r="AEZ48" s="54"/>
      <c r="AFA48" s="54"/>
      <c r="AFB48" s="54"/>
      <c r="AFC48" s="54"/>
      <c r="AFD48" s="54"/>
      <c r="AFE48" s="54"/>
      <c r="AFF48" s="54"/>
      <c r="AFG48" s="54"/>
      <c r="AFH48" s="54"/>
      <c r="AFI48" s="54"/>
      <c r="AFJ48" s="54"/>
      <c r="AFK48" s="54"/>
      <c r="AFL48" s="54"/>
      <c r="AFM48" s="54"/>
      <c r="AFN48" s="54"/>
      <c r="AFO48" s="54"/>
      <c r="AFP48" s="54"/>
      <c r="AFQ48" s="54"/>
      <c r="AFR48" s="54"/>
      <c r="AFS48" s="54"/>
      <c r="AFT48" s="54"/>
      <c r="AFU48" s="54"/>
      <c r="AFV48" s="54"/>
      <c r="AFW48" s="54"/>
      <c r="AFX48" s="54"/>
      <c r="AFY48" s="54"/>
      <c r="AFZ48" s="54"/>
      <c r="AGA48" s="54"/>
      <c r="AGB48" s="54"/>
      <c r="AGC48" s="54"/>
      <c r="AGD48" s="54"/>
      <c r="AGE48" s="54"/>
      <c r="AGF48" s="54"/>
      <c r="AGG48" s="54"/>
      <c r="AGH48" s="54"/>
      <c r="AGI48" s="54"/>
      <c r="AGJ48" s="54"/>
      <c r="AGK48" s="54"/>
      <c r="AGL48" s="54"/>
      <c r="AGM48" s="54"/>
      <c r="AGN48" s="54"/>
      <c r="AGO48" s="54"/>
      <c r="AGP48" s="54"/>
      <c r="AGQ48" s="54"/>
      <c r="AGR48" s="54"/>
      <c r="AGS48" s="54"/>
      <c r="AGT48" s="54"/>
      <c r="AGU48" s="54"/>
      <c r="AGV48" s="54"/>
      <c r="AGW48" s="54"/>
      <c r="AGX48" s="54"/>
      <c r="AGY48" s="54"/>
      <c r="AGZ48" s="54"/>
      <c r="AHA48" s="54"/>
      <c r="AHB48" s="54"/>
      <c r="AHC48" s="54"/>
      <c r="AHD48" s="54"/>
      <c r="AHE48" s="54"/>
      <c r="AHF48" s="54"/>
      <c r="AHG48" s="54"/>
      <c r="AHH48" s="54"/>
      <c r="AHI48" s="54"/>
      <c r="AHJ48" s="54"/>
      <c r="AHK48" s="54"/>
      <c r="AHL48" s="54"/>
      <c r="AHM48" s="54"/>
      <c r="AHN48" s="54"/>
      <c r="AHO48" s="54"/>
      <c r="AHP48" s="54"/>
      <c r="AHQ48" s="54"/>
      <c r="AHR48" s="54"/>
      <c r="AHS48" s="54"/>
      <c r="AHT48" s="54"/>
      <c r="AHU48" s="54"/>
      <c r="AHV48" s="54"/>
      <c r="AHW48" s="54"/>
      <c r="AHX48" s="54"/>
      <c r="AHY48" s="54"/>
      <c r="AHZ48" s="54"/>
      <c r="AIA48" s="54"/>
      <c r="AIB48" s="54"/>
      <c r="AIC48" s="54"/>
      <c r="AID48" s="54"/>
      <c r="AIE48" s="54"/>
      <c r="AIF48" s="54"/>
      <c r="AIG48" s="54"/>
      <c r="AIH48" s="54"/>
      <c r="AII48" s="54"/>
      <c r="AIJ48" s="54"/>
      <c r="AIK48" s="54"/>
      <c r="AIL48" s="54"/>
      <c r="AIM48" s="54"/>
      <c r="AIN48" s="54"/>
      <c r="AIO48" s="54"/>
      <c r="AIP48" s="54"/>
      <c r="AIQ48" s="54"/>
      <c r="AIR48" s="54"/>
      <c r="AIS48" s="54"/>
      <c r="AIT48" s="54"/>
      <c r="AIU48" s="54"/>
      <c r="AIV48" s="54"/>
      <c r="AIW48" s="54"/>
      <c r="AIX48" s="54"/>
      <c r="AIY48" s="54"/>
      <c r="AIZ48" s="54"/>
      <c r="AJA48" s="54"/>
      <c r="AJB48" s="54"/>
      <c r="AJC48" s="54"/>
      <c r="AJD48" s="54"/>
      <c r="AJE48" s="54"/>
      <c r="AJF48" s="54"/>
      <c r="AJG48" s="54"/>
      <c r="AJH48" s="54"/>
      <c r="AJI48" s="54"/>
      <c r="AJJ48" s="54"/>
      <c r="AJK48" s="54"/>
      <c r="AJL48" s="54"/>
      <c r="AJM48" s="54"/>
      <c r="AJN48" s="54"/>
      <c r="AJO48" s="54"/>
      <c r="AJP48" s="54"/>
      <c r="AJQ48" s="54"/>
      <c r="AJR48" s="54"/>
      <c r="AJS48" s="54"/>
      <c r="AJT48" s="54"/>
      <c r="AJU48" s="54"/>
      <c r="AJV48" s="54"/>
      <c r="AJW48" s="54"/>
      <c r="AJX48" s="54"/>
      <c r="AJY48" s="54"/>
      <c r="AJZ48" s="54"/>
      <c r="AKA48" s="54"/>
      <c r="AKB48" s="54"/>
      <c r="AKC48" s="54"/>
      <c r="AKD48" s="54"/>
      <c r="AKE48" s="54"/>
      <c r="AKF48" s="54"/>
      <c r="AKG48" s="54"/>
      <c r="AKH48" s="54"/>
      <c r="AKI48" s="54"/>
      <c r="AKJ48" s="54"/>
      <c r="AKK48" s="54"/>
      <c r="AKL48" s="54"/>
      <c r="AKM48" s="54"/>
      <c r="AKN48" s="54"/>
      <c r="AKO48" s="54"/>
      <c r="AKP48" s="54"/>
      <c r="AKQ48" s="54"/>
      <c r="AKR48" s="54"/>
      <c r="AKS48" s="54"/>
      <c r="AKT48" s="54"/>
      <c r="AKU48" s="54"/>
      <c r="AKV48" s="54"/>
      <c r="AKW48" s="54"/>
      <c r="AKX48" s="54"/>
      <c r="AKY48" s="54"/>
      <c r="AKZ48" s="54"/>
      <c r="ALA48" s="54"/>
      <c r="ALB48" s="54"/>
      <c r="ALC48" s="54"/>
      <c r="ALD48" s="54"/>
      <c r="ALE48" s="54"/>
      <c r="ALF48" s="54"/>
      <c r="ALG48" s="54"/>
      <c r="ALH48" s="54"/>
      <c r="ALI48" s="54"/>
      <c r="ALJ48" s="54"/>
      <c r="ALK48" s="54"/>
      <c r="ALL48" s="54"/>
      <c r="ALM48" s="54"/>
      <c r="ALN48" s="54"/>
      <c r="ALO48" s="54"/>
      <c r="ALP48" s="54"/>
      <c r="ALQ48" s="54"/>
    </row>
    <row r="49">
      <c r="A49" s="60">
        <v>40455.0</v>
      </c>
      <c r="B49" s="46" t="s">
        <v>25</v>
      </c>
      <c r="C49" s="61"/>
      <c r="D49" s="61"/>
      <c r="E49" s="61"/>
      <c r="F49" s="50"/>
      <c r="G49" s="50"/>
      <c r="H49" s="9" t="s">
        <v>161</v>
      </c>
      <c r="I49" s="50"/>
      <c r="J49" s="50"/>
      <c r="K49" s="9" t="s">
        <v>161</v>
      </c>
      <c r="L49" s="9" t="s">
        <v>160</v>
      </c>
      <c r="M49" s="9" t="s">
        <v>161</v>
      </c>
      <c r="N49" s="50"/>
      <c r="O49" s="9" t="s">
        <v>160</v>
      </c>
      <c r="P49" s="9" t="s">
        <v>160</v>
      </c>
      <c r="Q49" s="9" t="s">
        <v>160</v>
      </c>
      <c r="R49" s="9" t="s">
        <v>160</v>
      </c>
      <c r="S49" s="9" t="s">
        <v>161</v>
      </c>
      <c r="T49" s="9" t="s">
        <v>161</v>
      </c>
      <c r="AO49">
        <f t="shared" ref="AO49:AO74" si="7">COUNTA(G49:AL49)</f>
        <v>10</v>
      </c>
      <c r="AP49">
        <f t="shared" ref="AP49:AP74" si="8">(COUNTIF(G49:AM49,"V"))</f>
        <v>5</v>
      </c>
      <c r="AS49" s="48">
        <f t="shared" si="4"/>
        <v>0</v>
      </c>
    </row>
    <row r="50">
      <c r="A50" s="62">
        <v>40462.0</v>
      </c>
      <c r="C50" s="63"/>
      <c r="D50" s="63"/>
      <c r="E50" s="63"/>
      <c r="H50" s="9" t="s">
        <v>161</v>
      </c>
      <c r="J50" s="9" t="s">
        <v>160</v>
      </c>
      <c r="L50" s="9" t="s">
        <v>160</v>
      </c>
      <c r="M50" s="9" t="s">
        <v>161</v>
      </c>
      <c r="N50" s="9" t="s">
        <v>160</v>
      </c>
      <c r="O50" s="9" t="s">
        <v>161</v>
      </c>
      <c r="Q50" s="9" t="s">
        <v>161</v>
      </c>
      <c r="R50" s="9" t="s">
        <v>161</v>
      </c>
      <c r="S50" s="9" t="s">
        <v>160</v>
      </c>
      <c r="T50" s="9" t="s">
        <v>160</v>
      </c>
      <c r="AO50">
        <f t="shared" si="7"/>
        <v>10</v>
      </c>
      <c r="AP50">
        <f t="shared" si="8"/>
        <v>5</v>
      </c>
      <c r="AS50" s="48">
        <f t="shared" si="4"/>
        <v>0</v>
      </c>
      <c r="AZ50" s="35">
        <v>0.0</v>
      </c>
      <c r="BA50" s="35">
        <v>28.0</v>
      </c>
      <c r="BB50" s="35">
        <v>0.0</v>
      </c>
      <c r="BC50" s="35">
        <v>31.0</v>
      </c>
      <c r="BD50" s="35">
        <v>34.0</v>
      </c>
      <c r="BE50" s="35">
        <v>24.0</v>
      </c>
      <c r="BF50" s="35">
        <v>16.0</v>
      </c>
      <c r="BG50" s="35">
        <v>36.0</v>
      </c>
      <c r="BH50" s="35">
        <v>46.0</v>
      </c>
      <c r="BI50" s="35">
        <v>37.0</v>
      </c>
      <c r="BJ50" s="35">
        <v>30.0</v>
      </c>
      <c r="BK50" s="35">
        <v>31.0</v>
      </c>
      <c r="BL50" s="35">
        <v>40.0</v>
      </c>
      <c r="BM50" s="35">
        <v>19.0</v>
      </c>
      <c r="BN50" s="35">
        <v>0.0</v>
      </c>
      <c r="BO50" s="35">
        <v>0.0</v>
      </c>
      <c r="BP50" s="35">
        <v>0.0</v>
      </c>
      <c r="BQ50" s="35">
        <v>0.0</v>
      </c>
      <c r="BR50" s="35">
        <v>4.0</v>
      </c>
      <c r="BS50" s="35">
        <v>6.0</v>
      </c>
      <c r="BT50" s="35">
        <v>0.0</v>
      </c>
      <c r="BU50" s="35">
        <v>0.0</v>
      </c>
      <c r="BV50" s="35">
        <v>0.0</v>
      </c>
      <c r="BW50" s="35">
        <v>0.0</v>
      </c>
      <c r="BX50" s="35">
        <v>0.0</v>
      </c>
      <c r="BY50" s="35">
        <v>0.0</v>
      </c>
      <c r="BZ50" s="35">
        <v>0.0</v>
      </c>
      <c r="CA50" s="35">
        <v>0.0</v>
      </c>
      <c r="CB50" s="35">
        <v>0.0</v>
      </c>
      <c r="CC50" s="35">
        <v>0.0</v>
      </c>
    </row>
    <row r="51">
      <c r="A51" s="62">
        <v>40469.0</v>
      </c>
      <c r="C51" s="63"/>
      <c r="D51" s="63"/>
      <c r="E51" s="63"/>
      <c r="H51" s="9" t="s">
        <v>161</v>
      </c>
      <c r="J51" s="9" t="s">
        <v>161</v>
      </c>
      <c r="K51" s="9" t="s">
        <v>161</v>
      </c>
      <c r="M51" s="9"/>
      <c r="N51" s="9" t="s">
        <v>161</v>
      </c>
      <c r="O51" s="9" t="s">
        <v>160</v>
      </c>
      <c r="P51" s="9" t="s">
        <v>160</v>
      </c>
      <c r="Q51" s="9" t="s">
        <v>160</v>
      </c>
      <c r="S51" s="9" t="s">
        <v>160</v>
      </c>
      <c r="T51" s="9" t="s">
        <v>160</v>
      </c>
      <c r="AK51" s="9" t="s">
        <v>161</v>
      </c>
      <c r="AO51">
        <f t="shared" si="7"/>
        <v>10</v>
      </c>
      <c r="AP51">
        <f t="shared" si="8"/>
        <v>5</v>
      </c>
      <c r="AS51" s="48">
        <f t="shared" si="4"/>
        <v>0</v>
      </c>
    </row>
    <row r="52">
      <c r="A52" s="62">
        <v>40476.0</v>
      </c>
      <c r="C52" s="63"/>
      <c r="D52" s="63"/>
      <c r="E52" s="63"/>
      <c r="H52" s="9" t="s">
        <v>160</v>
      </c>
      <c r="J52" s="9" t="s">
        <v>160</v>
      </c>
      <c r="K52" s="9" t="s">
        <v>161</v>
      </c>
      <c r="L52" s="9" t="s">
        <v>161</v>
      </c>
      <c r="M52" s="9"/>
      <c r="N52" s="9" t="s">
        <v>161</v>
      </c>
      <c r="O52" s="9" t="s">
        <v>160</v>
      </c>
      <c r="P52" s="9" t="s">
        <v>161</v>
      </c>
      <c r="Q52" s="9" t="s">
        <v>160</v>
      </c>
      <c r="S52" s="9" t="s">
        <v>160</v>
      </c>
      <c r="T52" s="9" t="s">
        <v>161</v>
      </c>
      <c r="AO52">
        <f t="shared" si="7"/>
        <v>10</v>
      </c>
      <c r="AP52">
        <f t="shared" si="8"/>
        <v>5</v>
      </c>
      <c r="AS52" s="48">
        <f t="shared" si="4"/>
        <v>0</v>
      </c>
    </row>
    <row r="53">
      <c r="A53" s="62">
        <v>40490.0</v>
      </c>
      <c r="C53" s="63"/>
      <c r="D53" s="63"/>
      <c r="E53" s="63"/>
      <c r="H53" s="9" t="s">
        <v>160</v>
      </c>
      <c r="J53" s="9" t="s">
        <v>161</v>
      </c>
      <c r="K53" s="9" t="s">
        <v>160</v>
      </c>
      <c r="L53" s="9" t="s">
        <v>160</v>
      </c>
      <c r="M53" s="9"/>
      <c r="N53" s="9" t="s">
        <v>161</v>
      </c>
      <c r="O53" s="9" t="s">
        <v>161</v>
      </c>
      <c r="P53" s="9" t="s">
        <v>161</v>
      </c>
      <c r="R53" s="9" t="s">
        <v>160</v>
      </c>
      <c r="S53" s="9" t="s">
        <v>160</v>
      </c>
      <c r="T53" s="9" t="s">
        <v>161</v>
      </c>
      <c r="AO53">
        <f t="shared" si="7"/>
        <v>10</v>
      </c>
      <c r="AP53">
        <f t="shared" si="8"/>
        <v>5</v>
      </c>
      <c r="AS53" s="48">
        <f t="shared" si="4"/>
        <v>0</v>
      </c>
    </row>
    <row r="54">
      <c r="A54" s="62">
        <v>40497.0</v>
      </c>
      <c r="C54" s="63"/>
      <c r="D54" s="63"/>
      <c r="E54" s="63"/>
      <c r="H54" s="9" t="s">
        <v>161</v>
      </c>
      <c r="J54" s="9" t="s">
        <v>161</v>
      </c>
      <c r="K54" s="9" t="s">
        <v>160</v>
      </c>
      <c r="L54" s="9" t="s">
        <v>160</v>
      </c>
      <c r="M54" s="9" t="s">
        <v>161</v>
      </c>
      <c r="N54" s="50"/>
      <c r="O54" s="9" t="s">
        <v>160</v>
      </c>
      <c r="P54" s="9" t="s">
        <v>160</v>
      </c>
      <c r="S54" s="9" t="s">
        <v>161</v>
      </c>
      <c r="T54" s="9" t="s">
        <v>161</v>
      </c>
      <c r="Z54" s="9" t="s">
        <v>160</v>
      </c>
      <c r="AO54">
        <f t="shared" si="7"/>
        <v>10</v>
      </c>
      <c r="AP54">
        <f t="shared" si="8"/>
        <v>5</v>
      </c>
      <c r="AS54" s="48">
        <f t="shared" si="4"/>
        <v>0</v>
      </c>
    </row>
    <row r="55">
      <c r="A55" s="62">
        <v>40504.0</v>
      </c>
      <c r="C55" s="63"/>
      <c r="D55" s="63"/>
      <c r="E55" s="63"/>
      <c r="H55" s="9" t="s">
        <v>160</v>
      </c>
      <c r="J55" s="9" t="s">
        <v>161</v>
      </c>
      <c r="K55" s="9" t="s">
        <v>160</v>
      </c>
      <c r="L55" s="9" t="s">
        <v>161</v>
      </c>
      <c r="M55" s="9"/>
      <c r="N55" s="50"/>
      <c r="O55" s="9" t="s">
        <v>160</v>
      </c>
      <c r="P55" s="9" t="s">
        <v>161</v>
      </c>
      <c r="Q55" s="9" t="s">
        <v>161</v>
      </c>
      <c r="R55" s="9" t="s">
        <v>160</v>
      </c>
      <c r="S55" s="9" t="s">
        <v>161</v>
      </c>
      <c r="T55" s="9" t="s">
        <v>160</v>
      </c>
      <c r="AO55">
        <f t="shared" si="7"/>
        <v>10</v>
      </c>
      <c r="AP55">
        <f t="shared" si="8"/>
        <v>5</v>
      </c>
      <c r="AS55" s="48">
        <f t="shared" si="4"/>
        <v>0</v>
      </c>
    </row>
    <row r="56">
      <c r="A56" s="62">
        <v>40511.0</v>
      </c>
      <c r="C56" s="63"/>
      <c r="D56" s="63"/>
      <c r="E56" s="63"/>
      <c r="H56" s="9" t="s">
        <v>160</v>
      </c>
      <c r="J56" s="9" t="s">
        <v>160</v>
      </c>
      <c r="K56" s="9" t="s">
        <v>161</v>
      </c>
      <c r="M56" s="9" t="s">
        <v>161</v>
      </c>
      <c r="N56" s="9" t="s">
        <v>161</v>
      </c>
      <c r="P56" s="9" t="s">
        <v>160</v>
      </c>
      <c r="Q56" s="9" t="s">
        <v>160</v>
      </c>
      <c r="S56" s="9" t="s">
        <v>160</v>
      </c>
      <c r="T56" s="9" t="s">
        <v>161</v>
      </c>
      <c r="AK56" s="9" t="s">
        <v>161</v>
      </c>
      <c r="AO56">
        <f t="shared" si="7"/>
        <v>10</v>
      </c>
      <c r="AP56">
        <f t="shared" si="8"/>
        <v>5</v>
      </c>
      <c r="AS56" s="48">
        <f t="shared" si="4"/>
        <v>0</v>
      </c>
    </row>
    <row r="57">
      <c r="A57" s="62">
        <v>40518.0</v>
      </c>
      <c r="C57" s="63"/>
      <c r="D57" s="63"/>
      <c r="E57" s="63"/>
      <c r="H57" s="9" t="s">
        <v>161</v>
      </c>
      <c r="J57" s="9" t="s">
        <v>161</v>
      </c>
      <c r="K57" s="9" t="s">
        <v>161</v>
      </c>
      <c r="M57" s="9" t="s">
        <v>160</v>
      </c>
      <c r="N57" s="9" t="s">
        <v>160</v>
      </c>
      <c r="P57" s="9" t="s">
        <v>161</v>
      </c>
      <c r="Q57" s="9" t="s">
        <v>160</v>
      </c>
      <c r="R57" s="9" t="s">
        <v>161</v>
      </c>
      <c r="S57" s="9" t="s">
        <v>160</v>
      </c>
      <c r="T57" s="9" t="s">
        <v>160</v>
      </c>
      <c r="AO57">
        <f t="shared" si="7"/>
        <v>10</v>
      </c>
      <c r="AP57">
        <f t="shared" si="8"/>
        <v>5</v>
      </c>
      <c r="AS57" s="48">
        <f t="shared" si="4"/>
        <v>0</v>
      </c>
    </row>
    <row r="58">
      <c r="A58" s="62">
        <v>40525.0</v>
      </c>
      <c r="C58" s="63"/>
      <c r="D58" s="63"/>
      <c r="E58" s="63"/>
      <c r="H58" s="9" t="s">
        <v>161</v>
      </c>
      <c r="J58" s="9" t="s">
        <v>160</v>
      </c>
      <c r="K58" s="9" t="s">
        <v>160</v>
      </c>
      <c r="M58" s="9" t="s">
        <v>161</v>
      </c>
      <c r="N58" s="9" t="s">
        <v>160</v>
      </c>
      <c r="O58" s="9" t="s">
        <v>161</v>
      </c>
      <c r="P58" s="9" t="s">
        <v>161</v>
      </c>
      <c r="Q58" s="9" t="s">
        <v>161</v>
      </c>
      <c r="R58" s="9" t="s">
        <v>160</v>
      </c>
      <c r="S58" s="9" t="s">
        <v>160</v>
      </c>
      <c r="AO58">
        <f t="shared" si="7"/>
        <v>10</v>
      </c>
      <c r="AP58">
        <f t="shared" si="8"/>
        <v>5</v>
      </c>
      <c r="AS58" s="48">
        <f t="shared" si="4"/>
        <v>0</v>
      </c>
    </row>
    <row r="59">
      <c r="A59" s="62">
        <v>40532.0</v>
      </c>
      <c r="C59" s="63"/>
      <c r="D59" s="63"/>
      <c r="E59" s="63"/>
      <c r="H59" s="9" t="s">
        <v>161</v>
      </c>
      <c r="J59" s="9" t="s">
        <v>161</v>
      </c>
      <c r="K59" s="9" t="s">
        <v>161</v>
      </c>
      <c r="M59" s="9"/>
      <c r="N59" s="9" t="s">
        <v>160</v>
      </c>
      <c r="O59" s="9" t="s">
        <v>160</v>
      </c>
      <c r="P59" s="9" t="s">
        <v>160</v>
      </c>
      <c r="Q59" s="9" t="s">
        <v>160</v>
      </c>
      <c r="S59" s="9" t="s">
        <v>161</v>
      </c>
      <c r="T59" s="9" t="s">
        <v>161</v>
      </c>
      <c r="AK59" s="9" t="s">
        <v>160</v>
      </c>
      <c r="AO59">
        <f t="shared" si="7"/>
        <v>10</v>
      </c>
      <c r="AP59">
        <f t="shared" si="8"/>
        <v>5</v>
      </c>
      <c r="AS59" s="48">
        <f t="shared" si="4"/>
        <v>0</v>
      </c>
    </row>
    <row r="60">
      <c r="A60" s="62">
        <v>40553.0</v>
      </c>
      <c r="C60" s="63"/>
      <c r="D60" s="63"/>
      <c r="E60" s="63"/>
      <c r="H60" s="9" t="s">
        <v>161</v>
      </c>
      <c r="J60" s="9" t="s">
        <v>160</v>
      </c>
      <c r="M60" s="9"/>
      <c r="O60" s="9" t="s">
        <v>160</v>
      </c>
      <c r="P60" s="9" t="s">
        <v>161</v>
      </c>
      <c r="Q60" s="9" t="s">
        <v>161</v>
      </c>
      <c r="R60" s="9" t="s">
        <v>160</v>
      </c>
      <c r="S60" s="9" t="s">
        <v>161</v>
      </c>
      <c r="T60" s="9" t="s">
        <v>160</v>
      </c>
      <c r="Z60" s="9" t="s">
        <v>160</v>
      </c>
      <c r="AK60" s="9" t="s">
        <v>161</v>
      </c>
      <c r="AO60">
        <f t="shared" si="7"/>
        <v>10</v>
      </c>
      <c r="AP60">
        <f t="shared" si="8"/>
        <v>5</v>
      </c>
      <c r="AS60" s="48">
        <f t="shared" si="4"/>
        <v>0</v>
      </c>
    </row>
    <row r="61">
      <c r="A61" s="62">
        <v>40560.0</v>
      </c>
      <c r="C61" s="63"/>
      <c r="D61" s="63"/>
      <c r="E61" s="63"/>
      <c r="H61" s="9" t="s">
        <v>161</v>
      </c>
      <c r="J61" s="9" t="s">
        <v>160</v>
      </c>
      <c r="L61" s="9" t="s">
        <v>160</v>
      </c>
      <c r="M61" s="9" t="s">
        <v>161</v>
      </c>
      <c r="N61" s="9" t="s">
        <v>160</v>
      </c>
      <c r="O61" s="9" t="s">
        <v>161</v>
      </c>
      <c r="P61" s="9" t="s">
        <v>160</v>
      </c>
      <c r="S61" s="9" t="s">
        <v>160</v>
      </c>
      <c r="Y61" s="9" t="s">
        <v>161</v>
      </c>
      <c r="AK61" s="9" t="s">
        <v>161</v>
      </c>
      <c r="AO61">
        <f t="shared" si="7"/>
        <v>10</v>
      </c>
      <c r="AP61">
        <f t="shared" si="8"/>
        <v>5</v>
      </c>
      <c r="AS61" s="48">
        <f t="shared" si="4"/>
        <v>0</v>
      </c>
    </row>
    <row r="62">
      <c r="A62" s="62">
        <v>40567.0</v>
      </c>
      <c r="C62" s="63"/>
      <c r="D62" s="63"/>
      <c r="E62" s="63"/>
      <c r="H62" s="9" t="s">
        <v>160</v>
      </c>
      <c r="J62" s="9" t="s">
        <v>160</v>
      </c>
      <c r="K62" s="9" t="s">
        <v>160</v>
      </c>
      <c r="L62" s="9" t="s">
        <v>161</v>
      </c>
      <c r="M62" s="9" t="s">
        <v>161</v>
      </c>
      <c r="N62" s="9" t="s">
        <v>161</v>
      </c>
      <c r="O62" s="9" t="s">
        <v>160</v>
      </c>
      <c r="P62" s="9" t="s">
        <v>161</v>
      </c>
      <c r="Q62" s="9" t="s">
        <v>160</v>
      </c>
      <c r="T62" s="9" t="s">
        <v>161</v>
      </c>
      <c r="AO62">
        <f t="shared" si="7"/>
        <v>10</v>
      </c>
      <c r="AP62">
        <f t="shared" si="8"/>
        <v>5</v>
      </c>
      <c r="AS62" s="48">
        <f t="shared" si="4"/>
        <v>0</v>
      </c>
    </row>
    <row r="63">
      <c r="A63" s="62">
        <v>40574.0</v>
      </c>
      <c r="C63" s="63"/>
      <c r="D63" s="63"/>
      <c r="E63" s="63"/>
      <c r="H63" s="9" t="s">
        <v>161</v>
      </c>
      <c r="K63" s="9" t="s">
        <v>160</v>
      </c>
      <c r="L63" s="9" t="s">
        <v>160</v>
      </c>
      <c r="M63" s="9" t="s">
        <v>161</v>
      </c>
      <c r="O63" s="9" t="s">
        <v>160</v>
      </c>
      <c r="P63" s="9" t="s">
        <v>160</v>
      </c>
      <c r="Q63" s="9" t="s">
        <v>161</v>
      </c>
      <c r="R63" s="9" t="s">
        <v>161</v>
      </c>
      <c r="S63" s="9" t="s">
        <v>160</v>
      </c>
      <c r="T63" s="9" t="s">
        <v>161</v>
      </c>
      <c r="AO63">
        <f t="shared" si="7"/>
        <v>10</v>
      </c>
      <c r="AP63">
        <f t="shared" si="8"/>
        <v>5</v>
      </c>
      <c r="AS63" s="48">
        <f t="shared" si="4"/>
        <v>0</v>
      </c>
    </row>
    <row r="64">
      <c r="A64" s="62">
        <v>40581.0</v>
      </c>
      <c r="C64" s="63"/>
      <c r="D64" s="63"/>
      <c r="E64" s="63"/>
      <c r="H64" s="9" t="s">
        <v>160</v>
      </c>
      <c r="J64" s="9" t="s">
        <v>161</v>
      </c>
      <c r="K64" s="9" t="s">
        <v>161</v>
      </c>
      <c r="L64" s="9" t="s">
        <v>161</v>
      </c>
      <c r="M64" s="9" t="s">
        <v>160</v>
      </c>
      <c r="N64" s="9" t="s">
        <v>160</v>
      </c>
      <c r="O64" s="9" t="s">
        <v>161</v>
      </c>
      <c r="Q64" s="9" t="s">
        <v>161</v>
      </c>
      <c r="R64" s="9" t="s">
        <v>160</v>
      </c>
      <c r="S64" s="9" t="s">
        <v>160</v>
      </c>
      <c r="AO64">
        <f t="shared" si="7"/>
        <v>10</v>
      </c>
      <c r="AP64">
        <f t="shared" si="8"/>
        <v>5</v>
      </c>
      <c r="AS64" s="48">
        <f t="shared" si="4"/>
        <v>0</v>
      </c>
    </row>
    <row r="65">
      <c r="A65" s="62">
        <v>40588.0</v>
      </c>
      <c r="C65" s="63"/>
      <c r="D65" s="63"/>
      <c r="E65" s="63"/>
      <c r="H65" s="9" t="s">
        <v>161</v>
      </c>
      <c r="J65" s="9" t="s">
        <v>161</v>
      </c>
      <c r="K65" s="9" t="s">
        <v>160</v>
      </c>
      <c r="L65" s="9" t="s">
        <v>161</v>
      </c>
      <c r="M65" s="9" t="s">
        <v>160</v>
      </c>
      <c r="N65" s="9" t="s">
        <v>160</v>
      </c>
      <c r="O65" s="9" t="s">
        <v>160</v>
      </c>
      <c r="P65" s="9" t="s">
        <v>161</v>
      </c>
      <c r="R65" s="9" t="s">
        <v>161</v>
      </c>
      <c r="S65" s="9" t="s">
        <v>160</v>
      </c>
      <c r="AO65">
        <f t="shared" si="7"/>
        <v>10</v>
      </c>
      <c r="AP65">
        <f t="shared" si="8"/>
        <v>5</v>
      </c>
      <c r="AS65" s="48">
        <f t="shared" si="4"/>
        <v>0</v>
      </c>
    </row>
    <row r="66">
      <c r="A66" s="62">
        <v>40595.0</v>
      </c>
      <c r="C66" s="63"/>
      <c r="D66" s="63"/>
      <c r="E66" s="63"/>
      <c r="H66" s="9" t="s">
        <v>160</v>
      </c>
      <c r="J66" s="9" t="s">
        <v>160</v>
      </c>
      <c r="K66" s="9" t="s">
        <v>160</v>
      </c>
      <c r="L66" s="9" t="s">
        <v>161</v>
      </c>
      <c r="M66" s="9"/>
      <c r="N66" s="9" t="s">
        <v>160</v>
      </c>
      <c r="O66" s="9" t="s">
        <v>161</v>
      </c>
      <c r="P66" s="9" t="s">
        <v>161</v>
      </c>
      <c r="Q66" s="9" t="s">
        <v>161</v>
      </c>
      <c r="R66" s="9" t="s">
        <v>160</v>
      </c>
      <c r="S66" s="9" t="s">
        <v>161</v>
      </c>
      <c r="AO66">
        <f t="shared" si="7"/>
        <v>10</v>
      </c>
      <c r="AP66">
        <f t="shared" si="8"/>
        <v>5</v>
      </c>
      <c r="AS66" s="48">
        <f t="shared" si="4"/>
        <v>0</v>
      </c>
    </row>
    <row r="67">
      <c r="A67" s="62">
        <v>40602.0</v>
      </c>
      <c r="C67" s="63"/>
      <c r="D67" s="63"/>
      <c r="E67" s="63"/>
      <c r="J67" s="9" t="s">
        <v>161</v>
      </c>
      <c r="K67" s="9" t="s">
        <v>160</v>
      </c>
      <c r="L67" s="9" t="s">
        <v>161</v>
      </c>
      <c r="M67" s="9" t="s">
        <v>161</v>
      </c>
      <c r="N67" s="9" t="s">
        <v>160</v>
      </c>
      <c r="O67" s="9" t="s">
        <v>160</v>
      </c>
      <c r="P67" s="9" t="s">
        <v>160</v>
      </c>
      <c r="R67" s="9" t="s">
        <v>160</v>
      </c>
      <c r="S67" s="9" t="s">
        <v>161</v>
      </c>
      <c r="T67" s="9" t="s">
        <v>161</v>
      </c>
      <c r="AO67">
        <f t="shared" si="7"/>
        <v>10</v>
      </c>
      <c r="AP67">
        <f t="shared" si="8"/>
        <v>5</v>
      </c>
      <c r="AS67" s="48">
        <f t="shared" si="4"/>
        <v>0</v>
      </c>
    </row>
    <row r="68">
      <c r="A68" s="62">
        <v>40609.0</v>
      </c>
      <c r="C68" s="63"/>
      <c r="D68" s="63"/>
      <c r="E68" s="63"/>
      <c r="H68" s="9" t="s">
        <v>160</v>
      </c>
      <c r="J68" s="9" t="s">
        <v>161</v>
      </c>
      <c r="K68" s="9" t="s">
        <v>161</v>
      </c>
      <c r="L68" s="9" t="s">
        <v>161</v>
      </c>
      <c r="M68" s="9" t="s">
        <v>160</v>
      </c>
      <c r="N68" s="9" t="s">
        <v>161</v>
      </c>
      <c r="O68" s="9" t="s">
        <v>160</v>
      </c>
      <c r="P68" s="9" t="s">
        <v>160</v>
      </c>
      <c r="Q68" s="9" t="s">
        <v>160</v>
      </c>
      <c r="T68" s="9" t="s">
        <v>161</v>
      </c>
      <c r="AO68">
        <f t="shared" si="7"/>
        <v>10</v>
      </c>
      <c r="AP68">
        <f t="shared" si="8"/>
        <v>5</v>
      </c>
      <c r="AS68" s="48">
        <f t="shared" si="4"/>
        <v>0</v>
      </c>
    </row>
    <row r="69">
      <c r="A69" s="62">
        <v>40616.0</v>
      </c>
      <c r="C69" s="63"/>
      <c r="D69" s="63"/>
      <c r="E69" s="63"/>
      <c r="H69" s="9" t="s">
        <v>161</v>
      </c>
      <c r="J69" s="9" t="s">
        <v>160</v>
      </c>
      <c r="K69" s="9" t="s">
        <v>160</v>
      </c>
      <c r="L69" s="9" t="s">
        <v>161</v>
      </c>
      <c r="M69" s="9" t="s">
        <v>161</v>
      </c>
      <c r="O69" s="9" t="s">
        <v>160</v>
      </c>
      <c r="P69" s="9" t="s">
        <v>160</v>
      </c>
      <c r="Q69" s="9" t="s">
        <v>161</v>
      </c>
      <c r="S69" s="9" t="s">
        <v>160</v>
      </c>
      <c r="T69" s="9" t="s">
        <v>161</v>
      </c>
      <c r="AO69">
        <f t="shared" si="7"/>
        <v>10</v>
      </c>
      <c r="AP69">
        <f t="shared" si="8"/>
        <v>5</v>
      </c>
      <c r="AS69" s="48">
        <f t="shared" si="4"/>
        <v>0</v>
      </c>
    </row>
    <row r="70">
      <c r="A70" s="62">
        <v>40623.0</v>
      </c>
      <c r="C70" s="63"/>
      <c r="D70" s="63"/>
      <c r="E70" s="63"/>
      <c r="H70" s="9" t="s">
        <v>161</v>
      </c>
      <c r="J70" s="9" t="s">
        <v>161</v>
      </c>
      <c r="L70" s="9" t="s">
        <v>160</v>
      </c>
      <c r="M70" s="9" t="s">
        <v>161</v>
      </c>
      <c r="N70" s="9" t="s">
        <v>160</v>
      </c>
      <c r="P70" s="9" t="s">
        <v>160</v>
      </c>
      <c r="Q70" s="9" t="s">
        <v>160</v>
      </c>
      <c r="R70" s="9" t="s">
        <v>160</v>
      </c>
      <c r="S70" s="9" t="s">
        <v>161</v>
      </c>
      <c r="T70" s="9" t="s">
        <v>161</v>
      </c>
      <c r="AO70">
        <f t="shared" si="7"/>
        <v>10</v>
      </c>
      <c r="AP70">
        <f t="shared" si="8"/>
        <v>5</v>
      </c>
      <c r="AS70" s="48">
        <f t="shared" si="4"/>
        <v>0</v>
      </c>
    </row>
    <row r="71">
      <c r="A71" s="62">
        <v>40630.0</v>
      </c>
      <c r="C71" s="63"/>
      <c r="D71" s="63"/>
      <c r="E71" s="63"/>
      <c r="H71" s="9" t="s">
        <v>161</v>
      </c>
      <c r="J71" s="9" t="s">
        <v>161</v>
      </c>
      <c r="K71" s="9" t="s">
        <v>160</v>
      </c>
      <c r="L71" s="9" t="s">
        <v>161</v>
      </c>
      <c r="M71" s="9" t="s">
        <v>160</v>
      </c>
      <c r="N71" s="9" t="s">
        <v>160</v>
      </c>
      <c r="P71" s="9" t="s">
        <v>161</v>
      </c>
      <c r="Q71" s="9" t="s">
        <v>160</v>
      </c>
      <c r="S71" s="9" t="s">
        <v>160</v>
      </c>
      <c r="T71" s="9" t="s">
        <v>161</v>
      </c>
      <c r="AO71">
        <f t="shared" si="7"/>
        <v>10</v>
      </c>
      <c r="AP71">
        <f t="shared" si="8"/>
        <v>5</v>
      </c>
      <c r="AS71" s="48">
        <f t="shared" si="4"/>
        <v>0</v>
      </c>
    </row>
    <row r="72">
      <c r="A72" s="62">
        <v>40637.0</v>
      </c>
      <c r="C72" s="63"/>
      <c r="D72" s="63"/>
      <c r="E72" s="63"/>
      <c r="H72" s="9" t="s">
        <v>162</v>
      </c>
      <c r="J72" s="9" t="s">
        <v>162</v>
      </c>
      <c r="K72" s="9" t="s">
        <v>162</v>
      </c>
      <c r="M72" s="9" t="s">
        <v>162</v>
      </c>
      <c r="O72" s="9" t="s">
        <v>162</v>
      </c>
      <c r="P72" s="9" t="s">
        <v>162</v>
      </c>
      <c r="R72" s="9" t="s">
        <v>162</v>
      </c>
      <c r="S72" s="9" t="s">
        <v>162</v>
      </c>
      <c r="T72" s="9" t="s">
        <v>162</v>
      </c>
      <c r="Y72" s="9" t="s">
        <v>162</v>
      </c>
      <c r="AO72">
        <f t="shared" si="7"/>
        <v>10</v>
      </c>
      <c r="AP72">
        <f t="shared" si="8"/>
        <v>0</v>
      </c>
      <c r="AS72" s="48">
        <f t="shared" si="4"/>
        <v>0</v>
      </c>
    </row>
    <row r="73">
      <c r="A73" s="62">
        <v>40644.0</v>
      </c>
      <c r="C73" s="63"/>
      <c r="D73" s="63"/>
      <c r="E73" s="63"/>
      <c r="H73" s="9" t="s">
        <v>161</v>
      </c>
      <c r="J73" s="9" t="s">
        <v>161</v>
      </c>
      <c r="K73" s="9" t="s">
        <v>161</v>
      </c>
      <c r="L73" s="9" t="s">
        <v>160</v>
      </c>
      <c r="M73" s="9" t="s">
        <v>161</v>
      </c>
      <c r="O73" s="9" t="s">
        <v>160</v>
      </c>
      <c r="R73" s="9" t="s">
        <v>160</v>
      </c>
      <c r="S73" s="9" t="s">
        <v>161</v>
      </c>
      <c r="T73" s="9" t="s">
        <v>160</v>
      </c>
      <c r="Y73" s="9" t="s">
        <v>160</v>
      </c>
      <c r="AO73">
        <f t="shared" si="7"/>
        <v>10</v>
      </c>
      <c r="AP73">
        <f t="shared" si="8"/>
        <v>5</v>
      </c>
      <c r="AS73" s="48">
        <f t="shared" si="4"/>
        <v>0</v>
      </c>
    </row>
    <row r="74">
      <c r="A74" s="64">
        <v>40651.0</v>
      </c>
      <c r="C74" s="63"/>
      <c r="D74" s="63"/>
      <c r="E74" s="63"/>
      <c r="H74" s="9" t="s">
        <v>160</v>
      </c>
      <c r="J74" s="9" t="s">
        <v>160</v>
      </c>
      <c r="K74" s="9" t="s">
        <v>161</v>
      </c>
      <c r="L74" s="9" t="s">
        <v>161</v>
      </c>
      <c r="M74" s="9"/>
      <c r="N74" s="9" t="s">
        <v>160</v>
      </c>
      <c r="O74" s="9" t="s">
        <v>160</v>
      </c>
      <c r="P74" s="9" t="s">
        <v>160</v>
      </c>
      <c r="R74" s="9" t="s">
        <v>161</v>
      </c>
      <c r="S74" s="9" t="s">
        <v>161</v>
      </c>
      <c r="T74" s="9" t="s">
        <v>161</v>
      </c>
      <c r="AO74">
        <f t="shared" si="7"/>
        <v>10</v>
      </c>
      <c r="AP74">
        <f t="shared" si="8"/>
        <v>5</v>
      </c>
      <c r="AS74" s="48">
        <f t="shared" si="4"/>
        <v>0</v>
      </c>
    </row>
    <row r="75">
      <c r="A75" s="52"/>
      <c r="B75" s="57"/>
      <c r="C75" s="53"/>
      <c r="D75" s="53"/>
      <c r="E75" s="53"/>
      <c r="F75" s="54"/>
      <c r="G75" s="54"/>
      <c r="H75" s="54"/>
      <c r="I75" s="54"/>
      <c r="J75" s="54"/>
      <c r="K75" s="54"/>
      <c r="L75" s="54"/>
      <c r="M75" s="65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48">
        <f t="shared" si="4"/>
        <v>0</v>
      </c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  <c r="ED75" s="54"/>
      <c r="EE75" s="54"/>
      <c r="EF75" s="54"/>
      <c r="EG75" s="54"/>
      <c r="EH75" s="54"/>
      <c r="EI75" s="54"/>
      <c r="EJ75" s="54"/>
      <c r="EK75" s="54"/>
      <c r="EL75" s="54"/>
      <c r="EM75" s="54"/>
      <c r="EN75" s="54"/>
      <c r="EO75" s="54"/>
      <c r="EP75" s="54"/>
      <c r="EQ75" s="54"/>
      <c r="ER75" s="54"/>
      <c r="ES75" s="54"/>
      <c r="ET75" s="54"/>
      <c r="EU75" s="54"/>
      <c r="EV75" s="54"/>
      <c r="EW75" s="54"/>
      <c r="EX75" s="54"/>
      <c r="EY75" s="54"/>
      <c r="EZ75" s="54"/>
      <c r="FA75" s="54"/>
      <c r="FB75" s="54"/>
      <c r="FC75" s="54"/>
      <c r="FD75" s="54"/>
      <c r="FE75" s="54"/>
      <c r="FF75" s="54"/>
      <c r="FG75" s="54"/>
      <c r="FH75" s="54"/>
      <c r="FI75" s="54"/>
      <c r="FJ75" s="54"/>
      <c r="FK75" s="54"/>
      <c r="FL75" s="54"/>
      <c r="FM75" s="54"/>
      <c r="FN75" s="54"/>
      <c r="FO75" s="54"/>
      <c r="FP75" s="54"/>
      <c r="FQ75" s="54"/>
      <c r="FR75" s="54"/>
      <c r="FS75" s="54"/>
      <c r="FT75" s="54"/>
      <c r="FU75" s="54"/>
      <c r="FV75" s="54"/>
      <c r="FW75" s="54"/>
      <c r="FX75" s="54"/>
      <c r="FY75" s="54"/>
      <c r="FZ75" s="54"/>
      <c r="GA75" s="54"/>
      <c r="GB75" s="54"/>
      <c r="GC75" s="54"/>
      <c r="GD75" s="54"/>
      <c r="GE75" s="54"/>
      <c r="GF75" s="54"/>
      <c r="GG75" s="54"/>
      <c r="GH75" s="54"/>
      <c r="GI75" s="54"/>
      <c r="GJ75" s="54"/>
      <c r="GK75" s="54"/>
      <c r="GL75" s="54"/>
      <c r="GM75" s="54"/>
      <c r="GN75" s="54"/>
      <c r="GO75" s="54"/>
      <c r="GP75" s="54"/>
      <c r="GQ75" s="54"/>
      <c r="GR75" s="54"/>
      <c r="GS75" s="54"/>
      <c r="GT75" s="54"/>
      <c r="GU75" s="54"/>
      <c r="GV75" s="54"/>
      <c r="GW75" s="54"/>
      <c r="GX75" s="54"/>
      <c r="GY75" s="54"/>
      <c r="GZ75" s="54"/>
      <c r="HA75" s="54"/>
      <c r="HB75" s="54"/>
      <c r="HC75" s="54"/>
      <c r="HD75" s="54"/>
      <c r="HE75" s="54"/>
      <c r="HF75" s="54"/>
      <c r="HG75" s="54"/>
      <c r="HH75" s="54"/>
      <c r="HI75" s="54"/>
      <c r="HJ75" s="54"/>
      <c r="HK75" s="54"/>
      <c r="HL75" s="54"/>
      <c r="HM75" s="54"/>
      <c r="HN75" s="54"/>
      <c r="HO75" s="54"/>
      <c r="HP75" s="54"/>
      <c r="HQ75" s="54"/>
      <c r="HR75" s="54"/>
      <c r="HS75" s="54"/>
      <c r="HT75" s="54"/>
      <c r="HU75" s="54"/>
      <c r="HV75" s="54"/>
      <c r="HW75" s="54"/>
      <c r="HX75" s="54"/>
      <c r="HY75" s="54"/>
      <c r="HZ75" s="54"/>
      <c r="IA75" s="54"/>
      <c r="IB75" s="54"/>
      <c r="IC75" s="54"/>
      <c r="ID75" s="54"/>
      <c r="IE75" s="54"/>
      <c r="IF75" s="54"/>
      <c r="IG75" s="54"/>
      <c r="IH75" s="54"/>
      <c r="II75" s="54"/>
      <c r="IJ75" s="54"/>
      <c r="IK75" s="54"/>
      <c r="IL75" s="54"/>
      <c r="IM75" s="54"/>
      <c r="IN75" s="54"/>
      <c r="IO75" s="54"/>
      <c r="IP75" s="54"/>
      <c r="IQ75" s="54"/>
      <c r="IR75" s="54"/>
      <c r="IS75" s="54"/>
      <c r="IT75" s="54"/>
      <c r="IU75" s="54"/>
      <c r="IV75" s="54"/>
      <c r="IW75" s="54"/>
      <c r="IX75" s="54"/>
      <c r="IY75" s="54"/>
      <c r="IZ75" s="54"/>
      <c r="JA75" s="54"/>
      <c r="JB75" s="54"/>
      <c r="JC75" s="54"/>
      <c r="JD75" s="54"/>
      <c r="JE75" s="54"/>
      <c r="JF75" s="54"/>
      <c r="JG75" s="54"/>
      <c r="JH75" s="54"/>
      <c r="JI75" s="54"/>
      <c r="JJ75" s="54"/>
      <c r="JK75" s="54"/>
      <c r="JL75" s="54"/>
      <c r="JM75" s="54"/>
      <c r="JN75" s="54"/>
      <c r="JO75" s="54"/>
      <c r="JP75" s="54"/>
      <c r="JQ75" s="54"/>
      <c r="JR75" s="54"/>
      <c r="JS75" s="54"/>
      <c r="JT75" s="54"/>
      <c r="JU75" s="54"/>
      <c r="JV75" s="54"/>
      <c r="JW75" s="54"/>
      <c r="JX75" s="54"/>
      <c r="JY75" s="54"/>
      <c r="JZ75" s="54"/>
      <c r="KA75" s="54"/>
      <c r="KB75" s="54"/>
      <c r="KC75" s="54"/>
      <c r="KD75" s="54"/>
      <c r="KE75" s="54"/>
      <c r="KF75" s="54"/>
      <c r="KG75" s="54"/>
      <c r="KH75" s="54"/>
      <c r="KI75" s="54"/>
      <c r="KJ75" s="54"/>
      <c r="KK75" s="54"/>
      <c r="KL75" s="54"/>
      <c r="KM75" s="54"/>
      <c r="KN75" s="54"/>
      <c r="KO75" s="54"/>
      <c r="KP75" s="54"/>
      <c r="KQ75" s="54"/>
      <c r="KR75" s="54"/>
      <c r="KS75" s="54"/>
      <c r="KT75" s="54"/>
      <c r="KU75" s="54"/>
      <c r="KV75" s="54"/>
      <c r="KW75" s="54"/>
      <c r="KX75" s="54"/>
      <c r="KY75" s="54"/>
      <c r="KZ75" s="54"/>
      <c r="LA75" s="54"/>
      <c r="LB75" s="54"/>
      <c r="LC75" s="54"/>
      <c r="LD75" s="54"/>
      <c r="LE75" s="54"/>
      <c r="LF75" s="54"/>
      <c r="LG75" s="54"/>
      <c r="LH75" s="54"/>
      <c r="LI75" s="54"/>
      <c r="LJ75" s="54"/>
      <c r="LK75" s="54"/>
      <c r="LL75" s="54"/>
      <c r="LM75" s="54"/>
      <c r="LN75" s="54"/>
      <c r="LO75" s="54"/>
      <c r="LP75" s="54"/>
      <c r="LQ75" s="54"/>
      <c r="LR75" s="54"/>
      <c r="LS75" s="54"/>
      <c r="LT75" s="54"/>
      <c r="LU75" s="54"/>
      <c r="LV75" s="54"/>
      <c r="LW75" s="54"/>
      <c r="LX75" s="54"/>
      <c r="LY75" s="54"/>
      <c r="LZ75" s="54"/>
      <c r="MA75" s="54"/>
      <c r="MB75" s="54"/>
      <c r="MC75" s="54"/>
      <c r="MD75" s="54"/>
      <c r="ME75" s="54"/>
      <c r="MF75" s="54"/>
      <c r="MG75" s="54"/>
      <c r="MH75" s="54"/>
      <c r="MI75" s="54"/>
      <c r="MJ75" s="54"/>
      <c r="MK75" s="54"/>
      <c r="ML75" s="54"/>
      <c r="MM75" s="54"/>
      <c r="MN75" s="54"/>
      <c r="MO75" s="54"/>
      <c r="MP75" s="54"/>
      <c r="MQ75" s="54"/>
      <c r="MR75" s="54"/>
      <c r="MS75" s="54"/>
      <c r="MT75" s="54"/>
      <c r="MU75" s="54"/>
      <c r="MV75" s="54"/>
      <c r="MW75" s="54"/>
      <c r="MX75" s="54"/>
      <c r="MY75" s="54"/>
      <c r="MZ75" s="54"/>
      <c r="NA75" s="54"/>
      <c r="NB75" s="54"/>
      <c r="NC75" s="54"/>
      <c r="ND75" s="54"/>
      <c r="NE75" s="54"/>
      <c r="NF75" s="54"/>
      <c r="NG75" s="54"/>
      <c r="NH75" s="54"/>
      <c r="NI75" s="54"/>
      <c r="NJ75" s="54"/>
      <c r="NK75" s="54"/>
      <c r="NL75" s="54"/>
      <c r="NM75" s="54"/>
      <c r="NN75" s="54"/>
      <c r="NO75" s="54"/>
      <c r="NP75" s="54"/>
      <c r="NQ75" s="54"/>
      <c r="NR75" s="54"/>
      <c r="NS75" s="54"/>
      <c r="NT75" s="54"/>
      <c r="NU75" s="54"/>
      <c r="NV75" s="54"/>
      <c r="NW75" s="54"/>
      <c r="NX75" s="54"/>
      <c r="NY75" s="54"/>
      <c r="NZ75" s="54"/>
      <c r="OA75" s="54"/>
      <c r="OB75" s="54"/>
      <c r="OC75" s="54"/>
      <c r="OD75" s="54"/>
      <c r="OE75" s="54"/>
      <c r="OF75" s="54"/>
      <c r="OG75" s="54"/>
      <c r="OH75" s="54"/>
      <c r="OI75" s="54"/>
      <c r="OJ75" s="54"/>
      <c r="OK75" s="54"/>
      <c r="OL75" s="54"/>
      <c r="OM75" s="54"/>
      <c r="ON75" s="54"/>
      <c r="OO75" s="54"/>
      <c r="OP75" s="54"/>
      <c r="OQ75" s="54"/>
      <c r="OR75" s="54"/>
      <c r="OS75" s="54"/>
      <c r="OT75" s="54"/>
      <c r="OU75" s="54"/>
      <c r="OV75" s="54"/>
      <c r="OW75" s="54"/>
      <c r="OX75" s="54"/>
      <c r="OY75" s="54"/>
      <c r="OZ75" s="54"/>
      <c r="PA75" s="54"/>
      <c r="PB75" s="54"/>
      <c r="PC75" s="54"/>
      <c r="PD75" s="54"/>
      <c r="PE75" s="54"/>
      <c r="PF75" s="54"/>
      <c r="PG75" s="54"/>
      <c r="PH75" s="54"/>
      <c r="PI75" s="54"/>
      <c r="PJ75" s="54"/>
      <c r="PK75" s="54"/>
      <c r="PL75" s="54"/>
      <c r="PM75" s="54"/>
      <c r="PN75" s="54"/>
      <c r="PO75" s="54"/>
      <c r="PP75" s="54"/>
      <c r="PQ75" s="54"/>
      <c r="PR75" s="54"/>
      <c r="PS75" s="54"/>
      <c r="PT75" s="54"/>
      <c r="PU75" s="54"/>
      <c r="PV75" s="54"/>
      <c r="PW75" s="54"/>
      <c r="PX75" s="54"/>
      <c r="PY75" s="54"/>
      <c r="PZ75" s="54"/>
      <c r="QA75" s="54"/>
      <c r="QB75" s="54"/>
      <c r="QC75" s="54"/>
      <c r="QD75" s="54"/>
      <c r="QE75" s="54"/>
      <c r="QF75" s="54"/>
      <c r="QG75" s="54"/>
      <c r="QH75" s="54"/>
      <c r="QI75" s="54"/>
      <c r="QJ75" s="54"/>
      <c r="QK75" s="54"/>
      <c r="QL75" s="54"/>
      <c r="QM75" s="54"/>
      <c r="QN75" s="54"/>
      <c r="QO75" s="54"/>
      <c r="QP75" s="54"/>
      <c r="QQ75" s="54"/>
      <c r="QR75" s="54"/>
      <c r="QS75" s="54"/>
      <c r="QT75" s="54"/>
      <c r="QU75" s="54"/>
      <c r="QV75" s="54"/>
      <c r="QW75" s="54"/>
      <c r="QX75" s="54"/>
      <c r="QY75" s="54"/>
      <c r="QZ75" s="54"/>
      <c r="RA75" s="54"/>
      <c r="RB75" s="54"/>
      <c r="RC75" s="54"/>
      <c r="RD75" s="54"/>
      <c r="RE75" s="54"/>
      <c r="RF75" s="54"/>
      <c r="RG75" s="54"/>
      <c r="RH75" s="54"/>
      <c r="RI75" s="54"/>
      <c r="RJ75" s="54"/>
      <c r="RK75" s="54"/>
      <c r="RL75" s="54"/>
      <c r="RM75" s="54"/>
      <c r="RN75" s="54"/>
      <c r="RO75" s="54"/>
      <c r="RP75" s="54"/>
      <c r="RQ75" s="54"/>
      <c r="RR75" s="54"/>
      <c r="RS75" s="54"/>
      <c r="RT75" s="54"/>
      <c r="RU75" s="54"/>
      <c r="RV75" s="54"/>
      <c r="RW75" s="54"/>
      <c r="RX75" s="54"/>
      <c r="RY75" s="54"/>
      <c r="RZ75" s="54"/>
      <c r="SA75" s="54"/>
      <c r="SB75" s="54"/>
      <c r="SC75" s="54"/>
      <c r="SD75" s="54"/>
      <c r="SE75" s="54"/>
      <c r="SF75" s="54"/>
      <c r="SG75" s="54"/>
      <c r="SH75" s="54"/>
      <c r="SI75" s="54"/>
      <c r="SJ75" s="54"/>
      <c r="SK75" s="54"/>
      <c r="SL75" s="54"/>
      <c r="SM75" s="54"/>
      <c r="SN75" s="54"/>
      <c r="SO75" s="54"/>
      <c r="SP75" s="54"/>
      <c r="SQ75" s="54"/>
      <c r="SR75" s="54"/>
      <c r="SS75" s="54"/>
      <c r="ST75" s="54"/>
      <c r="SU75" s="54"/>
      <c r="SV75" s="54"/>
      <c r="SW75" s="54"/>
      <c r="SX75" s="54"/>
      <c r="SY75" s="54"/>
      <c r="SZ75" s="54"/>
      <c r="TA75" s="54"/>
      <c r="TB75" s="54"/>
      <c r="TC75" s="54"/>
      <c r="TD75" s="54"/>
      <c r="TE75" s="54"/>
      <c r="TF75" s="54"/>
      <c r="TG75" s="54"/>
      <c r="TH75" s="54"/>
      <c r="TI75" s="54"/>
      <c r="TJ75" s="54"/>
      <c r="TK75" s="54"/>
      <c r="TL75" s="54"/>
      <c r="TM75" s="54"/>
      <c r="TN75" s="54"/>
      <c r="TO75" s="54"/>
      <c r="TP75" s="54"/>
      <c r="TQ75" s="54"/>
      <c r="TR75" s="54"/>
      <c r="TS75" s="54"/>
      <c r="TT75" s="54"/>
      <c r="TU75" s="54"/>
      <c r="TV75" s="54"/>
      <c r="TW75" s="54"/>
      <c r="TX75" s="54"/>
      <c r="TY75" s="54"/>
      <c r="TZ75" s="54"/>
      <c r="UA75" s="54"/>
      <c r="UB75" s="54"/>
      <c r="UC75" s="54"/>
      <c r="UD75" s="54"/>
      <c r="UE75" s="54"/>
      <c r="UF75" s="54"/>
      <c r="UG75" s="54"/>
      <c r="UH75" s="54"/>
      <c r="UI75" s="54"/>
      <c r="UJ75" s="54"/>
      <c r="UK75" s="54"/>
      <c r="UL75" s="54"/>
      <c r="UM75" s="54"/>
      <c r="UN75" s="54"/>
      <c r="UO75" s="54"/>
      <c r="UP75" s="54"/>
      <c r="UQ75" s="54"/>
      <c r="UR75" s="54"/>
      <c r="US75" s="54"/>
      <c r="UT75" s="54"/>
      <c r="UU75" s="54"/>
      <c r="UV75" s="54"/>
      <c r="UW75" s="54"/>
      <c r="UX75" s="54"/>
      <c r="UY75" s="54"/>
      <c r="UZ75" s="54"/>
      <c r="VA75" s="54"/>
      <c r="VB75" s="54"/>
      <c r="VC75" s="54"/>
      <c r="VD75" s="54"/>
      <c r="VE75" s="54"/>
      <c r="VF75" s="54"/>
      <c r="VG75" s="54"/>
      <c r="VH75" s="54"/>
      <c r="VI75" s="54"/>
      <c r="VJ75" s="54"/>
      <c r="VK75" s="54"/>
      <c r="VL75" s="54"/>
      <c r="VM75" s="54"/>
      <c r="VN75" s="54"/>
      <c r="VO75" s="54"/>
      <c r="VP75" s="54"/>
      <c r="VQ75" s="54"/>
      <c r="VR75" s="54"/>
      <c r="VS75" s="54"/>
      <c r="VT75" s="54"/>
      <c r="VU75" s="54"/>
      <c r="VV75" s="54"/>
      <c r="VW75" s="54"/>
      <c r="VX75" s="54"/>
      <c r="VY75" s="54"/>
      <c r="VZ75" s="54"/>
      <c r="WA75" s="54"/>
      <c r="WB75" s="54"/>
      <c r="WC75" s="54"/>
      <c r="WD75" s="54"/>
      <c r="WE75" s="54"/>
      <c r="WF75" s="54"/>
      <c r="WG75" s="54"/>
      <c r="WH75" s="54"/>
      <c r="WI75" s="54"/>
      <c r="WJ75" s="54"/>
      <c r="WK75" s="54"/>
      <c r="WL75" s="54"/>
      <c r="WM75" s="54"/>
      <c r="WN75" s="54"/>
      <c r="WO75" s="54"/>
      <c r="WP75" s="54"/>
      <c r="WQ75" s="54"/>
      <c r="WR75" s="54"/>
      <c r="WS75" s="54"/>
      <c r="WT75" s="54"/>
      <c r="WU75" s="54"/>
      <c r="WV75" s="54"/>
      <c r="WW75" s="54"/>
      <c r="WX75" s="54"/>
      <c r="WY75" s="54"/>
      <c r="WZ75" s="54"/>
      <c r="XA75" s="54"/>
      <c r="XB75" s="54"/>
      <c r="XC75" s="54"/>
      <c r="XD75" s="54"/>
      <c r="XE75" s="54"/>
      <c r="XF75" s="54"/>
      <c r="XG75" s="54"/>
      <c r="XH75" s="54"/>
      <c r="XI75" s="54"/>
      <c r="XJ75" s="54"/>
      <c r="XK75" s="54"/>
      <c r="XL75" s="54"/>
      <c r="XM75" s="54"/>
      <c r="XN75" s="54"/>
      <c r="XO75" s="54"/>
      <c r="XP75" s="54"/>
      <c r="XQ75" s="54"/>
      <c r="XR75" s="54"/>
      <c r="XS75" s="54"/>
      <c r="XT75" s="54"/>
      <c r="XU75" s="54"/>
      <c r="XV75" s="54"/>
      <c r="XW75" s="54"/>
      <c r="XX75" s="54"/>
      <c r="XY75" s="54"/>
      <c r="XZ75" s="54"/>
      <c r="YA75" s="54"/>
      <c r="YB75" s="54"/>
      <c r="YC75" s="54"/>
      <c r="YD75" s="54"/>
      <c r="YE75" s="54"/>
      <c r="YF75" s="54"/>
      <c r="YG75" s="54"/>
      <c r="YH75" s="54"/>
      <c r="YI75" s="54"/>
      <c r="YJ75" s="54"/>
      <c r="YK75" s="54"/>
      <c r="YL75" s="54"/>
      <c r="YM75" s="54"/>
      <c r="YN75" s="54"/>
      <c r="YO75" s="54"/>
      <c r="YP75" s="54"/>
      <c r="YQ75" s="54"/>
      <c r="YR75" s="54"/>
      <c r="YS75" s="54"/>
      <c r="YT75" s="54"/>
      <c r="YU75" s="54"/>
      <c r="YV75" s="54"/>
      <c r="YW75" s="54"/>
      <c r="YX75" s="54"/>
      <c r="YY75" s="54"/>
      <c r="YZ75" s="54"/>
      <c r="ZA75" s="54"/>
      <c r="ZB75" s="54"/>
      <c r="ZC75" s="54"/>
      <c r="ZD75" s="54"/>
      <c r="ZE75" s="54"/>
      <c r="ZF75" s="54"/>
      <c r="ZG75" s="54"/>
      <c r="ZH75" s="54"/>
      <c r="ZI75" s="54"/>
      <c r="ZJ75" s="54"/>
      <c r="ZK75" s="54"/>
      <c r="ZL75" s="54"/>
      <c r="ZM75" s="54"/>
      <c r="ZN75" s="54"/>
      <c r="ZO75" s="54"/>
      <c r="ZP75" s="54"/>
      <c r="ZQ75" s="54"/>
      <c r="ZR75" s="54"/>
      <c r="ZS75" s="54"/>
      <c r="ZT75" s="54"/>
      <c r="ZU75" s="54"/>
      <c r="ZV75" s="54"/>
      <c r="ZW75" s="54"/>
      <c r="ZX75" s="54"/>
      <c r="ZY75" s="54"/>
      <c r="ZZ75" s="54"/>
      <c r="AAA75" s="54"/>
      <c r="AAB75" s="54"/>
      <c r="AAC75" s="54"/>
      <c r="AAD75" s="54"/>
      <c r="AAE75" s="54"/>
      <c r="AAF75" s="54"/>
      <c r="AAG75" s="54"/>
      <c r="AAH75" s="54"/>
      <c r="AAI75" s="54"/>
      <c r="AAJ75" s="54"/>
      <c r="AAK75" s="54"/>
      <c r="AAL75" s="54"/>
      <c r="AAM75" s="54"/>
      <c r="AAN75" s="54"/>
      <c r="AAO75" s="54"/>
      <c r="AAP75" s="54"/>
      <c r="AAQ75" s="54"/>
      <c r="AAR75" s="54"/>
      <c r="AAS75" s="54"/>
      <c r="AAT75" s="54"/>
      <c r="AAU75" s="54"/>
      <c r="AAV75" s="54"/>
      <c r="AAW75" s="54"/>
      <c r="AAX75" s="54"/>
      <c r="AAY75" s="54"/>
      <c r="AAZ75" s="54"/>
      <c r="ABA75" s="54"/>
      <c r="ABB75" s="54"/>
      <c r="ABC75" s="54"/>
      <c r="ABD75" s="54"/>
      <c r="ABE75" s="54"/>
      <c r="ABF75" s="54"/>
      <c r="ABG75" s="54"/>
      <c r="ABH75" s="54"/>
      <c r="ABI75" s="54"/>
      <c r="ABJ75" s="54"/>
      <c r="ABK75" s="54"/>
      <c r="ABL75" s="54"/>
      <c r="ABM75" s="54"/>
      <c r="ABN75" s="54"/>
      <c r="ABO75" s="54"/>
      <c r="ABP75" s="54"/>
      <c r="ABQ75" s="54"/>
      <c r="ABR75" s="54"/>
      <c r="ABS75" s="54"/>
      <c r="ABT75" s="54"/>
      <c r="ABU75" s="54"/>
      <c r="ABV75" s="54"/>
      <c r="ABW75" s="54"/>
      <c r="ABX75" s="54"/>
      <c r="ABY75" s="54"/>
      <c r="ABZ75" s="54"/>
      <c r="ACA75" s="54"/>
      <c r="ACB75" s="54"/>
      <c r="ACC75" s="54"/>
      <c r="ACD75" s="54"/>
      <c r="ACE75" s="54"/>
      <c r="ACF75" s="54"/>
      <c r="ACG75" s="54"/>
      <c r="ACH75" s="54"/>
      <c r="ACI75" s="54"/>
      <c r="ACJ75" s="54"/>
      <c r="ACK75" s="54"/>
      <c r="ACL75" s="54"/>
      <c r="ACM75" s="54"/>
      <c r="ACN75" s="54"/>
      <c r="ACO75" s="54"/>
      <c r="ACP75" s="54"/>
      <c r="ACQ75" s="54"/>
      <c r="ACR75" s="54"/>
      <c r="ACS75" s="54"/>
      <c r="ACT75" s="54"/>
      <c r="ACU75" s="54"/>
      <c r="ACV75" s="54"/>
      <c r="ACW75" s="54"/>
      <c r="ACX75" s="54"/>
      <c r="ACY75" s="54"/>
      <c r="ACZ75" s="54"/>
      <c r="ADA75" s="54"/>
      <c r="ADB75" s="54"/>
      <c r="ADC75" s="54"/>
      <c r="ADD75" s="54"/>
      <c r="ADE75" s="54"/>
      <c r="ADF75" s="54"/>
      <c r="ADG75" s="54"/>
      <c r="ADH75" s="54"/>
      <c r="ADI75" s="54"/>
      <c r="ADJ75" s="54"/>
      <c r="ADK75" s="54"/>
      <c r="ADL75" s="54"/>
      <c r="ADM75" s="54"/>
      <c r="ADN75" s="54"/>
      <c r="ADO75" s="54"/>
      <c r="ADP75" s="54"/>
      <c r="ADQ75" s="54"/>
      <c r="ADR75" s="54"/>
      <c r="ADS75" s="54"/>
      <c r="ADT75" s="54"/>
      <c r="ADU75" s="54"/>
      <c r="ADV75" s="54"/>
      <c r="ADW75" s="54"/>
      <c r="ADX75" s="54"/>
      <c r="ADY75" s="54"/>
      <c r="ADZ75" s="54"/>
      <c r="AEA75" s="54"/>
      <c r="AEB75" s="54"/>
      <c r="AEC75" s="54"/>
      <c r="AED75" s="54"/>
      <c r="AEE75" s="54"/>
      <c r="AEF75" s="54"/>
      <c r="AEG75" s="54"/>
      <c r="AEH75" s="54"/>
      <c r="AEI75" s="54"/>
      <c r="AEJ75" s="54"/>
      <c r="AEK75" s="54"/>
      <c r="AEL75" s="54"/>
      <c r="AEM75" s="54"/>
      <c r="AEN75" s="54"/>
      <c r="AEO75" s="54"/>
      <c r="AEP75" s="54"/>
      <c r="AEQ75" s="54"/>
      <c r="AER75" s="54"/>
      <c r="AES75" s="54"/>
      <c r="AET75" s="54"/>
      <c r="AEU75" s="54"/>
      <c r="AEV75" s="54"/>
      <c r="AEW75" s="54"/>
      <c r="AEX75" s="54"/>
      <c r="AEY75" s="54"/>
      <c r="AEZ75" s="54"/>
      <c r="AFA75" s="54"/>
      <c r="AFB75" s="54"/>
      <c r="AFC75" s="54"/>
      <c r="AFD75" s="54"/>
      <c r="AFE75" s="54"/>
      <c r="AFF75" s="54"/>
      <c r="AFG75" s="54"/>
      <c r="AFH75" s="54"/>
      <c r="AFI75" s="54"/>
      <c r="AFJ75" s="54"/>
      <c r="AFK75" s="54"/>
      <c r="AFL75" s="54"/>
      <c r="AFM75" s="54"/>
      <c r="AFN75" s="54"/>
      <c r="AFO75" s="54"/>
      <c r="AFP75" s="54"/>
      <c r="AFQ75" s="54"/>
      <c r="AFR75" s="54"/>
      <c r="AFS75" s="54"/>
      <c r="AFT75" s="54"/>
      <c r="AFU75" s="54"/>
      <c r="AFV75" s="54"/>
      <c r="AFW75" s="54"/>
      <c r="AFX75" s="54"/>
      <c r="AFY75" s="54"/>
      <c r="AFZ75" s="54"/>
      <c r="AGA75" s="54"/>
      <c r="AGB75" s="54"/>
      <c r="AGC75" s="54"/>
      <c r="AGD75" s="54"/>
      <c r="AGE75" s="54"/>
      <c r="AGF75" s="54"/>
      <c r="AGG75" s="54"/>
      <c r="AGH75" s="54"/>
      <c r="AGI75" s="54"/>
      <c r="AGJ75" s="54"/>
      <c r="AGK75" s="54"/>
      <c r="AGL75" s="54"/>
      <c r="AGM75" s="54"/>
      <c r="AGN75" s="54"/>
      <c r="AGO75" s="54"/>
      <c r="AGP75" s="54"/>
      <c r="AGQ75" s="54"/>
      <c r="AGR75" s="54"/>
      <c r="AGS75" s="54"/>
      <c r="AGT75" s="54"/>
      <c r="AGU75" s="54"/>
      <c r="AGV75" s="54"/>
      <c r="AGW75" s="54"/>
      <c r="AGX75" s="54"/>
      <c r="AGY75" s="54"/>
      <c r="AGZ75" s="54"/>
      <c r="AHA75" s="54"/>
      <c r="AHB75" s="54"/>
      <c r="AHC75" s="54"/>
      <c r="AHD75" s="54"/>
      <c r="AHE75" s="54"/>
      <c r="AHF75" s="54"/>
      <c r="AHG75" s="54"/>
      <c r="AHH75" s="54"/>
      <c r="AHI75" s="54"/>
      <c r="AHJ75" s="54"/>
      <c r="AHK75" s="54"/>
      <c r="AHL75" s="54"/>
      <c r="AHM75" s="54"/>
      <c r="AHN75" s="54"/>
      <c r="AHO75" s="54"/>
      <c r="AHP75" s="54"/>
      <c r="AHQ75" s="54"/>
      <c r="AHR75" s="54"/>
      <c r="AHS75" s="54"/>
      <c r="AHT75" s="54"/>
      <c r="AHU75" s="54"/>
      <c r="AHV75" s="54"/>
      <c r="AHW75" s="54"/>
      <c r="AHX75" s="54"/>
      <c r="AHY75" s="54"/>
      <c r="AHZ75" s="54"/>
      <c r="AIA75" s="54"/>
      <c r="AIB75" s="54"/>
      <c r="AIC75" s="54"/>
      <c r="AID75" s="54"/>
      <c r="AIE75" s="54"/>
      <c r="AIF75" s="54"/>
      <c r="AIG75" s="54"/>
      <c r="AIH75" s="54"/>
      <c r="AII75" s="54"/>
      <c r="AIJ75" s="54"/>
      <c r="AIK75" s="54"/>
      <c r="AIL75" s="54"/>
      <c r="AIM75" s="54"/>
      <c r="AIN75" s="54"/>
      <c r="AIO75" s="54"/>
      <c r="AIP75" s="54"/>
      <c r="AIQ75" s="54"/>
      <c r="AIR75" s="54"/>
      <c r="AIS75" s="54"/>
      <c r="AIT75" s="54"/>
      <c r="AIU75" s="54"/>
      <c r="AIV75" s="54"/>
      <c r="AIW75" s="54"/>
      <c r="AIX75" s="54"/>
      <c r="AIY75" s="54"/>
      <c r="AIZ75" s="54"/>
      <c r="AJA75" s="54"/>
      <c r="AJB75" s="54"/>
      <c r="AJC75" s="54"/>
      <c r="AJD75" s="54"/>
      <c r="AJE75" s="54"/>
      <c r="AJF75" s="54"/>
      <c r="AJG75" s="54"/>
      <c r="AJH75" s="54"/>
      <c r="AJI75" s="54"/>
      <c r="AJJ75" s="54"/>
      <c r="AJK75" s="54"/>
      <c r="AJL75" s="54"/>
      <c r="AJM75" s="54"/>
      <c r="AJN75" s="54"/>
      <c r="AJO75" s="54"/>
      <c r="AJP75" s="54"/>
      <c r="AJQ75" s="54"/>
      <c r="AJR75" s="54"/>
      <c r="AJS75" s="54"/>
      <c r="AJT75" s="54"/>
      <c r="AJU75" s="54"/>
      <c r="AJV75" s="54"/>
      <c r="AJW75" s="54"/>
      <c r="AJX75" s="54"/>
      <c r="AJY75" s="54"/>
      <c r="AJZ75" s="54"/>
      <c r="AKA75" s="54"/>
      <c r="AKB75" s="54"/>
      <c r="AKC75" s="54"/>
      <c r="AKD75" s="54"/>
      <c r="AKE75" s="54"/>
      <c r="AKF75" s="54"/>
      <c r="AKG75" s="54"/>
      <c r="AKH75" s="54"/>
      <c r="AKI75" s="54"/>
      <c r="AKJ75" s="54"/>
      <c r="AKK75" s="54"/>
      <c r="AKL75" s="54"/>
      <c r="AKM75" s="54"/>
      <c r="AKN75" s="54"/>
      <c r="AKO75" s="54"/>
      <c r="AKP75" s="54"/>
      <c r="AKQ75" s="54"/>
      <c r="AKR75" s="54"/>
      <c r="AKS75" s="54"/>
      <c r="AKT75" s="54"/>
      <c r="AKU75" s="54"/>
      <c r="AKV75" s="54"/>
      <c r="AKW75" s="54"/>
      <c r="AKX75" s="54"/>
      <c r="AKY75" s="54"/>
      <c r="AKZ75" s="54"/>
      <c r="ALA75" s="54"/>
      <c r="ALB75" s="54"/>
      <c r="ALC75" s="54"/>
      <c r="ALD75" s="54"/>
      <c r="ALE75" s="54"/>
      <c r="ALF75" s="54"/>
      <c r="ALG75" s="54"/>
      <c r="ALH75" s="54"/>
      <c r="ALI75" s="54"/>
      <c r="ALJ75" s="54"/>
      <c r="ALK75" s="54"/>
      <c r="ALL75" s="54"/>
      <c r="ALM75" s="54"/>
      <c r="ALN75" s="54"/>
      <c r="ALO75" s="54"/>
      <c r="ALP75" s="54"/>
      <c r="ALQ75" s="54"/>
    </row>
    <row r="76">
      <c r="A76" s="66">
        <v>40665.0</v>
      </c>
      <c r="B76" s="46" t="s">
        <v>48</v>
      </c>
      <c r="C76" s="63"/>
      <c r="D76" s="63"/>
      <c r="E76" s="63"/>
      <c r="H76" s="9" t="s">
        <v>162</v>
      </c>
      <c r="I76" s="9" t="s">
        <v>162</v>
      </c>
      <c r="K76" s="9" t="s">
        <v>162</v>
      </c>
      <c r="L76" s="9" t="s">
        <v>162</v>
      </c>
      <c r="M76" s="9" t="s">
        <v>162</v>
      </c>
      <c r="O76" s="9" t="s">
        <v>162</v>
      </c>
      <c r="P76" s="9" t="s">
        <v>162</v>
      </c>
      <c r="R76" s="9" t="s">
        <v>162</v>
      </c>
      <c r="S76" s="9" t="s">
        <v>162</v>
      </c>
      <c r="T76" s="9" t="s">
        <v>162</v>
      </c>
      <c r="AO76">
        <f t="shared" ref="AO76:AO96" si="9">COUNTA(G76:AL76)</f>
        <v>10</v>
      </c>
      <c r="AP76">
        <f t="shared" ref="AP76:AP96" si="10">(COUNTIF(G76:AM76,"V"))</f>
        <v>0</v>
      </c>
      <c r="AS76" s="48">
        <f t="shared" si="4"/>
        <v>0</v>
      </c>
    </row>
    <row r="77">
      <c r="A77" s="66">
        <v>40672.0</v>
      </c>
      <c r="C77" s="63"/>
      <c r="D77" s="63"/>
      <c r="E77" s="63"/>
      <c r="H77" s="9" t="s">
        <v>160</v>
      </c>
      <c r="I77" s="9" t="s">
        <v>161</v>
      </c>
      <c r="J77" s="9" t="s">
        <v>160</v>
      </c>
      <c r="L77" s="9" t="s">
        <v>161</v>
      </c>
      <c r="M77" s="9" t="s">
        <v>160</v>
      </c>
      <c r="N77" s="9" t="s">
        <v>161</v>
      </c>
      <c r="O77" s="9" t="s">
        <v>160</v>
      </c>
      <c r="R77" s="9" t="s">
        <v>161</v>
      </c>
      <c r="S77" s="9" t="s">
        <v>161</v>
      </c>
      <c r="T77" s="9" t="s">
        <v>160</v>
      </c>
      <c r="AO77">
        <f t="shared" si="9"/>
        <v>10</v>
      </c>
      <c r="AP77">
        <f t="shared" si="10"/>
        <v>5</v>
      </c>
      <c r="AS77" s="48">
        <f t="shared" si="4"/>
        <v>0</v>
      </c>
      <c r="AZ77" s="35">
        <v>4.0</v>
      </c>
      <c r="BA77" s="35">
        <v>20.0</v>
      </c>
      <c r="BB77" s="35">
        <v>21.0</v>
      </c>
      <c r="BC77" s="35">
        <v>22.0</v>
      </c>
      <c r="BD77" s="35">
        <v>27.0</v>
      </c>
      <c r="BE77" s="35">
        <v>18.0</v>
      </c>
      <c r="BF77" s="35">
        <v>26.0</v>
      </c>
      <c r="BG77" s="35">
        <v>18.0</v>
      </c>
      <c r="BH77" s="35">
        <v>28.0</v>
      </c>
      <c r="BI77" s="35">
        <v>18.0</v>
      </c>
      <c r="BJ77" s="35">
        <v>0.0</v>
      </c>
      <c r="BK77" s="35">
        <v>11.0</v>
      </c>
      <c r="BL77" s="35">
        <v>23.0</v>
      </c>
      <c r="BM77" s="35">
        <v>14.0</v>
      </c>
      <c r="BN77" s="35">
        <v>3.0</v>
      </c>
      <c r="BO77" s="35">
        <v>4.0</v>
      </c>
      <c r="BP77" s="35">
        <v>4.0</v>
      </c>
      <c r="BQ77" s="35">
        <v>0.0</v>
      </c>
      <c r="BR77" s="35">
        <v>4.0</v>
      </c>
      <c r="BS77" s="35">
        <v>5.0</v>
      </c>
      <c r="BT77" s="35">
        <v>0.0</v>
      </c>
      <c r="BU77" s="35">
        <v>0.0</v>
      </c>
      <c r="BV77" s="35">
        <v>0.0</v>
      </c>
      <c r="BW77" s="35">
        <v>0.0</v>
      </c>
      <c r="BX77" s="35">
        <v>0.0</v>
      </c>
      <c r="BY77" s="35">
        <v>0.0</v>
      </c>
      <c r="BZ77" s="35">
        <v>0.0</v>
      </c>
      <c r="CA77" s="35">
        <v>0.0</v>
      </c>
      <c r="CB77" s="35">
        <v>0.0</v>
      </c>
      <c r="CC77" s="35">
        <v>0.0</v>
      </c>
    </row>
    <row r="78">
      <c r="A78" s="66">
        <v>40679.0</v>
      </c>
      <c r="C78" s="63"/>
      <c r="D78" s="63"/>
      <c r="E78" s="63"/>
      <c r="H78" s="9" t="s">
        <v>160</v>
      </c>
      <c r="I78" s="9" t="s">
        <v>160</v>
      </c>
      <c r="J78" s="9" t="s">
        <v>160</v>
      </c>
      <c r="L78" s="9" t="s">
        <v>161</v>
      </c>
      <c r="M78" s="9" t="s">
        <v>160</v>
      </c>
      <c r="O78" s="9" t="s">
        <v>161</v>
      </c>
      <c r="P78" s="9" t="s">
        <v>160</v>
      </c>
      <c r="R78" s="9" t="s">
        <v>161</v>
      </c>
      <c r="S78" s="9" t="s">
        <v>161</v>
      </c>
      <c r="V78" s="9" t="s">
        <v>161</v>
      </c>
      <c r="AO78">
        <f t="shared" si="9"/>
        <v>10</v>
      </c>
      <c r="AP78">
        <f t="shared" si="10"/>
        <v>5</v>
      </c>
      <c r="AS78" s="48">
        <f t="shared" si="4"/>
        <v>0</v>
      </c>
    </row>
    <row r="79">
      <c r="A79" s="66">
        <v>40686.0</v>
      </c>
      <c r="C79" s="63"/>
      <c r="D79" s="63"/>
      <c r="E79" s="63"/>
      <c r="H79" s="9" t="s">
        <v>161</v>
      </c>
      <c r="I79" s="9" t="s">
        <v>161</v>
      </c>
      <c r="J79" s="9" t="s">
        <v>161</v>
      </c>
      <c r="K79" s="9" t="s">
        <v>160</v>
      </c>
      <c r="L79" s="9" t="s">
        <v>160</v>
      </c>
      <c r="M79" s="9" t="s">
        <v>160</v>
      </c>
      <c r="O79" s="9" t="s">
        <v>160</v>
      </c>
      <c r="T79" s="9" t="s">
        <v>161</v>
      </c>
      <c r="U79" s="9" t="s">
        <v>160</v>
      </c>
      <c r="Y79" s="9" t="s">
        <v>161</v>
      </c>
      <c r="AO79">
        <f t="shared" si="9"/>
        <v>10</v>
      </c>
      <c r="AP79">
        <f t="shared" si="10"/>
        <v>5</v>
      </c>
      <c r="AS79" s="48">
        <f t="shared" si="4"/>
        <v>0</v>
      </c>
    </row>
    <row r="80">
      <c r="A80" s="66">
        <v>40693.0</v>
      </c>
      <c r="C80" s="63"/>
      <c r="D80" s="63"/>
      <c r="E80" s="63"/>
      <c r="H80" s="9" t="s">
        <v>162</v>
      </c>
      <c r="I80" s="9" t="s">
        <v>162</v>
      </c>
      <c r="J80" s="9" t="s">
        <v>162</v>
      </c>
      <c r="K80" s="9" t="s">
        <v>162</v>
      </c>
      <c r="L80" s="9" t="s">
        <v>162</v>
      </c>
      <c r="M80" s="9" t="s">
        <v>162</v>
      </c>
      <c r="P80" s="9" t="s">
        <v>162</v>
      </c>
      <c r="R80" s="9" t="s">
        <v>162</v>
      </c>
      <c r="S80" s="9" t="s">
        <v>162</v>
      </c>
      <c r="T80" s="9" t="s">
        <v>162</v>
      </c>
      <c r="AO80">
        <f t="shared" si="9"/>
        <v>10</v>
      </c>
      <c r="AP80">
        <f t="shared" si="10"/>
        <v>0</v>
      </c>
      <c r="AS80" s="48">
        <f t="shared" si="4"/>
        <v>0</v>
      </c>
    </row>
    <row r="81">
      <c r="A81" s="66">
        <v>40700.0</v>
      </c>
      <c r="C81" s="63"/>
      <c r="D81" s="63"/>
      <c r="E81" s="63"/>
      <c r="H81" s="9" t="s">
        <v>160</v>
      </c>
      <c r="I81" s="9" t="s">
        <v>160</v>
      </c>
      <c r="J81" s="9" t="s">
        <v>160</v>
      </c>
      <c r="K81" s="9" t="s">
        <v>160</v>
      </c>
      <c r="L81" s="9" t="s">
        <v>160</v>
      </c>
      <c r="M81" s="9" t="s">
        <v>161</v>
      </c>
      <c r="O81" s="9" t="s">
        <v>161</v>
      </c>
      <c r="P81" s="9" t="s">
        <v>161</v>
      </c>
      <c r="S81" s="9" t="s">
        <v>161</v>
      </c>
      <c r="T81" s="9" t="s">
        <v>161</v>
      </c>
      <c r="AO81">
        <f t="shared" si="9"/>
        <v>10</v>
      </c>
      <c r="AP81">
        <f t="shared" si="10"/>
        <v>5</v>
      </c>
      <c r="AS81" s="48">
        <f t="shared" si="4"/>
        <v>0</v>
      </c>
    </row>
    <row r="82">
      <c r="A82" s="66">
        <v>40707.0</v>
      </c>
      <c r="C82" s="63"/>
      <c r="D82" s="63"/>
      <c r="E82" s="63"/>
      <c r="H82" s="9" t="s">
        <v>161</v>
      </c>
      <c r="I82" s="9" t="s">
        <v>160</v>
      </c>
      <c r="J82" s="9" t="s">
        <v>161</v>
      </c>
      <c r="K82" s="9" t="s">
        <v>161</v>
      </c>
      <c r="L82" s="9" t="s">
        <v>161</v>
      </c>
      <c r="O82" s="9" t="s">
        <v>160</v>
      </c>
      <c r="P82" s="9" t="s">
        <v>160</v>
      </c>
      <c r="R82" s="9" t="s">
        <v>160</v>
      </c>
      <c r="S82" s="9" t="s">
        <v>161</v>
      </c>
      <c r="T82" s="9" t="s">
        <v>160</v>
      </c>
      <c r="AO82">
        <f t="shared" si="9"/>
        <v>10</v>
      </c>
      <c r="AP82">
        <f t="shared" si="10"/>
        <v>5</v>
      </c>
      <c r="AS82" s="48">
        <f t="shared" si="4"/>
        <v>0</v>
      </c>
    </row>
    <row r="83">
      <c r="A83" s="66">
        <v>40714.0</v>
      </c>
      <c r="C83" s="63"/>
      <c r="D83" s="63"/>
      <c r="E83" s="63"/>
      <c r="I83" s="9" t="s">
        <v>161</v>
      </c>
      <c r="J83" s="9" t="s">
        <v>160</v>
      </c>
      <c r="K83" s="9" t="s">
        <v>161</v>
      </c>
      <c r="L83" s="9" t="s">
        <v>161</v>
      </c>
      <c r="M83" s="9" t="s">
        <v>161</v>
      </c>
      <c r="O83" s="9" t="s">
        <v>160</v>
      </c>
      <c r="P83" s="9" t="s">
        <v>160</v>
      </c>
      <c r="R83" s="9" t="s">
        <v>160</v>
      </c>
      <c r="S83" s="9" t="s">
        <v>160</v>
      </c>
      <c r="T83" s="9" t="s">
        <v>161</v>
      </c>
      <c r="AO83">
        <f t="shared" si="9"/>
        <v>10</v>
      </c>
      <c r="AP83">
        <f t="shared" si="10"/>
        <v>5</v>
      </c>
      <c r="AS83" s="48">
        <f t="shared" si="4"/>
        <v>0</v>
      </c>
    </row>
    <row r="84">
      <c r="A84" s="66">
        <v>40721.0</v>
      </c>
      <c r="C84" s="63"/>
      <c r="D84" s="63"/>
      <c r="E84" s="63"/>
      <c r="H84" s="9" t="s">
        <v>160</v>
      </c>
      <c r="J84" s="9" t="s">
        <v>161</v>
      </c>
      <c r="K84" s="9" t="s">
        <v>161</v>
      </c>
      <c r="L84" s="9" t="s">
        <v>161</v>
      </c>
      <c r="M84" s="9" t="s">
        <v>160</v>
      </c>
      <c r="O84" s="9" t="s">
        <v>161</v>
      </c>
      <c r="R84" s="9" t="s">
        <v>161</v>
      </c>
      <c r="T84" s="9" t="s">
        <v>160</v>
      </c>
      <c r="V84" s="9" t="s">
        <v>160</v>
      </c>
      <c r="Y84" s="9" t="s">
        <v>160</v>
      </c>
      <c r="AO84">
        <f t="shared" si="9"/>
        <v>10</v>
      </c>
      <c r="AP84">
        <f t="shared" si="10"/>
        <v>5</v>
      </c>
      <c r="AS84" s="48">
        <f t="shared" si="4"/>
        <v>0</v>
      </c>
    </row>
    <row r="85">
      <c r="A85" s="66">
        <v>40728.0</v>
      </c>
      <c r="C85" s="63"/>
      <c r="D85" s="63"/>
      <c r="E85" s="63"/>
      <c r="H85" s="9" t="s">
        <v>161</v>
      </c>
      <c r="I85" s="9" t="s">
        <v>160</v>
      </c>
      <c r="J85" s="9" t="s">
        <v>161</v>
      </c>
      <c r="K85" s="9" t="s">
        <v>160</v>
      </c>
      <c r="L85" s="9" t="s">
        <v>160</v>
      </c>
      <c r="M85" s="9" t="s">
        <v>160</v>
      </c>
      <c r="N85" s="9" t="s">
        <v>160</v>
      </c>
      <c r="O85" s="9" t="s">
        <v>161</v>
      </c>
      <c r="R85" s="9" t="s">
        <v>161</v>
      </c>
      <c r="T85" s="9" t="s">
        <v>161</v>
      </c>
      <c r="AO85">
        <f t="shared" si="9"/>
        <v>10</v>
      </c>
      <c r="AP85">
        <f t="shared" si="10"/>
        <v>5</v>
      </c>
      <c r="AS85" s="48">
        <f t="shared" si="4"/>
        <v>0</v>
      </c>
    </row>
    <row r="86">
      <c r="A86" s="66">
        <v>40735.0</v>
      </c>
      <c r="C86" s="63"/>
      <c r="D86" s="63"/>
      <c r="E86" s="63"/>
      <c r="F86" s="9"/>
      <c r="G86" s="9" t="s">
        <v>162</v>
      </c>
      <c r="J86" s="9" t="s">
        <v>162</v>
      </c>
      <c r="K86" s="9" t="s">
        <v>162</v>
      </c>
      <c r="L86" s="9" t="s">
        <v>162</v>
      </c>
      <c r="M86" s="9" t="s">
        <v>162</v>
      </c>
      <c r="P86" s="9" t="s">
        <v>162</v>
      </c>
      <c r="S86" s="9" t="s">
        <v>162</v>
      </c>
      <c r="T86" s="9" t="s">
        <v>162</v>
      </c>
      <c r="Y86" s="9" t="s">
        <v>162</v>
      </c>
      <c r="AK86" s="9" t="s">
        <v>162</v>
      </c>
      <c r="AO86">
        <f t="shared" si="9"/>
        <v>10</v>
      </c>
      <c r="AP86">
        <f t="shared" si="10"/>
        <v>0</v>
      </c>
      <c r="AS86" s="48">
        <f t="shared" si="4"/>
        <v>0</v>
      </c>
    </row>
    <row r="87">
      <c r="A87" s="66">
        <v>40742.0</v>
      </c>
      <c r="C87" s="63"/>
      <c r="D87" s="63"/>
      <c r="E87" s="63"/>
      <c r="H87" s="9" t="s">
        <v>161</v>
      </c>
      <c r="I87" s="9" t="s">
        <v>161</v>
      </c>
      <c r="J87" s="9" t="s">
        <v>160</v>
      </c>
      <c r="K87" s="9" t="s">
        <v>160</v>
      </c>
      <c r="L87" s="9" t="s">
        <v>161</v>
      </c>
      <c r="M87" s="9" t="s">
        <v>161</v>
      </c>
      <c r="N87" s="9" t="s">
        <v>160</v>
      </c>
      <c r="O87" s="9" t="s">
        <v>160</v>
      </c>
      <c r="S87" s="9" t="s">
        <v>160</v>
      </c>
      <c r="T87" s="9" t="s">
        <v>161</v>
      </c>
      <c r="AO87">
        <f t="shared" si="9"/>
        <v>10</v>
      </c>
      <c r="AP87">
        <f t="shared" si="10"/>
        <v>5</v>
      </c>
      <c r="AS87" s="48">
        <f t="shared" si="4"/>
        <v>0</v>
      </c>
    </row>
    <row r="88">
      <c r="A88" s="66">
        <v>40749.0</v>
      </c>
      <c r="C88" s="63"/>
      <c r="D88" s="63"/>
      <c r="E88" s="63"/>
      <c r="H88" s="9" t="s">
        <v>161</v>
      </c>
      <c r="I88" s="9" t="s">
        <v>160</v>
      </c>
      <c r="J88" s="9" t="s">
        <v>161</v>
      </c>
      <c r="K88" s="9" t="s">
        <v>161</v>
      </c>
      <c r="N88" s="9" t="s">
        <v>160</v>
      </c>
      <c r="O88" s="9" t="s">
        <v>161</v>
      </c>
      <c r="P88" s="9" t="s">
        <v>160</v>
      </c>
      <c r="R88" s="9" t="s">
        <v>160</v>
      </c>
      <c r="S88" s="9" t="s">
        <v>160</v>
      </c>
      <c r="T88" s="9" t="s">
        <v>161</v>
      </c>
      <c r="AO88">
        <f t="shared" si="9"/>
        <v>10</v>
      </c>
      <c r="AP88">
        <f t="shared" si="10"/>
        <v>5</v>
      </c>
      <c r="AS88" s="48">
        <f t="shared" si="4"/>
        <v>0</v>
      </c>
    </row>
    <row r="89">
      <c r="A89" s="66">
        <v>40763.0</v>
      </c>
      <c r="C89" s="63"/>
      <c r="D89" s="63"/>
      <c r="E89" s="63"/>
      <c r="H89" s="9" t="s">
        <v>162</v>
      </c>
      <c r="I89" s="9" t="s">
        <v>162</v>
      </c>
      <c r="J89" s="9" t="s">
        <v>162</v>
      </c>
      <c r="K89" s="9" t="s">
        <v>162</v>
      </c>
      <c r="L89" s="9" t="s">
        <v>162</v>
      </c>
      <c r="N89" s="9" t="s">
        <v>162</v>
      </c>
      <c r="O89" s="9" t="s">
        <v>162</v>
      </c>
      <c r="T89" s="9" t="s">
        <v>162</v>
      </c>
      <c r="V89" s="9" t="s">
        <v>162</v>
      </c>
      <c r="W89" s="9" t="s">
        <v>162</v>
      </c>
      <c r="AO89">
        <f t="shared" si="9"/>
        <v>10</v>
      </c>
      <c r="AP89">
        <f t="shared" si="10"/>
        <v>0</v>
      </c>
      <c r="AS89" s="48">
        <f t="shared" si="4"/>
        <v>0</v>
      </c>
    </row>
    <row r="90">
      <c r="A90" s="66">
        <v>40771.0</v>
      </c>
      <c r="C90" s="63"/>
      <c r="D90" s="63"/>
      <c r="E90" s="63"/>
      <c r="I90" s="9" t="s">
        <v>161</v>
      </c>
      <c r="J90" s="9" t="s">
        <v>161</v>
      </c>
      <c r="M90" s="9" t="s">
        <v>160</v>
      </c>
      <c r="N90" s="9" t="s">
        <v>160</v>
      </c>
      <c r="O90" s="9" t="s">
        <v>160</v>
      </c>
      <c r="P90" s="9" t="s">
        <v>160</v>
      </c>
      <c r="T90" s="9" t="s">
        <v>161</v>
      </c>
      <c r="W90" s="9" t="s">
        <v>161</v>
      </c>
      <c r="AK90" s="9" t="s">
        <v>161</v>
      </c>
      <c r="AL90" s="9" t="s">
        <v>160</v>
      </c>
      <c r="AO90">
        <f t="shared" si="9"/>
        <v>10</v>
      </c>
      <c r="AP90">
        <f t="shared" si="10"/>
        <v>5</v>
      </c>
      <c r="AS90" s="48">
        <f t="shared" si="4"/>
        <v>0</v>
      </c>
    </row>
    <row r="91">
      <c r="A91" s="66">
        <v>40777.0</v>
      </c>
      <c r="C91" s="63"/>
      <c r="D91" s="63"/>
      <c r="E91" s="63"/>
      <c r="F91" s="9"/>
      <c r="G91" s="9" t="s">
        <v>160</v>
      </c>
      <c r="I91" s="9" t="s">
        <v>160</v>
      </c>
      <c r="J91" s="9" t="s">
        <v>161</v>
      </c>
      <c r="K91" s="9" t="s">
        <v>160</v>
      </c>
      <c r="M91" s="9" t="s">
        <v>161</v>
      </c>
      <c r="N91" s="9" t="s">
        <v>161</v>
      </c>
      <c r="O91" s="9" t="s">
        <v>160</v>
      </c>
      <c r="S91" s="9" t="s">
        <v>161</v>
      </c>
      <c r="T91" s="9" t="s">
        <v>161</v>
      </c>
      <c r="AK91" s="9" t="s">
        <v>160</v>
      </c>
      <c r="AO91">
        <f t="shared" si="9"/>
        <v>10</v>
      </c>
      <c r="AP91">
        <f t="shared" si="10"/>
        <v>5</v>
      </c>
      <c r="AS91" s="48">
        <f t="shared" si="4"/>
        <v>0</v>
      </c>
    </row>
    <row r="92">
      <c r="A92" s="66">
        <v>40784.0</v>
      </c>
      <c r="C92" s="63"/>
      <c r="D92" s="63"/>
      <c r="E92" s="63"/>
      <c r="J92" s="9" t="s">
        <v>161</v>
      </c>
      <c r="K92" s="9" t="s">
        <v>160</v>
      </c>
      <c r="L92" s="9" t="s">
        <v>160</v>
      </c>
      <c r="M92" s="9" t="s">
        <v>161</v>
      </c>
      <c r="N92" s="9" t="s">
        <v>160</v>
      </c>
      <c r="O92" s="9" t="s">
        <v>161</v>
      </c>
      <c r="S92" s="9" t="s">
        <v>160</v>
      </c>
      <c r="T92" s="9" t="s">
        <v>161</v>
      </c>
      <c r="Z92" s="9" t="s">
        <v>160</v>
      </c>
      <c r="AK92" s="9" t="s">
        <v>161</v>
      </c>
      <c r="AO92">
        <f t="shared" si="9"/>
        <v>10</v>
      </c>
      <c r="AP92">
        <f t="shared" si="10"/>
        <v>5</v>
      </c>
      <c r="AS92" s="48">
        <f t="shared" si="4"/>
        <v>0</v>
      </c>
    </row>
    <row r="93">
      <c r="A93" s="66">
        <v>40791.0</v>
      </c>
      <c r="C93" s="63"/>
      <c r="D93" s="63"/>
      <c r="E93" s="63"/>
      <c r="H93" s="9" t="s">
        <v>162</v>
      </c>
      <c r="K93" s="9" t="s">
        <v>162</v>
      </c>
      <c r="L93" s="9" t="s">
        <v>162</v>
      </c>
      <c r="M93" s="9" t="s">
        <v>162</v>
      </c>
      <c r="N93" s="9" t="s">
        <v>162</v>
      </c>
      <c r="O93" s="9" t="s">
        <v>162</v>
      </c>
      <c r="S93" s="9" t="s">
        <v>162</v>
      </c>
      <c r="Z93" s="9" t="s">
        <v>162</v>
      </c>
      <c r="AK93" s="9" t="s">
        <v>162</v>
      </c>
      <c r="AL93" s="9" t="s">
        <v>162</v>
      </c>
      <c r="AO93">
        <f t="shared" si="9"/>
        <v>10</v>
      </c>
      <c r="AP93">
        <f t="shared" si="10"/>
        <v>0</v>
      </c>
      <c r="AS93" s="48">
        <f t="shared" si="4"/>
        <v>0</v>
      </c>
    </row>
    <row r="94">
      <c r="A94" s="66">
        <v>40798.0</v>
      </c>
      <c r="C94" s="63"/>
      <c r="D94" s="63"/>
      <c r="E94" s="63"/>
      <c r="H94" s="9" t="s">
        <v>160</v>
      </c>
      <c r="J94" s="9" t="s">
        <v>161</v>
      </c>
      <c r="K94" s="9" t="s">
        <v>160</v>
      </c>
      <c r="L94" s="9" t="s">
        <v>161</v>
      </c>
      <c r="M94" s="9" t="s">
        <v>160</v>
      </c>
      <c r="O94" s="9" t="s">
        <v>161</v>
      </c>
      <c r="S94" s="9" t="s">
        <v>160</v>
      </c>
      <c r="T94" s="9" t="s">
        <v>161</v>
      </c>
      <c r="W94" s="9" t="s">
        <v>160</v>
      </c>
      <c r="Z94" s="9" t="s">
        <v>161</v>
      </c>
      <c r="AO94">
        <f t="shared" si="9"/>
        <v>10</v>
      </c>
      <c r="AP94">
        <f t="shared" si="10"/>
        <v>5</v>
      </c>
      <c r="AS94" s="48">
        <f t="shared" si="4"/>
        <v>0</v>
      </c>
    </row>
    <row r="95">
      <c r="A95" s="66">
        <v>40805.0</v>
      </c>
      <c r="C95" s="63"/>
      <c r="D95" s="63"/>
      <c r="E95" s="63"/>
      <c r="H95" s="9" t="s">
        <v>161</v>
      </c>
      <c r="J95" s="9" t="s">
        <v>160</v>
      </c>
      <c r="L95" s="9" t="s">
        <v>161</v>
      </c>
      <c r="M95" s="9" t="s">
        <v>161</v>
      </c>
      <c r="O95" s="9" t="s">
        <v>160</v>
      </c>
      <c r="S95" s="9" t="s">
        <v>160</v>
      </c>
      <c r="T95" s="9" t="s">
        <v>161</v>
      </c>
      <c r="Z95" s="9" t="s">
        <v>161</v>
      </c>
      <c r="AK95" s="9" t="s">
        <v>160</v>
      </c>
      <c r="AL95" s="9" t="s">
        <v>160</v>
      </c>
      <c r="AO95">
        <f t="shared" si="9"/>
        <v>10</v>
      </c>
      <c r="AP95">
        <f t="shared" si="10"/>
        <v>5</v>
      </c>
      <c r="AS95" s="48">
        <f t="shared" si="4"/>
        <v>0</v>
      </c>
    </row>
    <row r="96">
      <c r="A96" s="66">
        <v>40812.0</v>
      </c>
      <c r="C96" s="63"/>
      <c r="D96" s="63"/>
      <c r="E96" s="63"/>
      <c r="H96" s="9" t="s">
        <v>162</v>
      </c>
      <c r="J96" s="9" t="s">
        <v>162</v>
      </c>
      <c r="K96" s="9" t="s">
        <v>162</v>
      </c>
      <c r="L96" s="9" t="s">
        <v>162</v>
      </c>
      <c r="M96" s="9" t="s">
        <v>162</v>
      </c>
      <c r="N96" s="9" t="s">
        <v>162</v>
      </c>
      <c r="O96" s="9" t="s">
        <v>162</v>
      </c>
      <c r="S96" s="9" t="s">
        <v>162</v>
      </c>
      <c r="T96" s="9" t="s">
        <v>162</v>
      </c>
      <c r="Z96" s="9" t="s">
        <v>162</v>
      </c>
      <c r="AO96">
        <f t="shared" si="9"/>
        <v>10</v>
      </c>
      <c r="AP96">
        <f t="shared" si="10"/>
        <v>0</v>
      </c>
      <c r="AS96" s="48">
        <f t="shared" si="4"/>
        <v>0</v>
      </c>
    </row>
    <row r="97">
      <c r="A97" s="52"/>
      <c r="B97" s="57"/>
      <c r="C97" s="53"/>
      <c r="D97" s="53"/>
      <c r="E97" s="53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48">
        <f t="shared" si="4"/>
        <v>0</v>
      </c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/>
      <c r="EE97" s="54"/>
      <c r="EF97" s="54"/>
      <c r="EG97" s="54"/>
      <c r="EH97" s="54"/>
      <c r="EI97" s="54"/>
      <c r="EJ97" s="54"/>
      <c r="EK97" s="54"/>
      <c r="EL97" s="54"/>
      <c r="EM97" s="54"/>
      <c r="EN97" s="54"/>
      <c r="EO97" s="54"/>
      <c r="EP97" s="54"/>
      <c r="EQ97" s="54"/>
      <c r="ER97" s="54"/>
      <c r="ES97" s="54"/>
      <c r="ET97" s="54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/>
      <c r="FG97" s="54"/>
      <c r="FH97" s="54"/>
      <c r="FI97" s="54"/>
      <c r="FJ97" s="54"/>
      <c r="FK97" s="54"/>
      <c r="FL97" s="54"/>
      <c r="FM97" s="54"/>
      <c r="FN97" s="54"/>
      <c r="FO97" s="54"/>
      <c r="FP97" s="54"/>
      <c r="FQ97" s="54"/>
      <c r="FR97" s="54"/>
      <c r="FS97" s="54"/>
      <c r="FT97" s="54"/>
      <c r="FU97" s="54"/>
      <c r="FV97" s="54"/>
      <c r="FW97" s="54"/>
      <c r="FX97" s="54"/>
      <c r="FY97" s="54"/>
      <c r="FZ97" s="54"/>
      <c r="GA97" s="54"/>
      <c r="GB97" s="54"/>
      <c r="GC97" s="54"/>
      <c r="GD97" s="54"/>
      <c r="GE97" s="54"/>
      <c r="GF97" s="54"/>
      <c r="GG97" s="54"/>
      <c r="GH97" s="54"/>
      <c r="GI97" s="54"/>
      <c r="GJ97" s="54"/>
      <c r="GK97" s="54"/>
      <c r="GL97" s="54"/>
      <c r="GM97" s="54"/>
      <c r="GN97" s="54"/>
      <c r="GO97" s="54"/>
      <c r="GP97" s="54"/>
      <c r="GQ97" s="54"/>
      <c r="GR97" s="54"/>
      <c r="GS97" s="54"/>
      <c r="GT97" s="54"/>
      <c r="GU97" s="54"/>
      <c r="GV97" s="54"/>
      <c r="GW97" s="54"/>
      <c r="GX97" s="54"/>
      <c r="GY97" s="54"/>
      <c r="GZ97" s="54"/>
      <c r="HA97" s="54"/>
      <c r="HB97" s="54"/>
      <c r="HC97" s="54"/>
      <c r="HD97" s="54"/>
      <c r="HE97" s="54"/>
      <c r="HF97" s="54"/>
      <c r="HG97" s="54"/>
      <c r="HH97" s="54"/>
      <c r="HI97" s="54"/>
      <c r="HJ97" s="54"/>
      <c r="HK97" s="54"/>
      <c r="HL97" s="54"/>
      <c r="HM97" s="54"/>
      <c r="HN97" s="54"/>
      <c r="HO97" s="54"/>
      <c r="HP97" s="54"/>
      <c r="HQ97" s="54"/>
      <c r="HR97" s="54"/>
      <c r="HS97" s="54"/>
      <c r="HT97" s="54"/>
      <c r="HU97" s="54"/>
      <c r="HV97" s="54"/>
      <c r="HW97" s="54"/>
      <c r="HX97" s="54"/>
      <c r="HY97" s="54"/>
      <c r="HZ97" s="54"/>
      <c r="IA97" s="54"/>
      <c r="IB97" s="54"/>
      <c r="IC97" s="54"/>
      <c r="ID97" s="54"/>
      <c r="IE97" s="54"/>
      <c r="IF97" s="54"/>
      <c r="IG97" s="54"/>
      <c r="IH97" s="54"/>
      <c r="II97" s="54"/>
      <c r="IJ97" s="54"/>
      <c r="IK97" s="54"/>
      <c r="IL97" s="54"/>
      <c r="IM97" s="54"/>
      <c r="IN97" s="54"/>
      <c r="IO97" s="54"/>
      <c r="IP97" s="54"/>
      <c r="IQ97" s="54"/>
      <c r="IR97" s="54"/>
      <c r="IS97" s="54"/>
      <c r="IT97" s="54"/>
      <c r="IU97" s="54"/>
      <c r="IV97" s="54"/>
      <c r="IW97" s="54"/>
      <c r="IX97" s="54"/>
      <c r="IY97" s="54"/>
      <c r="IZ97" s="54"/>
      <c r="JA97" s="54"/>
      <c r="JB97" s="54"/>
      <c r="JC97" s="54"/>
      <c r="JD97" s="54"/>
      <c r="JE97" s="54"/>
      <c r="JF97" s="54"/>
      <c r="JG97" s="54"/>
      <c r="JH97" s="54"/>
      <c r="JI97" s="54"/>
      <c r="JJ97" s="54"/>
      <c r="JK97" s="54"/>
      <c r="JL97" s="54"/>
      <c r="JM97" s="54"/>
      <c r="JN97" s="54"/>
      <c r="JO97" s="54"/>
      <c r="JP97" s="54"/>
      <c r="JQ97" s="54"/>
      <c r="JR97" s="54"/>
      <c r="JS97" s="54"/>
      <c r="JT97" s="54"/>
      <c r="JU97" s="54"/>
      <c r="JV97" s="54"/>
      <c r="JW97" s="54"/>
      <c r="JX97" s="54"/>
      <c r="JY97" s="54"/>
      <c r="JZ97" s="54"/>
      <c r="KA97" s="54"/>
      <c r="KB97" s="54"/>
      <c r="KC97" s="54"/>
      <c r="KD97" s="54"/>
      <c r="KE97" s="54"/>
      <c r="KF97" s="54"/>
      <c r="KG97" s="54"/>
      <c r="KH97" s="54"/>
      <c r="KI97" s="54"/>
      <c r="KJ97" s="54"/>
      <c r="KK97" s="54"/>
      <c r="KL97" s="54"/>
      <c r="KM97" s="54"/>
      <c r="KN97" s="54"/>
      <c r="KO97" s="54"/>
      <c r="KP97" s="54"/>
      <c r="KQ97" s="54"/>
      <c r="KR97" s="54"/>
      <c r="KS97" s="54"/>
      <c r="KT97" s="54"/>
      <c r="KU97" s="54"/>
      <c r="KV97" s="54"/>
      <c r="KW97" s="54"/>
      <c r="KX97" s="54"/>
      <c r="KY97" s="54"/>
      <c r="KZ97" s="54"/>
      <c r="LA97" s="54"/>
      <c r="LB97" s="54"/>
      <c r="LC97" s="54"/>
      <c r="LD97" s="54"/>
      <c r="LE97" s="54"/>
      <c r="LF97" s="54"/>
      <c r="LG97" s="54"/>
      <c r="LH97" s="54"/>
      <c r="LI97" s="54"/>
      <c r="LJ97" s="54"/>
      <c r="LK97" s="54"/>
      <c r="LL97" s="54"/>
      <c r="LM97" s="54"/>
      <c r="LN97" s="54"/>
      <c r="LO97" s="54"/>
      <c r="LP97" s="54"/>
      <c r="LQ97" s="54"/>
      <c r="LR97" s="54"/>
      <c r="LS97" s="54"/>
      <c r="LT97" s="54"/>
      <c r="LU97" s="54"/>
      <c r="LV97" s="54"/>
      <c r="LW97" s="54"/>
      <c r="LX97" s="54"/>
      <c r="LY97" s="54"/>
      <c r="LZ97" s="54"/>
      <c r="MA97" s="54"/>
      <c r="MB97" s="54"/>
      <c r="MC97" s="54"/>
      <c r="MD97" s="54"/>
      <c r="ME97" s="54"/>
      <c r="MF97" s="54"/>
      <c r="MG97" s="54"/>
      <c r="MH97" s="54"/>
      <c r="MI97" s="54"/>
      <c r="MJ97" s="54"/>
      <c r="MK97" s="54"/>
      <c r="ML97" s="54"/>
      <c r="MM97" s="54"/>
      <c r="MN97" s="54"/>
      <c r="MO97" s="54"/>
      <c r="MP97" s="54"/>
      <c r="MQ97" s="54"/>
      <c r="MR97" s="54"/>
      <c r="MS97" s="54"/>
      <c r="MT97" s="54"/>
      <c r="MU97" s="54"/>
      <c r="MV97" s="54"/>
      <c r="MW97" s="54"/>
      <c r="MX97" s="54"/>
      <c r="MY97" s="54"/>
      <c r="MZ97" s="54"/>
      <c r="NA97" s="54"/>
      <c r="NB97" s="54"/>
      <c r="NC97" s="54"/>
      <c r="ND97" s="54"/>
      <c r="NE97" s="54"/>
      <c r="NF97" s="54"/>
      <c r="NG97" s="54"/>
      <c r="NH97" s="54"/>
      <c r="NI97" s="54"/>
      <c r="NJ97" s="54"/>
      <c r="NK97" s="54"/>
      <c r="NL97" s="54"/>
      <c r="NM97" s="54"/>
      <c r="NN97" s="54"/>
      <c r="NO97" s="54"/>
      <c r="NP97" s="54"/>
      <c r="NQ97" s="54"/>
      <c r="NR97" s="54"/>
      <c r="NS97" s="54"/>
      <c r="NT97" s="54"/>
      <c r="NU97" s="54"/>
      <c r="NV97" s="54"/>
      <c r="NW97" s="54"/>
      <c r="NX97" s="54"/>
      <c r="NY97" s="54"/>
      <c r="NZ97" s="54"/>
      <c r="OA97" s="54"/>
      <c r="OB97" s="54"/>
      <c r="OC97" s="54"/>
      <c r="OD97" s="54"/>
      <c r="OE97" s="54"/>
      <c r="OF97" s="54"/>
      <c r="OG97" s="54"/>
      <c r="OH97" s="54"/>
      <c r="OI97" s="54"/>
      <c r="OJ97" s="54"/>
      <c r="OK97" s="54"/>
      <c r="OL97" s="54"/>
      <c r="OM97" s="54"/>
      <c r="ON97" s="54"/>
      <c r="OO97" s="54"/>
      <c r="OP97" s="54"/>
      <c r="OQ97" s="54"/>
      <c r="OR97" s="54"/>
      <c r="OS97" s="54"/>
      <c r="OT97" s="54"/>
      <c r="OU97" s="54"/>
      <c r="OV97" s="54"/>
      <c r="OW97" s="54"/>
      <c r="OX97" s="54"/>
      <c r="OY97" s="54"/>
      <c r="OZ97" s="54"/>
      <c r="PA97" s="54"/>
      <c r="PB97" s="54"/>
      <c r="PC97" s="54"/>
      <c r="PD97" s="54"/>
      <c r="PE97" s="54"/>
      <c r="PF97" s="54"/>
      <c r="PG97" s="54"/>
      <c r="PH97" s="54"/>
      <c r="PI97" s="54"/>
      <c r="PJ97" s="54"/>
      <c r="PK97" s="54"/>
      <c r="PL97" s="54"/>
      <c r="PM97" s="54"/>
      <c r="PN97" s="54"/>
      <c r="PO97" s="54"/>
      <c r="PP97" s="54"/>
      <c r="PQ97" s="54"/>
      <c r="PR97" s="54"/>
      <c r="PS97" s="54"/>
      <c r="PT97" s="54"/>
      <c r="PU97" s="54"/>
      <c r="PV97" s="54"/>
      <c r="PW97" s="54"/>
      <c r="PX97" s="54"/>
      <c r="PY97" s="54"/>
      <c r="PZ97" s="54"/>
      <c r="QA97" s="54"/>
      <c r="QB97" s="54"/>
      <c r="QC97" s="54"/>
      <c r="QD97" s="54"/>
      <c r="QE97" s="54"/>
      <c r="QF97" s="54"/>
      <c r="QG97" s="54"/>
      <c r="QH97" s="54"/>
      <c r="QI97" s="54"/>
      <c r="QJ97" s="54"/>
      <c r="QK97" s="54"/>
      <c r="QL97" s="54"/>
      <c r="QM97" s="54"/>
      <c r="QN97" s="54"/>
      <c r="QO97" s="54"/>
      <c r="QP97" s="54"/>
      <c r="QQ97" s="54"/>
      <c r="QR97" s="54"/>
      <c r="QS97" s="54"/>
      <c r="QT97" s="54"/>
      <c r="QU97" s="54"/>
      <c r="QV97" s="54"/>
      <c r="QW97" s="54"/>
      <c r="QX97" s="54"/>
      <c r="QY97" s="54"/>
      <c r="QZ97" s="54"/>
      <c r="RA97" s="54"/>
      <c r="RB97" s="54"/>
      <c r="RC97" s="54"/>
      <c r="RD97" s="54"/>
      <c r="RE97" s="54"/>
      <c r="RF97" s="54"/>
      <c r="RG97" s="54"/>
      <c r="RH97" s="54"/>
      <c r="RI97" s="54"/>
      <c r="RJ97" s="54"/>
      <c r="RK97" s="54"/>
      <c r="RL97" s="54"/>
      <c r="RM97" s="54"/>
      <c r="RN97" s="54"/>
      <c r="RO97" s="54"/>
      <c r="RP97" s="54"/>
      <c r="RQ97" s="54"/>
      <c r="RR97" s="54"/>
      <c r="RS97" s="54"/>
      <c r="RT97" s="54"/>
      <c r="RU97" s="54"/>
      <c r="RV97" s="54"/>
      <c r="RW97" s="54"/>
      <c r="RX97" s="54"/>
      <c r="RY97" s="54"/>
      <c r="RZ97" s="54"/>
      <c r="SA97" s="54"/>
      <c r="SB97" s="54"/>
      <c r="SC97" s="54"/>
      <c r="SD97" s="54"/>
      <c r="SE97" s="54"/>
      <c r="SF97" s="54"/>
      <c r="SG97" s="54"/>
      <c r="SH97" s="54"/>
      <c r="SI97" s="54"/>
      <c r="SJ97" s="54"/>
      <c r="SK97" s="54"/>
      <c r="SL97" s="54"/>
      <c r="SM97" s="54"/>
      <c r="SN97" s="54"/>
      <c r="SO97" s="54"/>
      <c r="SP97" s="54"/>
      <c r="SQ97" s="54"/>
      <c r="SR97" s="54"/>
      <c r="SS97" s="54"/>
      <c r="ST97" s="54"/>
      <c r="SU97" s="54"/>
      <c r="SV97" s="54"/>
      <c r="SW97" s="54"/>
      <c r="SX97" s="54"/>
      <c r="SY97" s="54"/>
      <c r="SZ97" s="54"/>
      <c r="TA97" s="54"/>
      <c r="TB97" s="54"/>
      <c r="TC97" s="54"/>
      <c r="TD97" s="54"/>
      <c r="TE97" s="54"/>
      <c r="TF97" s="54"/>
      <c r="TG97" s="54"/>
      <c r="TH97" s="54"/>
      <c r="TI97" s="54"/>
      <c r="TJ97" s="54"/>
      <c r="TK97" s="54"/>
      <c r="TL97" s="54"/>
      <c r="TM97" s="54"/>
      <c r="TN97" s="54"/>
      <c r="TO97" s="54"/>
      <c r="TP97" s="54"/>
      <c r="TQ97" s="54"/>
      <c r="TR97" s="54"/>
      <c r="TS97" s="54"/>
      <c r="TT97" s="54"/>
      <c r="TU97" s="54"/>
      <c r="TV97" s="54"/>
      <c r="TW97" s="54"/>
      <c r="TX97" s="54"/>
      <c r="TY97" s="54"/>
      <c r="TZ97" s="54"/>
      <c r="UA97" s="54"/>
      <c r="UB97" s="54"/>
      <c r="UC97" s="54"/>
      <c r="UD97" s="54"/>
      <c r="UE97" s="54"/>
      <c r="UF97" s="54"/>
      <c r="UG97" s="54"/>
      <c r="UH97" s="54"/>
      <c r="UI97" s="54"/>
      <c r="UJ97" s="54"/>
      <c r="UK97" s="54"/>
      <c r="UL97" s="54"/>
      <c r="UM97" s="54"/>
      <c r="UN97" s="54"/>
      <c r="UO97" s="54"/>
      <c r="UP97" s="54"/>
      <c r="UQ97" s="54"/>
      <c r="UR97" s="54"/>
      <c r="US97" s="54"/>
      <c r="UT97" s="54"/>
      <c r="UU97" s="54"/>
      <c r="UV97" s="54"/>
      <c r="UW97" s="54"/>
      <c r="UX97" s="54"/>
      <c r="UY97" s="54"/>
      <c r="UZ97" s="54"/>
      <c r="VA97" s="54"/>
      <c r="VB97" s="54"/>
      <c r="VC97" s="54"/>
      <c r="VD97" s="54"/>
      <c r="VE97" s="54"/>
      <c r="VF97" s="54"/>
      <c r="VG97" s="54"/>
      <c r="VH97" s="54"/>
      <c r="VI97" s="54"/>
      <c r="VJ97" s="54"/>
      <c r="VK97" s="54"/>
      <c r="VL97" s="54"/>
      <c r="VM97" s="54"/>
      <c r="VN97" s="54"/>
      <c r="VO97" s="54"/>
      <c r="VP97" s="54"/>
      <c r="VQ97" s="54"/>
      <c r="VR97" s="54"/>
      <c r="VS97" s="54"/>
      <c r="VT97" s="54"/>
      <c r="VU97" s="54"/>
      <c r="VV97" s="54"/>
      <c r="VW97" s="54"/>
      <c r="VX97" s="54"/>
      <c r="VY97" s="54"/>
      <c r="VZ97" s="54"/>
      <c r="WA97" s="54"/>
      <c r="WB97" s="54"/>
      <c r="WC97" s="54"/>
      <c r="WD97" s="54"/>
      <c r="WE97" s="54"/>
      <c r="WF97" s="54"/>
      <c r="WG97" s="54"/>
      <c r="WH97" s="54"/>
      <c r="WI97" s="54"/>
      <c r="WJ97" s="54"/>
      <c r="WK97" s="54"/>
      <c r="WL97" s="54"/>
      <c r="WM97" s="54"/>
      <c r="WN97" s="54"/>
      <c r="WO97" s="54"/>
      <c r="WP97" s="54"/>
      <c r="WQ97" s="54"/>
      <c r="WR97" s="54"/>
      <c r="WS97" s="54"/>
      <c r="WT97" s="54"/>
      <c r="WU97" s="54"/>
      <c r="WV97" s="54"/>
      <c r="WW97" s="54"/>
      <c r="WX97" s="54"/>
      <c r="WY97" s="54"/>
      <c r="WZ97" s="54"/>
      <c r="XA97" s="54"/>
      <c r="XB97" s="54"/>
      <c r="XC97" s="54"/>
      <c r="XD97" s="54"/>
      <c r="XE97" s="54"/>
      <c r="XF97" s="54"/>
      <c r="XG97" s="54"/>
      <c r="XH97" s="54"/>
      <c r="XI97" s="54"/>
      <c r="XJ97" s="54"/>
      <c r="XK97" s="54"/>
      <c r="XL97" s="54"/>
      <c r="XM97" s="54"/>
      <c r="XN97" s="54"/>
      <c r="XO97" s="54"/>
      <c r="XP97" s="54"/>
      <c r="XQ97" s="54"/>
      <c r="XR97" s="54"/>
      <c r="XS97" s="54"/>
      <c r="XT97" s="54"/>
      <c r="XU97" s="54"/>
      <c r="XV97" s="54"/>
      <c r="XW97" s="54"/>
      <c r="XX97" s="54"/>
      <c r="XY97" s="54"/>
      <c r="XZ97" s="54"/>
      <c r="YA97" s="54"/>
      <c r="YB97" s="54"/>
      <c r="YC97" s="54"/>
      <c r="YD97" s="54"/>
      <c r="YE97" s="54"/>
      <c r="YF97" s="54"/>
      <c r="YG97" s="54"/>
      <c r="YH97" s="54"/>
      <c r="YI97" s="54"/>
      <c r="YJ97" s="54"/>
      <c r="YK97" s="54"/>
      <c r="YL97" s="54"/>
      <c r="YM97" s="54"/>
      <c r="YN97" s="54"/>
      <c r="YO97" s="54"/>
      <c r="YP97" s="54"/>
      <c r="YQ97" s="54"/>
      <c r="YR97" s="54"/>
      <c r="YS97" s="54"/>
      <c r="YT97" s="54"/>
      <c r="YU97" s="54"/>
      <c r="YV97" s="54"/>
      <c r="YW97" s="54"/>
      <c r="YX97" s="54"/>
      <c r="YY97" s="54"/>
      <c r="YZ97" s="54"/>
      <c r="ZA97" s="54"/>
      <c r="ZB97" s="54"/>
      <c r="ZC97" s="54"/>
      <c r="ZD97" s="54"/>
      <c r="ZE97" s="54"/>
      <c r="ZF97" s="54"/>
      <c r="ZG97" s="54"/>
      <c r="ZH97" s="54"/>
      <c r="ZI97" s="54"/>
      <c r="ZJ97" s="54"/>
      <c r="ZK97" s="54"/>
      <c r="ZL97" s="54"/>
      <c r="ZM97" s="54"/>
      <c r="ZN97" s="54"/>
      <c r="ZO97" s="54"/>
      <c r="ZP97" s="54"/>
      <c r="ZQ97" s="54"/>
      <c r="ZR97" s="54"/>
      <c r="ZS97" s="54"/>
      <c r="ZT97" s="54"/>
      <c r="ZU97" s="54"/>
      <c r="ZV97" s="54"/>
      <c r="ZW97" s="54"/>
      <c r="ZX97" s="54"/>
      <c r="ZY97" s="54"/>
      <c r="ZZ97" s="54"/>
      <c r="AAA97" s="54"/>
      <c r="AAB97" s="54"/>
      <c r="AAC97" s="54"/>
      <c r="AAD97" s="54"/>
      <c r="AAE97" s="54"/>
      <c r="AAF97" s="54"/>
      <c r="AAG97" s="54"/>
      <c r="AAH97" s="54"/>
      <c r="AAI97" s="54"/>
      <c r="AAJ97" s="54"/>
      <c r="AAK97" s="54"/>
      <c r="AAL97" s="54"/>
      <c r="AAM97" s="54"/>
      <c r="AAN97" s="54"/>
      <c r="AAO97" s="54"/>
      <c r="AAP97" s="54"/>
      <c r="AAQ97" s="54"/>
      <c r="AAR97" s="54"/>
      <c r="AAS97" s="54"/>
      <c r="AAT97" s="54"/>
      <c r="AAU97" s="54"/>
      <c r="AAV97" s="54"/>
      <c r="AAW97" s="54"/>
      <c r="AAX97" s="54"/>
      <c r="AAY97" s="54"/>
      <c r="AAZ97" s="54"/>
      <c r="ABA97" s="54"/>
      <c r="ABB97" s="54"/>
      <c r="ABC97" s="54"/>
      <c r="ABD97" s="54"/>
      <c r="ABE97" s="54"/>
      <c r="ABF97" s="54"/>
      <c r="ABG97" s="54"/>
      <c r="ABH97" s="54"/>
      <c r="ABI97" s="54"/>
      <c r="ABJ97" s="54"/>
      <c r="ABK97" s="54"/>
      <c r="ABL97" s="54"/>
      <c r="ABM97" s="54"/>
      <c r="ABN97" s="54"/>
      <c r="ABO97" s="54"/>
      <c r="ABP97" s="54"/>
      <c r="ABQ97" s="54"/>
      <c r="ABR97" s="54"/>
      <c r="ABS97" s="54"/>
      <c r="ABT97" s="54"/>
      <c r="ABU97" s="54"/>
      <c r="ABV97" s="54"/>
      <c r="ABW97" s="54"/>
      <c r="ABX97" s="54"/>
      <c r="ABY97" s="54"/>
      <c r="ABZ97" s="54"/>
      <c r="ACA97" s="54"/>
      <c r="ACB97" s="54"/>
      <c r="ACC97" s="54"/>
      <c r="ACD97" s="54"/>
      <c r="ACE97" s="54"/>
      <c r="ACF97" s="54"/>
      <c r="ACG97" s="54"/>
      <c r="ACH97" s="54"/>
      <c r="ACI97" s="54"/>
      <c r="ACJ97" s="54"/>
      <c r="ACK97" s="54"/>
      <c r="ACL97" s="54"/>
      <c r="ACM97" s="54"/>
      <c r="ACN97" s="54"/>
      <c r="ACO97" s="54"/>
      <c r="ACP97" s="54"/>
      <c r="ACQ97" s="54"/>
      <c r="ACR97" s="54"/>
      <c r="ACS97" s="54"/>
      <c r="ACT97" s="54"/>
      <c r="ACU97" s="54"/>
      <c r="ACV97" s="54"/>
      <c r="ACW97" s="54"/>
      <c r="ACX97" s="54"/>
      <c r="ACY97" s="54"/>
      <c r="ACZ97" s="54"/>
      <c r="ADA97" s="54"/>
      <c r="ADB97" s="54"/>
      <c r="ADC97" s="54"/>
      <c r="ADD97" s="54"/>
      <c r="ADE97" s="54"/>
      <c r="ADF97" s="54"/>
      <c r="ADG97" s="54"/>
      <c r="ADH97" s="54"/>
      <c r="ADI97" s="54"/>
      <c r="ADJ97" s="54"/>
      <c r="ADK97" s="54"/>
      <c r="ADL97" s="54"/>
      <c r="ADM97" s="54"/>
      <c r="ADN97" s="54"/>
      <c r="ADO97" s="54"/>
      <c r="ADP97" s="54"/>
      <c r="ADQ97" s="54"/>
      <c r="ADR97" s="54"/>
      <c r="ADS97" s="54"/>
      <c r="ADT97" s="54"/>
      <c r="ADU97" s="54"/>
      <c r="ADV97" s="54"/>
      <c r="ADW97" s="54"/>
      <c r="ADX97" s="54"/>
      <c r="ADY97" s="54"/>
      <c r="ADZ97" s="54"/>
      <c r="AEA97" s="54"/>
      <c r="AEB97" s="54"/>
      <c r="AEC97" s="54"/>
      <c r="AED97" s="54"/>
      <c r="AEE97" s="54"/>
      <c r="AEF97" s="54"/>
      <c r="AEG97" s="54"/>
      <c r="AEH97" s="54"/>
      <c r="AEI97" s="54"/>
      <c r="AEJ97" s="54"/>
      <c r="AEK97" s="54"/>
      <c r="AEL97" s="54"/>
      <c r="AEM97" s="54"/>
      <c r="AEN97" s="54"/>
      <c r="AEO97" s="54"/>
      <c r="AEP97" s="54"/>
      <c r="AEQ97" s="54"/>
      <c r="AER97" s="54"/>
      <c r="AES97" s="54"/>
      <c r="AET97" s="54"/>
      <c r="AEU97" s="54"/>
      <c r="AEV97" s="54"/>
      <c r="AEW97" s="54"/>
      <c r="AEX97" s="54"/>
      <c r="AEY97" s="54"/>
      <c r="AEZ97" s="54"/>
      <c r="AFA97" s="54"/>
      <c r="AFB97" s="54"/>
      <c r="AFC97" s="54"/>
      <c r="AFD97" s="54"/>
      <c r="AFE97" s="54"/>
      <c r="AFF97" s="54"/>
      <c r="AFG97" s="54"/>
      <c r="AFH97" s="54"/>
      <c r="AFI97" s="54"/>
      <c r="AFJ97" s="54"/>
      <c r="AFK97" s="54"/>
      <c r="AFL97" s="54"/>
      <c r="AFM97" s="54"/>
      <c r="AFN97" s="54"/>
      <c r="AFO97" s="54"/>
      <c r="AFP97" s="54"/>
      <c r="AFQ97" s="54"/>
      <c r="AFR97" s="54"/>
      <c r="AFS97" s="54"/>
      <c r="AFT97" s="54"/>
      <c r="AFU97" s="54"/>
      <c r="AFV97" s="54"/>
      <c r="AFW97" s="54"/>
      <c r="AFX97" s="54"/>
      <c r="AFY97" s="54"/>
      <c r="AFZ97" s="54"/>
      <c r="AGA97" s="54"/>
      <c r="AGB97" s="54"/>
      <c r="AGC97" s="54"/>
      <c r="AGD97" s="54"/>
      <c r="AGE97" s="54"/>
      <c r="AGF97" s="54"/>
      <c r="AGG97" s="54"/>
      <c r="AGH97" s="54"/>
      <c r="AGI97" s="54"/>
      <c r="AGJ97" s="54"/>
      <c r="AGK97" s="54"/>
      <c r="AGL97" s="54"/>
      <c r="AGM97" s="54"/>
      <c r="AGN97" s="54"/>
      <c r="AGO97" s="54"/>
      <c r="AGP97" s="54"/>
      <c r="AGQ97" s="54"/>
      <c r="AGR97" s="54"/>
      <c r="AGS97" s="54"/>
      <c r="AGT97" s="54"/>
      <c r="AGU97" s="54"/>
      <c r="AGV97" s="54"/>
      <c r="AGW97" s="54"/>
      <c r="AGX97" s="54"/>
      <c r="AGY97" s="54"/>
      <c r="AGZ97" s="54"/>
      <c r="AHA97" s="54"/>
      <c r="AHB97" s="54"/>
      <c r="AHC97" s="54"/>
      <c r="AHD97" s="54"/>
      <c r="AHE97" s="54"/>
      <c r="AHF97" s="54"/>
      <c r="AHG97" s="54"/>
      <c r="AHH97" s="54"/>
      <c r="AHI97" s="54"/>
      <c r="AHJ97" s="54"/>
      <c r="AHK97" s="54"/>
      <c r="AHL97" s="54"/>
      <c r="AHM97" s="54"/>
      <c r="AHN97" s="54"/>
      <c r="AHO97" s="54"/>
      <c r="AHP97" s="54"/>
      <c r="AHQ97" s="54"/>
      <c r="AHR97" s="54"/>
      <c r="AHS97" s="54"/>
      <c r="AHT97" s="54"/>
      <c r="AHU97" s="54"/>
      <c r="AHV97" s="54"/>
      <c r="AHW97" s="54"/>
      <c r="AHX97" s="54"/>
      <c r="AHY97" s="54"/>
      <c r="AHZ97" s="54"/>
      <c r="AIA97" s="54"/>
      <c r="AIB97" s="54"/>
      <c r="AIC97" s="54"/>
      <c r="AID97" s="54"/>
      <c r="AIE97" s="54"/>
      <c r="AIF97" s="54"/>
      <c r="AIG97" s="54"/>
      <c r="AIH97" s="54"/>
      <c r="AII97" s="54"/>
      <c r="AIJ97" s="54"/>
      <c r="AIK97" s="54"/>
      <c r="AIL97" s="54"/>
      <c r="AIM97" s="54"/>
      <c r="AIN97" s="54"/>
      <c r="AIO97" s="54"/>
      <c r="AIP97" s="54"/>
      <c r="AIQ97" s="54"/>
      <c r="AIR97" s="54"/>
      <c r="AIS97" s="54"/>
      <c r="AIT97" s="54"/>
      <c r="AIU97" s="54"/>
      <c r="AIV97" s="54"/>
      <c r="AIW97" s="54"/>
      <c r="AIX97" s="54"/>
      <c r="AIY97" s="54"/>
      <c r="AIZ97" s="54"/>
      <c r="AJA97" s="54"/>
      <c r="AJB97" s="54"/>
      <c r="AJC97" s="54"/>
      <c r="AJD97" s="54"/>
      <c r="AJE97" s="54"/>
      <c r="AJF97" s="54"/>
      <c r="AJG97" s="54"/>
      <c r="AJH97" s="54"/>
      <c r="AJI97" s="54"/>
      <c r="AJJ97" s="54"/>
      <c r="AJK97" s="54"/>
      <c r="AJL97" s="54"/>
      <c r="AJM97" s="54"/>
      <c r="AJN97" s="54"/>
      <c r="AJO97" s="54"/>
      <c r="AJP97" s="54"/>
      <c r="AJQ97" s="54"/>
      <c r="AJR97" s="54"/>
      <c r="AJS97" s="54"/>
      <c r="AJT97" s="54"/>
      <c r="AJU97" s="54"/>
      <c r="AJV97" s="54"/>
      <c r="AJW97" s="54"/>
      <c r="AJX97" s="54"/>
      <c r="AJY97" s="54"/>
      <c r="AJZ97" s="54"/>
      <c r="AKA97" s="54"/>
      <c r="AKB97" s="54"/>
      <c r="AKC97" s="54"/>
      <c r="AKD97" s="54"/>
      <c r="AKE97" s="54"/>
      <c r="AKF97" s="54"/>
      <c r="AKG97" s="54"/>
      <c r="AKH97" s="54"/>
      <c r="AKI97" s="54"/>
      <c r="AKJ97" s="54"/>
      <c r="AKK97" s="54"/>
      <c r="AKL97" s="54"/>
      <c r="AKM97" s="54"/>
      <c r="AKN97" s="54"/>
      <c r="AKO97" s="54"/>
      <c r="AKP97" s="54"/>
      <c r="AKQ97" s="54"/>
      <c r="AKR97" s="54"/>
      <c r="AKS97" s="54"/>
      <c r="AKT97" s="54"/>
      <c r="AKU97" s="54"/>
      <c r="AKV97" s="54"/>
      <c r="AKW97" s="54"/>
      <c r="AKX97" s="54"/>
      <c r="AKY97" s="54"/>
      <c r="AKZ97" s="54"/>
      <c r="ALA97" s="54"/>
      <c r="ALB97" s="54"/>
      <c r="ALC97" s="54"/>
      <c r="ALD97" s="54"/>
      <c r="ALE97" s="54"/>
      <c r="ALF97" s="54"/>
      <c r="ALG97" s="54"/>
      <c r="ALH97" s="54"/>
      <c r="ALI97" s="54"/>
      <c r="ALJ97" s="54"/>
      <c r="ALK97" s="54"/>
      <c r="ALL97" s="54"/>
      <c r="ALM97" s="54"/>
      <c r="ALN97" s="54"/>
      <c r="ALO97" s="54"/>
      <c r="ALP97" s="54"/>
      <c r="ALQ97" s="54"/>
    </row>
    <row r="98">
      <c r="A98" s="55">
        <v>40819.0</v>
      </c>
      <c r="B98" s="46" t="s">
        <v>50</v>
      </c>
      <c r="C98" s="67">
        <v>5.0</v>
      </c>
      <c r="D98" s="67" t="s">
        <v>159</v>
      </c>
      <c r="E98" s="67">
        <v>4.0</v>
      </c>
      <c r="H98" s="9" t="s">
        <v>161</v>
      </c>
      <c r="J98" s="9" t="s">
        <v>161</v>
      </c>
      <c r="L98" s="9" t="s">
        <v>160</v>
      </c>
      <c r="M98" s="9" t="s">
        <v>160</v>
      </c>
      <c r="P98" s="9" t="s">
        <v>160</v>
      </c>
      <c r="S98" s="9" t="s">
        <v>161</v>
      </c>
      <c r="T98" s="9" t="s">
        <v>160</v>
      </c>
      <c r="Y98" s="9" t="s">
        <v>161</v>
      </c>
      <c r="Z98" s="9" t="s">
        <v>160</v>
      </c>
      <c r="AK98" s="9" t="s">
        <v>161</v>
      </c>
      <c r="AO98">
        <f t="shared" ref="AO98:AO124" si="11">COUNTA(G98:AL98)</f>
        <v>10</v>
      </c>
      <c r="AP98">
        <f t="shared" ref="AP98:AP124" si="12">(COUNTIF(G98:AM98,"V"))</f>
        <v>5</v>
      </c>
      <c r="AS98" s="48">
        <f t="shared" si="4"/>
        <v>9</v>
      </c>
    </row>
    <row r="99">
      <c r="A99" s="55">
        <v>40826.0</v>
      </c>
      <c r="C99" s="67">
        <v>8.0</v>
      </c>
      <c r="D99" s="67" t="s">
        <v>159</v>
      </c>
      <c r="E99" s="67">
        <v>6.0</v>
      </c>
      <c r="H99" s="9" t="s">
        <v>161</v>
      </c>
      <c r="J99" s="9" t="s">
        <v>160</v>
      </c>
      <c r="K99" s="9" t="s">
        <v>160</v>
      </c>
      <c r="L99" s="9" t="s">
        <v>161</v>
      </c>
      <c r="M99" s="9" t="s">
        <v>161</v>
      </c>
      <c r="N99" s="9" t="s">
        <v>160</v>
      </c>
      <c r="O99" s="9" t="s">
        <v>161</v>
      </c>
      <c r="S99" s="9" t="s">
        <v>160</v>
      </c>
      <c r="Y99" s="9" t="s">
        <v>161</v>
      </c>
      <c r="Z99" s="9" t="s">
        <v>160</v>
      </c>
      <c r="AO99">
        <f t="shared" si="11"/>
        <v>10</v>
      </c>
      <c r="AP99">
        <f t="shared" si="12"/>
        <v>5</v>
      </c>
      <c r="AS99" s="48">
        <f t="shared" si="4"/>
        <v>14</v>
      </c>
      <c r="AZ99" s="35">
        <v>14.0</v>
      </c>
      <c r="BA99" s="35">
        <v>22.0</v>
      </c>
      <c r="BB99" s="35">
        <v>6.0</v>
      </c>
      <c r="BC99" s="35">
        <v>28.0</v>
      </c>
      <c r="BD99" s="35">
        <v>47.0</v>
      </c>
      <c r="BE99" s="35">
        <v>8.0</v>
      </c>
      <c r="BF99" s="35">
        <v>25.0</v>
      </c>
      <c r="BG99" s="35">
        <v>43.0</v>
      </c>
      <c r="BH99" s="35">
        <v>41.0</v>
      </c>
      <c r="BI99" s="35">
        <v>9.0</v>
      </c>
      <c r="BJ99" s="35">
        <v>0.0</v>
      </c>
      <c r="BK99" s="35">
        <v>0.0</v>
      </c>
      <c r="BL99" s="35">
        <v>3.0</v>
      </c>
      <c r="BM99" s="35">
        <v>35.0</v>
      </c>
      <c r="BN99" s="35">
        <v>12.0</v>
      </c>
      <c r="BO99" s="35">
        <v>0.0</v>
      </c>
      <c r="BP99" s="35">
        <v>10.0</v>
      </c>
      <c r="BQ99" s="35">
        <v>0.0</v>
      </c>
      <c r="BR99" s="35">
        <v>35.0</v>
      </c>
      <c r="BS99" s="35">
        <v>35.0</v>
      </c>
      <c r="BT99" s="35">
        <v>6.0</v>
      </c>
      <c r="BU99" s="35">
        <v>0.0</v>
      </c>
      <c r="BV99" s="35">
        <v>3.0</v>
      </c>
      <c r="BW99" s="35">
        <v>0.0</v>
      </c>
      <c r="BX99" s="35">
        <v>0.0</v>
      </c>
      <c r="BY99" s="35">
        <v>0.0</v>
      </c>
      <c r="BZ99" s="35">
        <v>0.0</v>
      </c>
      <c r="CA99" s="35">
        <v>0.0</v>
      </c>
      <c r="CB99" s="35">
        <v>0.0</v>
      </c>
      <c r="CC99" s="35">
        <v>0.0</v>
      </c>
    </row>
    <row r="100">
      <c r="A100" s="55">
        <v>40833.0</v>
      </c>
      <c r="C100" s="67">
        <v>8.0</v>
      </c>
      <c r="D100" s="67" t="s">
        <v>159</v>
      </c>
      <c r="E100" s="67">
        <v>6.0</v>
      </c>
      <c r="H100" s="9" t="s">
        <v>161</v>
      </c>
      <c r="J100" s="9" t="s">
        <v>161</v>
      </c>
      <c r="K100" s="9" t="s">
        <v>160</v>
      </c>
      <c r="L100" s="9" t="s">
        <v>161</v>
      </c>
      <c r="M100" s="9" t="s">
        <v>161</v>
      </c>
      <c r="N100" s="9" t="s">
        <v>160</v>
      </c>
      <c r="O100" s="9" t="s">
        <v>160</v>
      </c>
      <c r="T100" s="9" t="s">
        <v>160</v>
      </c>
      <c r="Y100" s="9" t="s">
        <v>161</v>
      </c>
      <c r="Z100" s="9" t="s">
        <v>160</v>
      </c>
      <c r="AO100">
        <f t="shared" si="11"/>
        <v>10</v>
      </c>
      <c r="AP100">
        <f t="shared" si="12"/>
        <v>5</v>
      </c>
      <c r="AS100" s="48">
        <f t="shared" si="4"/>
        <v>14</v>
      </c>
    </row>
    <row r="101">
      <c r="A101" s="55">
        <v>40840.0</v>
      </c>
      <c r="C101" s="67">
        <v>12.0</v>
      </c>
      <c r="D101" s="67" t="s">
        <v>159</v>
      </c>
      <c r="E101" s="67">
        <v>4.0</v>
      </c>
      <c r="J101" s="9" t="s">
        <v>160</v>
      </c>
      <c r="K101" s="9" t="s">
        <v>160</v>
      </c>
      <c r="L101" s="9" t="s">
        <v>161</v>
      </c>
      <c r="M101" s="9" t="s">
        <v>160</v>
      </c>
      <c r="N101" s="9" t="s">
        <v>160</v>
      </c>
      <c r="O101" s="9" t="s">
        <v>161</v>
      </c>
      <c r="S101" s="9" t="s">
        <v>161</v>
      </c>
      <c r="T101" s="9" t="s">
        <v>161</v>
      </c>
      <c r="Y101" s="9" t="s">
        <v>161</v>
      </c>
      <c r="Z101" s="9" t="s">
        <v>160</v>
      </c>
      <c r="AO101">
        <f t="shared" si="11"/>
        <v>10</v>
      </c>
      <c r="AP101">
        <f t="shared" si="12"/>
        <v>5</v>
      </c>
      <c r="AS101" s="48">
        <f t="shared" si="4"/>
        <v>16</v>
      </c>
    </row>
    <row r="102">
      <c r="A102" s="55">
        <v>40847.0</v>
      </c>
      <c r="C102" s="67">
        <v>5.0</v>
      </c>
      <c r="D102" s="67" t="s">
        <v>159</v>
      </c>
      <c r="E102" s="67">
        <v>4.0</v>
      </c>
      <c r="H102" s="9" t="s">
        <v>160</v>
      </c>
      <c r="I102" s="9" t="s">
        <v>160</v>
      </c>
      <c r="K102" s="9" t="s">
        <v>160</v>
      </c>
      <c r="M102" s="9" t="s">
        <v>161</v>
      </c>
      <c r="N102" s="9" t="s">
        <v>161</v>
      </c>
      <c r="T102" s="9" t="s">
        <v>161</v>
      </c>
      <c r="U102" s="9" t="s">
        <v>160</v>
      </c>
      <c r="V102" s="9" t="s">
        <v>161</v>
      </c>
      <c r="Y102" s="9" t="s">
        <v>160</v>
      </c>
      <c r="AK102" s="9" t="s">
        <v>161</v>
      </c>
      <c r="AO102">
        <f t="shared" si="11"/>
        <v>10</v>
      </c>
      <c r="AP102">
        <f t="shared" si="12"/>
        <v>5</v>
      </c>
      <c r="AS102" s="48">
        <f t="shared" si="4"/>
        <v>9</v>
      </c>
    </row>
    <row r="103">
      <c r="A103" s="55">
        <v>40854.0</v>
      </c>
      <c r="C103" s="67">
        <v>5.0</v>
      </c>
      <c r="D103" s="67" t="s">
        <v>159</v>
      </c>
      <c r="E103" s="67">
        <v>4.0</v>
      </c>
      <c r="H103" s="9" t="s">
        <v>160</v>
      </c>
      <c r="J103" s="9" t="s">
        <v>161</v>
      </c>
      <c r="K103" s="9" t="s">
        <v>161</v>
      </c>
      <c r="N103" s="9" t="s">
        <v>161</v>
      </c>
      <c r="P103" s="9" t="s">
        <v>160</v>
      </c>
      <c r="S103" s="9" t="s">
        <v>161</v>
      </c>
      <c r="T103" s="9" t="s">
        <v>160</v>
      </c>
      <c r="U103" s="9" t="s">
        <v>160</v>
      </c>
      <c r="Y103" s="9" t="s">
        <v>161</v>
      </c>
      <c r="Z103" s="9" t="s">
        <v>160</v>
      </c>
      <c r="AO103">
        <f t="shared" si="11"/>
        <v>10</v>
      </c>
      <c r="AP103">
        <f t="shared" si="12"/>
        <v>5</v>
      </c>
      <c r="AS103" s="48">
        <f t="shared" si="4"/>
        <v>9</v>
      </c>
    </row>
    <row r="104">
      <c r="A104" s="55">
        <v>40861.0</v>
      </c>
      <c r="C104" s="67">
        <v>9.0</v>
      </c>
      <c r="D104" s="67" t="s">
        <v>159</v>
      </c>
      <c r="E104" s="67">
        <v>4.0</v>
      </c>
      <c r="H104" s="9" t="s">
        <v>161</v>
      </c>
      <c r="J104" s="9" t="s">
        <v>161</v>
      </c>
      <c r="L104" s="9" t="s">
        <v>161</v>
      </c>
      <c r="M104" s="9" t="s">
        <v>160</v>
      </c>
      <c r="N104" s="9" t="s">
        <v>160</v>
      </c>
      <c r="P104" s="9" t="s">
        <v>161</v>
      </c>
      <c r="T104" s="9" t="s">
        <v>160</v>
      </c>
      <c r="Y104" s="9" t="s">
        <v>160</v>
      </c>
      <c r="AK104" s="9" t="s">
        <v>160</v>
      </c>
      <c r="AL104" s="9" t="s">
        <v>161</v>
      </c>
      <c r="AO104">
        <f t="shared" si="11"/>
        <v>10</v>
      </c>
      <c r="AP104">
        <f t="shared" si="12"/>
        <v>5</v>
      </c>
      <c r="AS104" s="48">
        <f t="shared" si="4"/>
        <v>13</v>
      </c>
    </row>
    <row r="105">
      <c r="A105" s="55">
        <v>40868.0</v>
      </c>
      <c r="C105" s="67">
        <v>11.0</v>
      </c>
      <c r="D105" s="67" t="s">
        <v>159</v>
      </c>
      <c r="E105" s="67">
        <v>5.0</v>
      </c>
      <c r="H105" s="9" t="s">
        <v>161</v>
      </c>
      <c r="K105" s="9" t="s">
        <v>160</v>
      </c>
      <c r="M105" s="9" t="s">
        <v>161</v>
      </c>
      <c r="N105" s="9" t="s">
        <v>160</v>
      </c>
      <c r="O105" s="9" t="s">
        <v>160</v>
      </c>
      <c r="S105" s="9" t="s">
        <v>161</v>
      </c>
      <c r="T105" s="9" t="s">
        <v>161</v>
      </c>
      <c r="U105" s="9" t="s">
        <v>161</v>
      </c>
      <c r="Y105" s="9" t="s">
        <v>160</v>
      </c>
      <c r="Z105" s="9" t="s">
        <v>160</v>
      </c>
      <c r="AO105">
        <f t="shared" si="11"/>
        <v>10</v>
      </c>
      <c r="AP105">
        <f t="shared" si="12"/>
        <v>5</v>
      </c>
      <c r="AS105" s="48">
        <f t="shared" si="4"/>
        <v>16</v>
      </c>
    </row>
    <row r="106">
      <c r="A106" s="55">
        <v>40875.0</v>
      </c>
      <c r="C106" s="67">
        <v>7.0</v>
      </c>
      <c r="D106" s="67" t="s">
        <v>159</v>
      </c>
      <c r="E106" s="67">
        <v>5.0</v>
      </c>
      <c r="H106" s="9" t="s">
        <v>161</v>
      </c>
      <c r="J106" s="9" t="s">
        <v>160</v>
      </c>
      <c r="K106" s="9" t="s">
        <v>160</v>
      </c>
      <c r="N106" s="9" t="s">
        <v>160</v>
      </c>
      <c r="O106" s="9" t="s">
        <v>161</v>
      </c>
      <c r="P106" s="9" t="s">
        <v>160</v>
      </c>
      <c r="S106" s="9" t="s">
        <v>161</v>
      </c>
      <c r="T106" s="9" t="s">
        <v>161</v>
      </c>
      <c r="Y106" s="9" t="s">
        <v>161</v>
      </c>
      <c r="AK106" s="9" t="s">
        <v>160</v>
      </c>
      <c r="AO106">
        <f t="shared" si="11"/>
        <v>10</v>
      </c>
      <c r="AP106">
        <f t="shared" si="12"/>
        <v>5</v>
      </c>
      <c r="AS106" s="48">
        <f t="shared" si="4"/>
        <v>12</v>
      </c>
    </row>
    <row r="107">
      <c r="A107" s="55">
        <v>40882.0</v>
      </c>
      <c r="C107" s="67">
        <v>22.0</v>
      </c>
      <c r="D107" s="67" t="s">
        <v>159</v>
      </c>
      <c r="E107" s="67">
        <v>10.0</v>
      </c>
      <c r="H107" s="9" t="s">
        <v>160</v>
      </c>
      <c r="J107" s="9" t="s">
        <v>160</v>
      </c>
      <c r="K107" s="9" t="s">
        <v>160</v>
      </c>
      <c r="L107" s="9" t="s">
        <v>161</v>
      </c>
      <c r="N107" s="9" t="s">
        <v>161</v>
      </c>
      <c r="O107" s="9" t="s">
        <v>160</v>
      </c>
      <c r="P107" s="9" t="s">
        <v>161</v>
      </c>
      <c r="T107" s="9" t="s">
        <v>161</v>
      </c>
      <c r="W107" s="9" t="s">
        <v>160</v>
      </c>
      <c r="Z107" s="9" t="s">
        <v>161</v>
      </c>
      <c r="AO107">
        <f t="shared" si="11"/>
        <v>10</v>
      </c>
      <c r="AP107">
        <f t="shared" si="12"/>
        <v>5</v>
      </c>
      <c r="AS107" s="48">
        <f t="shared" si="4"/>
        <v>32</v>
      </c>
    </row>
    <row r="108">
      <c r="A108" s="55">
        <v>40889.0</v>
      </c>
      <c r="C108" s="67">
        <v>8.0</v>
      </c>
      <c r="D108" s="67" t="s">
        <v>159</v>
      </c>
      <c r="E108" s="67">
        <v>5.0</v>
      </c>
      <c r="I108" s="9" t="s">
        <v>160</v>
      </c>
      <c r="J108" s="9" t="s">
        <v>161</v>
      </c>
      <c r="K108" s="9" t="s">
        <v>160</v>
      </c>
      <c r="L108" s="9" t="s">
        <v>160</v>
      </c>
      <c r="M108" s="9" t="s">
        <v>161</v>
      </c>
      <c r="N108" s="9" t="s">
        <v>161</v>
      </c>
      <c r="O108" s="9" t="s">
        <v>160</v>
      </c>
      <c r="S108" s="9" t="s">
        <v>161</v>
      </c>
      <c r="W108" s="9" t="s">
        <v>161</v>
      </c>
      <c r="Y108" s="9" t="s">
        <v>160</v>
      </c>
      <c r="AO108">
        <f t="shared" si="11"/>
        <v>10</v>
      </c>
      <c r="AP108">
        <f t="shared" si="12"/>
        <v>5</v>
      </c>
      <c r="AS108" s="48">
        <f t="shared" si="4"/>
        <v>13</v>
      </c>
    </row>
    <row r="109">
      <c r="A109" s="55">
        <v>40896.0</v>
      </c>
      <c r="C109" s="67">
        <v>6.0</v>
      </c>
      <c r="D109" s="67" t="s">
        <v>159</v>
      </c>
      <c r="E109" s="67">
        <v>3.0</v>
      </c>
      <c r="F109" s="9"/>
      <c r="G109" s="9" t="s">
        <v>160</v>
      </c>
      <c r="J109" s="9" t="s">
        <v>161</v>
      </c>
      <c r="K109" s="9" t="s">
        <v>161</v>
      </c>
      <c r="M109" s="9" t="s">
        <v>160</v>
      </c>
      <c r="N109" s="9" t="s">
        <v>160</v>
      </c>
      <c r="O109" s="9" t="s">
        <v>161</v>
      </c>
      <c r="S109" s="9" t="s">
        <v>161</v>
      </c>
      <c r="T109" s="9" t="s">
        <v>161</v>
      </c>
      <c r="Y109" s="9" t="s">
        <v>160</v>
      </c>
      <c r="Z109" s="9" t="s">
        <v>160</v>
      </c>
      <c r="AO109">
        <f t="shared" si="11"/>
        <v>10</v>
      </c>
      <c r="AP109">
        <f t="shared" si="12"/>
        <v>5</v>
      </c>
      <c r="AS109" s="48">
        <f t="shared" si="4"/>
        <v>9</v>
      </c>
    </row>
    <row r="110">
      <c r="A110" s="55">
        <v>40910.0</v>
      </c>
      <c r="C110" s="67">
        <v>10.0</v>
      </c>
      <c r="D110" s="67" t="s">
        <v>159</v>
      </c>
      <c r="E110" s="67">
        <v>8.0</v>
      </c>
      <c r="F110" s="9"/>
      <c r="G110" s="9" t="s">
        <v>161</v>
      </c>
      <c r="J110" s="9"/>
      <c r="K110" s="9" t="s">
        <v>161</v>
      </c>
      <c r="L110" s="9"/>
      <c r="M110" s="9" t="s">
        <v>161</v>
      </c>
      <c r="N110" s="9" t="s">
        <v>160</v>
      </c>
      <c r="O110" s="9" t="s">
        <v>161</v>
      </c>
      <c r="P110" s="9"/>
      <c r="Q110" s="9"/>
      <c r="R110" s="9"/>
      <c r="S110" s="9"/>
      <c r="T110" s="9" t="s">
        <v>160</v>
      </c>
      <c r="U110" s="9" t="s">
        <v>160</v>
      </c>
      <c r="V110" s="9"/>
      <c r="W110" s="9"/>
      <c r="Y110" s="9" t="s">
        <v>160</v>
      </c>
      <c r="AC110" s="9" t="s">
        <v>160</v>
      </c>
      <c r="AK110" s="9" t="s">
        <v>161</v>
      </c>
      <c r="AO110">
        <f t="shared" si="11"/>
        <v>10</v>
      </c>
      <c r="AP110">
        <f t="shared" si="12"/>
        <v>5</v>
      </c>
      <c r="AS110" s="48">
        <f t="shared" si="4"/>
        <v>18</v>
      </c>
    </row>
    <row r="111">
      <c r="A111" s="55">
        <v>40917.0</v>
      </c>
      <c r="C111" s="67">
        <v>15.0</v>
      </c>
      <c r="D111" s="67" t="s">
        <v>159</v>
      </c>
      <c r="E111" s="67">
        <v>12.0</v>
      </c>
      <c r="H111" s="9" t="s">
        <v>160</v>
      </c>
      <c r="J111" s="9"/>
      <c r="K111" s="9" t="s">
        <v>161</v>
      </c>
      <c r="L111" s="9" t="s">
        <v>161</v>
      </c>
      <c r="M111" s="9"/>
      <c r="N111" s="9" t="s">
        <v>160</v>
      </c>
      <c r="O111" s="9"/>
      <c r="P111" s="9"/>
      <c r="Q111" s="9"/>
      <c r="R111" s="9"/>
      <c r="S111" s="9" t="s">
        <v>161</v>
      </c>
      <c r="T111" s="9" t="s">
        <v>160</v>
      </c>
      <c r="U111" s="9" t="s">
        <v>160</v>
      </c>
      <c r="V111" s="9"/>
      <c r="W111" s="9" t="s">
        <v>161</v>
      </c>
      <c r="Z111" s="9" t="s">
        <v>160</v>
      </c>
      <c r="AA111" s="9" t="s">
        <v>161</v>
      </c>
      <c r="AO111">
        <f t="shared" si="11"/>
        <v>10</v>
      </c>
      <c r="AP111">
        <f t="shared" si="12"/>
        <v>5</v>
      </c>
      <c r="AS111" s="48">
        <f t="shared" si="4"/>
        <v>27</v>
      </c>
    </row>
    <row r="112">
      <c r="A112" s="55">
        <v>40924.0</v>
      </c>
      <c r="C112" s="67">
        <v>13.0</v>
      </c>
      <c r="D112" s="67" t="s">
        <v>159</v>
      </c>
      <c r="E112" s="67">
        <v>5.0</v>
      </c>
      <c r="H112" s="9" t="s">
        <v>160</v>
      </c>
      <c r="J112" s="9" t="s">
        <v>161</v>
      </c>
      <c r="K112" s="9" t="s">
        <v>160</v>
      </c>
      <c r="L112" s="9" t="s">
        <v>161</v>
      </c>
      <c r="M112" s="9" t="s">
        <v>160</v>
      </c>
      <c r="N112" s="9"/>
      <c r="O112" s="9" t="s">
        <v>160</v>
      </c>
      <c r="P112" s="9"/>
      <c r="Q112" s="9"/>
      <c r="R112" s="9"/>
      <c r="S112" s="9"/>
      <c r="T112" s="9" t="s">
        <v>161</v>
      </c>
      <c r="U112" s="9"/>
      <c r="V112" s="9"/>
      <c r="W112" s="9"/>
      <c r="Y112" s="9" t="s">
        <v>161</v>
      </c>
      <c r="Z112" s="9" t="s">
        <v>161</v>
      </c>
      <c r="AK112" s="9" t="s">
        <v>160</v>
      </c>
      <c r="AO112">
        <f t="shared" si="11"/>
        <v>10</v>
      </c>
      <c r="AP112">
        <f t="shared" si="12"/>
        <v>5</v>
      </c>
      <c r="AS112" s="48">
        <f t="shared" si="4"/>
        <v>18</v>
      </c>
    </row>
    <row r="113">
      <c r="A113" s="55">
        <v>40931.0</v>
      </c>
      <c r="C113" s="67">
        <v>4.0</v>
      </c>
      <c r="D113" s="67" t="s">
        <v>159</v>
      </c>
      <c r="E113" s="67">
        <v>4.0</v>
      </c>
      <c r="F113" s="9"/>
      <c r="G113" s="9" t="s">
        <v>162</v>
      </c>
      <c r="J113" s="9" t="s">
        <v>162</v>
      </c>
      <c r="K113" s="9" t="s">
        <v>162</v>
      </c>
      <c r="L113" s="9" t="s">
        <v>162</v>
      </c>
      <c r="M113" s="9" t="s">
        <v>162</v>
      </c>
      <c r="N113" s="9"/>
      <c r="O113" s="9" t="s">
        <v>162</v>
      </c>
      <c r="P113" s="9"/>
      <c r="Q113" s="9"/>
      <c r="R113" s="9"/>
      <c r="S113" s="9"/>
      <c r="T113" s="9" t="s">
        <v>162</v>
      </c>
      <c r="U113" s="9"/>
      <c r="V113" s="9"/>
      <c r="W113" s="9"/>
      <c r="Y113" s="9" t="s">
        <v>162</v>
      </c>
      <c r="Z113" s="9" t="s">
        <v>162</v>
      </c>
      <c r="AK113" s="9" t="s">
        <v>162</v>
      </c>
      <c r="AO113">
        <f t="shared" si="11"/>
        <v>10</v>
      </c>
      <c r="AP113">
        <f t="shared" si="12"/>
        <v>0</v>
      </c>
      <c r="AS113" s="48">
        <f t="shared" si="4"/>
        <v>8</v>
      </c>
    </row>
    <row r="114">
      <c r="A114" s="55">
        <v>40938.0</v>
      </c>
      <c r="C114" s="67">
        <v>10.0</v>
      </c>
      <c r="D114" s="67" t="s">
        <v>159</v>
      </c>
      <c r="E114" s="67">
        <v>5.0</v>
      </c>
      <c r="F114" s="9"/>
      <c r="G114" s="9" t="s">
        <v>161</v>
      </c>
      <c r="H114" s="9" t="s">
        <v>160</v>
      </c>
      <c r="J114" s="9" t="s">
        <v>160</v>
      </c>
      <c r="K114" s="9" t="s">
        <v>161</v>
      </c>
      <c r="L114" s="9" t="s">
        <v>161</v>
      </c>
      <c r="M114" s="9" t="s">
        <v>161</v>
      </c>
      <c r="N114" s="9"/>
      <c r="O114" s="9"/>
      <c r="P114" s="9"/>
      <c r="Q114" s="9"/>
      <c r="R114" s="9"/>
      <c r="S114" s="9"/>
      <c r="T114" s="9" t="s">
        <v>160</v>
      </c>
      <c r="U114" s="9"/>
      <c r="V114" s="9"/>
      <c r="W114" s="9" t="s">
        <v>160</v>
      </c>
      <c r="Y114" s="9" t="s">
        <v>160</v>
      </c>
      <c r="AA114" s="9" t="s">
        <v>161</v>
      </c>
      <c r="AO114">
        <f t="shared" si="11"/>
        <v>10</v>
      </c>
      <c r="AP114">
        <f t="shared" si="12"/>
        <v>5</v>
      </c>
      <c r="AS114" s="48">
        <f t="shared" si="4"/>
        <v>15</v>
      </c>
    </row>
    <row r="115">
      <c r="A115" s="55">
        <v>40952.0</v>
      </c>
      <c r="C115" s="67">
        <v>13.0</v>
      </c>
      <c r="D115" s="67" t="s">
        <v>159</v>
      </c>
      <c r="E115" s="67">
        <v>11.0</v>
      </c>
      <c r="J115" s="9" t="s">
        <v>161</v>
      </c>
      <c r="K115" s="9" t="s">
        <v>160</v>
      </c>
      <c r="L115" s="9"/>
      <c r="M115" s="9" t="s">
        <v>160</v>
      </c>
      <c r="N115" s="9"/>
      <c r="O115" s="9" t="s">
        <v>160</v>
      </c>
      <c r="P115" s="9"/>
      <c r="Q115" s="9"/>
      <c r="R115" s="9"/>
      <c r="S115" s="9"/>
      <c r="T115" s="9" t="s">
        <v>161</v>
      </c>
      <c r="U115" s="9"/>
      <c r="V115" s="9"/>
      <c r="W115" s="9" t="s">
        <v>161</v>
      </c>
      <c r="Y115" s="9" t="s">
        <v>160</v>
      </c>
      <c r="Z115" s="9" t="s">
        <v>161</v>
      </c>
      <c r="AA115" s="9" t="s">
        <v>161</v>
      </c>
      <c r="AK115" s="9" t="s">
        <v>160</v>
      </c>
      <c r="AO115">
        <f t="shared" si="11"/>
        <v>10</v>
      </c>
      <c r="AP115">
        <f t="shared" si="12"/>
        <v>5</v>
      </c>
      <c r="AS115" s="48">
        <f t="shared" si="4"/>
        <v>24</v>
      </c>
    </row>
    <row r="116">
      <c r="A116" s="55">
        <v>40959.0</v>
      </c>
      <c r="C116" s="67">
        <v>6.0</v>
      </c>
      <c r="D116" s="67" t="s">
        <v>159</v>
      </c>
      <c r="E116" s="67">
        <v>6.0</v>
      </c>
      <c r="F116" s="9"/>
      <c r="G116" s="9" t="s">
        <v>162</v>
      </c>
      <c r="H116" s="9" t="s">
        <v>162</v>
      </c>
      <c r="J116" s="9"/>
      <c r="K116" s="9" t="s">
        <v>162</v>
      </c>
      <c r="L116" s="9" t="s">
        <v>162</v>
      </c>
      <c r="M116" s="9"/>
      <c r="N116" s="9" t="s">
        <v>162</v>
      </c>
      <c r="O116" s="9" t="s">
        <v>162</v>
      </c>
      <c r="P116" s="9"/>
      <c r="Q116" s="9"/>
      <c r="R116" s="9"/>
      <c r="S116" s="9"/>
      <c r="T116" s="9" t="s">
        <v>162</v>
      </c>
      <c r="U116" s="9"/>
      <c r="V116" s="9"/>
      <c r="W116" s="9" t="s">
        <v>162</v>
      </c>
      <c r="Y116" s="9" t="s">
        <v>162</v>
      </c>
      <c r="Z116" s="9" t="s">
        <v>162</v>
      </c>
      <c r="AO116">
        <f t="shared" si="11"/>
        <v>10</v>
      </c>
      <c r="AP116">
        <f t="shared" si="12"/>
        <v>0</v>
      </c>
      <c r="AS116" s="48">
        <f t="shared" si="4"/>
        <v>12</v>
      </c>
    </row>
    <row r="117">
      <c r="A117" s="55">
        <v>40966.0</v>
      </c>
      <c r="C117" s="67">
        <v>10.0</v>
      </c>
      <c r="D117" s="67" t="s">
        <v>159</v>
      </c>
      <c r="E117" s="67">
        <v>8.0</v>
      </c>
      <c r="F117" s="9"/>
      <c r="G117" s="9" t="s">
        <v>161</v>
      </c>
      <c r="H117" s="9" t="s">
        <v>161</v>
      </c>
      <c r="J117" s="9"/>
      <c r="K117" s="9" t="s">
        <v>161</v>
      </c>
      <c r="L117" s="9" t="s">
        <v>161</v>
      </c>
      <c r="M117" s="9"/>
      <c r="N117" s="9" t="s">
        <v>160</v>
      </c>
      <c r="O117" s="9" t="s">
        <v>160</v>
      </c>
      <c r="P117" s="9"/>
      <c r="Q117" s="9"/>
      <c r="R117" s="9"/>
      <c r="S117" s="9"/>
      <c r="T117" s="9" t="s">
        <v>160</v>
      </c>
      <c r="U117" s="9" t="s">
        <v>161</v>
      </c>
      <c r="V117" s="9"/>
      <c r="W117" s="9"/>
      <c r="Y117" s="9" t="s">
        <v>160</v>
      </c>
      <c r="Z117" s="9" t="s">
        <v>160</v>
      </c>
      <c r="AO117">
        <f t="shared" si="11"/>
        <v>10</v>
      </c>
      <c r="AP117">
        <f t="shared" si="12"/>
        <v>5</v>
      </c>
      <c r="AS117" s="48">
        <f t="shared" si="4"/>
        <v>18</v>
      </c>
    </row>
    <row r="118">
      <c r="A118" s="55">
        <v>40973.0</v>
      </c>
      <c r="C118" s="67">
        <v>11.0</v>
      </c>
      <c r="D118" s="67" t="s">
        <v>159</v>
      </c>
      <c r="E118" s="67">
        <v>7.0</v>
      </c>
      <c r="F118" s="9"/>
      <c r="G118" s="9" t="s">
        <v>160</v>
      </c>
      <c r="H118" s="9" t="s">
        <v>161</v>
      </c>
      <c r="J118" s="9" t="s">
        <v>160</v>
      </c>
      <c r="K118" s="9" t="s">
        <v>160</v>
      </c>
      <c r="L118" s="9"/>
      <c r="M118" s="9" t="s">
        <v>161</v>
      </c>
      <c r="N118" s="9" t="s">
        <v>160</v>
      </c>
      <c r="O118" s="9"/>
      <c r="P118" s="9"/>
      <c r="Q118" s="9"/>
      <c r="R118" s="9"/>
      <c r="S118" s="9"/>
      <c r="T118" s="9" t="s">
        <v>161</v>
      </c>
      <c r="U118" s="9"/>
      <c r="V118" s="9"/>
      <c r="W118" s="9" t="s">
        <v>161</v>
      </c>
      <c r="Y118" s="9" t="s">
        <v>161</v>
      </c>
      <c r="Z118" s="9" t="s">
        <v>160</v>
      </c>
      <c r="AO118">
        <f t="shared" si="11"/>
        <v>10</v>
      </c>
      <c r="AP118">
        <f t="shared" si="12"/>
        <v>5</v>
      </c>
      <c r="AS118" s="48">
        <f t="shared" si="4"/>
        <v>18</v>
      </c>
    </row>
    <row r="119">
      <c r="A119" s="55">
        <v>40980.0</v>
      </c>
      <c r="C119" s="67">
        <v>14.0</v>
      </c>
      <c r="D119" s="67" t="s">
        <v>159</v>
      </c>
      <c r="E119" s="67">
        <v>11.0</v>
      </c>
      <c r="F119" s="9"/>
      <c r="G119" s="9" t="s">
        <v>160</v>
      </c>
      <c r="H119" s="9" t="s">
        <v>160</v>
      </c>
      <c r="J119" s="9"/>
      <c r="K119" s="9" t="s">
        <v>160</v>
      </c>
      <c r="L119" s="9" t="s">
        <v>161</v>
      </c>
      <c r="M119" s="9"/>
      <c r="N119" s="9" t="s">
        <v>161</v>
      </c>
      <c r="O119" s="9" t="s">
        <v>160</v>
      </c>
      <c r="P119" s="9"/>
      <c r="Q119" s="9"/>
      <c r="R119" s="9"/>
      <c r="S119" s="9"/>
      <c r="T119" s="9" t="s">
        <v>161</v>
      </c>
      <c r="U119" s="9"/>
      <c r="V119" s="9"/>
      <c r="W119" s="9" t="s">
        <v>160</v>
      </c>
      <c r="Y119" s="9" t="s">
        <v>161</v>
      </c>
      <c r="Z119" s="9" t="s">
        <v>161</v>
      </c>
      <c r="AO119">
        <f t="shared" si="11"/>
        <v>10</v>
      </c>
      <c r="AP119">
        <f t="shared" si="12"/>
        <v>5</v>
      </c>
      <c r="AS119" s="48">
        <f t="shared" si="4"/>
        <v>25</v>
      </c>
    </row>
    <row r="120">
      <c r="A120" s="55">
        <v>40994.0</v>
      </c>
      <c r="C120" s="67">
        <v>8.0</v>
      </c>
      <c r="D120" s="67" t="s">
        <v>159</v>
      </c>
      <c r="E120" s="67">
        <v>7.0</v>
      </c>
      <c r="F120" s="9"/>
      <c r="G120" s="9" t="s">
        <v>161</v>
      </c>
      <c r="J120" s="9" t="s">
        <v>160</v>
      </c>
      <c r="K120" s="9" t="s">
        <v>160</v>
      </c>
      <c r="L120" s="9"/>
      <c r="M120" s="9" t="s">
        <v>161</v>
      </c>
      <c r="N120" s="9"/>
      <c r="O120" s="9" t="s">
        <v>160</v>
      </c>
      <c r="P120" s="9"/>
      <c r="Q120" s="9"/>
      <c r="R120" s="9"/>
      <c r="S120" s="9"/>
      <c r="T120" s="9" t="s">
        <v>160</v>
      </c>
      <c r="U120" s="9"/>
      <c r="V120" s="9"/>
      <c r="W120" s="9" t="s">
        <v>161</v>
      </c>
      <c r="Y120" s="9" t="s">
        <v>161</v>
      </c>
      <c r="Z120" s="9" t="s">
        <v>160</v>
      </c>
      <c r="AA120" s="9" t="s">
        <v>161</v>
      </c>
      <c r="AO120">
        <f t="shared" si="11"/>
        <v>10</v>
      </c>
      <c r="AP120">
        <f t="shared" si="12"/>
        <v>5</v>
      </c>
      <c r="AS120" s="48">
        <f t="shared" si="4"/>
        <v>15</v>
      </c>
    </row>
    <row r="121">
      <c r="A121" s="55">
        <v>41001.0</v>
      </c>
      <c r="C121" s="67">
        <v>10.0</v>
      </c>
      <c r="D121" s="67" t="s">
        <v>159</v>
      </c>
      <c r="E121" s="67">
        <v>7.0</v>
      </c>
      <c r="J121" s="9" t="s">
        <v>160</v>
      </c>
      <c r="K121" s="9" t="s">
        <v>160</v>
      </c>
      <c r="L121" s="9" t="s">
        <v>161</v>
      </c>
      <c r="M121" s="9" t="s">
        <v>161</v>
      </c>
      <c r="N121" s="9" t="s">
        <v>160</v>
      </c>
      <c r="O121" s="9" t="s">
        <v>160</v>
      </c>
      <c r="P121" s="9"/>
      <c r="Q121" s="9"/>
      <c r="R121" s="9"/>
      <c r="S121" s="9"/>
      <c r="T121" s="9"/>
      <c r="U121" s="9"/>
      <c r="V121" s="9"/>
      <c r="W121" s="9" t="s">
        <v>161</v>
      </c>
      <c r="Y121" s="9" t="s">
        <v>160</v>
      </c>
      <c r="Z121" s="9" t="s">
        <v>161</v>
      </c>
      <c r="AA121" s="9" t="s">
        <v>161</v>
      </c>
      <c r="AO121">
        <f t="shared" si="11"/>
        <v>10</v>
      </c>
      <c r="AP121">
        <f t="shared" si="12"/>
        <v>5</v>
      </c>
      <c r="AS121" s="48">
        <f t="shared" si="4"/>
        <v>17</v>
      </c>
    </row>
    <row r="122">
      <c r="A122" s="55">
        <v>41015.0</v>
      </c>
      <c r="C122" s="67">
        <v>9.0</v>
      </c>
      <c r="D122" s="67" t="s">
        <v>159</v>
      </c>
      <c r="E122" s="67">
        <v>7.0</v>
      </c>
      <c r="F122" s="9"/>
      <c r="G122" s="9" t="s">
        <v>161</v>
      </c>
      <c r="J122" s="9"/>
      <c r="K122" s="9" t="s">
        <v>161</v>
      </c>
      <c r="L122" s="9" t="s">
        <v>161</v>
      </c>
      <c r="M122" s="9" t="s">
        <v>160</v>
      </c>
      <c r="N122" s="9" t="s">
        <v>160</v>
      </c>
      <c r="O122" s="9" t="s">
        <v>160</v>
      </c>
      <c r="P122" s="9"/>
      <c r="Q122" s="9"/>
      <c r="R122" s="9"/>
      <c r="S122" s="9"/>
      <c r="T122" s="9" t="s">
        <v>160</v>
      </c>
      <c r="U122" s="9"/>
      <c r="V122" s="9"/>
      <c r="W122" s="9" t="s">
        <v>161</v>
      </c>
      <c r="Y122" s="9" t="s">
        <v>161</v>
      </c>
      <c r="AA122" s="9" t="s">
        <v>160</v>
      </c>
      <c r="AO122">
        <f t="shared" si="11"/>
        <v>10</v>
      </c>
      <c r="AP122">
        <f t="shared" si="12"/>
        <v>5</v>
      </c>
      <c r="AS122" s="48">
        <f t="shared" si="4"/>
        <v>16</v>
      </c>
    </row>
    <row r="123">
      <c r="A123" s="55">
        <v>41022.0</v>
      </c>
      <c r="C123" s="67">
        <v>11.0</v>
      </c>
      <c r="D123" s="67" t="s">
        <v>159</v>
      </c>
      <c r="E123" s="67">
        <v>10.0</v>
      </c>
      <c r="H123" s="9" t="s">
        <v>161</v>
      </c>
      <c r="J123" s="9"/>
      <c r="K123" s="9" t="s">
        <v>161</v>
      </c>
      <c r="L123" s="9"/>
      <c r="M123" s="9" t="s">
        <v>160</v>
      </c>
      <c r="N123" s="9" t="s">
        <v>160</v>
      </c>
      <c r="O123" s="9" t="s">
        <v>160</v>
      </c>
      <c r="P123" s="9"/>
      <c r="Q123" s="9"/>
      <c r="R123" s="9"/>
      <c r="S123" s="9"/>
      <c r="T123" s="9" t="s">
        <v>160</v>
      </c>
      <c r="U123" s="9"/>
      <c r="V123" s="9"/>
      <c r="W123" s="9" t="s">
        <v>161</v>
      </c>
      <c r="Y123" s="9" t="s">
        <v>161</v>
      </c>
      <c r="AA123" s="9" t="s">
        <v>160</v>
      </c>
      <c r="AC123" s="9" t="s">
        <v>161</v>
      </c>
      <c r="AO123">
        <f t="shared" si="11"/>
        <v>10</v>
      </c>
      <c r="AP123">
        <f t="shared" si="12"/>
        <v>5</v>
      </c>
      <c r="AS123" s="48">
        <f t="shared" si="4"/>
        <v>21</v>
      </c>
    </row>
    <row r="124">
      <c r="A124" s="55">
        <v>41029.0</v>
      </c>
      <c r="C124" s="67">
        <v>8.0</v>
      </c>
      <c r="D124" s="67" t="s">
        <v>159</v>
      </c>
      <c r="E124" s="67">
        <v>5.0</v>
      </c>
      <c r="F124" s="9"/>
      <c r="G124" s="9" t="s">
        <v>160</v>
      </c>
      <c r="J124" s="9" t="s">
        <v>160</v>
      </c>
      <c r="K124" s="9" t="s">
        <v>160</v>
      </c>
      <c r="L124" s="9"/>
      <c r="M124" s="9" t="s">
        <v>161</v>
      </c>
      <c r="N124" s="9" t="s">
        <v>161</v>
      </c>
      <c r="O124" s="9" t="s">
        <v>160</v>
      </c>
      <c r="P124" s="9"/>
      <c r="Q124" s="9"/>
      <c r="R124" s="9"/>
      <c r="S124" s="9"/>
      <c r="T124" s="9" t="s">
        <v>161</v>
      </c>
      <c r="U124" s="9"/>
      <c r="V124" s="9"/>
      <c r="W124" s="9" t="s">
        <v>161</v>
      </c>
      <c r="Y124" s="9" t="s">
        <v>160</v>
      </c>
      <c r="Z124" s="9" t="s">
        <v>161</v>
      </c>
      <c r="AO124">
        <f t="shared" si="11"/>
        <v>10</v>
      </c>
      <c r="AP124">
        <f t="shared" si="12"/>
        <v>5</v>
      </c>
      <c r="AS124" s="48">
        <f t="shared" si="4"/>
        <v>13</v>
      </c>
    </row>
    <row r="125">
      <c r="A125" s="68"/>
      <c r="B125" s="57"/>
      <c r="C125" s="53"/>
      <c r="D125" s="53"/>
      <c r="E125" s="53"/>
      <c r="F125" s="54"/>
      <c r="G125" s="54"/>
      <c r="H125" s="54"/>
      <c r="I125" s="54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48">
        <f t="shared" si="4"/>
        <v>0</v>
      </c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  <c r="DR125" s="54"/>
      <c r="DS125" s="54"/>
      <c r="DT125" s="54"/>
      <c r="DU125" s="54"/>
      <c r="DV125" s="54"/>
      <c r="DW125" s="54"/>
      <c r="DX125" s="54"/>
      <c r="DY125" s="54"/>
      <c r="DZ125" s="54"/>
      <c r="EA125" s="54"/>
      <c r="EB125" s="54"/>
      <c r="EC125" s="54"/>
      <c r="ED125" s="54"/>
      <c r="EE125" s="54"/>
      <c r="EF125" s="54"/>
      <c r="EG125" s="54"/>
      <c r="EH125" s="54"/>
      <c r="EI125" s="54"/>
      <c r="EJ125" s="54"/>
      <c r="EK125" s="54"/>
      <c r="EL125" s="54"/>
      <c r="EM125" s="54"/>
      <c r="EN125" s="54"/>
      <c r="EO125" s="54"/>
      <c r="EP125" s="54"/>
      <c r="EQ125" s="54"/>
      <c r="ER125" s="54"/>
      <c r="ES125" s="54"/>
      <c r="ET125" s="54"/>
      <c r="EU125" s="54"/>
      <c r="EV125" s="54"/>
      <c r="EW125" s="54"/>
      <c r="EX125" s="54"/>
      <c r="EY125" s="54"/>
      <c r="EZ125" s="54"/>
      <c r="FA125" s="54"/>
      <c r="FB125" s="54"/>
      <c r="FC125" s="54"/>
      <c r="FD125" s="54"/>
      <c r="FE125" s="54"/>
      <c r="FF125" s="54"/>
      <c r="FG125" s="54"/>
      <c r="FH125" s="54"/>
      <c r="FI125" s="54"/>
      <c r="FJ125" s="54"/>
      <c r="FK125" s="54"/>
      <c r="FL125" s="54"/>
      <c r="FM125" s="54"/>
      <c r="FN125" s="54"/>
      <c r="FO125" s="54"/>
      <c r="FP125" s="54"/>
      <c r="FQ125" s="54"/>
      <c r="FR125" s="54"/>
      <c r="FS125" s="54"/>
      <c r="FT125" s="54"/>
      <c r="FU125" s="54"/>
      <c r="FV125" s="54"/>
      <c r="FW125" s="54"/>
      <c r="FX125" s="54"/>
      <c r="FY125" s="54"/>
      <c r="FZ125" s="54"/>
      <c r="GA125" s="54"/>
      <c r="GB125" s="54"/>
      <c r="GC125" s="54"/>
      <c r="GD125" s="54"/>
      <c r="GE125" s="54"/>
      <c r="GF125" s="54"/>
      <c r="GG125" s="54"/>
      <c r="GH125" s="54"/>
      <c r="GI125" s="54"/>
      <c r="GJ125" s="54"/>
      <c r="GK125" s="54"/>
      <c r="GL125" s="54"/>
      <c r="GM125" s="54"/>
      <c r="GN125" s="54"/>
      <c r="GO125" s="54"/>
      <c r="GP125" s="54"/>
      <c r="GQ125" s="54"/>
      <c r="GR125" s="54"/>
      <c r="GS125" s="54"/>
      <c r="GT125" s="54"/>
      <c r="GU125" s="54"/>
      <c r="GV125" s="54"/>
      <c r="GW125" s="54"/>
      <c r="GX125" s="54"/>
      <c r="GY125" s="54"/>
      <c r="GZ125" s="54"/>
      <c r="HA125" s="54"/>
      <c r="HB125" s="54"/>
      <c r="HC125" s="54"/>
      <c r="HD125" s="54"/>
      <c r="HE125" s="54"/>
      <c r="HF125" s="54"/>
      <c r="HG125" s="54"/>
      <c r="HH125" s="54"/>
      <c r="HI125" s="54"/>
      <c r="HJ125" s="54"/>
      <c r="HK125" s="54"/>
      <c r="HL125" s="54"/>
      <c r="HM125" s="54"/>
      <c r="HN125" s="54"/>
      <c r="HO125" s="54"/>
      <c r="HP125" s="54"/>
      <c r="HQ125" s="54"/>
      <c r="HR125" s="54"/>
      <c r="HS125" s="54"/>
      <c r="HT125" s="54"/>
      <c r="HU125" s="54"/>
      <c r="HV125" s="54"/>
      <c r="HW125" s="54"/>
      <c r="HX125" s="54"/>
      <c r="HY125" s="54"/>
      <c r="HZ125" s="54"/>
      <c r="IA125" s="54"/>
      <c r="IB125" s="54"/>
      <c r="IC125" s="54"/>
      <c r="ID125" s="54"/>
      <c r="IE125" s="54"/>
      <c r="IF125" s="54"/>
      <c r="IG125" s="54"/>
      <c r="IH125" s="54"/>
      <c r="II125" s="54"/>
      <c r="IJ125" s="54"/>
      <c r="IK125" s="54"/>
      <c r="IL125" s="54"/>
      <c r="IM125" s="54"/>
      <c r="IN125" s="54"/>
      <c r="IO125" s="54"/>
      <c r="IP125" s="54"/>
      <c r="IQ125" s="54"/>
      <c r="IR125" s="54"/>
      <c r="IS125" s="54"/>
      <c r="IT125" s="54"/>
      <c r="IU125" s="54"/>
      <c r="IV125" s="54"/>
      <c r="IW125" s="54"/>
      <c r="IX125" s="54"/>
      <c r="IY125" s="54"/>
      <c r="IZ125" s="54"/>
      <c r="JA125" s="54"/>
      <c r="JB125" s="54"/>
      <c r="JC125" s="54"/>
      <c r="JD125" s="54"/>
      <c r="JE125" s="54"/>
      <c r="JF125" s="54"/>
      <c r="JG125" s="54"/>
      <c r="JH125" s="54"/>
      <c r="JI125" s="54"/>
      <c r="JJ125" s="54"/>
      <c r="JK125" s="54"/>
      <c r="JL125" s="54"/>
      <c r="JM125" s="54"/>
      <c r="JN125" s="54"/>
      <c r="JO125" s="54"/>
      <c r="JP125" s="54"/>
      <c r="JQ125" s="54"/>
      <c r="JR125" s="54"/>
      <c r="JS125" s="54"/>
      <c r="JT125" s="54"/>
      <c r="JU125" s="54"/>
      <c r="JV125" s="54"/>
      <c r="JW125" s="54"/>
      <c r="JX125" s="54"/>
      <c r="JY125" s="54"/>
      <c r="JZ125" s="54"/>
      <c r="KA125" s="54"/>
      <c r="KB125" s="54"/>
      <c r="KC125" s="54"/>
      <c r="KD125" s="54"/>
      <c r="KE125" s="54"/>
      <c r="KF125" s="54"/>
      <c r="KG125" s="54"/>
      <c r="KH125" s="54"/>
      <c r="KI125" s="54"/>
      <c r="KJ125" s="54"/>
      <c r="KK125" s="54"/>
      <c r="KL125" s="54"/>
      <c r="KM125" s="54"/>
      <c r="KN125" s="54"/>
      <c r="KO125" s="54"/>
      <c r="KP125" s="54"/>
      <c r="KQ125" s="54"/>
      <c r="KR125" s="54"/>
      <c r="KS125" s="54"/>
      <c r="KT125" s="54"/>
      <c r="KU125" s="54"/>
      <c r="KV125" s="54"/>
      <c r="KW125" s="54"/>
      <c r="KX125" s="54"/>
      <c r="KY125" s="54"/>
      <c r="KZ125" s="54"/>
      <c r="LA125" s="54"/>
      <c r="LB125" s="54"/>
      <c r="LC125" s="54"/>
      <c r="LD125" s="54"/>
      <c r="LE125" s="54"/>
      <c r="LF125" s="54"/>
      <c r="LG125" s="54"/>
      <c r="LH125" s="54"/>
      <c r="LI125" s="54"/>
      <c r="LJ125" s="54"/>
      <c r="LK125" s="54"/>
      <c r="LL125" s="54"/>
      <c r="LM125" s="54"/>
      <c r="LN125" s="54"/>
      <c r="LO125" s="54"/>
      <c r="LP125" s="54"/>
      <c r="LQ125" s="54"/>
      <c r="LR125" s="54"/>
      <c r="LS125" s="54"/>
      <c r="LT125" s="54"/>
      <c r="LU125" s="54"/>
      <c r="LV125" s="54"/>
      <c r="LW125" s="54"/>
      <c r="LX125" s="54"/>
      <c r="LY125" s="54"/>
      <c r="LZ125" s="54"/>
      <c r="MA125" s="54"/>
      <c r="MB125" s="54"/>
      <c r="MC125" s="54"/>
      <c r="MD125" s="54"/>
      <c r="ME125" s="54"/>
      <c r="MF125" s="54"/>
      <c r="MG125" s="54"/>
      <c r="MH125" s="54"/>
      <c r="MI125" s="54"/>
      <c r="MJ125" s="54"/>
      <c r="MK125" s="54"/>
      <c r="ML125" s="54"/>
      <c r="MM125" s="54"/>
      <c r="MN125" s="54"/>
      <c r="MO125" s="54"/>
      <c r="MP125" s="54"/>
      <c r="MQ125" s="54"/>
      <c r="MR125" s="54"/>
      <c r="MS125" s="54"/>
      <c r="MT125" s="54"/>
      <c r="MU125" s="54"/>
      <c r="MV125" s="54"/>
      <c r="MW125" s="54"/>
      <c r="MX125" s="54"/>
      <c r="MY125" s="54"/>
      <c r="MZ125" s="54"/>
      <c r="NA125" s="54"/>
      <c r="NB125" s="54"/>
      <c r="NC125" s="54"/>
      <c r="ND125" s="54"/>
      <c r="NE125" s="54"/>
      <c r="NF125" s="54"/>
      <c r="NG125" s="54"/>
      <c r="NH125" s="54"/>
      <c r="NI125" s="54"/>
      <c r="NJ125" s="54"/>
      <c r="NK125" s="54"/>
      <c r="NL125" s="54"/>
      <c r="NM125" s="54"/>
      <c r="NN125" s="54"/>
      <c r="NO125" s="54"/>
      <c r="NP125" s="54"/>
      <c r="NQ125" s="54"/>
      <c r="NR125" s="54"/>
      <c r="NS125" s="54"/>
      <c r="NT125" s="54"/>
      <c r="NU125" s="54"/>
      <c r="NV125" s="54"/>
      <c r="NW125" s="54"/>
      <c r="NX125" s="54"/>
      <c r="NY125" s="54"/>
      <c r="NZ125" s="54"/>
      <c r="OA125" s="54"/>
      <c r="OB125" s="54"/>
      <c r="OC125" s="54"/>
      <c r="OD125" s="54"/>
      <c r="OE125" s="54"/>
      <c r="OF125" s="54"/>
      <c r="OG125" s="54"/>
      <c r="OH125" s="54"/>
      <c r="OI125" s="54"/>
      <c r="OJ125" s="54"/>
      <c r="OK125" s="54"/>
      <c r="OL125" s="54"/>
      <c r="OM125" s="54"/>
      <c r="ON125" s="54"/>
      <c r="OO125" s="54"/>
      <c r="OP125" s="54"/>
      <c r="OQ125" s="54"/>
      <c r="OR125" s="54"/>
      <c r="OS125" s="54"/>
      <c r="OT125" s="54"/>
      <c r="OU125" s="54"/>
      <c r="OV125" s="54"/>
      <c r="OW125" s="54"/>
      <c r="OX125" s="54"/>
      <c r="OY125" s="54"/>
      <c r="OZ125" s="54"/>
      <c r="PA125" s="54"/>
      <c r="PB125" s="54"/>
      <c r="PC125" s="54"/>
      <c r="PD125" s="54"/>
      <c r="PE125" s="54"/>
      <c r="PF125" s="54"/>
      <c r="PG125" s="54"/>
      <c r="PH125" s="54"/>
      <c r="PI125" s="54"/>
      <c r="PJ125" s="54"/>
      <c r="PK125" s="54"/>
      <c r="PL125" s="54"/>
      <c r="PM125" s="54"/>
      <c r="PN125" s="54"/>
      <c r="PO125" s="54"/>
      <c r="PP125" s="54"/>
      <c r="PQ125" s="54"/>
      <c r="PR125" s="54"/>
      <c r="PS125" s="54"/>
      <c r="PT125" s="54"/>
      <c r="PU125" s="54"/>
      <c r="PV125" s="54"/>
      <c r="PW125" s="54"/>
      <c r="PX125" s="54"/>
      <c r="PY125" s="54"/>
      <c r="PZ125" s="54"/>
      <c r="QA125" s="54"/>
      <c r="QB125" s="54"/>
      <c r="QC125" s="54"/>
      <c r="QD125" s="54"/>
      <c r="QE125" s="54"/>
      <c r="QF125" s="54"/>
      <c r="QG125" s="54"/>
      <c r="QH125" s="54"/>
      <c r="QI125" s="54"/>
      <c r="QJ125" s="54"/>
      <c r="QK125" s="54"/>
      <c r="QL125" s="54"/>
      <c r="QM125" s="54"/>
      <c r="QN125" s="54"/>
      <c r="QO125" s="54"/>
      <c r="QP125" s="54"/>
      <c r="QQ125" s="54"/>
      <c r="QR125" s="54"/>
      <c r="QS125" s="54"/>
      <c r="QT125" s="54"/>
      <c r="QU125" s="54"/>
      <c r="QV125" s="54"/>
      <c r="QW125" s="54"/>
      <c r="QX125" s="54"/>
      <c r="QY125" s="54"/>
      <c r="QZ125" s="54"/>
      <c r="RA125" s="54"/>
      <c r="RB125" s="54"/>
      <c r="RC125" s="54"/>
      <c r="RD125" s="54"/>
      <c r="RE125" s="54"/>
      <c r="RF125" s="54"/>
      <c r="RG125" s="54"/>
      <c r="RH125" s="54"/>
      <c r="RI125" s="54"/>
      <c r="RJ125" s="54"/>
      <c r="RK125" s="54"/>
      <c r="RL125" s="54"/>
      <c r="RM125" s="54"/>
      <c r="RN125" s="54"/>
      <c r="RO125" s="54"/>
      <c r="RP125" s="54"/>
      <c r="RQ125" s="54"/>
      <c r="RR125" s="54"/>
      <c r="RS125" s="54"/>
      <c r="RT125" s="54"/>
      <c r="RU125" s="54"/>
      <c r="RV125" s="54"/>
      <c r="RW125" s="54"/>
      <c r="RX125" s="54"/>
      <c r="RY125" s="54"/>
      <c r="RZ125" s="54"/>
      <c r="SA125" s="54"/>
      <c r="SB125" s="54"/>
      <c r="SC125" s="54"/>
      <c r="SD125" s="54"/>
      <c r="SE125" s="54"/>
      <c r="SF125" s="54"/>
      <c r="SG125" s="54"/>
      <c r="SH125" s="54"/>
      <c r="SI125" s="54"/>
      <c r="SJ125" s="54"/>
      <c r="SK125" s="54"/>
      <c r="SL125" s="54"/>
      <c r="SM125" s="54"/>
      <c r="SN125" s="54"/>
      <c r="SO125" s="54"/>
      <c r="SP125" s="54"/>
      <c r="SQ125" s="54"/>
      <c r="SR125" s="54"/>
      <c r="SS125" s="54"/>
      <c r="ST125" s="54"/>
      <c r="SU125" s="54"/>
      <c r="SV125" s="54"/>
      <c r="SW125" s="54"/>
      <c r="SX125" s="54"/>
      <c r="SY125" s="54"/>
      <c r="SZ125" s="54"/>
      <c r="TA125" s="54"/>
      <c r="TB125" s="54"/>
      <c r="TC125" s="54"/>
      <c r="TD125" s="54"/>
      <c r="TE125" s="54"/>
      <c r="TF125" s="54"/>
      <c r="TG125" s="54"/>
      <c r="TH125" s="54"/>
      <c r="TI125" s="54"/>
      <c r="TJ125" s="54"/>
      <c r="TK125" s="54"/>
      <c r="TL125" s="54"/>
      <c r="TM125" s="54"/>
      <c r="TN125" s="54"/>
      <c r="TO125" s="54"/>
      <c r="TP125" s="54"/>
      <c r="TQ125" s="54"/>
      <c r="TR125" s="54"/>
      <c r="TS125" s="54"/>
      <c r="TT125" s="54"/>
      <c r="TU125" s="54"/>
      <c r="TV125" s="54"/>
      <c r="TW125" s="54"/>
      <c r="TX125" s="54"/>
      <c r="TY125" s="54"/>
      <c r="TZ125" s="54"/>
      <c r="UA125" s="54"/>
      <c r="UB125" s="54"/>
      <c r="UC125" s="54"/>
      <c r="UD125" s="54"/>
      <c r="UE125" s="54"/>
      <c r="UF125" s="54"/>
      <c r="UG125" s="54"/>
      <c r="UH125" s="54"/>
      <c r="UI125" s="54"/>
      <c r="UJ125" s="54"/>
      <c r="UK125" s="54"/>
      <c r="UL125" s="54"/>
      <c r="UM125" s="54"/>
      <c r="UN125" s="54"/>
      <c r="UO125" s="54"/>
      <c r="UP125" s="54"/>
      <c r="UQ125" s="54"/>
      <c r="UR125" s="54"/>
      <c r="US125" s="54"/>
      <c r="UT125" s="54"/>
      <c r="UU125" s="54"/>
      <c r="UV125" s="54"/>
      <c r="UW125" s="54"/>
      <c r="UX125" s="54"/>
      <c r="UY125" s="54"/>
      <c r="UZ125" s="54"/>
      <c r="VA125" s="54"/>
      <c r="VB125" s="54"/>
      <c r="VC125" s="54"/>
      <c r="VD125" s="54"/>
      <c r="VE125" s="54"/>
      <c r="VF125" s="54"/>
      <c r="VG125" s="54"/>
      <c r="VH125" s="54"/>
      <c r="VI125" s="54"/>
      <c r="VJ125" s="54"/>
      <c r="VK125" s="54"/>
      <c r="VL125" s="54"/>
      <c r="VM125" s="54"/>
      <c r="VN125" s="54"/>
      <c r="VO125" s="54"/>
      <c r="VP125" s="54"/>
      <c r="VQ125" s="54"/>
      <c r="VR125" s="54"/>
      <c r="VS125" s="54"/>
      <c r="VT125" s="54"/>
      <c r="VU125" s="54"/>
      <c r="VV125" s="54"/>
      <c r="VW125" s="54"/>
      <c r="VX125" s="54"/>
      <c r="VY125" s="54"/>
      <c r="VZ125" s="54"/>
      <c r="WA125" s="54"/>
      <c r="WB125" s="54"/>
      <c r="WC125" s="54"/>
      <c r="WD125" s="54"/>
      <c r="WE125" s="54"/>
      <c r="WF125" s="54"/>
      <c r="WG125" s="54"/>
      <c r="WH125" s="54"/>
      <c r="WI125" s="54"/>
      <c r="WJ125" s="54"/>
      <c r="WK125" s="54"/>
      <c r="WL125" s="54"/>
      <c r="WM125" s="54"/>
      <c r="WN125" s="54"/>
      <c r="WO125" s="54"/>
      <c r="WP125" s="54"/>
      <c r="WQ125" s="54"/>
      <c r="WR125" s="54"/>
      <c r="WS125" s="54"/>
      <c r="WT125" s="54"/>
      <c r="WU125" s="54"/>
      <c r="WV125" s="54"/>
      <c r="WW125" s="54"/>
      <c r="WX125" s="54"/>
      <c r="WY125" s="54"/>
      <c r="WZ125" s="54"/>
      <c r="XA125" s="54"/>
      <c r="XB125" s="54"/>
      <c r="XC125" s="54"/>
      <c r="XD125" s="54"/>
      <c r="XE125" s="54"/>
      <c r="XF125" s="54"/>
      <c r="XG125" s="54"/>
      <c r="XH125" s="54"/>
      <c r="XI125" s="54"/>
      <c r="XJ125" s="54"/>
      <c r="XK125" s="54"/>
      <c r="XL125" s="54"/>
      <c r="XM125" s="54"/>
      <c r="XN125" s="54"/>
      <c r="XO125" s="54"/>
      <c r="XP125" s="54"/>
      <c r="XQ125" s="54"/>
      <c r="XR125" s="54"/>
      <c r="XS125" s="54"/>
      <c r="XT125" s="54"/>
      <c r="XU125" s="54"/>
      <c r="XV125" s="54"/>
      <c r="XW125" s="54"/>
      <c r="XX125" s="54"/>
      <c r="XY125" s="54"/>
      <c r="XZ125" s="54"/>
      <c r="YA125" s="54"/>
      <c r="YB125" s="54"/>
      <c r="YC125" s="54"/>
      <c r="YD125" s="54"/>
      <c r="YE125" s="54"/>
      <c r="YF125" s="54"/>
      <c r="YG125" s="54"/>
      <c r="YH125" s="54"/>
      <c r="YI125" s="54"/>
      <c r="YJ125" s="54"/>
      <c r="YK125" s="54"/>
      <c r="YL125" s="54"/>
      <c r="YM125" s="54"/>
      <c r="YN125" s="54"/>
      <c r="YO125" s="54"/>
      <c r="YP125" s="54"/>
      <c r="YQ125" s="54"/>
      <c r="YR125" s="54"/>
      <c r="YS125" s="54"/>
      <c r="YT125" s="54"/>
      <c r="YU125" s="54"/>
      <c r="YV125" s="54"/>
      <c r="YW125" s="54"/>
      <c r="YX125" s="54"/>
      <c r="YY125" s="54"/>
      <c r="YZ125" s="54"/>
      <c r="ZA125" s="54"/>
      <c r="ZB125" s="54"/>
      <c r="ZC125" s="54"/>
      <c r="ZD125" s="54"/>
      <c r="ZE125" s="54"/>
      <c r="ZF125" s="54"/>
      <c r="ZG125" s="54"/>
      <c r="ZH125" s="54"/>
      <c r="ZI125" s="54"/>
      <c r="ZJ125" s="54"/>
      <c r="ZK125" s="54"/>
      <c r="ZL125" s="54"/>
      <c r="ZM125" s="54"/>
      <c r="ZN125" s="54"/>
      <c r="ZO125" s="54"/>
      <c r="ZP125" s="54"/>
      <c r="ZQ125" s="54"/>
      <c r="ZR125" s="54"/>
      <c r="ZS125" s="54"/>
      <c r="ZT125" s="54"/>
      <c r="ZU125" s="54"/>
      <c r="ZV125" s="54"/>
      <c r="ZW125" s="54"/>
      <c r="ZX125" s="54"/>
      <c r="ZY125" s="54"/>
      <c r="ZZ125" s="54"/>
      <c r="AAA125" s="54"/>
      <c r="AAB125" s="54"/>
      <c r="AAC125" s="54"/>
      <c r="AAD125" s="54"/>
      <c r="AAE125" s="54"/>
      <c r="AAF125" s="54"/>
      <c r="AAG125" s="54"/>
      <c r="AAH125" s="54"/>
      <c r="AAI125" s="54"/>
      <c r="AAJ125" s="54"/>
      <c r="AAK125" s="54"/>
      <c r="AAL125" s="54"/>
      <c r="AAM125" s="54"/>
      <c r="AAN125" s="54"/>
      <c r="AAO125" s="54"/>
      <c r="AAP125" s="54"/>
      <c r="AAQ125" s="54"/>
      <c r="AAR125" s="54"/>
      <c r="AAS125" s="54"/>
      <c r="AAT125" s="54"/>
      <c r="AAU125" s="54"/>
      <c r="AAV125" s="54"/>
      <c r="AAW125" s="54"/>
      <c r="AAX125" s="54"/>
      <c r="AAY125" s="54"/>
      <c r="AAZ125" s="54"/>
      <c r="ABA125" s="54"/>
      <c r="ABB125" s="54"/>
      <c r="ABC125" s="54"/>
      <c r="ABD125" s="54"/>
      <c r="ABE125" s="54"/>
      <c r="ABF125" s="54"/>
      <c r="ABG125" s="54"/>
      <c r="ABH125" s="54"/>
      <c r="ABI125" s="54"/>
      <c r="ABJ125" s="54"/>
      <c r="ABK125" s="54"/>
      <c r="ABL125" s="54"/>
      <c r="ABM125" s="54"/>
      <c r="ABN125" s="54"/>
      <c r="ABO125" s="54"/>
      <c r="ABP125" s="54"/>
      <c r="ABQ125" s="54"/>
      <c r="ABR125" s="54"/>
      <c r="ABS125" s="54"/>
      <c r="ABT125" s="54"/>
      <c r="ABU125" s="54"/>
      <c r="ABV125" s="54"/>
      <c r="ABW125" s="54"/>
      <c r="ABX125" s="54"/>
      <c r="ABY125" s="54"/>
      <c r="ABZ125" s="54"/>
      <c r="ACA125" s="54"/>
      <c r="ACB125" s="54"/>
      <c r="ACC125" s="54"/>
      <c r="ACD125" s="54"/>
      <c r="ACE125" s="54"/>
      <c r="ACF125" s="54"/>
      <c r="ACG125" s="54"/>
      <c r="ACH125" s="54"/>
      <c r="ACI125" s="54"/>
      <c r="ACJ125" s="54"/>
      <c r="ACK125" s="54"/>
      <c r="ACL125" s="54"/>
      <c r="ACM125" s="54"/>
      <c r="ACN125" s="54"/>
      <c r="ACO125" s="54"/>
      <c r="ACP125" s="54"/>
      <c r="ACQ125" s="54"/>
      <c r="ACR125" s="54"/>
      <c r="ACS125" s="54"/>
      <c r="ACT125" s="54"/>
      <c r="ACU125" s="54"/>
      <c r="ACV125" s="54"/>
      <c r="ACW125" s="54"/>
      <c r="ACX125" s="54"/>
      <c r="ACY125" s="54"/>
      <c r="ACZ125" s="54"/>
      <c r="ADA125" s="54"/>
      <c r="ADB125" s="54"/>
      <c r="ADC125" s="54"/>
      <c r="ADD125" s="54"/>
      <c r="ADE125" s="54"/>
      <c r="ADF125" s="54"/>
      <c r="ADG125" s="54"/>
      <c r="ADH125" s="54"/>
      <c r="ADI125" s="54"/>
      <c r="ADJ125" s="54"/>
      <c r="ADK125" s="54"/>
      <c r="ADL125" s="54"/>
      <c r="ADM125" s="54"/>
      <c r="ADN125" s="54"/>
      <c r="ADO125" s="54"/>
      <c r="ADP125" s="54"/>
      <c r="ADQ125" s="54"/>
      <c r="ADR125" s="54"/>
      <c r="ADS125" s="54"/>
      <c r="ADT125" s="54"/>
      <c r="ADU125" s="54"/>
      <c r="ADV125" s="54"/>
      <c r="ADW125" s="54"/>
      <c r="ADX125" s="54"/>
      <c r="ADY125" s="54"/>
      <c r="ADZ125" s="54"/>
      <c r="AEA125" s="54"/>
      <c r="AEB125" s="54"/>
      <c r="AEC125" s="54"/>
      <c r="AED125" s="54"/>
      <c r="AEE125" s="54"/>
      <c r="AEF125" s="54"/>
      <c r="AEG125" s="54"/>
      <c r="AEH125" s="54"/>
      <c r="AEI125" s="54"/>
      <c r="AEJ125" s="54"/>
      <c r="AEK125" s="54"/>
      <c r="AEL125" s="54"/>
      <c r="AEM125" s="54"/>
      <c r="AEN125" s="54"/>
      <c r="AEO125" s="54"/>
      <c r="AEP125" s="54"/>
      <c r="AEQ125" s="54"/>
      <c r="AER125" s="54"/>
      <c r="AES125" s="54"/>
      <c r="AET125" s="54"/>
      <c r="AEU125" s="54"/>
      <c r="AEV125" s="54"/>
      <c r="AEW125" s="54"/>
      <c r="AEX125" s="54"/>
      <c r="AEY125" s="54"/>
      <c r="AEZ125" s="54"/>
      <c r="AFA125" s="54"/>
      <c r="AFB125" s="54"/>
      <c r="AFC125" s="54"/>
      <c r="AFD125" s="54"/>
      <c r="AFE125" s="54"/>
      <c r="AFF125" s="54"/>
      <c r="AFG125" s="54"/>
      <c r="AFH125" s="54"/>
      <c r="AFI125" s="54"/>
      <c r="AFJ125" s="54"/>
      <c r="AFK125" s="54"/>
      <c r="AFL125" s="54"/>
      <c r="AFM125" s="54"/>
      <c r="AFN125" s="54"/>
      <c r="AFO125" s="54"/>
      <c r="AFP125" s="54"/>
      <c r="AFQ125" s="54"/>
      <c r="AFR125" s="54"/>
      <c r="AFS125" s="54"/>
      <c r="AFT125" s="54"/>
      <c r="AFU125" s="54"/>
      <c r="AFV125" s="54"/>
      <c r="AFW125" s="54"/>
      <c r="AFX125" s="54"/>
      <c r="AFY125" s="54"/>
      <c r="AFZ125" s="54"/>
      <c r="AGA125" s="54"/>
      <c r="AGB125" s="54"/>
      <c r="AGC125" s="54"/>
      <c r="AGD125" s="54"/>
      <c r="AGE125" s="54"/>
      <c r="AGF125" s="54"/>
      <c r="AGG125" s="54"/>
      <c r="AGH125" s="54"/>
      <c r="AGI125" s="54"/>
      <c r="AGJ125" s="54"/>
      <c r="AGK125" s="54"/>
      <c r="AGL125" s="54"/>
      <c r="AGM125" s="54"/>
      <c r="AGN125" s="54"/>
      <c r="AGO125" s="54"/>
      <c r="AGP125" s="54"/>
      <c r="AGQ125" s="54"/>
      <c r="AGR125" s="54"/>
      <c r="AGS125" s="54"/>
      <c r="AGT125" s="54"/>
      <c r="AGU125" s="54"/>
      <c r="AGV125" s="54"/>
      <c r="AGW125" s="54"/>
      <c r="AGX125" s="54"/>
      <c r="AGY125" s="54"/>
      <c r="AGZ125" s="54"/>
      <c r="AHA125" s="54"/>
      <c r="AHB125" s="54"/>
      <c r="AHC125" s="54"/>
      <c r="AHD125" s="54"/>
      <c r="AHE125" s="54"/>
      <c r="AHF125" s="54"/>
      <c r="AHG125" s="54"/>
      <c r="AHH125" s="54"/>
      <c r="AHI125" s="54"/>
      <c r="AHJ125" s="54"/>
      <c r="AHK125" s="54"/>
      <c r="AHL125" s="54"/>
      <c r="AHM125" s="54"/>
      <c r="AHN125" s="54"/>
      <c r="AHO125" s="54"/>
      <c r="AHP125" s="54"/>
      <c r="AHQ125" s="54"/>
      <c r="AHR125" s="54"/>
      <c r="AHS125" s="54"/>
      <c r="AHT125" s="54"/>
      <c r="AHU125" s="54"/>
      <c r="AHV125" s="54"/>
      <c r="AHW125" s="54"/>
      <c r="AHX125" s="54"/>
      <c r="AHY125" s="54"/>
      <c r="AHZ125" s="54"/>
      <c r="AIA125" s="54"/>
      <c r="AIB125" s="54"/>
      <c r="AIC125" s="54"/>
      <c r="AID125" s="54"/>
      <c r="AIE125" s="54"/>
      <c r="AIF125" s="54"/>
      <c r="AIG125" s="54"/>
      <c r="AIH125" s="54"/>
      <c r="AII125" s="54"/>
      <c r="AIJ125" s="54"/>
      <c r="AIK125" s="54"/>
      <c r="AIL125" s="54"/>
      <c r="AIM125" s="54"/>
      <c r="AIN125" s="54"/>
      <c r="AIO125" s="54"/>
      <c r="AIP125" s="54"/>
      <c r="AIQ125" s="54"/>
      <c r="AIR125" s="54"/>
      <c r="AIS125" s="54"/>
      <c r="AIT125" s="54"/>
      <c r="AIU125" s="54"/>
      <c r="AIV125" s="54"/>
      <c r="AIW125" s="54"/>
      <c r="AIX125" s="54"/>
      <c r="AIY125" s="54"/>
      <c r="AIZ125" s="54"/>
      <c r="AJA125" s="54"/>
      <c r="AJB125" s="54"/>
      <c r="AJC125" s="54"/>
      <c r="AJD125" s="54"/>
      <c r="AJE125" s="54"/>
      <c r="AJF125" s="54"/>
      <c r="AJG125" s="54"/>
      <c r="AJH125" s="54"/>
      <c r="AJI125" s="54"/>
      <c r="AJJ125" s="54"/>
      <c r="AJK125" s="54"/>
      <c r="AJL125" s="54"/>
      <c r="AJM125" s="54"/>
      <c r="AJN125" s="54"/>
      <c r="AJO125" s="54"/>
      <c r="AJP125" s="54"/>
      <c r="AJQ125" s="54"/>
      <c r="AJR125" s="54"/>
      <c r="AJS125" s="54"/>
      <c r="AJT125" s="54"/>
      <c r="AJU125" s="54"/>
      <c r="AJV125" s="54"/>
      <c r="AJW125" s="54"/>
      <c r="AJX125" s="54"/>
      <c r="AJY125" s="54"/>
      <c r="AJZ125" s="54"/>
      <c r="AKA125" s="54"/>
      <c r="AKB125" s="54"/>
      <c r="AKC125" s="54"/>
      <c r="AKD125" s="54"/>
      <c r="AKE125" s="54"/>
      <c r="AKF125" s="54"/>
      <c r="AKG125" s="54"/>
      <c r="AKH125" s="54"/>
      <c r="AKI125" s="54"/>
      <c r="AKJ125" s="54"/>
      <c r="AKK125" s="54"/>
      <c r="AKL125" s="54"/>
      <c r="AKM125" s="54"/>
      <c r="AKN125" s="54"/>
      <c r="AKO125" s="54"/>
      <c r="AKP125" s="54"/>
      <c r="AKQ125" s="54"/>
      <c r="AKR125" s="54"/>
      <c r="AKS125" s="54"/>
      <c r="AKT125" s="54"/>
      <c r="AKU125" s="54"/>
      <c r="AKV125" s="54"/>
      <c r="AKW125" s="54"/>
      <c r="AKX125" s="54"/>
      <c r="AKY125" s="54"/>
      <c r="AKZ125" s="54"/>
      <c r="ALA125" s="54"/>
      <c r="ALB125" s="54"/>
      <c r="ALC125" s="54"/>
      <c r="ALD125" s="54"/>
      <c r="ALE125" s="54"/>
      <c r="ALF125" s="54"/>
      <c r="ALG125" s="54"/>
      <c r="ALH125" s="54"/>
      <c r="ALI125" s="54"/>
      <c r="ALJ125" s="54"/>
      <c r="ALK125" s="54"/>
      <c r="ALL125" s="54"/>
      <c r="ALM125" s="54"/>
      <c r="ALN125" s="54"/>
      <c r="ALO125" s="54"/>
      <c r="ALP125" s="54"/>
      <c r="ALQ125" s="54"/>
    </row>
    <row r="126">
      <c r="A126" s="55">
        <v>41036.0</v>
      </c>
      <c r="B126" s="46" t="s">
        <v>53</v>
      </c>
      <c r="C126" s="67">
        <v>16.0</v>
      </c>
      <c r="D126" s="67"/>
      <c r="E126" s="67">
        <v>11.0</v>
      </c>
      <c r="F126" s="9"/>
      <c r="G126" s="9" t="s">
        <v>160</v>
      </c>
      <c r="H126" s="9" t="s">
        <v>160</v>
      </c>
      <c r="J126" s="9"/>
      <c r="K126" s="9" t="s">
        <v>160</v>
      </c>
      <c r="L126" s="9"/>
      <c r="M126" s="9"/>
      <c r="N126" s="9" t="s">
        <v>161</v>
      </c>
      <c r="O126" s="9" t="s">
        <v>161</v>
      </c>
      <c r="P126" s="9"/>
      <c r="Q126" s="9"/>
      <c r="R126" s="9"/>
      <c r="S126" s="9"/>
      <c r="T126" s="9" t="s">
        <v>161</v>
      </c>
      <c r="U126" s="9"/>
      <c r="V126" s="9"/>
      <c r="W126" s="9" t="s">
        <v>160</v>
      </c>
      <c r="Y126" s="9" t="s">
        <v>160</v>
      </c>
      <c r="AA126" s="9" t="s">
        <v>161</v>
      </c>
      <c r="AC126" s="9" t="s">
        <v>161</v>
      </c>
      <c r="AO126">
        <f t="shared" ref="AO126:AO131" si="13">COUNTA(G126:AL126)</f>
        <v>10</v>
      </c>
      <c r="AP126">
        <f t="shared" ref="AP126:AP145" si="14">(COUNTIF(G126:AM126,"V"))</f>
        <v>5</v>
      </c>
      <c r="AS126" s="48">
        <f t="shared" si="4"/>
        <v>27</v>
      </c>
    </row>
    <row r="127">
      <c r="A127" s="55">
        <v>41043.0</v>
      </c>
      <c r="C127" s="67">
        <v>5.0</v>
      </c>
      <c r="D127" s="67"/>
      <c r="E127" s="67">
        <v>4.0</v>
      </c>
      <c r="F127" s="9"/>
      <c r="G127" s="9" t="s">
        <v>161</v>
      </c>
      <c r="H127" s="9" t="s">
        <v>161</v>
      </c>
      <c r="I127" s="9" t="s">
        <v>161</v>
      </c>
      <c r="K127" s="9" t="s">
        <v>161</v>
      </c>
      <c r="M127" s="9" t="s">
        <v>160</v>
      </c>
      <c r="O127" s="9" t="s">
        <v>160</v>
      </c>
      <c r="T127" s="9" t="s">
        <v>160</v>
      </c>
      <c r="V127" s="9" t="s">
        <v>160</v>
      </c>
      <c r="W127" s="9" t="s">
        <v>160</v>
      </c>
      <c r="Y127" s="9" t="s">
        <v>161</v>
      </c>
      <c r="AO127">
        <f t="shared" si="13"/>
        <v>10</v>
      </c>
      <c r="AP127">
        <f t="shared" si="14"/>
        <v>5</v>
      </c>
      <c r="AS127" s="48">
        <f t="shared" si="4"/>
        <v>9</v>
      </c>
      <c r="AZ127" s="35">
        <v>17.0</v>
      </c>
      <c r="BA127" s="35">
        <v>28.0</v>
      </c>
      <c r="BB127" s="35">
        <v>6.0</v>
      </c>
      <c r="BC127" s="35">
        <v>33.0</v>
      </c>
      <c r="BD127" s="35">
        <v>27.0</v>
      </c>
      <c r="BE127" s="35">
        <v>0.0</v>
      </c>
      <c r="BF127" s="35">
        <v>14.0</v>
      </c>
      <c r="BG127" s="35">
        <v>10.0</v>
      </c>
      <c r="BH127" s="35">
        <v>32.0</v>
      </c>
      <c r="BI127" s="35">
        <v>0.0</v>
      </c>
      <c r="BJ127" s="35">
        <v>0.0</v>
      </c>
      <c r="BK127" s="35">
        <v>0.0</v>
      </c>
      <c r="BL127" s="35">
        <v>0.0</v>
      </c>
      <c r="BM127" s="35">
        <v>18.0</v>
      </c>
      <c r="BN127" s="35">
        <v>0.0</v>
      </c>
      <c r="BO127" s="35">
        <v>25.0</v>
      </c>
      <c r="BP127" s="35">
        <v>13.0</v>
      </c>
      <c r="BQ127" s="35">
        <v>0.0</v>
      </c>
      <c r="BR127" s="35">
        <v>22.0</v>
      </c>
      <c r="BS127" s="35">
        <v>14.0</v>
      </c>
      <c r="BT127" s="35">
        <v>3.0</v>
      </c>
      <c r="BU127" s="35">
        <v>4.0</v>
      </c>
      <c r="BV127" s="35">
        <v>0.0</v>
      </c>
      <c r="BW127" s="35">
        <v>0.0</v>
      </c>
      <c r="BX127" s="35">
        <v>0.0</v>
      </c>
      <c r="BY127" s="35">
        <v>0.0</v>
      </c>
      <c r="BZ127" s="35">
        <v>0.0</v>
      </c>
      <c r="CA127" s="35">
        <v>0.0</v>
      </c>
      <c r="CB127" s="35">
        <v>0.0</v>
      </c>
      <c r="CC127" s="35">
        <v>0.0</v>
      </c>
    </row>
    <row r="128">
      <c r="A128" s="55">
        <v>41050.0</v>
      </c>
      <c r="C128" s="67">
        <v>10.0</v>
      </c>
      <c r="D128" s="67"/>
      <c r="E128" s="67">
        <v>3.0</v>
      </c>
      <c r="F128" s="9"/>
      <c r="G128" s="9" t="s">
        <v>161</v>
      </c>
      <c r="J128" s="9" t="s">
        <v>160</v>
      </c>
      <c r="K128" s="9" t="s">
        <v>160</v>
      </c>
      <c r="M128" s="9" t="s">
        <v>161</v>
      </c>
      <c r="O128" s="9" t="s">
        <v>160</v>
      </c>
      <c r="V128" s="9" t="s">
        <v>160</v>
      </c>
      <c r="Y128" s="9" t="s">
        <v>161</v>
      </c>
      <c r="AA128" s="9" t="s">
        <v>161</v>
      </c>
      <c r="AK128" s="9" t="s">
        <v>160</v>
      </c>
      <c r="AL128" s="9" t="s">
        <v>161</v>
      </c>
      <c r="AO128">
        <f t="shared" si="13"/>
        <v>10</v>
      </c>
      <c r="AP128">
        <f t="shared" si="14"/>
        <v>5</v>
      </c>
      <c r="AS128" s="48">
        <f t="shared" si="4"/>
        <v>13</v>
      </c>
    </row>
    <row r="129">
      <c r="A129" s="55">
        <v>41057.0</v>
      </c>
      <c r="C129" s="67">
        <v>6.0</v>
      </c>
      <c r="D129" s="67"/>
      <c r="E129" s="67">
        <v>5.0</v>
      </c>
      <c r="F129" s="9"/>
      <c r="G129" s="9" t="s">
        <v>161</v>
      </c>
      <c r="H129" s="9" t="s">
        <v>160</v>
      </c>
      <c r="J129" s="9" t="s">
        <v>160</v>
      </c>
      <c r="K129" s="9" t="s">
        <v>160</v>
      </c>
      <c r="M129" s="9" t="s">
        <v>161</v>
      </c>
      <c r="O129" s="9" t="s">
        <v>161</v>
      </c>
      <c r="T129" s="9" t="s">
        <v>160</v>
      </c>
      <c r="V129" s="9" t="s">
        <v>160</v>
      </c>
      <c r="Y129" s="9" t="s">
        <v>161</v>
      </c>
      <c r="AK129" s="9" t="s">
        <v>161</v>
      </c>
      <c r="AO129">
        <f t="shared" si="13"/>
        <v>10</v>
      </c>
      <c r="AP129">
        <f t="shared" si="14"/>
        <v>5</v>
      </c>
      <c r="AS129" s="48">
        <f t="shared" si="4"/>
        <v>11</v>
      </c>
    </row>
    <row r="130">
      <c r="A130" s="55">
        <v>41064.0</v>
      </c>
      <c r="C130" s="67">
        <v>9.0</v>
      </c>
      <c r="D130" s="67"/>
      <c r="E130" s="67">
        <v>3.0</v>
      </c>
      <c r="H130" s="9" t="s">
        <v>160</v>
      </c>
      <c r="I130" s="9" t="s">
        <v>161</v>
      </c>
      <c r="J130" s="9" t="s">
        <v>160</v>
      </c>
      <c r="K130" s="9" t="s">
        <v>161</v>
      </c>
      <c r="O130" s="9" t="s">
        <v>161</v>
      </c>
      <c r="T130" s="9" t="s">
        <v>160</v>
      </c>
      <c r="V130" s="9" t="s">
        <v>160</v>
      </c>
      <c r="Y130" s="9" t="s">
        <v>160</v>
      </c>
      <c r="Z130" s="9" t="s">
        <v>161</v>
      </c>
      <c r="AA130" s="9" t="s">
        <v>161</v>
      </c>
      <c r="AO130">
        <f t="shared" si="13"/>
        <v>10</v>
      </c>
      <c r="AP130">
        <f t="shared" si="14"/>
        <v>5</v>
      </c>
      <c r="AS130" s="48">
        <f t="shared" si="4"/>
        <v>12</v>
      </c>
    </row>
    <row r="131">
      <c r="A131" s="55">
        <v>41071.0</v>
      </c>
      <c r="C131" s="67">
        <v>3.0</v>
      </c>
      <c r="D131" s="67"/>
      <c r="E131" s="67">
        <v>3.0</v>
      </c>
      <c r="F131" s="9"/>
      <c r="G131" s="9" t="s">
        <v>162</v>
      </c>
      <c r="H131" s="9" t="s">
        <v>162</v>
      </c>
      <c r="I131" s="9" t="s">
        <v>162</v>
      </c>
      <c r="K131" s="9" t="s">
        <v>162</v>
      </c>
      <c r="T131" s="9" t="s">
        <v>162</v>
      </c>
      <c r="V131" s="9" t="s">
        <v>162</v>
      </c>
      <c r="W131" s="9" t="s">
        <v>162</v>
      </c>
      <c r="Y131" s="9" t="s">
        <v>162</v>
      </c>
      <c r="AK131" s="9" t="s">
        <v>162</v>
      </c>
      <c r="AL131" s="9" t="s">
        <v>162</v>
      </c>
      <c r="AO131">
        <f t="shared" si="13"/>
        <v>10</v>
      </c>
      <c r="AP131">
        <f t="shared" si="14"/>
        <v>0</v>
      </c>
      <c r="AS131" s="48">
        <f t="shared" si="4"/>
        <v>6</v>
      </c>
    </row>
    <row r="132">
      <c r="A132" s="55">
        <v>41080.0</v>
      </c>
      <c r="C132" s="67">
        <v>8.0</v>
      </c>
      <c r="D132" s="67"/>
      <c r="E132" s="67">
        <v>8.0</v>
      </c>
      <c r="H132" s="9" t="s">
        <v>162</v>
      </c>
      <c r="I132" s="9" t="s">
        <v>162</v>
      </c>
      <c r="J132" s="9" t="s">
        <v>162</v>
      </c>
      <c r="O132" s="9" t="s">
        <v>162</v>
      </c>
      <c r="P132" s="9" t="s">
        <v>162</v>
      </c>
      <c r="T132" s="9" t="s">
        <v>162</v>
      </c>
      <c r="V132" s="9" t="s">
        <v>162</v>
      </c>
      <c r="Y132" s="9" t="s">
        <v>162</v>
      </c>
      <c r="Z132" s="9" t="s">
        <v>162</v>
      </c>
      <c r="AK132" s="9" t="s">
        <v>162</v>
      </c>
      <c r="AO132">
        <f>COUNTA(G132:AK132)</f>
        <v>10</v>
      </c>
      <c r="AP132">
        <f t="shared" si="14"/>
        <v>0</v>
      </c>
      <c r="AS132" s="48">
        <f t="shared" si="4"/>
        <v>16</v>
      </c>
    </row>
    <row r="133">
      <c r="A133" s="55">
        <v>41085.0</v>
      </c>
      <c r="C133" s="67">
        <v>4.0</v>
      </c>
      <c r="D133" s="67"/>
      <c r="E133" s="67">
        <v>4.0</v>
      </c>
      <c r="F133" s="9"/>
      <c r="G133" s="9" t="s">
        <v>162</v>
      </c>
      <c r="H133" s="9" t="s">
        <v>162</v>
      </c>
      <c r="I133" s="9" t="s">
        <v>162</v>
      </c>
      <c r="J133" s="9" t="s">
        <v>162</v>
      </c>
      <c r="K133" s="9" t="s">
        <v>162</v>
      </c>
      <c r="M133" s="9" t="s">
        <v>162</v>
      </c>
      <c r="T133" s="9" t="s">
        <v>162</v>
      </c>
      <c r="V133" s="9" t="s">
        <v>162</v>
      </c>
      <c r="Y133" s="9" t="s">
        <v>162</v>
      </c>
      <c r="Z133" s="9" t="s">
        <v>162</v>
      </c>
      <c r="AO133">
        <f t="shared" ref="AO133:AO145" si="15">COUNTA(G133:AL133)</f>
        <v>10</v>
      </c>
      <c r="AP133">
        <f t="shared" si="14"/>
        <v>0</v>
      </c>
      <c r="AS133" s="48">
        <f t="shared" si="4"/>
        <v>8</v>
      </c>
    </row>
    <row r="134">
      <c r="A134" s="55">
        <v>41092.0</v>
      </c>
      <c r="C134" s="67">
        <v>11.0</v>
      </c>
      <c r="D134" s="67"/>
      <c r="E134" s="67">
        <v>9.0</v>
      </c>
      <c r="F134" s="9"/>
      <c r="G134" s="9" t="s">
        <v>160</v>
      </c>
      <c r="H134" s="9" t="s">
        <v>161</v>
      </c>
      <c r="I134" s="9" t="s">
        <v>161</v>
      </c>
      <c r="J134" s="9" t="s">
        <v>160</v>
      </c>
      <c r="K134" s="9" t="s">
        <v>161</v>
      </c>
      <c r="O134" s="9" t="s">
        <v>160</v>
      </c>
      <c r="T134" s="9" t="s">
        <v>160</v>
      </c>
      <c r="V134" s="9" t="s">
        <v>160</v>
      </c>
      <c r="Y134" s="9" t="s">
        <v>161</v>
      </c>
      <c r="Z134" s="9" t="s">
        <v>161</v>
      </c>
      <c r="AO134">
        <f t="shared" si="15"/>
        <v>10</v>
      </c>
      <c r="AP134">
        <f t="shared" si="14"/>
        <v>5</v>
      </c>
      <c r="AS134" s="48">
        <f t="shared" si="4"/>
        <v>20</v>
      </c>
    </row>
    <row r="135">
      <c r="A135" s="55">
        <v>41099.0</v>
      </c>
      <c r="C135" s="67">
        <v>3.0</v>
      </c>
      <c r="D135" s="67"/>
      <c r="E135" s="67">
        <v>2.0</v>
      </c>
      <c r="H135" s="9" t="s">
        <v>160</v>
      </c>
      <c r="I135" s="9" t="s">
        <v>160</v>
      </c>
      <c r="J135" s="9" t="s">
        <v>161</v>
      </c>
      <c r="K135" s="9" t="s">
        <v>160</v>
      </c>
      <c r="M135" s="9" t="s">
        <v>160</v>
      </c>
      <c r="O135" s="9" t="s">
        <v>160</v>
      </c>
      <c r="V135" s="9" t="s">
        <v>161</v>
      </c>
      <c r="W135" s="9" t="s">
        <v>161</v>
      </c>
      <c r="Y135" s="9" t="s">
        <v>161</v>
      </c>
      <c r="Z135" s="9" t="s">
        <v>161</v>
      </c>
      <c r="AO135">
        <f t="shared" si="15"/>
        <v>10</v>
      </c>
      <c r="AP135">
        <f t="shared" si="14"/>
        <v>5</v>
      </c>
      <c r="AS135" s="48">
        <f t="shared" si="4"/>
        <v>5</v>
      </c>
    </row>
    <row r="136">
      <c r="A136" s="55">
        <v>41106.0</v>
      </c>
      <c r="C136" s="67">
        <v>5.0</v>
      </c>
      <c r="D136" s="67"/>
      <c r="E136" s="67">
        <v>3.0</v>
      </c>
      <c r="F136" s="9"/>
      <c r="G136" s="9" t="s">
        <v>161</v>
      </c>
      <c r="H136" s="9" t="s">
        <v>160</v>
      </c>
      <c r="I136" s="9" t="s">
        <v>161</v>
      </c>
      <c r="J136" s="9" t="s">
        <v>160</v>
      </c>
      <c r="M136" s="9" t="s">
        <v>161</v>
      </c>
      <c r="O136" s="9" t="s">
        <v>160</v>
      </c>
      <c r="T136" s="9" t="s">
        <v>161</v>
      </c>
      <c r="V136" s="9" t="s">
        <v>161</v>
      </c>
      <c r="Y136" s="9" t="s">
        <v>160</v>
      </c>
      <c r="Z136" s="9" t="s">
        <v>160</v>
      </c>
      <c r="AO136">
        <f t="shared" si="15"/>
        <v>10</v>
      </c>
      <c r="AP136">
        <f t="shared" si="14"/>
        <v>5</v>
      </c>
      <c r="AS136" s="48">
        <f t="shared" si="4"/>
        <v>8</v>
      </c>
    </row>
    <row r="137">
      <c r="A137" s="55">
        <v>41113.0</v>
      </c>
      <c r="C137" s="67">
        <v>9.0</v>
      </c>
      <c r="D137" s="67"/>
      <c r="E137" s="67">
        <v>7.0</v>
      </c>
      <c r="F137" s="9"/>
      <c r="G137" s="9" t="s">
        <v>161</v>
      </c>
      <c r="H137" s="9" t="s">
        <v>160</v>
      </c>
      <c r="J137" s="9" t="s">
        <v>161</v>
      </c>
      <c r="K137" s="9" t="s">
        <v>161</v>
      </c>
      <c r="M137" s="9" t="s">
        <v>160</v>
      </c>
      <c r="N137" s="9" t="s">
        <v>161</v>
      </c>
      <c r="O137" s="9" t="s">
        <v>160</v>
      </c>
      <c r="T137" s="9" t="s">
        <v>160</v>
      </c>
      <c r="Y137" s="9" t="s">
        <v>160</v>
      </c>
      <c r="Z137" s="9" t="s">
        <v>161</v>
      </c>
      <c r="AO137">
        <f t="shared" si="15"/>
        <v>10</v>
      </c>
      <c r="AP137">
        <f t="shared" si="14"/>
        <v>5</v>
      </c>
      <c r="AS137" s="48">
        <f t="shared" si="4"/>
        <v>16</v>
      </c>
    </row>
    <row r="138">
      <c r="A138" s="55">
        <v>41120.0</v>
      </c>
      <c r="C138" s="67">
        <v>8.0</v>
      </c>
      <c r="D138" s="67"/>
      <c r="E138" s="67">
        <v>7.0</v>
      </c>
      <c r="F138" s="9"/>
      <c r="G138" s="9" t="s">
        <v>160</v>
      </c>
      <c r="H138" s="9" t="s">
        <v>161</v>
      </c>
      <c r="J138" s="9" t="s">
        <v>160</v>
      </c>
      <c r="K138" s="9" t="s">
        <v>161</v>
      </c>
      <c r="N138" s="9" t="s">
        <v>160</v>
      </c>
      <c r="O138" s="9" t="s">
        <v>160</v>
      </c>
      <c r="V138" s="9" t="s">
        <v>161</v>
      </c>
      <c r="W138" s="9" t="s">
        <v>161</v>
      </c>
      <c r="Z138" s="9" t="s">
        <v>160</v>
      </c>
      <c r="AA138" s="9" t="s">
        <v>161</v>
      </c>
      <c r="AO138">
        <f t="shared" si="15"/>
        <v>10</v>
      </c>
      <c r="AP138">
        <f t="shared" si="14"/>
        <v>5</v>
      </c>
      <c r="AS138" s="48">
        <f t="shared" si="4"/>
        <v>15</v>
      </c>
    </row>
    <row r="139">
      <c r="A139" s="55">
        <v>41134.0</v>
      </c>
      <c r="C139" s="67">
        <v>10.0</v>
      </c>
      <c r="D139" s="67"/>
      <c r="E139" s="67">
        <v>7.0</v>
      </c>
      <c r="F139" s="9"/>
      <c r="G139" s="9" t="s">
        <v>160</v>
      </c>
      <c r="H139" s="9" t="s">
        <v>161</v>
      </c>
      <c r="J139" s="9" t="s">
        <v>160</v>
      </c>
      <c r="K139" s="9" t="s">
        <v>161</v>
      </c>
      <c r="N139" s="9" t="s">
        <v>160</v>
      </c>
      <c r="O139" s="9" t="s">
        <v>160</v>
      </c>
      <c r="V139" s="9" t="s">
        <v>161</v>
      </c>
      <c r="Y139" s="9" t="s">
        <v>161</v>
      </c>
      <c r="AA139" s="9" t="s">
        <v>161</v>
      </c>
      <c r="AK139" s="9" t="s">
        <v>160</v>
      </c>
      <c r="AO139">
        <f t="shared" si="15"/>
        <v>10</v>
      </c>
      <c r="AP139">
        <f t="shared" si="14"/>
        <v>5</v>
      </c>
      <c r="AS139" s="48">
        <f t="shared" si="4"/>
        <v>17</v>
      </c>
    </row>
    <row r="140">
      <c r="A140" s="55">
        <v>41141.0</v>
      </c>
      <c r="C140" s="67">
        <v>7.0</v>
      </c>
      <c r="D140" s="67"/>
      <c r="E140" s="67">
        <v>4.0</v>
      </c>
      <c r="F140" s="9"/>
      <c r="G140" s="9" t="s">
        <v>161</v>
      </c>
      <c r="H140" s="9" t="s">
        <v>161</v>
      </c>
      <c r="K140" s="9" t="s">
        <v>160</v>
      </c>
      <c r="N140" s="9" t="s">
        <v>161</v>
      </c>
      <c r="V140" s="9" t="s">
        <v>160</v>
      </c>
      <c r="W140" s="9" t="s">
        <v>160</v>
      </c>
      <c r="Y140" s="9" t="s">
        <v>161</v>
      </c>
      <c r="Z140" s="9" t="s">
        <v>161</v>
      </c>
      <c r="AA140" s="9" t="s">
        <v>160</v>
      </c>
      <c r="AK140" s="9" t="s">
        <v>160</v>
      </c>
      <c r="AO140">
        <f t="shared" si="15"/>
        <v>10</v>
      </c>
      <c r="AP140">
        <f t="shared" si="14"/>
        <v>5</v>
      </c>
      <c r="AS140" s="48">
        <f t="shared" si="4"/>
        <v>11</v>
      </c>
    </row>
    <row r="141">
      <c r="A141" s="55">
        <v>41148.0</v>
      </c>
      <c r="C141" s="67">
        <v>8.0</v>
      </c>
      <c r="D141" s="67"/>
      <c r="E141" s="67">
        <v>5.0</v>
      </c>
      <c r="F141" s="9"/>
      <c r="G141" s="9" t="s">
        <v>161</v>
      </c>
      <c r="H141" s="9" t="s">
        <v>161</v>
      </c>
      <c r="J141" s="9" t="s">
        <v>160</v>
      </c>
      <c r="K141" s="9" t="s">
        <v>160</v>
      </c>
      <c r="M141" s="9" t="s">
        <v>161</v>
      </c>
      <c r="O141" s="9" t="s">
        <v>160</v>
      </c>
      <c r="V141" s="9" t="s">
        <v>161</v>
      </c>
      <c r="W141" s="9" t="s">
        <v>160</v>
      </c>
      <c r="Y141" s="9" t="s">
        <v>161</v>
      </c>
      <c r="Z141" s="9" t="s">
        <v>160</v>
      </c>
      <c r="AO141">
        <f t="shared" si="15"/>
        <v>10</v>
      </c>
      <c r="AP141">
        <f t="shared" si="14"/>
        <v>5</v>
      </c>
      <c r="AS141" s="48">
        <f t="shared" si="4"/>
        <v>13</v>
      </c>
    </row>
    <row r="142">
      <c r="A142" s="55">
        <v>41155.0</v>
      </c>
      <c r="C142" s="67">
        <v>7.0</v>
      </c>
      <c r="D142" s="67"/>
      <c r="E142" s="67">
        <v>7.0</v>
      </c>
      <c r="H142" s="9" t="s">
        <v>162</v>
      </c>
      <c r="J142" s="9" t="s">
        <v>162</v>
      </c>
      <c r="K142" s="9" t="s">
        <v>162</v>
      </c>
      <c r="M142" s="9" t="s">
        <v>162</v>
      </c>
      <c r="N142" s="9" t="s">
        <v>162</v>
      </c>
      <c r="O142" s="9" t="s">
        <v>162</v>
      </c>
      <c r="V142" s="9" t="s">
        <v>162</v>
      </c>
      <c r="Y142" s="9" t="s">
        <v>162</v>
      </c>
      <c r="AB142" s="9" t="s">
        <v>162</v>
      </c>
      <c r="AK142" s="9" t="s">
        <v>162</v>
      </c>
      <c r="AO142">
        <f t="shared" si="15"/>
        <v>10</v>
      </c>
      <c r="AP142">
        <f t="shared" si="14"/>
        <v>0</v>
      </c>
      <c r="AS142" s="48">
        <f t="shared" si="4"/>
        <v>14</v>
      </c>
    </row>
    <row r="143">
      <c r="A143" s="55">
        <v>41162.0</v>
      </c>
      <c r="C143" s="67">
        <v>7.0</v>
      </c>
      <c r="D143" s="67"/>
      <c r="E143" s="67">
        <v>4.0</v>
      </c>
      <c r="F143" s="9"/>
      <c r="G143" s="9" t="s">
        <v>161</v>
      </c>
      <c r="H143" s="9" t="s">
        <v>160</v>
      </c>
      <c r="J143" s="9" t="s">
        <v>161</v>
      </c>
      <c r="K143" s="9" t="s">
        <v>160</v>
      </c>
      <c r="M143" s="9" t="s">
        <v>161</v>
      </c>
      <c r="O143" s="9" t="s">
        <v>160</v>
      </c>
      <c r="V143" s="9" t="s">
        <v>161</v>
      </c>
      <c r="W143" s="9" t="s">
        <v>161</v>
      </c>
      <c r="Y143" s="9" t="s">
        <v>160</v>
      </c>
      <c r="AB143" s="9" t="s">
        <v>160</v>
      </c>
      <c r="AO143">
        <f t="shared" si="15"/>
        <v>10</v>
      </c>
      <c r="AP143">
        <f t="shared" si="14"/>
        <v>5</v>
      </c>
      <c r="AS143" s="48">
        <f t="shared" si="4"/>
        <v>11</v>
      </c>
    </row>
    <row r="144">
      <c r="A144" s="55">
        <v>41169.0</v>
      </c>
      <c r="C144" s="67">
        <v>8.0</v>
      </c>
      <c r="D144" s="67"/>
      <c r="E144" s="67">
        <v>1.0</v>
      </c>
      <c r="H144" s="9" t="s">
        <v>161</v>
      </c>
      <c r="J144" s="9" t="s">
        <v>160</v>
      </c>
      <c r="K144" s="9" t="s">
        <v>160</v>
      </c>
      <c r="M144" s="9" t="s">
        <v>160</v>
      </c>
      <c r="N144" s="9" t="s">
        <v>160</v>
      </c>
      <c r="O144" s="9" t="s">
        <v>161</v>
      </c>
      <c r="V144" s="9" t="s">
        <v>160</v>
      </c>
      <c r="Y144" s="9" t="s">
        <v>161</v>
      </c>
      <c r="Z144" s="9" t="s">
        <v>161</v>
      </c>
      <c r="AB144" s="9" t="s">
        <v>161</v>
      </c>
      <c r="AO144">
        <f t="shared" si="15"/>
        <v>10</v>
      </c>
      <c r="AP144">
        <f t="shared" si="14"/>
        <v>5</v>
      </c>
      <c r="AS144" s="48">
        <f t="shared" si="4"/>
        <v>9</v>
      </c>
    </row>
    <row r="145">
      <c r="A145" s="55">
        <v>41176.0</v>
      </c>
      <c r="C145" s="67">
        <v>7.0</v>
      </c>
      <c r="D145" s="67"/>
      <c r="E145" s="67">
        <v>4.0</v>
      </c>
      <c r="F145" s="9"/>
      <c r="G145" s="9" t="s">
        <v>160</v>
      </c>
      <c r="H145" s="9" t="s">
        <v>160</v>
      </c>
      <c r="J145" s="9" t="s">
        <v>160</v>
      </c>
      <c r="K145" s="9" t="s">
        <v>161</v>
      </c>
      <c r="M145" s="9" t="s">
        <v>161</v>
      </c>
      <c r="O145" s="9" t="s">
        <v>161</v>
      </c>
      <c r="T145" s="9" t="s">
        <v>161</v>
      </c>
      <c r="V145" s="9" t="s">
        <v>161</v>
      </c>
      <c r="Y145" s="9" t="s">
        <v>160</v>
      </c>
      <c r="Z145" s="9" t="s">
        <v>160</v>
      </c>
      <c r="AO145">
        <f t="shared" si="15"/>
        <v>10</v>
      </c>
      <c r="AP145">
        <f t="shared" si="14"/>
        <v>5</v>
      </c>
      <c r="AS145" s="48">
        <f t="shared" si="4"/>
        <v>11</v>
      </c>
    </row>
    <row r="146">
      <c r="A146" s="52"/>
      <c r="B146" s="57"/>
      <c r="C146" s="53"/>
      <c r="D146" s="53"/>
      <c r="E146" s="53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48">
        <f t="shared" si="4"/>
        <v>0</v>
      </c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  <c r="DR146" s="54"/>
      <c r="DS146" s="54"/>
      <c r="DT146" s="54"/>
      <c r="DU146" s="54"/>
      <c r="DV146" s="54"/>
      <c r="DW146" s="54"/>
      <c r="DX146" s="54"/>
      <c r="DY146" s="54"/>
      <c r="DZ146" s="54"/>
      <c r="EA146" s="54"/>
      <c r="EB146" s="54"/>
      <c r="EC146" s="54"/>
      <c r="ED146" s="54"/>
      <c r="EE146" s="54"/>
      <c r="EF146" s="54"/>
      <c r="EG146" s="54"/>
      <c r="EH146" s="54"/>
      <c r="EI146" s="54"/>
      <c r="EJ146" s="54"/>
      <c r="EK146" s="54"/>
      <c r="EL146" s="54"/>
      <c r="EM146" s="54"/>
      <c r="EN146" s="54"/>
      <c r="EO146" s="54"/>
      <c r="EP146" s="54"/>
      <c r="EQ146" s="54"/>
      <c r="ER146" s="54"/>
      <c r="ES146" s="54"/>
      <c r="ET146" s="54"/>
      <c r="EU146" s="54"/>
      <c r="EV146" s="54"/>
      <c r="EW146" s="54"/>
      <c r="EX146" s="54"/>
      <c r="EY146" s="54"/>
      <c r="EZ146" s="54"/>
      <c r="FA146" s="54"/>
      <c r="FB146" s="54"/>
      <c r="FC146" s="54"/>
      <c r="FD146" s="54"/>
      <c r="FE146" s="54"/>
      <c r="FF146" s="54"/>
      <c r="FG146" s="54"/>
      <c r="FH146" s="54"/>
      <c r="FI146" s="54"/>
      <c r="FJ146" s="54"/>
      <c r="FK146" s="54"/>
      <c r="FL146" s="54"/>
      <c r="FM146" s="54"/>
      <c r="FN146" s="54"/>
      <c r="FO146" s="54"/>
      <c r="FP146" s="54"/>
      <c r="FQ146" s="54"/>
      <c r="FR146" s="54"/>
      <c r="FS146" s="54"/>
      <c r="FT146" s="54"/>
      <c r="FU146" s="54"/>
      <c r="FV146" s="54"/>
      <c r="FW146" s="54"/>
      <c r="FX146" s="54"/>
      <c r="FY146" s="54"/>
      <c r="FZ146" s="54"/>
      <c r="GA146" s="54"/>
      <c r="GB146" s="54"/>
      <c r="GC146" s="54"/>
      <c r="GD146" s="54"/>
      <c r="GE146" s="54"/>
      <c r="GF146" s="54"/>
      <c r="GG146" s="54"/>
      <c r="GH146" s="54"/>
      <c r="GI146" s="54"/>
      <c r="GJ146" s="54"/>
      <c r="GK146" s="54"/>
      <c r="GL146" s="54"/>
      <c r="GM146" s="54"/>
      <c r="GN146" s="54"/>
      <c r="GO146" s="54"/>
      <c r="GP146" s="54"/>
      <c r="GQ146" s="54"/>
      <c r="GR146" s="54"/>
      <c r="GS146" s="54"/>
      <c r="GT146" s="54"/>
      <c r="GU146" s="54"/>
      <c r="GV146" s="54"/>
      <c r="GW146" s="54"/>
      <c r="GX146" s="54"/>
      <c r="GY146" s="54"/>
      <c r="GZ146" s="54"/>
      <c r="HA146" s="54"/>
      <c r="HB146" s="54"/>
      <c r="HC146" s="54"/>
      <c r="HD146" s="54"/>
      <c r="HE146" s="54"/>
      <c r="HF146" s="54"/>
      <c r="HG146" s="54"/>
      <c r="HH146" s="54"/>
      <c r="HI146" s="54"/>
      <c r="HJ146" s="54"/>
      <c r="HK146" s="54"/>
      <c r="HL146" s="54"/>
      <c r="HM146" s="54"/>
      <c r="HN146" s="54"/>
      <c r="HO146" s="54"/>
      <c r="HP146" s="54"/>
      <c r="HQ146" s="54"/>
      <c r="HR146" s="54"/>
      <c r="HS146" s="54"/>
      <c r="HT146" s="54"/>
      <c r="HU146" s="54"/>
      <c r="HV146" s="54"/>
      <c r="HW146" s="54"/>
      <c r="HX146" s="54"/>
      <c r="HY146" s="54"/>
      <c r="HZ146" s="54"/>
      <c r="IA146" s="54"/>
      <c r="IB146" s="54"/>
      <c r="IC146" s="54"/>
      <c r="ID146" s="54"/>
      <c r="IE146" s="54"/>
      <c r="IF146" s="54"/>
      <c r="IG146" s="54"/>
      <c r="IH146" s="54"/>
      <c r="II146" s="54"/>
      <c r="IJ146" s="54"/>
      <c r="IK146" s="54"/>
      <c r="IL146" s="54"/>
      <c r="IM146" s="54"/>
      <c r="IN146" s="54"/>
      <c r="IO146" s="54"/>
      <c r="IP146" s="54"/>
      <c r="IQ146" s="54"/>
      <c r="IR146" s="54"/>
      <c r="IS146" s="54"/>
      <c r="IT146" s="54"/>
      <c r="IU146" s="54"/>
      <c r="IV146" s="54"/>
      <c r="IW146" s="54"/>
      <c r="IX146" s="54"/>
      <c r="IY146" s="54"/>
      <c r="IZ146" s="54"/>
      <c r="JA146" s="54"/>
      <c r="JB146" s="54"/>
      <c r="JC146" s="54"/>
      <c r="JD146" s="54"/>
      <c r="JE146" s="54"/>
      <c r="JF146" s="54"/>
      <c r="JG146" s="54"/>
      <c r="JH146" s="54"/>
      <c r="JI146" s="54"/>
      <c r="JJ146" s="54"/>
      <c r="JK146" s="54"/>
      <c r="JL146" s="54"/>
      <c r="JM146" s="54"/>
      <c r="JN146" s="54"/>
      <c r="JO146" s="54"/>
      <c r="JP146" s="54"/>
      <c r="JQ146" s="54"/>
      <c r="JR146" s="54"/>
      <c r="JS146" s="54"/>
      <c r="JT146" s="54"/>
      <c r="JU146" s="54"/>
      <c r="JV146" s="54"/>
      <c r="JW146" s="54"/>
      <c r="JX146" s="54"/>
      <c r="JY146" s="54"/>
      <c r="JZ146" s="54"/>
      <c r="KA146" s="54"/>
      <c r="KB146" s="54"/>
      <c r="KC146" s="54"/>
      <c r="KD146" s="54"/>
      <c r="KE146" s="54"/>
      <c r="KF146" s="54"/>
      <c r="KG146" s="54"/>
      <c r="KH146" s="54"/>
      <c r="KI146" s="54"/>
      <c r="KJ146" s="54"/>
      <c r="KK146" s="54"/>
      <c r="KL146" s="54"/>
      <c r="KM146" s="54"/>
      <c r="KN146" s="54"/>
      <c r="KO146" s="54"/>
      <c r="KP146" s="54"/>
      <c r="KQ146" s="54"/>
      <c r="KR146" s="54"/>
      <c r="KS146" s="54"/>
      <c r="KT146" s="54"/>
      <c r="KU146" s="54"/>
      <c r="KV146" s="54"/>
      <c r="KW146" s="54"/>
      <c r="KX146" s="54"/>
      <c r="KY146" s="54"/>
      <c r="KZ146" s="54"/>
      <c r="LA146" s="54"/>
      <c r="LB146" s="54"/>
      <c r="LC146" s="54"/>
      <c r="LD146" s="54"/>
      <c r="LE146" s="54"/>
      <c r="LF146" s="54"/>
      <c r="LG146" s="54"/>
      <c r="LH146" s="54"/>
      <c r="LI146" s="54"/>
      <c r="LJ146" s="54"/>
      <c r="LK146" s="54"/>
      <c r="LL146" s="54"/>
      <c r="LM146" s="54"/>
      <c r="LN146" s="54"/>
      <c r="LO146" s="54"/>
      <c r="LP146" s="54"/>
      <c r="LQ146" s="54"/>
      <c r="LR146" s="54"/>
      <c r="LS146" s="54"/>
      <c r="LT146" s="54"/>
      <c r="LU146" s="54"/>
      <c r="LV146" s="54"/>
      <c r="LW146" s="54"/>
      <c r="LX146" s="54"/>
      <c r="LY146" s="54"/>
      <c r="LZ146" s="54"/>
      <c r="MA146" s="54"/>
      <c r="MB146" s="54"/>
      <c r="MC146" s="54"/>
      <c r="MD146" s="54"/>
      <c r="ME146" s="54"/>
      <c r="MF146" s="54"/>
      <c r="MG146" s="54"/>
      <c r="MH146" s="54"/>
      <c r="MI146" s="54"/>
      <c r="MJ146" s="54"/>
      <c r="MK146" s="54"/>
      <c r="ML146" s="54"/>
      <c r="MM146" s="54"/>
      <c r="MN146" s="54"/>
      <c r="MO146" s="54"/>
      <c r="MP146" s="54"/>
      <c r="MQ146" s="54"/>
      <c r="MR146" s="54"/>
      <c r="MS146" s="54"/>
      <c r="MT146" s="54"/>
      <c r="MU146" s="54"/>
      <c r="MV146" s="54"/>
      <c r="MW146" s="54"/>
      <c r="MX146" s="54"/>
      <c r="MY146" s="54"/>
      <c r="MZ146" s="54"/>
      <c r="NA146" s="54"/>
      <c r="NB146" s="54"/>
      <c r="NC146" s="54"/>
      <c r="ND146" s="54"/>
      <c r="NE146" s="54"/>
      <c r="NF146" s="54"/>
      <c r="NG146" s="54"/>
      <c r="NH146" s="54"/>
      <c r="NI146" s="54"/>
      <c r="NJ146" s="54"/>
      <c r="NK146" s="54"/>
      <c r="NL146" s="54"/>
      <c r="NM146" s="54"/>
      <c r="NN146" s="54"/>
      <c r="NO146" s="54"/>
      <c r="NP146" s="54"/>
      <c r="NQ146" s="54"/>
      <c r="NR146" s="54"/>
      <c r="NS146" s="54"/>
      <c r="NT146" s="54"/>
      <c r="NU146" s="54"/>
      <c r="NV146" s="54"/>
      <c r="NW146" s="54"/>
      <c r="NX146" s="54"/>
      <c r="NY146" s="54"/>
      <c r="NZ146" s="54"/>
      <c r="OA146" s="54"/>
      <c r="OB146" s="54"/>
      <c r="OC146" s="54"/>
      <c r="OD146" s="54"/>
      <c r="OE146" s="54"/>
      <c r="OF146" s="54"/>
      <c r="OG146" s="54"/>
      <c r="OH146" s="54"/>
      <c r="OI146" s="54"/>
      <c r="OJ146" s="54"/>
      <c r="OK146" s="54"/>
      <c r="OL146" s="54"/>
      <c r="OM146" s="54"/>
      <c r="ON146" s="54"/>
      <c r="OO146" s="54"/>
      <c r="OP146" s="54"/>
      <c r="OQ146" s="54"/>
      <c r="OR146" s="54"/>
      <c r="OS146" s="54"/>
      <c r="OT146" s="54"/>
      <c r="OU146" s="54"/>
      <c r="OV146" s="54"/>
      <c r="OW146" s="54"/>
      <c r="OX146" s="54"/>
      <c r="OY146" s="54"/>
      <c r="OZ146" s="54"/>
      <c r="PA146" s="54"/>
      <c r="PB146" s="54"/>
      <c r="PC146" s="54"/>
      <c r="PD146" s="54"/>
      <c r="PE146" s="54"/>
      <c r="PF146" s="54"/>
      <c r="PG146" s="54"/>
      <c r="PH146" s="54"/>
      <c r="PI146" s="54"/>
      <c r="PJ146" s="54"/>
      <c r="PK146" s="54"/>
      <c r="PL146" s="54"/>
      <c r="PM146" s="54"/>
      <c r="PN146" s="54"/>
      <c r="PO146" s="54"/>
      <c r="PP146" s="54"/>
      <c r="PQ146" s="54"/>
      <c r="PR146" s="54"/>
      <c r="PS146" s="54"/>
      <c r="PT146" s="54"/>
      <c r="PU146" s="54"/>
      <c r="PV146" s="54"/>
      <c r="PW146" s="54"/>
      <c r="PX146" s="54"/>
      <c r="PY146" s="54"/>
      <c r="PZ146" s="54"/>
      <c r="QA146" s="54"/>
      <c r="QB146" s="54"/>
      <c r="QC146" s="54"/>
      <c r="QD146" s="54"/>
      <c r="QE146" s="54"/>
      <c r="QF146" s="54"/>
      <c r="QG146" s="54"/>
      <c r="QH146" s="54"/>
      <c r="QI146" s="54"/>
      <c r="QJ146" s="54"/>
      <c r="QK146" s="54"/>
      <c r="QL146" s="54"/>
      <c r="QM146" s="54"/>
      <c r="QN146" s="54"/>
      <c r="QO146" s="54"/>
      <c r="QP146" s="54"/>
      <c r="QQ146" s="54"/>
      <c r="QR146" s="54"/>
      <c r="QS146" s="54"/>
      <c r="QT146" s="54"/>
      <c r="QU146" s="54"/>
      <c r="QV146" s="54"/>
      <c r="QW146" s="54"/>
      <c r="QX146" s="54"/>
      <c r="QY146" s="54"/>
      <c r="QZ146" s="54"/>
      <c r="RA146" s="54"/>
      <c r="RB146" s="54"/>
      <c r="RC146" s="54"/>
      <c r="RD146" s="54"/>
      <c r="RE146" s="54"/>
      <c r="RF146" s="54"/>
      <c r="RG146" s="54"/>
      <c r="RH146" s="54"/>
      <c r="RI146" s="54"/>
      <c r="RJ146" s="54"/>
      <c r="RK146" s="54"/>
      <c r="RL146" s="54"/>
      <c r="RM146" s="54"/>
      <c r="RN146" s="54"/>
      <c r="RO146" s="54"/>
      <c r="RP146" s="54"/>
      <c r="RQ146" s="54"/>
      <c r="RR146" s="54"/>
      <c r="RS146" s="54"/>
      <c r="RT146" s="54"/>
      <c r="RU146" s="54"/>
      <c r="RV146" s="54"/>
      <c r="RW146" s="54"/>
      <c r="RX146" s="54"/>
      <c r="RY146" s="54"/>
      <c r="RZ146" s="54"/>
      <c r="SA146" s="54"/>
      <c r="SB146" s="54"/>
      <c r="SC146" s="54"/>
      <c r="SD146" s="54"/>
      <c r="SE146" s="54"/>
      <c r="SF146" s="54"/>
      <c r="SG146" s="54"/>
      <c r="SH146" s="54"/>
      <c r="SI146" s="54"/>
      <c r="SJ146" s="54"/>
      <c r="SK146" s="54"/>
      <c r="SL146" s="54"/>
      <c r="SM146" s="54"/>
      <c r="SN146" s="54"/>
      <c r="SO146" s="54"/>
      <c r="SP146" s="54"/>
      <c r="SQ146" s="54"/>
      <c r="SR146" s="54"/>
      <c r="SS146" s="54"/>
      <c r="ST146" s="54"/>
      <c r="SU146" s="54"/>
      <c r="SV146" s="54"/>
      <c r="SW146" s="54"/>
      <c r="SX146" s="54"/>
      <c r="SY146" s="54"/>
      <c r="SZ146" s="54"/>
      <c r="TA146" s="54"/>
      <c r="TB146" s="54"/>
      <c r="TC146" s="54"/>
      <c r="TD146" s="54"/>
      <c r="TE146" s="54"/>
      <c r="TF146" s="54"/>
      <c r="TG146" s="54"/>
      <c r="TH146" s="54"/>
      <c r="TI146" s="54"/>
      <c r="TJ146" s="54"/>
      <c r="TK146" s="54"/>
      <c r="TL146" s="54"/>
      <c r="TM146" s="54"/>
      <c r="TN146" s="54"/>
      <c r="TO146" s="54"/>
      <c r="TP146" s="54"/>
      <c r="TQ146" s="54"/>
      <c r="TR146" s="54"/>
      <c r="TS146" s="54"/>
      <c r="TT146" s="54"/>
      <c r="TU146" s="54"/>
      <c r="TV146" s="54"/>
      <c r="TW146" s="54"/>
      <c r="TX146" s="54"/>
      <c r="TY146" s="54"/>
      <c r="TZ146" s="54"/>
      <c r="UA146" s="54"/>
      <c r="UB146" s="54"/>
      <c r="UC146" s="54"/>
      <c r="UD146" s="54"/>
      <c r="UE146" s="54"/>
      <c r="UF146" s="54"/>
      <c r="UG146" s="54"/>
      <c r="UH146" s="54"/>
      <c r="UI146" s="54"/>
      <c r="UJ146" s="54"/>
      <c r="UK146" s="54"/>
      <c r="UL146" s="54"/>
      <c r="UM146" s="54"/>
      <c r="UN146" s="54"/>
      <c r="UO146" s="54"/>
      <c r="UP146" s="54"/>
      <c r="UQ146" s="54"/>
      <c r="UR146" s="54"/>
      <c r="US146" s="54"/>
      <c r="UT146" s="54"/>
      <c r="UU146" s="54"/>
      <c r="UV146" s="54"/>
      <c r="UW146" s="54"/>
      <c r="UX146" s="54"/>
      <c r="UY146" s="54"/>
      <c r="UZ146" s="54"/>
      <c r="VA146" s="54"/>
      <c r="VB146" s="54"/>
      <c r="VC146" s="54"/>
      <c r="VD146" s="54"/>
      <c r="VE146" s="54"/>
      <c r="VF146" s="54"/>
      <c r="VG146" s="54"/>
      <c r="VH146" s="54"/>
      <c r="VI146" s="54"/>
      <c r="VJ146" s="54"/>
      <c r="VK146" s="54"/>
      <c r="VL146" s="54"/>
      <c r="VM146" s="54"/>
      <c r="VN146" s="54"/>
      <c r="VO146" s="54"/>
      <c r="VP146" s="54"/>
      <c r="VQ146" s="54"/>
      <c r="VR146" s="54"/>
      <c r="VS146" s="54"/>
      <c r="VT146" s="54"/>
      <c r="VU146" s="54"/>
      <c r="VV146" s="54"/>
      <c r="VW146" s="54"/>
      <c r="VX146" s="54"/>
      <c r="VY146" s="54"/>
      <c r="VZ146" s="54"/>
      <c r="WA146" s="54"/>
      <c r="WB146" s="54"/>
      <c r="WC146" s="54"/>
      <c r="WD146" s="54"/>
      <c r="WE146" s="54"/>
      <c r="WF146" s="54"/>
      <c r="WG146" s="54"/>
      <c r="WH146" s="54"/>
      <c r="WI146" s="54"/>
      <c r="WJ146" s="54"/>
      <c r="WK146" s="54"/>
      <c r="WL146" s="54"/>
      <c r="WM146" s="54"/>
      <c r="WN146" s="54"/>
      <c r="WO146" s="54"/>
      <c r="WP146" s="54"/>
      <c r="WQ146" s="54"/>
      <c r="WR146" s="54"/>
      <c r="WS146" s="54"/>
      <c r="WT146" s="54"/>
      <c r="WU146" s="54"/>
      <c r="WV146" s="54"/>
      <c r="WW146" s="54"/>
      <c r="WX146" s="54"/>
      <c r="WY146" s="54"/>
      <c r="WZ146" s="54"/>
      <c r="XA146" s="54"/>
      <c r="XB146" s="54"/>
      <c r="XC146" s="54"/>
      <c r="XD146" s="54"/>
      <c r="XE146" s="54"/>
      <c r="XF146" s="54"/>
      <c r="XG146" s="54"/>
      <c r="XH146" s="54"/>
      <c r="XI146" s="54"/>
      <c r="XJ146" s="54"/>
      <c r="XK146" s="54"/>
      <c r="XL146" s="54"/>
      <c r="XM146" s="54"/>
      <c r="XN146" s="54"/>
      <c r="XO146" s="54"/>
      <c r="XP146" s="54"/>
      <c r="XQ146" s="54"/>
      <c r="XR146" s="54"/>
      <c r="XS146" s="54"/>
      <c r="XT146" s="54"/>
      <c r="XU146" s="54"/>
      <c r="XV146" s="54"/>
      <c r="XW146" s="54"/>
      <c r="XX146" s="54"/>
      <c r="XY146" s="54"/>
      <c r="XZ146" s="54"/>
      <c r="YA146" s="54"/>
      <c r="YB146" s="54"/>
      <c r="YC146" s="54"/>
      <c r="YD146" s="54"/>
      <c r="YE146" s="54"/>
      <c r="YF146" s="54"/>
      <c r="YG146" s="54"/>
      <c r="YH146" s="54"/>
      <c r="YI146" s="54"/>
      <c r="YJ146" s="54"/>
      <c r="YK146" s="54"/>
      <c r="YL146" s="54"/>
      <c r="YM146" s="54"/>
      <c r="YN146" s="54"/>
      <c r="YO146" s="54"/>
      <c r="YP146" s="54"/>
      <c r="YQ146" s="54"/>
      <c r="YR146" s="54"/>
      <c r="YS146" s="54"/>
      <c r="YT146" s="54"/>
      <c r="YU146" s="54"/>
      <c r="YV146" s="54"/>
      <c r="YW146" s="54"/>
      <c r="YX146" s="54"/>
      <c r="YY146" s="54"/>
      <c r="YZ146" s="54"/>
      <c r="ZA146" s="54"/>
      <c r="ZB146" s="54"/>
      <c r="ZC146" s="54"/>
      <c r="ZD146" s="54"/>
      <c r="ZE146" s="54"/>
      <c r="ZF146" s="54"/>
      <c r="ZG146" s="54"/>
      <c r="ZH146" s="54"/>
      <c r="ZI146" s="54"/>
      <c r="ZJ146" s="54"/>
      <c r="ZK146" s="54"/>
      <c r="ZL146" s="54"/>
      <c r="ZM146" s="54"/>
      <c r="ZN146" s="54"/>
      <c r="ZO146" s="54"/>
      <c r="ZP146" s="54"/>
      <c r="ZQ146" s="54"/>
      <c r="ZR146" s="54"/>
      <c r="ZS146" s="54"/>
      <c r="ZT146" s="54"/>
      <c r="ZU146" s="54"/>
      <c r="ZV146" s="54"/>
      <c r="ZW146" s="54"/>
      <c r="ZX146" s="54"/>
      <c r="ZY146" s="54"/>
      <c r="ZZ146" s="54"/>
      <c r="AAA146" s="54"/>
      <c r="AAB146" s="54"/>
      <c r="AAC146" s="54"/>
      <c r="AAD146" s="54"/>
      <c r="AAE146" s="54"/>
      <c r="AAF146" s="54"/>
      <c r="AAG146" s="54"/>
      <c r="AAH146" s="54"/>
      <c r="AAI146" s="54"/>
      <c r="AAJ146" s="54"/>
      <c r="AAK146" s="54"/>
      <c r="AAL146" s="54"/>
      <c r="AAM146" s="54"/>
      <c r="AAN146" s="54"/>
      <c r="AAO146" s="54"/>
      <c r="AAP146" s="54"/>
      <c r="AAQ146" s="54"/>
      <c r="AAR146" s="54"/>
      <c r="AAS146" s="54"/>
      <c r="AAT146" s="54"/>
      <c r="AAU146" s="54"/>
      <c r="AAV146" s="54"/>
      <c r="AAW146" s="54"/>
      <c r="AAX146" s="54"/>
      <c r="AAY146" s="54"/>
      <c r="AAZ146" s="54"/>
      <c r="ABA146" s="54"/>
      <c r="ABB146" s="54"/>
      <c r="ABC146" s="54"/>
      <c r="ABD146" s="54"/>
      <c r="ABE146" s="54"/>
      <c r="ABF146" s="54"/>
      <c r="ABG146" s="54"/>
      <c r="ABH146" s="54"/>
      <c r="ABI146" s="54"/>
      <c r="ABJ146" s="54"/>
      <c r="ABK146" s="54"/>
      <c r="ABL146" s="54"/>
      <c r="ABM146" s="54"/>
      <c r="ABN146" s="54"/>
      <c r="ABO146" s="54"/>
      <c r="ABP146" s="54"/>
      <c r="ABQ146" s="54"/>
      <c r="ABR146" s="54"/>
      <c r="ABS146" s="54"/>
      <c r="ABT146" s="54"/>
      <c r="ABU146" s="54"/>
      <c r="ABV146" s="54"/>
      <c r="ABW146" s="54"/>
      <c r="ABX146" s="54"/>
      <c r="ABY146" s="54"/>
      <c r="ABZ146" s="54"/>
      <c r="ACA146" s="54"/>
      <c r="ACB146" s="54"/>
      <c r="ACC146" s="54"/>
      <c r="ACD146" s="54"/>
      <c r="ACE146" s="54"/>
      <c r="ACF146" s="54"/>
      <c r="ACG146" s="54"/>
      <c r="ACH146" s="54"/>
      <c r="ACI146" s="54"/>
      <c r="ACJ146" s="54"/>
      <c r="ACK146" s="54"/>
      <c r="ACL146" s="54"/>
      <c r="ACM146" s="54"/>
      <c r="ACN146" s="54"/>
      <c r="ACO146" s="54"/>
      <c r="ACP146" s="54"/>
      <c r="ACQ146" s="54"/>
      <c r="ACR146" s="54"/>
      <c r="ACS146" s="54"/>
      <c r="ACT146" s="54"/>
      <c r="ACU146" s="54"/>
      <c r="ACV146" s="54"/>
      <c r="ACW146" s="54"/>
      <c r="ACX146" s="54"/>
      <c r="ACY146" s="54"/>
      <c r="ACZ146" s="54"/>
      <c r="ADA146" s="54"/>
      <c r="ADB146" s="54"/>
      <c r="ADC146" s="54"/>
      <c r="ADD146" s="54"/>
      <c r="ADE146" s="54"/>
      <c r="ADF146" s="54"/>
      <c r="ADG146" s="54"/>
      <c r="ADH146" s="54"/>
      <c r="ADI146" s="54"/>
      <c r="ADJ146" s="54"/>
      <c r="ADK146" s="54"/>
      <c r="ADL146" s="54"/>
      <c r="ADM146" s="54"/>
      <c r="ADN146" s="54"/>
      <c r="ADO146" s="54"/>
      <c r="ADP146" s="54"/>
      <c r="ADQ146" s="54"/>
      <c r="ADR146" s="54"/>
      <c r="ADS146" s="54"/>
      <c r="ADT146" s="54"/>
      <c r="ADU146" s="54"/>
      <c r="ADV146" s="54"/>
      <c r="ADW146" s="54"/>
      <c r="ADX146" s="54"/>
      <c r="ADY146" s="54"/>
      <c r="ADZ146" s="54"/>
      <c r="AEA146" s="54"/>
      <c r="AEB146" s="54"/>
      <c r="AEC146" s="54"/>
      <c r="AED146" s="54"/>
      <c r="AEE146" s="54"/>
      <c r="AEF146" s="54"/>
      <c r="AEG146" s="54"/>
      <c r="AEH146" s="54"/>
      <c r="AEI146" s="54"/>
      <c r="AEJ146" s="54"/>
      <c r="AEK146" s="54"/>
      <c r="AEL146" s="54"/>
      <c r="AEM146" s="54"/>
      <c r="AEN146" s="54"/>
      <c r="AEO146" s="54"/>
      <c r="AEP146" s="54"/>
      <c r="AEQ146" s="54"/>
      <c r="AER146" s="54"/>
      <c r="AES146" s="54"/>
      <c r="AET146" s="54"/>
      <c r="AEU146" s="54"/>
      <c r="AEV146" s="54"/>
      <c r="AEW146" s="54"/>
      <c r="AEX146" s="54"/>
      <c r="AEY146" s="54"/>
      <c r="AEZ146" s="54"/>
      <c r="AFA146" s="54"/>
      <c r="AFB146" s="54"/>
      <c r="AFC146" s="54"/>
      <c r="AFD146" s="54"/>
      <c r="AFE146" s="54"/>
      <c r="AFF146" s="54"/>
      <c r="AFG146" s="54"/>
      <c r="AFH146" s="54"/>
      <c r="AFI146" s="54"/>
      <c r="AFJ146" s="54"/>
      <c r="AFK146" s="54"/>
      <c r="AFL146" s="54"/>
      <c r="AFM146" s="54"/>
      <c r="AFN146" s="54"/>
      <c r="AFO146" s="54"/>
      <c r="AFP146" s="54"/>
      <c r="AFQ146" s="54"/>
      <c r="AFR146" s="54"/>
      <c r="AFS146" s="54"/>
      <c r="AFT146" s="54"/>
      <c r="AFU146" s="54"/>
      <c r="AFV146" s="54"/>
      <c r="AFW146" s="54"/>
      <c r="AFX146" s="54"/>
      <c r="AFY146" s="54"/>
      <c r="AFZ146" s="54"/>
      <c r="AGA146" s="54"/>
      <c r="AGB146" s="54"/>
      <c r="AGC146" s="54"/>
      <c r="AGD146" s="54"/>
      <c r="AGE146" s="54"/>
      <c r="AGF146" s="54"/>
      <c r="AGG146" s="54"/>
      <c r="AGH146" s="54"/>
      <c r="AGI146" s="54"/>
      <c r="AGJ146" s="54"/>
      <c r="AGK146" s="54"/>
      <c r="AGL146" s="54"/>
      <c r="AGM146" s="54"/>
      <c r="AGN146" s="54"/>
      <c r="AGO146" s="54"/>
      <c r="AGP146" s="54"/>
      <c r="AGQ146" s="54"/>
      <c r="AGR146" s="54"/>
      <c r="AGS146" s="54"/>
      <c r="AGT146" s="54"/>
      <c r="AGU146" s="54"/>
      <c r="AGV146" s="54"/>
      <c r="AGW146" s="54"/>
      <c r="AGX146" s="54"/>
      <c r="AGY146" s="54"/>
      <c r="AGZ146" s="54"/>
      <c r="AHA146" s="54"/>
      <c r="AHB146" s="54"/>
      <c r="AHC146" s="54"/>
      <c r="AHD146" s="54"/>
      <c r="AHE146" s="54"/>
      <c r="AHF146" s="54"/>
      <c r="AHG146" s="54"/>
      <c r="AHH146" s="54"/>
      <c r="AHI146" s="54"/>
      <c r="AHJ146" s="54"/>
      <c r="AHK146" s="54"/>
      <c r="AHL146" s="54"/>
      <c r="AHM146" s="54"/>
      <c r="AHN146" s="54"/>
      <c r="AHO146" s="54"/>
      <c r="AHP146" s="54"/>
      <c r="AHQ146" s="54"/>
      <c r="AHR146" s="54"/>
      <c r="AHS146" s="54"/>
      <c r="AHT146" s="54"/>
      <c r="AHU146" s="54"/>
      <c r="AHV146" s="54"/>
      <c r="AHW146" s="54"/>
      <c r="AHX146" s="54"/>
      <c r="AHY146" s="54"/>
      <c r="AHZ146" s="54"/>
      <c r="AIA146" s="54"/>
      <c r="AIB146" s="54"/>
      <c r="AIC146" s="54"/>
      <c r="AID146" s="54"/>
      <c r="AIE146" s="54"/>
      <c r="AIF146" s="54"/>
      <c r="AIG146" s="54"/>
      <c r="AIH146" s="54"/>
      <c r="AII146" s="54"/>
      <c r="AIJ146" s="54"/>
      <c r="AIK146" s="54"/>
      <c r="AIL146" s="54"/>
      <c r="AIM146" s="54"/>
      <c r="AIN146" s="54"/>
      <c r="AIO146" s="54"/>
      <c r="AIP146" s="54"/>
      <c r="AIQ146" s="54"/>
      <c r="AIR146" s="54"/>
      <c r="AIS146" s="54"/>
      <c r="AIT146" s="54"/>
      <c r="AIU146" s="54"/>
      <c r="AIV146" s="54"/>
      <c r="AIW146" s="54"/>
      <c r="AIX146" s="54"/>
      <c r="AIY146" s="54"/>
      <c r="AIZ146" s="54"/>
      <c r="AJA146" s="54"/>
      <c r="AJB146" s="54"/>
      <c r="AJC146" s="54"/>
      <c r="AJD146" s="54"/>
      <c r="AJE146" s="54"/>
      <c r="AJF146" s="54"/>
      <c r="AJG146" s="54"/>
      <c r="AJH146" s="54"/>
      <c r="AJI146" s="54"/>
      <c r="AJJ146" s="54"/>
      <c r="AJK146" s="54"/>
      <c r="AJL146" s="54"/>
      <c r="AJM146" s="54"/>
      <c r="AJN146" s="54"/>
      <c r="AJO146" s="54"/>
      <c r="AJP146" s="54"/>
      <c r="AJQ146" s="54"/>
      <c r="AJR146" s="54"/>
      <c r="AJS146" s="54"/>
      <c r="AJT146" s="54"/>
      <c r="AJU146" s="54"/>
      <c r="AJV146" s="54"/>
      <c r="AJW146" s="54"/>
      <c r="AJX146" s="54"/>
      <c r="AJY146" s="54"/>
      <c r="AJZ146" s="54"/>
      <c r="AKA146" s="54"/>
      <c r="AKB146" s="54"/>
      <c r="AKC146" s="54"/>
      <c r="AKD146" s="54"/>
      <c r="AKE146" s="54"/>
      <c r="AKF146" s="54"/>
      <c r="AKG146" s="54"/>
      <c r="AKH146" s="54"/>
      <c r="AKI146" s="54"/>
      <c r="AKJ146" s="54"/>
      <c r="AKK146" s="54"/>
      <c r="AKL146" s="54"/>
      <c r="AKM146" s="54"/>
      <c r="AKN146" s="54"/>
      <c r="AKO146" s="54"/>
      <c r="AKP146" s="54"/>
      <c r="AKQ146" s="54"/>
      <c r="AKR146" s="54"/>
      <c r="AKS146" s="54"/>
      <c r="AKT146" s="54"/>
      <c r="AKU146" s="54"/>
      <c r="AKV146" s="54"/>
      <c r="AKW146" s="54"/>
      <c r="AKX146" s="54"/>
      <c r="AKY146" s="54"/>
      <c r="AKZ146" s="54"/>
      <c r="ALA146" s="54"/>
      <c r="ALB146" s="54"/>
      <c r="ALC146" s="54"/>
      <c r="ALD146" s="54"/>
      <c r="ALE146" s="54"/>
      <c r="ALF146" s="54"/>
      <c r="ALG146" s="54"/>
      <c r="ALH146" s="54"/>
      <c r="ALI146" s="54"/>
      <c r="ALJ146" s="54"/>
      <c r="ALK146" s="54"/>
      <c r="ALL146" s="54"/>
      <c r="ALM146" s="54"/>
      <c r="ALN146" s="54"/>
      <c r="ALO146" s="54"/>
      <c r="ALP146" s="54"/>
      <c r="ALQ146" s="54"/>
    </row>
    <row r="147">
      <c r="A147" s="55">
        <v>41183.0</v>
      </c>
      <c r="B147" s="46" t="s">
        <v>56</v>
      </c>
      <c r="C147" s="67">
        <v>8.0</v>
      </c>
      <c r="D147" s="63"/>
      <c r="E147" s="67">
        <v>5.0</v>
      </c>
      <c r="F147" s="9"/>
      <c r="G147" s="9" t="s">
        <v>161</v>
      </c>
      <c r="H147" s="9" t="s">
        <v>160</v>
      </c>
      <c r="J147" s="9" t="s">
        <v>160</v>
      </c>
      <c r="K147" s="9" t="s">
        <v>161</v>
      </c>
      <c r="N147" s="9" t="s">
        <v>161</v>
      </c>
      <c r="O147" s="9" t="s">
        <v>161</v>
      </c>
      <c r="T147" s="9" t="s">
        <v>160</v>
      </c>
      <c r="V147" s="9" t="s">
        <v>160</v>
      </c>
      <c r="Y147" s="9" t="s">
        <v>161</v>
      </c>
      <c r="AA147" s="9" t="s">
        <v>160</v>
      </c>
      <c r="AO147">
        <f t="shared" ref="AO147:AO155" si="16">COUNTA(G147:AL147)</f>
        <v>10</v>
      </c>
      <c r="AP147">
        <f t="shared" ref="AP147:AP173" si="17">(COUNTIF(G147:AM147,"V"))</f>
        <v>5</v>
      </c>
      <c r="AS147" s="48">
        <f t="shared" si="4"/>
        <v>13</v>
      </c>
    </row>
    <row r="148">
      <c r="A148" s="55">
        <v>41190.0</v>
      </c>
      <c r="C148" s="67">
        <v>6.0</v>
      </c>
      <c r="D148" s="63"/>
      <c r="E148" s="67">
        <v>6.0</v>
      </c>
      <c r="F148" s="9"/>
      <c r="G148" s="9" t="s">
        <v>162</v>
      </c>
      <c r="J148" s="9" t="s">
        <v>162</v>
      </c>
      <c r="K148" s="9" t="s">
        <v>162</v>
      </c>
      <c r="M148" s="9" t="s">
        <v>162</v>
      </c>
      <c r="N148" s="9" t="s">
        <v>162</v>
      </c>
      <c r="O148" s="9" t="s">
        <v>162</v>
      </c>
      <c r="Y148" s="9" t="s">
        <v>162</v>
      </c>
      <c r="Z148" s="9" t="s">
        <v>162</v>
      </c>
      <c r="AA148" s="9" t="s">
        <v>162</v>
      </c>
      <c r="AK148" s="9" t="s">
        <v>162</v>
      </c>
      <c r="AO148">
        <f t="shared" si="16"/>
        <v>10</v>
      </c>
      <c r="AP148">
        <f t="shared" si="17"/>
        <v>0</v>
      </c>
      <c r="AS148" s="48">
        <f t="shared" si="4"/>
        <v>12</v>
      </c>
      <c r="AZ148" s="35">
        <v>35.0</v>
      </c>
      <c r="BA148" s="35">
        <v>25.0</v>
      </c>
      <c r="BB148" s="35">
        <v>0.0</v>
      </c>
      <c r="BC148" s="35">
        <v>25.0</v>
      </c>
      <c r="BD148" s="35">
        <v>17.0</v>
      </c>
      <c r="BE148" s="35">
        <v>0.0</v>
      </c>
      <c r="BF148" s="35">
        <v>21.0</v>
      </c>
      <c r="BG148" s="35">
        <v>26.0</v>
      </c>
      <c r="BH148" s="35">
        <v>18.0</v>
      </c>
      <c r="BI148" s="35">
        <v>0.0</v>
      </c>
      <c r="BJ148" s="35">
        <v>0.0</v>
      </c>
      <c r="BK148" s="35">
        <v>3.0</v>
      </c>
      <c r="BL148" s="35">
        <v>1.0</v>
      </c>
      <c r="BM148" s="35">
        <v>38.0</v>
      </c>
      <c r="BN148" s="35">
        <v>3.0</v>
      </c>
      <c r="BO148" s="35">
        <v>53.0</v>
      </c>
      <c r="BP148" s="35">
        <v>0.0</v>
      </c>
      <c r="BQ148" s="35">
        <v>0.0</v>
      </c>
      <c r="BR148" s="35">
        <v>27.0</v>
      </c>
      <c r="BS148" s="35">
        <v>1.0</v>
      </c>
      <c r="BT148" s="35">
        <v>23.0</v>
      </c>
      <c r="BU148" s="35">
        <v>10.0</v>
      </c>
      <c r="BV148" s="35">
        <v>26.0</v>
      </c>
      <c r="BW148" s="35">
        <v>0.0</v>
      </c>
      <c r="BX148" s="35">
        <v>0.0</v>
      </c>
      <c r="BY148" s="35">
        <v>0.0</v>
      </c>
      <c r="BZ148" s="35">
        <v>0.0</v>
      </c>
      <c r="CA148" s="35">
        <v>0.0</v>
      </c>
      <c r="CB148" s="35">
        <v>0.0</v>
      </c>
      <c r="CC148" s="35">
        <v>0.0</v>
      </c>
    </row>
    <row r="149">
      <c r="A149" s="55">
        <v>41197.0</v>
      </c>
      <c r="C149" s="67">
        <v>5.0</v>
      </c>
      <c r="D149" s="63"/>
      <c r="E149" s="67">
        <v>5.0</v>
      </c>
      <c r="H149" s="9" t="s">
        <v>162</v>
      </c>
      <c r="J149" s="9" t="s">
        <v>162</v>
      </c>
      <c r="K149" s="9" t="s">
        <v>162</v>
      </c>
      <c r="M149" s="9" t="s">
        <v>162</v>
      </c>
      <c r="N149" s="9" t="s">
        <v>162</v>
      </c>
      <c r="O149" s="9" t="s">
        <v>162</v>
      </c>
      <c r="T149" s="9" t="s">
        <v>162</v>
      </c>
      <c r="V149" s="9" t="s">
        <v>162</v>
      </c>
      <c r="Y149" s="9" t="s">
        <v>162</v>
      </c>
      <c r="AC149" s="9" t="s">
        <v>162</v>
      </c>
      <c r="AO149">
        <f t="shared" si="16"/>
        <v>10</v>
      </c>
      <c r="AP149">
        <f t="shared" si="17"/>
        <v>0</v>
      </c>
      <c r="AS149" s="48">
        <f t="shared" si="4"/>
        <v>10</v>
      </c>
    </row>
    <row r="150">
      <c r="A150" s="55">
        <v>41204.0</v>
      </c>
      <c r="C150" s="67">
        <v>10.0</v>
      </c>
      <c r="D150" s="63"/>
      <c r="E150" s="67">
        <v>7.0</v>
      </c>
      <c r="F150" s="9"/>
      <c r="G150" s="9" t="s">
        <v>161</v>
      </c>
      <c r="H150" s="9" t="s">
        <v>161</v>
      </c>
      <c r="J150" s="9" t="s">
        <v>161</v>
      </c>
      <c r="K150" s="9" t="s">
        <v>160</v>
      </c>
      <c r="M150" s="9" t="s">
        <v>160</v>
      </c>
      <c r="N150" s="9" t="s">
        <v>160</v>
      </c>
      <c r="O150" s="9" t="s">
        <v>161</v>
      </c>
      <c r="V150" s="9" t="s">
        <v>160</v>
      </c>
      <c r="Y150" s="9" t="s">
        <v>161</v>
      </c>
      <c r="AA150" s="9" t="s">
        <v>160</v>
      </c>
      <c r="AO150">
        <f t="shared" si="16"/>
        <v>10</v>
      </c>
      <c r="AP150">
        <f t="shared" si="17"/>
        <v>5</v>
      </c>
      <c r="AS150" s="48">
        <f t="shared" si="4"/>
        <v>17</v>
      </c>
    </row>
    <row r="151">
      <c r="A151" s="55">
        <v>41211.0</v>
      </c>
      <c r="C151" s="67">
        <v>10.0</v>
      </c>
      <c r="D151" s="63"/>
      <c r="E151" s="67">
        <v>10.0</v>
      </c>
      <c r="F151" s="9"/>
      <c r="G151" s="9" t="s">
        <v>162</v>
      </c>
      <c r="H151" s="9" t="s">
        <v>162</v>
      </c>
      <c r="K151" s="9" t="s">
        <v>162</v>
      </c>
      <c r="N151" s="9" t="s">
        <v>162</v>
      </c>
      <c r="S151" s="9" t="s">
        <v>162</v>
      </c>
      <c r="T151" s="9" t="s">
        <v>162</v>
      </c>
      <c r="V151" s="9" t="s">
        <v>162</v>
      </c>
      <c r="Y151" s="9" t="s">
        <v>162</v>
      </c>
      <c r="AA151" s="9" t="s">
        <v>162</v>
      </c>
      <c r="AC151" s="9" t="s">
        <v>162</v>
      </c>
      <c r="AO151">
        <f t="shared" si="16"/>
        <v>10</v>
      </c>
      <c r="AP151">
        <f t="shared" si="17"/>
        <v>0</v>
      </c>
      <c r="AS151" s="48">
        <f t="shared" si="4"/>
        <v>20</v>
      </c>
    </row>
    <row r="152">
      <c r="A152" s="55">
        <v>41218.0</v>
      </c>
      <c r="C152" s="67">
        <v>8.0</v>
      </c>
      <c r="D152" s="63"/>
      <c r="E152" s="67">
        <v>7.0</v>
      </c>
      <c r="F152" s="9"/>
      <c r="G152" s="9" t="s">
        <v>160</v>
      </c>
      <c r="H152" s="9" t="s">
        <v>160</v>
      </c>
      <c r="K152" s="9" t="s">
        <v>161</v>
      </c>
      <c r="M152" s="9" t="s">
        <v>160</v>
      </c>
      <c r="N152" s="9" t="s">
        <v>161</v>
      </c>
      <c r="T152" s="9" t="s">
        <v>160</v>
      </c>
      <c r="V152" s="9" t="s">
        <v>160</v>
      </c>
      <c r="Y152" s="9" t="s">
        <v>161</v>
      </c>
      <c r="AA152" s="9" t="s">
        <v>161</v>
      </c>
      <c r="AC152" s="9" t="s">
        <v>161</v>
      </c>
      <c r="AO152">
        <f t="shared" si="16"/>
        <v>10</v>
      </c>
      <c r="AP152">
        <f t="shared" si="17"/>
        <v>5</v>
      </c>
      <c r="AS152" s="48">
        <f t="shared" si="4"/>
        <v>15</v>
      </c>
    </row>
    <row r="153">
      <c r="A153" s="55">
        <v>41225.0</v>
      </c>
      <c r="C153" s="67">
        <v>10.0</v>
      </c>
      <c r="D153" s="63"/>
      <c r="E153" s="67">
        <v>2.0</v>
      </c>
      <c r="H153" s="9" t="s">
        <v>161</v>
      </c>
      <c r="M153" s="9" t="s">
        <v>161</v>
      </c>
      <c r="N153" s="9" t="s">
        <v>160</v>
      </c>
      <c r="S153" s="9" t="s">
        <v>161</v>
      </c>
      <c r="T153" s="9" t="s">
        <v>160</v>
      </c>
      <c r="V153" s="9" t="s">
        <v>160</v>
      </c>
      <c r="Y153" s="9" t="s">
        <v>160</v>
      </c>
      <c r="AA153" s="9" t="s">
        <v>161</v>
      </c>
      <c r="AB153" s="9" t="s">
        <v>160</v>
      </c>
      <c r="AC153" s="9" t="s">
        <v>161</v>
      </c>
      <c r="AO153">
        <f t="shared" si="16"/>
        <v>10</v>
      </c>
      <c r="AP153">
        <f t="shared" si="17"/>
        <v>5</v>
      </c>
      <c r="AS153" s="48">
        <f t="shared" si="4"/>
        <v>12</v>
      </c>
    </row>
    <row r="154">
      <c r="A154" s="55">
        <v>41232.0</v>
      </c>
      <c r="C154" s="67">
        <v>7.0</v>
      </c>
      <c r="D154" s="63"/>
      <c r="E154" s="67">
        <v>6.0</v>
      </c>
      <c r="H154" s="9" t="s">
        <v>160</v>
      </c>
      <c r="J154" s="9" t="s">
        <v>160</v>
      </c>
      <c r="K154" s="9" t="s">
        <v>161</v>
      </c>
      <c r="M154" s="9" t="s">
        <v>161</v>
      </c>
      <c r="N154" s="9" t="s">
        <v>161</v>
      </c>
      <c r="O154" s="9" t="s">
        <v>160</v>
      </c>
      <c r="S154" s="9" t="s">
        <v>161</v>
      </c>
      <c r="T154" s="9" t="s">
        <v>160</v>
      </c>
      <c r="Y154" s="9" t="s">
        <v>160</v>
      </c>
      <c r="AC154" s="9" t="s">
        <v>161</v>
      </c>
      <c r="AO154">
        <f t="shared" si="16"/>
        <v>10</v>
      </c>
      <c r="AP154">
        <f t="shared" si="17"/>
        <v>5</v>
      </c>
      <c r="AS154" s="48">
        <f t="shared" si="4"/>
        <v>13</v>
      </c>
    </row>
    <row r="155">
      <c r="A155" s="55">
        <v>41239.0</v>
      </c>
      <c r="C155" s="67">
        <v>8.0</v>
      </c>
      <c r="D155" s="63"/>
      <c r="E155" s="67">
        <v>5.0</v>
      </c>
      <c r="F155" s="9"/>
      <c r="G155" s="9" t="s">
        <v>161</v>
      </c>
      <c r="J155" s="9" t="s">
        <v>160</v>
      </c>
      <c r="K155" s="9" t="s">
        <v>160</v>
      </c>
      <c r="M155" s="9" t="s">
        <v>161</v>
      </c>
      <c r="N155" s="9" t="s">
        <v>161</v>
      </c>
      <c r="O155" s="9" t="s">
        <v>161</v>
      </c>
      <c r="T155" s="9" t="s">
        <v>160</v>
      </c>
      <c r="V155" s="9" t="s">
        <v>160</v>
      </c>
      <c r="AA155" s="9" t="s">
        <v>161</v>
      </c>
      <c r="AC155" s="9" t="s">
        <v>160</v>
      </c>
      <c r="AO155">
        <f t="shared" si="16"/>
        <v>10</v>
      </c>
      <c r="AP155">
        <f t="shared" si="17"/>
        <v>5</v>
      </c>
      <c r="AS155" s="48">
        <f t="shared" si="4"/>
        <v>13</v>
      </c>
    </row>
    <row r="156">
      <c r="A156" s="55">
        <v>41246.0</v>
      </c>
      <c r="C156" s="67">
        <v>7.0</v>
      </c>
      <c r="D156" s="63"/>
      <c r="E156" s="67">
        <v>1.0</v>
      </c>
      <c r="H156" s="9" t="s">
        <v>160</v>
      </c>
      <c r="M156" s="9" t="s">
        <v>161</v>
      </c>
      <c r="N156" s="9" t="s">
        <v>161</v>
      </c>
      <c r="T156" s="9" t="s">
        <v>160</v>
      </c>
      <c r="V156" s="9" t="s">
        <v>160</v>
      </c>
      <c r="Y156" s="9" t="s">
        <v>161</v>
      </c>
      <c r="AC156" s="9" t="s">
        <v>160</v>
      </c>
      <c r="AK156" s="9" t="s">
        <v>160</v>
      </c>
      <c r="AL156" s="9" t="s">
        <v>161</v>
      </c>
      <c r="AM156" s="9" t="s">
        <v>161</v>
      </c>
      <c r="AO156">
        <f>COUNTA(G156:AM156)</f>
        <v>10</v>
      </c>
      <c r="AP156">
        <f t="shared" si="17"/>
        <v>5</v>
      </c>
      <c r="AS156" s="48">
        <f t="shared" si="4"/>
        <v>8</v>
      </c>
    </row>
    <row r="157">
      <c r="A157" s="55">
        <v>41253.0</v>
      </c>
      <c r="C157" s="67">
        <v>11.0</v>
      </c>
      <c r="D157" s="63"/>
      <c r="E157" s="67">
        <v>3.0</v>
      </c>
      <c r="F157" s="9"/>
      <c r="G157" s="9" t="s">
        <v>160</v>
      </c>
      <c r="K157" s="9" t="s">
        <v>161</v>
      </c>
      <c r="M157" s="9" t="s">
        <v>161</v>
      </c>
      <c r="N157" s="9" t="s">
        <v>161</v>
      </c>
      <c r="O157" s="9" t="s">
        <v>161</v>
      </c>
      <c r="T157" s="9" t="s">
        <v>161</v>
      </c>
      <c r="V157" s="9" t="s">
        <v>160</v>
      </c>
      <c r="Y157" s="9" t="s">
        <v>160</v>
      </c>
      <c r="AC157" s="9" t="s">
        <v>160</v>
      </c>
      <c r="AK157" s="9" t="s">
        <v>160</v>
      </c>
      <c r="AO157">
        <f t="shared" ref="AO157:AO164" si="18">COUNTA(G157:AL157)</f>
        <v>10</v>
      </c>
      <c r="AP157">
        <f t="shared" si="17"/>
        <v>5</v>
      </c>
      <c r="AS157" s="48">
        <f t="shared" si="4"/>
        <v>14</v>
      </c>
    </row>
    <row r="158">
      <c r="A158" s="55">
        <v>41260.0</v>
      </c>
      <c r="C158" s="67">
        <v>6.0</v>
      </c>
      <c r="D158" s="63"/>
      <c r="E158" s="67">
        <v>4.0</v>
      </c>
      <c r="F158" s="9"/>
      <c r="G158" s="9" t="s">
        <v>160</v>
      </c>
      <c r="J158" s="9" t="s">
        <v>161</v>
      </c>
      <c r="K158" s="9" t="s">
        <v>161</v>
      </c>
      <c r="N158" s="9" t="s">
        <v>161</v>
      </c>
      <c r="O158" s="9" t="s">
        <v>160</v>
      </c>
      <c r="T158" s="9" t="s">
        <v>160</v>
      </c>
      <c r="V158" s="9" t="s">
        <v>160</v>
      </c>
      <c r="Y158" s="9" t="s">
        <v>161</v>
      </c>
      <c r="AC158" s="9" t="s">
        <v>161</v>
      </c>
      <c r="AK158" s="9" t="s">
        <v>160</v>
      </c>
      <c r="AO158">
        <f t="shared" si="18"/>
        <v>10</v>
      </c>
      <c r="AP158">
        <f t="shared" si="17"/>
        <v>5</v>
      </c>
      <c r="AS158" s="48">
        <f t="shared" si="4"/>
        <v>10</v>
      </c>
    </row>
    <row r="159">
      <c r="A159" s="55">
        <v>41281.0</v>
      </c>
      <c r="C159" s="67">
        <v>10.0</v>
      </c>
      <c r="D159" s="63"/>
      <c r="E159" s="67">
        <v>6.0</v>
      </c>
      <c r="F159" s="9"/>
      <c r="G159" s="9" t="s">
        <v>160</v>
      </c>
      <c r="J159" s="9" t="s">
        <v>161</v>
      </c>
      <c r="M159" s="9" t="s">
        <v>160</v>
      </c>
      <c r="N159" s="9" t="s">
        <v>161</v>
      </c>
      <c r="O159" s="9" t="s">
        <v>161</v>
      </c>
      <c r="T159" s="9" t="s">
        <v>161</v>
      </c>
      <c r="U159" s="9" t="s">
        <v>160</v>
      </c>
      <c r="V159" s="9" t="s">
        <v>160</v>
      </c>
      <c r="AA159" s="9" t="s">
        <v>160</v>
      </c>
      <c r="AC159" s="9" t="s">
        <v>161</v>
      </c>
      <c r="AO159">
        <f t="shared" si="18"/>
        <v>10</v>
      </c>
      <c r="AP159">
        <f t="shared" si="17"/>
        <v>5</v>
      </c>
      <c r="AS159" s="48">
        <f t="shared" si="4"/>
        <v>16</v>
      </c>
    </row>
    <row r="160">
      <c r="A160" s="55">
        <v>41288.0</v>
      </c>
      <c r="C160" s="67">
        <v>5.0</v>
      </c>
      <c r="D160" s="63"/>
      <c r="E160" s="67">
        <v>3.0</v>
      </c>
      <c r="J160" s="9" t="s">
        <v>161</v>
      </c>
      <c r="K160" s="9" t="s">
        <v>161</v>
      </c>
      <c r="M160" s="9" t="s">
        <v>161</v>
      </c>
      <c r="N160" s="9" t="s">
        <v>160</v>
      </c>
      <c r="O160" s="9" t="s">
        <v>160</v>
      </c>
      <c r="R160" s="9" t="s">
        <v>160</v>
      </c>
      <c r="T160" s="9" t="s">
        <v>160</v>
      </c>
      <c r="V160" s="9" t="s">
        <v>160</v>
      </c>
      <c r="Y160" s="9" t="s">
        <v>161</v>
      </c>
      <c r="AK160" s="9" t="s">
        <v>161</v>
      </c>
      <c r="AO160">
        <f t="shared" si="18"/>
        <v>10</v>
      </c>
      <c r="AP160">
        <f t="shared" si="17"/>
        <v>5</v>
      </c>
      <c r="AS160" s="48">
        <f t="shared" si="4"/>
        <v>8</v>
      </c>
    </row>
    <row r="161">
      <c r="A161" s="55">
        <v>41295.0</v>
      </c>
      <c r="C161" s="67">
        <v>6.0</v>
      </c>
      <c r="D161" s="63"/>
      <c r="E161" s="67">
        <v>5.0</v>
      </c>
      <c r="F161" s="9"/>
      <c r="G161" s="9" t="s">
        <v>161</v>
      </c>
      <c r="H161" s="9" t="s">
        <v>160</v>
      </c>
      <c r="K161" s="9" t="s">
        <v>161</v>
      </c>
      <c r="M161" s="9" t="s">
        <v>160</v>
      </c>
      <c r="N161" s="9" t="s">
        <v>161</v>
      </c>
      <c r="T161" s="9" t="s">
        <v>160</v>
      </c>
      <c r="V161" s="9" t="s">
        <v>161</v>
      </c>
      <c r="Y161" s="9" t="s">
        <v>160</v>
      </c>
      <c r="AA161" s="9" t="s">
        <v>161</v>
      </c>
      <c r="AC161" s="9" t="s">
        <v>160</v>
      </c>
      <c r="AO161">
        <f t="shared" si="18"/>
        <v>10</v>
      </c>
      <c r="AP161">
        <f t="shared" si="17"/>
        <v>5</v>
      </c>
      <c r="AS161" s="48">
        <f t="shared" si="4"/>
        <v>11</v>
      </c>
    </row>
    <row r="162">
      <c r="A162" s="55">
        <v>41302.0</v>
      </c>
      <c r="C162" s="67">
        <v>9.0</v>
      </c>
      <c r="D162" s="63"/>
      <c r="E162" s="67">
        <v>5.0</v>
      </c>
      <c r="F162" s="9"/>
      <c r="G162" s="9" t="s">
        <v>160</v>
      </c>
      <c r="H162" s="9" t="s">
        <v>160</v>
      </c>
      <c r="J162" s="9" t="s">
        <v>161</v>
      </c>
      <c r="K162" s="9" t="s">
        <v>161</v>
      </c>
      <c r="M162" s="9" t="s">
        <v>161</v>
      </c>
      <c r="N162" s="9" t="s">
        <v>161</v>
      </c>
      <c r="T162" s="9" t="s">
        <v>160</v>
      </c>
      <c r="V162" s="9" t="s">
        <v>160</v>
      </c>
      <c r="Y162" s="9" t="s">
        <v>161</v>
      </c>
      <c r="AC162" s="9" t="s">
        <v>160</v>
      </c>
      <c r="AO162">
        <f t="shared" si="18"/>
        <v>10</v>
      </c>
      <c r="AP162">
        <f t="shared" si="17"/>
        <v>5</v>
      </c>
      <c r="AS162" s="48">
        <f t="shared" si="4"/>
        <v>14</v>
      </c>
    </row>
    <row r="163">
      <c r="A163" s="55">
        <v>41309.0</v>
      </c>
      <c r="C163" s="67">
        <v>4.0</v>
      </c>
      <c r="D163" s="63"/>
      <c r="E163" s="67">
        <v>4.0</v>
      </c>
      <c r="F163" s="9"/>
      <c r="G163" s="9" t="s">
        <v>162</v>
      </c>
      <c r="J163" s="9" t="s">
        <v>162</v>
      </c>
      <c r="K163" s="9" t="s">
        <v>162</v>
      </c>
      <c r="M163" s="9" t="s">
        <v>162</v>
      </c>
      <c r="O163" s="9" t="s">
        <v>162</v>
      </c>
      <c r="T163" s="9" t="s">
        <v>162</v>
      </c>
      <c r="V163" s="9" t="s">
        <v>162</v>
      </c>
      <c r="Y163" s="9" t="s">
        <v>162</v>
      </c>
      <c r="AA163" s="9" t="s">
        <v>162</v>
      </c>
      <c r="AC163" s="9" t="s">
        <v>162</v>
      </c>
      <c r="AO163">
        <f t="shared" si="18"/>
        <v>10</v>
      </c>
      <c r="AP163">
        <f t="shared" si="17"/>
        <v>0</v>
      </c>
      <c r="AS163" s="48">
        <f t="shared" si="4"/>
        <v>8</v>
      </c>
    </row>
    <row r="164">
      <c r="A164" s="55">
        <v>41316.0</v>
      </c>
      <c r="C164" s="67">
        <v>5.0</v>
      </c>
      <c r="D164" s="63"/>
      <c r="E164" s="67">
        <v>2.0</v>
      </c>
      <c r="F164" s="9"/>
      <c r="G164" s="9" t="s">
        <v>160</v>
      </c>
      <c r="H164" s="9" t="s">
        <v>161</v>
      </c>
      <c r="J164" s="9" t="s">
        <v>160</v>
      </c>
      <c r="K164" s="9" t="s">
        <v>160</v>
      </c>
      <c r="M164" s="9" t="s">
        <v>160</v>
      </c>
      <c r="N164" s="9" t="s">
        <v>160</v>
      </c>
      <c r="V164" s="9" t="s">
        <v>161</v>
      </c>
      <c r="Y164" s="9" t="s">
        <v>161</v>
      </c>
      <c r="AA164" s="9" t="s">
        <v>161</v>
      </c>
      <c r="AK164" s="9" t="s">
        <v>161</v>
      </c>
      <c r="AO164">
        <f t="shared" si="18"/>
        <v>10</v>
      </c>
      <c r="AP164">
        <f t="shared" si="17"/>
        <v>5</v>
      </c>
      <c r="AS164" s="48">
        <f t="shared" si="4"/>
        <v>7</v>
      </c>
    </row>
    <row r="165">
      <c r="A165" s="55">
        <v>41323.0</v>
      </c>
      <c r="C165" s="67">
        <v>6.0</v>
      </c>
      <c r="D165" s="63"/>
      <c r="E165" s="67">
        <v>4.0</v>
      </c>
      <c r="K165" s="9" t="s">
        <v>161</v>
      </c>
      <c r="N165" s="9" t="s">
        <v>160</v>
      </c>
      <c r="T165" s="9" t="s">
        <v>160</v>
      </c>
      <c r="V165" s="9" t="s">
        <v>160</v>
      </c>
      <c r="Y165" s="9" t="s">
        <v>161</v>
      </c>
      <c r="AA165" s="9" t="s">
        <v>160</v>
      </c>
      <c r="AC165" s="9" t="s">
        <v>161</v>
      </c>
      <c r="AK165" s="9" t="s">
        <v>161</v>
      </c>
      <c r="AL165" s="9" t="s">
        <v>160</v>
      </c>
      <c r="AM165" s="9" t="s">
        <v>161</v>
      </c>
      <c r="AO165">
        <f>COUNTA(G165:AM165)</f>
        <v>10</v>
      </c>
      <c r="AP165">
        <f t="shared" si="17"/>
        <v>5</v>
      </c>
      <c r="AS165" s="48">
        <f t="shared" si="4"/>
        <v>10</v>
      </c>
    </row>
    <row r="166">
      <c r="A166" s="55">
        <v>41330.0</v>
      </c>
      <c r="C166" s="67">
        <v>6.0</v>
      </c>
      <c r="D166" s="63"/>
      <c r="E166" s="67">
        <v>6.0</v>
      </c>
      <c r="F166" s="9"/>
      <c r="G166" s="9" t="s">
        <v>162</v>
      </c>
      <c r="H166" s="9" t="s">
        <v>162</v>
      </c>
      <c r="J166" s="9" t="s">
        <v>162</v>
      </c>
      <c r="K166" s="9" t="s">
        <v>162</v>
      </c>
      <c r="N166" s="9" t="s">
        <v>162</v>
      </c>
      <c r="T166" s="9" t="s">
        <v>162</v>
      </c>
      <c r="V166" s="9" t="s">
        <v>162</v>
      </c>
      <c r="Y166" s="9" t="s">
        <v>162</v>
      </c>
      <c r="AA166" s="9" t="s">
        <v>162</v>
      </c>
      <c r="AC166" s="9" t="s">
        <v>162</v>
      </c>
      <c r="AO166">
        <f>COUNTA(G166:AL166)</f>
        <v>10</v>
      </c>
      <c r="AP166">
        <f t="shared" si="17"/>
        <v>0</v>
      </c>
      <c r="AS166" s="48">
        <f t="shared" si="4"/>
        <v>12</v>
      </c>
    </row>
    <row r="167">
      <c r="A167" s="55">
        <v>41337.0</v>
      </c>
      <c r="C167" s="67">
        <v>10.0</v>
      </c>
      <c r="D167" s="63"/>
      <c r="E167" s="67">
        <v>5.0</v>
      </c>
      <c r="M167" s="9" t="s">
        <v>161</v>
      </c>
      <c r="N167" s="9" t="s">
        <v>160</v>
      </c>
      <c r="O167" s="9" t="s">
        <v>160</v>
      </c>
      <c r="T167" s="9" t="s">
        <v>161</v>
      </c>
      <c r="V167" s="9" t="s">
        <v>161</v>
      </c>
      <c r="Y167" s="9" t="s">
        <v>160</v>
      </c>
      <c r="AC167" s="9" t="s">
        <v>160</v>
      </c>
      <c r="AK167" s="9" t="s">
        <v>160</v>
      </c>
      <c r="AL167" s="9" t="s">
        <v>161</v>
      </c>
      <c r="AM167" s="9" t="s">
        <v>161</v>
      </c>
      <c r="AO167">
        <f>COUNTA(G167:AM167)</f>
        <v>10</v>
      </c>
      <c r="AP167">
        <f t="shared" si="17"/>
        <v>5</v>
      </c>
      <c r="AS167" s="48">
        <f t="shared" si="4"/>
        <v>15</v>
      </c>
    </row>
    <row r="168">
      <c r="A168" s="55">
        <v>41344.0</v>
      </c>
      <c r="C168" s="67">
        <v>8.0</v>
      </c>
      <c r="D168" s="63"/>
      <c r="E168" s="67">
        <v>4.0</v>
      </c>
      <c r="F168" s="9"/>
      <c r="G168" s="9" t="s">
        <v>160</v>
      </c>
      <c r="J168" s="9" t="s">
        <v>160</v>
      </c>
      <c r="O168" s="9" t="s">
        <v>161</v>
      </c>
      <c r="T168" s="9" t="s">
        <v>161</v>
      </c>
      <c r="Y168" s="9" t="s">
        <v>161</v>
      </c>
      <c r="AC168" s="9" t="s">
        <v>160</v>
      </c>
      <c r="AK168" s="9" t="s">
        <v>160</v>
      </c>
      <c r="AL168" s="9" t="s">
        <v>160</v>
      </c>
      <c r="AM168" s="9" t="s">
        <v>161</v>
      </c>
      <c r="AN168" s="9" t="s">
        <v>161</v>
      </c>
      <c r="AO168">
        <f>COUNTA(G168:AN168)</f>
        <v>10</v>
      </c>
      <c r="AP168">
        <f t="shared" si="17"/>
        <v>5</v>
      </c>
      <c r="AS168" s="48">
        <f t="shared" si="4"/>
        <v>12</v>
      </c>
    </row>
    <row r="169">
      <c r="A169" s="55">
        <v>41351.0</v>
      </c>
      <c r="C169" s="67">
        <v>7.0</v>
      </c>
      <c r="D169" s="63"/>
      <c r="E169" s="67">
        <v>5.0</v>
      </c>
      <c r="F169" s="9"/>
      <c r="G169" s="9" t="s">
        <v>160</v>
      </c>
      <c r="H169" s="9" t="s">
        <v>160</v>
      </c>
      <c r="J169" s="9" t="s">
        <v>160</v>
      </c>
      <c r="K169" s="9" t="s">
        <v>161</v>
      </c>
      <c r="N169" s="9" t="s">
        <v>161</v>
      </c>
      <c r="O169" s="9" t="s">
        <v>161</v>
      </c>
      <c r="T169" s="9" t="s">
        <v>161</v>
      </c>
      <c r="V169" s="9" t="s">
        <v>160</v>
      </c>
      <c r="Y169" s="9" t="s">
        <v>161</v>
      </c>
      <c r="AA169" s="9" t="s">
        <v>160</v>
      </c>
      <c r="AO169">
        <f t="shared" ref="AO169:AO173" si="19">COUNTA(G169:AL169)</f>
        <v>10</v>
      </c>
      <c r="AP169">
        <f t="shared" si="17"/>
        <v>5</v>
      </c>
      <c r="AS169" s="48">
        <f t="shared" si="4"/>
        <v>12</v>
      </c>
    </row>
    <row r="170">
      <c r="A170" s="55">
        <v>41358.0</v>
      </c>
      <c r="C170" s="67">
        <v>2.0</v>
      </c>
      <c r="D170" s="63"/>
      <c r="E170" s="67">
        <v>2.0</v>
      </c>
      <c r="F170" s="9"/>
      <c r="G170" s="9" t="s">
        <v>162</v>
      </c>
      <c r="H170" s="9" t="s">
        <v>162</v>
      </c>
      <c r="N170" s="9" t="s">
        <v>162</v>
      </c>
      <c r="T170" s="9" t="s">
        <v>162</v>
      </c>
      <c r="V170" s="9" t="s">
        <v>162</v>
      </c>
      <c r="Y170" s="9" t="s">
        <v>162</v>
      </c>
      <c r="AA170" s="9" t="s">
        <v>162</v>
      </c>
      <c r="AB170" s="9" t="s">
        <v>162</v>
      </c>
      <c r="AC170" s="9" t="s">
        <v>162</v>
      </c>
      <c r="AK170" s="9" t="s">
        <v>162</v>
      </c>
      <c r="AO170">
        <f t="shared" si="19"/>
        <v>10</v>
      </c>
      <c r="AP170">
        <f t="shared" si="17"/>
        <v>0</v>
      </c>
      <c r="AS170" s="48">
        <f t="shared" si="4"/>
        <v>4</v>
      </c>
    </row>
    <row r="171">
      <c r="A171" s="55">
        <v>41372.0</v>
      </c>
      <c r="C171" s="67">
        <v>13.0</v>
      </c>
      <c r="D171" s="63"/>
      <c r="E171" s="67">
        <v>6.0</v>
      </c>
      <c r="F171" s="9"/>
      <c r="G171" s="9" t="s">
        <v>160</v>
      </c>
      <c r="K171" s="9" t="s">
        <v>161</v>
      </c>
      <c r="N171" s="9" t="s">
        <v>160</v>
      </c>
      <c r="T171" s="9" t="s">
        <v>161</v>
      </c>
      <c r="V171" s="9" t="s">
        <v>160</v>
      </c>
      <c r="Y171" s="9" t="s">
        <v>161</v>
      </c>
      <c r="AA171" s="9" t="s">
        <v>160</v>
      </c>
      <c r="AB171" s="9" t="s">
        <v>160</v>
      </c>
      <c r="AC171" s="9" t="s">
        <v>161</v>
      </c>
      <c r="AK171" s="9" t="s">
        <v>161</v>
      </c>
      <c r="AO171">
        <f t="shared" si="19"/>
        <v>10</v>
      </c>
      <c r="AP171">
        <f t="shared" si="17"/>
        <v>5</v>
      </c>
      <c r="AS171" s="48">
        <f t="shared" si="4"/>
        <v>19</v>
      </c>
    </row>
    <row r="172">
      <c r="A172" s="55">
        <v>41386.0</v>
      </c>
      <c r="C172" s="67">
        <v>3.0</v>
      </c>
      <c r="D172" s="63"/>
      <c r="E172" s="67">
        <v>2.0</v>
      </c>
      <c r="F172" s="9"/>
      <c r="G172" s="9" t="s">
        <v>160</v>
      </c>
      <c r="H172" s="9" t="s">
        <v>161</v>
      </c>
      <c r="I172" s="9" t="s">
        <v>161</v>
      </c>
      <c r="J172" s="9" t="s">
        <v>160</v>
      </c>
      <c r="O172" s="9" t="s">
        <v>161</v>
      </c>
      <c r="T172" s="9" t="s">
        <v>161</v>
      </c>
      <c r="V172" s="9" t="s">
        <v>160</v>
      </c>
      <c r="Y172" s="9" t="s">
        <v>160</v>
      </c>
      <c r="AB172" s="9" t="s">
        <v>160</v>
      </c>
      <c r="AK172" s="9" t="s">
        <v>161</v>
      </c>
      <c r="AM172" s="9"/>
      <c r="AO172">
        <f t="shared" si="19"/>
        <v>10</v>
      </c>
      <c r="AP172">
        <f t="shared" si="17"/>
        <v>5</v>
      </c>
      <c r="AS172" s="48">
        <f t="shared" si="4"/>
        <v>5</v>
      </c>
    </row>
    <row r="173">
      <c r="A173" s="55">
        <v>41393.0</v>
      </c>
      <c r="C173" s="67">
        <v>8.0</v>
      </c>
      <c r="D173" s="63"/>
      <c r="E173" s="67">
        <v>7.0</v>
      </c>
      <c r="I173" s="9" t="s">
        <v>161</v>
      </c>
      <c r="J173" s="9" t="s">
        <v>161</v>
      </c>
      <c r="K173" s="9" t="s">
        <v>160</v>
      </c>
      <c r="M173" s="9" t="s">
        <v>160</v>
      </c>
      <c r="N173" s="9" t="s">
        <v>161</v>
      </c>
      <c r="O173" s="9" t="s">
        <v>160</v>
      </c>
      <c r="T173" s="9" t="s">
        <v>161</v>
      </c>
      <c r="V173" s="9" t="s">
        <v>160</v>
      </c>
      <c r="Y173" s="9" t="s">
        <v>160</v>
      </c>
      <c r="AC173" s="9" t="s">
        <v>161</v>
      </c>
      <c r="AK173" s="9"/>
      <c r="AM173" s="9"/>
      <c r="AO173">
        <f t="shared" si="19"/>
        <v>10</v>
      </c>
      <c r="AP173">
        <f t="shared" si="17"/>
        <v>5</v>
      </c>
      <c r="AS173" s="48">
        <f t="shared" si="4"/>
        <v>15</v>
      </c>
    </row>
    <row r="174">
      <c r="A174" s="69"/>
      <c r="B174" s="70"/>
      <c r="C174" s="53"/>
      <c r="D174" s="53"/>
      <c r="E174" s="53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65"/>
      <c r="AL174" s="54"/>
      <c r="AM174" s="65"/>
      <c r="AN174" s="54"/>
      <c r="AO174" s="54"/>
      <c r="AP174" s="54"/>
      <c r="AQ174" s="54"/>
      <c r="AR174" s="54"/>
      <c r="AS174" s="48">
        <f t="shared" si="4"/>
        <v>0</v>
      </c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  <c r="DR174" s="54"/>
      <c r="DS174" s="54"/>
      <c r="DT174" s="54"/>
      <c r="DU174" s="54"/>
      <c r="DV174" s="54"/>
      <c r="DW174" s="54"/>
      <c r="DX174" s="54"/>
      <c r="DY174" s="54"/>
      <c r="DZ174" s="54"/>
      <c r="EA174" s="54"/>
      <c r="EB174" s="54"/>
      <c r="EC174" s="54"/>
      <c r="ED174" s="54"/>
      <c r="EE174" s="54"/>
      <c r="EF174" s="54"/>
      <c r="EG174" s="54"/>
      <c r="EH174" s="54"/>
      <c r="EI174" s="54"/>
      <c r="EJ174" s="54"/>
      <c r="EK174" s="54"/>
      <c r="EL174" s="54"/>
      <c r="EM174" s="54"/>
      <c r="EN174" s="54"/>
      <c r="EO174" s="54"/>
      <c r="EP174" s="54"/>
      <c r="EQ174" s="54"/>
      <c r="ER174" s="54"/>
      <c r="ES174" s="54"/>
      <c r="ET174" s="54"/>
      <c r="EU174" s="54"/>
      <c r="EV174" s="54"/>
      <c r="EW174" s="54"/>
      <c r="EX174" s="54"/>
      <c r="EY174" s="54"/>
      <c r="EZ174" s="54"/>
      <c r="FA174" s="54"/>
      <c r="FB174" s="54"/>
      <c r="FC174" s="54"/>
      <c r="FD174" s="54"/>
      <c r="FE174" s="54"/>
      <c r="FF174" s="54"/>
      <c r="FG174" s="54"/>
      <c r="FH174" s="54"/>
      <c r="FI174" s="54"/>
      <c r="FJ174" s="54"/>
      <c r="FK174" s="54"/>
      <c r="FL174" s="54"/>
      <c r="FM174" s="54"/>
      <c r="FN174" s="54"/>
      <c r="FO174" s="54"/>
      <c r="FP174" s="54"/>
      <c r="FQ174" s="54"/>
      <c r="FR174" s="54"/>
      <c r="FS174" s="54"/>
      <c r="FT174" s="54"/>
      <c r="FU174" s="54"/>
      <c r="FV174" s="54"/>
      <c r="FW174" s="54"/>
      <c r="FX174" s="54"/>
      <c r="FY174" s="54"/>
      <c r="FZ174" s="54"/>
      <c r="GA174" s="54"/>
      <c r="GB174" s="54"/>
      <c r="GC174" s="54"/>
      <c r="GD174" s="54"/>
      <c r="GE174" s="54"/>
      <c r="GF174" s="54"/>
      <c r="GG174" s="54"/>
      <c r="GH174" s="54"/>
      <c r="GI174" s="54"/>
      <c r="GJ174" s="54"/>
      <c r="GK174" s="54"/>
      <c r="GL174" s="54"/>
      <c r="GM174" s="54"/>
      <c r="GN174" s="54"/>
      <c r="GO174" s="54"/>
      <c r="GP174" s="54"/>
      <c r="GQ174" s="54"/>
      <c r="GR174" s="54"/>
      <c r="GS174" s="54"/>
      <c r="GT174" s="54"/>
      <c r="GU174" s="54"/>
      <c r="GV174" s="54"/>
      <c r="GW174" s="54"/>
      <c r="GX174" s="54"/>
      <c r="GY174" s="54"/>
      <c r="GZ174" s="54"/>
      <c r="HA174" s="54"/>
      <c r="HB174" s="54"/>
      <c r="HC174" s="54"/>
      <c r="HD174" s="54"/>
      <c r="HE174" s="54"/>
      <c r="HF174" s="54"/>
      <c r="HG174" s="54"/>
      <c r="HH174" s="54"/>
      <c r="HI174" s="54"/>
      <c r="HJ174" s="54"/>
      <c r="HK174" s="54"/>
      <c r="HL174" s="54"/>
      <c r="HM174" s="54"/>
      <c r="HN174" s="54"/>
      <c r="HO174" s="54"/>
      <c r="HP174" s="54"/>
      <c r="HQ174" s="54"/>
      <c r="HR174" s="54"/>
      <c r="HS174" s="54"/>
      <c r="HT174" s="54"/>
      <c r="HU174" s="54"/>
      <c r="HV174" s="54"/>
      <c r="HW174" s="54"/>
      <c r="HX174" s="54"/>
      <c r="HY174" s="54"/>
      <c r="HZ174" s="54"/>
      <c r="IA174" s="54"/>
      <c r="IB174" s="54"/>
      <c r="IC174" s="54"/>
      <c r="ID174" s="54"/>
      <c r="IE174" s="54"/>
      <c r="IF174" s="54"/>
      <c r="IG174" s="54"/>
      <c r="IH174" s="54"/>
      <c r="II174" s="54"/>
      <c r="IJ174" s="54"/>
      <c r="IK174" s="54"/>
      <c r="IL174" s="54"/>
      <c r="IM174" s="54"/>
      <c r="IN174" s="54"/>
      <c r="IO174" s="54"/>
      <c r="IP174" s="54"/>
      <c r="IQ174" s="54"/>
      <c r="IR174" s="54"/>
      <c r="IS174" s="54"/>
      <c r="IT174" s="54"/>
      <c r="IU174" s="54"/>
      <c r="IV174" s="54"/>
      <c r="IW174" s="54"/>
      <c r="IX174" s="54"/>
      <c r="IY174" s="54"/>
      <c r="IZ174" s="54"/>
      <c r="JA174" s="54"/>
      <c r="JB174" s="54"/>
      <c r="JC174" s="54"/>
      <c r="JD174" s="54"/>
      <c r="JE174" s="54"/>
      <c r="JF174" s="54"/>
      <c r="JG174" s="54"/>
      <c r="JH174" s="54"/>
      <c r="JI174" s="54"/>
      <c r="JJ174" s="54"/>
      <c r="JK174" s="54"/>
      <c r="JL174" s="54"/>
      <c r="JM174" s="54"/>
      <c r="JN174" s="54"/>
      <c r="JO174" s="54"/>
      <c r="JP174" s="54"/>
      <c r="JQ174" s="54"/>
      <c r="JR174" s="54"/>
      <c r="JS174" s="54"/>
      <c r="JT174" s="54"/>
      <c r="JU174" s="54"/>
      <c r="JV174" s="54"/>
      <c r="JW174" s="54"/>
      <c r="JX174" s="54"/>
      <c r="JY174" s="54"/>
      <c r="JZ174" s="54"/>
      <c r="KA174" s="54"/>
      <c r="KB174" s="54"/>
      <c r="KC174" s="54"/>
      <c r="KD174" s="54"/>
      <c r="KE174" s="54"/>
      <c r="KF174" s="54"/>
      <c r="KG174" s="54"/>
      <c r="KH174" s="54"/>
      <c r="KI174" s="54"/>
      <c r="KJ174" s="54"/>
      <c r="KK174" s="54"/>
      <c r="KL174" s="54"/>
      <c r="KM174" s="54"/>
      <c r="KN174" s="54"/>
      <c r="KO174" s="54"/>
      <c r="KP174" s="54"/>
      <c r="KQ174" s="54"/>
      <c r="KR174" s="54"/>
      <c r="KS174" s="54"/>
      <c r="KT174" s="54"/>
      <c r="KU174" s="54"/>
      <c r="KV174" s="54"/>
      <c r="KW174" s="54"/>
      <c r="KX174" s="54"/>
      <c r="KY174" s="54"/>
      <c r="KZ174" s="54"/>
      <c r="LA174" s="54"/>
      <c r="LB174" s="54"/>
      <c r="LC174" s="54"/>
      <c r="LD174" s="54"/>
      <c r="LE174" s="54"/>
      <c r="LF174" s="54"/>
      <c r="LG174" s="54"/>
      <c r="LH174" s="54"/>
      <c r="LI174" s="54"/>
      <c r="LJ174" s="54"/>
      <c r="LK174" s="54"/>
      <c r="LL174" s="54"/>
      <c r="LM174" s="54"/>
      <c r="LN174" s="54"/>
      <c r="LO174" s="54"/>
      <c r="LP174" s="54"/>
      <c r="LQ174" s="54"/>
      <c r="LR174" s="54"/>
      <c r="LS174" s="54"/>
      <c r="LT174" s="54"/>
      <c r="LU174" s="54"/>
      <c r="LV174" s="54"/>
      <c r="LW174" s="54"/>
      <c r="LX174" s="54"/>
      <c r="LY174" s="54"/>
      <c r="LZ174" s="54"/>
      <c r="MA174" s="54"/>
      <c r="MB174" s="54"/>
      <c r="MC174" s="54"/>
      <c r="MD174" s="54"/>
      <c r="ME174" s="54"/>
      <c r="MF174" s="54"/>
      <c r="MG174" s="54"/>
      <c r="MH174" s="54"/>
      <c r="MI174" s="54"/>
      <c r="MJ174" s="54"/>
      <c r="MK174" s="54"/>
      <c r="ML174" s="54"/>
      <c r="MM174" s="54"/>
      <c r="MN174" s="54"/>
      <c r="MO174" s="54"/>
      <c r="MP174" s="54"/>
      <c r="MQ174" s="54"/>
      <c r="MR174" s="54"/>
      <c r="MS174" s="54"/>
      <c r="MT174" s="54"/>
      <c r="MU174" s="54"/>
      <c r="MV174" s="54"/>
      <c r="MW174" s="54"/>
      <c r="MX174" s="54"/>
      <c r="MY174" s="54"/>
      <c r="MZ174" s="54"/>
      <c r="NA174" s="54"/>
      <c r="NB174" s="54"/>
      <c r="NC174" s="54"/>
      <c r="ND174" s="54"/>
      <c r="NE174" s="54"/>
      <c r="NF174" s="54"/>
      <c r="NG174" s="54"/>
      <c r="NH174" s="54"/>
      <c r="NI174" s="54"/>
      <c r="NJ174" s="54"/>
      <c r="NK174" s="54"/>
      <c r="NL174" s="54"/>
      <c r="NM174" s="54"/>
      <c r="NN174" s="54"/>
      <c r="NO174" s="54"/>
      <c r="NP174" s="54"/>
      <c r="NQ174" s="54"/>
      <c r="NR174" s="54"/>
      <c r="NS174" s="54"/>
      <c r="NT174" s="54"/>
      <c r="NU174" s="54"/>
      <c r="NV174" s="54"/>
      <c r="NW174" s="54"/>
      <c r="NX174" s="54"/>
      <c r="NY174" s="54"/>
      <c r="NZ174" s="54"/>
      <c r="OA174" s="54"/>
      <c r="OB174" s="54"/>
      <c r="OC174" s="54"/>
      <c r="OD174" s="54"/>
      <c r="OE174" s="54"/>
      <c r="OF174" s="54"/>
      <c r="OG174" s="54"/>
      <c r="OH174" s="54"/>
      <c r="OI174" s="54"/>
      <c r="OJ174" s="54"/>
      <c r="OK174" s="54"/>
      <c r="OL174" s="54"/>
      <c r="OM174" s="54"/>
      <c r="ON174" s="54"/>
      <c r="OO174" s="54"/>
      <c r="OP174" s="54"/>
      <c r="OQ174" s="54"/>
      <c r="OR174" s="54"/>
      <c r="OS174" s="54"/>
      <c r="OT174" s="54"/>
      <c r="OU174" s="54"/>
      <c r="OV174" s="54"/>
      <c r="OW174" s="54"/>
      <c r="OX174" s="54"/>
      <c r="OY174" s="54"/>
      <c r="OZ174" s="54"/>
      <c r="PA174" s="54"/>
      <c r="PB174" s="54"/>
      <c r="PC174" s="54"/>
      <c r="PD174" s="54"/>
      <c r="PE174" s="54"/>
      <c r="PF174" s="54"/>
      <c r="PG174" s="54"/>
      <c r="PH174" s="54"/>
      <c r="PI174" s="54"/>
      <c r="PJ174" s="54"/>
      <c r="PK174" s="54"/>
      <c r="PL174" s="54"/>
      <c r="PM174" s="54"/>
      <c r="PN174" s="54"/>
      <c r="PO174" s="54"/>
      <c r="PP174" s="54"/>
      <c r="PQ174" s="54"/>
      <c r="PR174" s="54"/>
      <c r="PS174" s="54"/>
      <c r="PT174" s="54"/>
      <c r="PU174" s="54"/>
      <c r="PV174" s="54"/>
      <c r="PW174" s="54"/>
      <c r="PX174" s="54"/>
      <c r="PY174" s="54"/>
      <c r="PZ174" s="54"/>
      <c r="QA174" s="54"/>
      <c r="QB174" s="54"/>
      <c r="QC174" s="54"/>
      <c r="QD174" s="54"/>
      <c r="QE174" s="54"/>
      <c r="QF174" s="54"/>
      <c r="QG174" s="54"/>
      <c r="QH174" s="54"/>
      <c r="QI174" s="54"/>
      <c r="QJ174" s="54"/>
      <c r="QK174" s="54"/>
      <c r="QL174" s="54"/>
      <c r="QM174" s="54"/>
      <c r="QN174" s="54"/>
      <c r="QO174" s="54"/>
      <c r="QP174" s="54"/>
      <c r="QQ174" s="54"/>
      <c r="QR174" s="54"/>
      <c r="QS174" s="54"/>
      <c r="QT174" s="54"/>
      <c r="QU174" s="54"/>
      <c r="QV174" s="54"/>
      <c r="QW174" s="54"/>
      <c r="QX174" s="54"/>
      <c r="QY174" s="54"/>
      <c r="QZ174" s="54"/>
      <c r="RA174" s="54"/>
      <c r="RB174" s="54"/>
      <c r="RC174" s="54"/>
      <c r="RD174" s="54"/>
      <c r="RE174" s="54"/>
      <c r="RF174" s="54"/>
      <c r="RG174" s="54"/>
      <c r="RH174" s="54"/>
      <c r="RI174" s="54"/>
      <c r="RJ174" s="54"/>
      <c r="RK174" s="54"/>
      <c r="RL174" s="54"/>
      <c r="RM174" s="54"/>
      <c r="RN174" s="54"/>
      <c r="RO174" s="54"/>
      <c r="RP174" s="54"/>
      <c r="RQ174" s="54"/>
      <c r="RR174" s="54"/>
      <c r="RS174" s="54"/>
      <c r="RT174" s="54"/>
      <c r="RU174" s="54"/>
      <c r="RV174" s="54"/>
      <c r="RW174" s="54"/>
      <c r="RX174" s="54"/>
      <c r="RY174" s="54"/>
      <c r="RZ174" s="54"/>
      <c r="SA174" s="54"/>
      <c r="SB174" s="54"/>
      <c r="SC174" s="54"/>
      <c r="SD174" s="54"/>
      <c r="SE174" s="54"/>
      <c r="SF174" s="54"/>
      <c r="SG174" s="54"/>
      <c r="SH174" s="54"/>
      <c r="SI174" s="54"/>
      <c r="SJ174" s="54"/>
      <c r="SK174" s="54"/>
      <c r="SL174" s="54"/>
      <c r="SM174" s="54"/>
      <c r="SN174" s="54"/>
      <c r="SO174" s="54"/>
      <c r="SP174" s="54"/>
      <c r="SQ174" s="54"/>
      <c r="SR174" s="54"/>
      <c r="SS174" s="54"/>
      <c r="ST174" s="54"/>
      <c r="SU174" s="54"/>
      <c r="SV174" s="54"/>
      <c r="SW174" s="54"/>
      <c r="SX174" s="54"/>
      <c r="SY174" s="54"/>
      <c r="SZ174" s="54"/>
      <c r="TA174" s="54"/>
      <c r="TB174" s="54"/>
      <c r="TC174" s="54"/>
      <c r="TD174" s="54"/>
      <c r="TE174" s="54"/>
      <c r="TF174" s="54"/>
      <c r="TG174" s="54"/>
      <c r="TH174" s="54"/>
      <c r="TI174" s="54"/>
      <c r="TJ174" s="54"/>
      <c r="TK174" s="54"/>
      <c r="TL174" s="54"/>
      <c r="TM174" s="54"/>
      <c r="TN174" s="54"/>
      <c r="TO174" s="54"/>
      <c r="TP174" s="54"/>
      <c r="TQ174" s="54"/>
      <c r="TR174" s="54"/>
      <c r="TS174" s="54"/>
      <c r="TT174" s="54"/>
      <c r="TU174" s="54"/>
      <c r="TV174" s="54"/>
      <c r="TW174" s="54"/>
      <c r="TX174" s="54"/>
      <c r="TY174" s="54"/>
      <c r="TZ174" s="54"/>
      <c r="UA174" s="54"/>
      <c r="UB174" s="54"/>
      <c r="UC174" s="54"/>
      <c r="UD174" s="54"/>
      <c r="UE174" s="54"/>
      <c r="UF174" s="54"/>
      <c r="UG174" s="54"/>
      <c r="UH174" s="54"/>
      <c r="UI174" s="54"/>
      <c r="UJ174" s="54"/>
      <c r="UK174" s="54"/>
      <c r="UL174" s="54"/>
      <c r="UM174" s="54"/>
      <c r="UN174" s="54"/>
      <c r="UO174" s="54"/>
      <c r="UP174" s="54"/>
      <c r="UQ174" s="54"/>
      <c r="UR174" s="54"/>
      <c r="US174" s="54"/>
      <c r="UT174" s="54"/>
      <c r="UU174" s="54"/>
      <c r="UV174" s="54"/>
      <c r="UW174" s="54"/>
      <c r="UX174" s="54"/>
      <c r="UY174" s="54"/>
      <c r="UZ174" s="54"/>
      <c r="VA174" s="54"/>
      <c r="VB174" s="54"/>
      <c r="VC174" s="54"/>
      <c r="VD174" s="54"/>
      <c r="VE174" s="54"/>
      <c r="VF174" s="54"/>
      <c r="VG174" s="54"/>
      <c r="VH174" s="54"/>
      <c r="VI174" s="54"/>
      <c r="VJ174" s="54"/>
      <c r="VK174" s="54"/>
      <c r="VL174" s="54"/>
      <c r="VM174" s="54"/>
      <c r="VN174" s="54"/>
      <c r="VO174" s="54"/>
      <c r="VP174" s="54"/>
      <c r="VQ174" s="54"/>
      <c r="VR174" s="54"/>
      <c r="VS174" s="54"/>
      <c r="VT174" s="54"/>
      <c r="VU174" s="54"/>
      <c r="VV174" s="54"/>
      <c r="VW174" s="54"/>
      <c r="VX174" s="54"/>
      <c r="VY174" s="54"/>
      <c r="VZ174" s="54"/>
      <c r="WA174" s="54"/>
      <c r="WB174" s="54"/>
      <c r="WC174" s="54"/>
      <c r="WD174" s="54"/>
      <c r="WE174" s="54"/>
      <c r="WF174" s="54"/>
      <c r="WG174" s="54"/>
      <c r="WH174" s="54"/>
      <c r="WI174" s="54"/>
      <c r="WJ174" s="54"/>
      <c r="WK174" s="54"/>
      <c r="WL174" s="54"/>
      <c r="WM174" s="54"/>
      <c r="WN174" s="54"/>
      <c r="WO174" s="54"/>
      <c r="WP174" s="54"/>
      <c r="WQ174" s="54"/>
      <c r="WR174" s="54"/>
      <c r="WS174" s="54"/>
      <c r="WT174" s="54"/>
      <c r="WU174" s="54"/>
      <c r="WV174" s="54"/>
      <c r="WW174" s="54"/>
      <c r="WX174" s="54"/>
      <c r="WY174" s="54"/>
      <c r="WZ174" s="54"/>
      <c r="XA174" s="54"/>
      <c r="XB174" s="54"/>
      <c r="XC174" s="54"/>
      <c r="XD174" s="54"/>
      <c r="XE174" s="54"/>
      <c r="XF174" s="54"/>
      <c r="XG174" s="54"/>
      <c r="XH174" s="54"/>
      <c r="XI174" s="54"/>
      <c r="XJ174" s="54"/>
      <c r="XK174" s="54"/>
      <c r="XL174" s="54"/>
      <c r="XM174" s="54"/>
      <c r="XN174" s="54"/>
      <c r="XO174" s="54"/>
      <c r="XP174" s="54"/>
      <c r="XQ174" s="54"/>
      <c r="XR174" s="54"/>
      <c r="XS174" s="54"/>
      <c r="XT174" s="54"/>
      <c r="XU174" s="54"/>
      <c r="XV174" s="54"/>
      <c r="XW174" s="54"/>
      <c r="XX174" s="54"/>
      <c r="XY174" s="54"/>
      <c r="XZ174" s="54"/>
      <c r="YA174" s="54"/>
      <c r="YB174" s="54"/>
      <c r="YC174" s="54"/>
      <c r="YD174" s="54"/>
      <c r="YE174" s="54"/>
      <c r="YF174" s="54"/>
      <c r="YG174" s="54"/>
      <c r="YH174" s="54"/>
      <c r="YI174" s="54"/>
      <c r="YJ174" s="54"/>
      <c r="YK174" s="54"/>
      <c r="YL174" s="54"/>
      <c r="YM174" s="54"/>
      <c r="YN174" s="54"/>
      <c r="YO174" s="54"/>
      <c r="YP174" s="54"/>
      <c r="YQ174" s="54"/>
      <c r="YR174" s="54"/>
      <c r="YS174" s="54"/>
      <c r="YT174" s="54"/>
      <c r="YU174" s="54"/>
      <c r="YV174" s="54"/>
      <c r="YW174" s="54"/>
      <c r="YX174" s="54"/>
      <c r="YY174" s="54"/>
      <c r="YZ174" s="54"/>
      <c r="ZA174" s="54"/>
      <c r="ZB174" s="54"/>
      <c r="ZC174" s="54"/>
      <c r="ZD174" s="54"/>
      <c r="ZE174" s="54"/>
      <c r="ZF174" s="54"/>
      <c r="ZG174" s="54"/>
      <c r="ZH174" s="54"/>
      <c r="ZI174" s="54"/>
      <c r="ZJ174" s="54"/>
      <c r="ZK174" s="54"/>
      <c r="ZL174" s="54"/>
      <c r="ZM174" s="54"/>
      <c r="ZN174" s="54"/>
      <c r="ZO174" s="54"/>
      <c r="ZP174" s="54"/>
      <c r="ZQ174" s="54"/>
      <c r="ZR174" s="54"/>
      <c r="ZS174" s="54"/>
      <c r="ZT174" s="54"/>
      <c r="ZU174" s="54"/>
      <c r="ZV174" s="54"/>
      <c r="ZW174" s="54"/>
      <c r="ZX174" s="54"/>
      <c r="ZY174" s="54"/>
      <c r="ZZ174" s="54"/>
      <c r="AAA174" s="54"/>
      <c r="AAB174" s="54"/>
      <c r="AAC174" s="54"/>
      <c r="AAD174" s="54"/>
      <c r="AAE174" s="54"/>
      <c r="AAF174" s="54"/>
      <c r="AAG174" s="54"/>
      <c r="AAH174" s="54"/>
      <c r="AAI174" s="54"/>
      <c r="AAJ174" s="54"/>
      <c r="AAK174" s="54"/>
      <c r="AAL174" s="54"/>
      <c r="AAM174" s="54"/>
      <c r="AAN174" s="54"/>
      <c r="AAO174" s="54"/>
      <c r="AAP174" s="54"/>
      <c r="AAQ174" s="54"/>
      <c r="AAR174" s="54"/>
      <c r="AAS174" s="54"/>
      <c r="AAT174" s="54"/>
      <c r="AAU174" s="54"/>
      <c r="AAV174" s="54"/>
      <c r="AAW174" s="54"/>
      <c r="AAX174" s="54"/>
      <c r="AAY174" s="54"/>
      <c r="AAZ174" s="54"/>
      <c r="ABA174" s="54"/>
      <c r="ABB174" s="54"/>
      <c r="ABC174" s="54"/>
      <c r="ABD174" s="54"/>
      <c r="ABE174" s="54"/>
      <c r="ABF174" s="54"/>
      <c r="ABG174" s="54"/>
      <c r="ABH174" s="54"/>
      <c r="ABI174" s="54"/>
      <c r="ABJ174" s="54"/>
      <c r="ABK174" s="54"/>
      <c r="ABL174" s="54"/>
      <c r="ABM174" s="54"/>
      <c r="ABN174" s="54"/>
      <c r="ABO174" s="54"/>
      <c r="ABP174" s="54"/>
      <c r="ABQ174" s="54"/>
      <c r="ABR174" s="54"/>
      <c r="ABS174" s="54"/>
      <c r="ABT174" s="54"/>
      <c r="ABU174" s="54"/>
      <c r="ABV174" s="54"/>
      <c r="ABW174" s="54"/>
      <c r="ABX174" s="54"/>
      <c r="ABY174" s="54"/>
      <c r="ABZ174" s="54"/>
      <c r="ACA174" s="54"/>
      <c r="ACB174" s="54"/>
      <c r="ACC174" s="54"/>
      <c r="ACD174" s="54"/>
      <c r="ACE174" s="54"/>
      <c r="ACF174" s="54"/>
      <c r="ACG174" s="54"/>
      <c r="ACH174" s="54"/>
      <c r="ACI174" s="54"/>
      <c r="ACJ174" s="54"/>
      <c r="ACK174" s="54"/>
      <c r="ACL174" s="54"/>
      <c r="ACM174" s="54"/>
      <c r="ACN174" s="54"/>
      <c r="ACO174" s="54"/>
      <c r="ACP174" s="54"/>
      <c r="ACQ174" s="54"/>
      <c r="ACR174" s="54"/>
      <c r="ACS174" s="54"/>
      <c r="ACT174" s="54"/>
      <c r="ACU174" s="54"/>
      <c r="ACV174" s="54"/>
      <c r="ACW174" s="54"/>
      <c r="ACX174" s="54"/>
      <c r="ACY174" s="54"/>
      <c r="ACZ174" s="54"/>
      <c r="ADA174" s="54"/>
      <c r="ADB174" s="54"/>
      <c r="ADC174" s="54"/>
      <c r="ADD174" s="54"/>
      <c r="ADE174" s="54"/>
      <c r="ADF174" s="54"/>
      <c r="ADG174" s="54"/>
      <c r="ADH174" s="54"/>
      <c r="ADI174" s="54"/>
      <c r="ADJ174" s="54"/>
      <c r="ADK174" s="54"/>
      <c r="ADL174" s="54"/>
      <c r="ADM174" s="54"/>
      <c r="ADN174" s="54"/>
      <c r="ADO174" s="54"/>
      <c r="ADP174" s="54"/>
      <c r="ADQ174" s="54"/>
      <c r="ADR174" s="54"/>
      <c r="ADS174" s="54"/>
      <c r="ADT174" s="54"/>
      <c r="ADU174" s="54"/>
      <c r="ADV174" s="54"/>
      <c r="ADW174" s="54"/>
      <c r="ADX174" s="54"/>
      <c r="ADY174" s="54"/>
      <c r="ADZ174" s="54"/>
      <c r="AEA174" s="54"/>
      <c r="AEB174" s="54"/>
      <c r="AEC174" s="54"/>
      <c r="AED174" s="54"/>
      <c r="AEE174" s="54"/>
      <c r="AEF174" s="54"/>
      <c r="AEG174" s="54"/>
      <c r="AEH174" s="54"/>
      <c r="AEI174" s="54"/>
      <c r="AEJ174" s="54"/>
      <c r="AEK174" s="54"/>
      <c r="AEL174" s="54"/>
      <c r="AEM174" s="54"/>
      <c r="AEN174" s="54"/>
      <c r="AEO174" s="54"/>
      <c r="AEP174" s="54"/>
      <c r="AEQ174" s="54"/>
      <c r="AER174" s="54"/>
      <c r="AES174" s="54"/>
      <c r="AET174" s="54"/>
      <c r="AEU174" s="54"/>
      <c r="AEV174" s="54"/>
      <c r="AEW174" s="54"/>
      <c r="AEX174" s="54"/>
      <c r="AEY174" s="54"/>
      <c r="AEZ174" s="54"/>
      <c r="AFA174" s="54"/>
      <c r="AFB174" s="54"/>
      <c r="AFC174" s="54"/>
      <c r="AFD174" s="54"/>
      <c r="AFE174" s="54"/>
      <c r="AFF174" s="54"/>
      <c r="AFG174" s="54"/>
      <c r="AFH174" s="54"/>
      <c r="AFI174" s="54"/>
      <c r="AFJ174" s="54"/>
      <c r="AFK174" s="54"/>
      <c r="AFL174" s="54"/>
      <c r="AFM174" s="54"/>
      <c r="AFN174" s="54"/>
      <c r="AFO174" s="54"/>
      <c r="AFP174" s="54"/>
      <c r="AFQ174" s="54"/>
      <c r="AFR174" s="54"/>
      <c r="AFS174" s="54"/>
      <c r="AFT174" s="54"/>
      <c r="AFU174" s="54"/>
      <c r="AFV174" s="54"/>
      <c r="AFW174" s="54"/>
      <c r="AFX174" s="54"/>
      <c r="AFY174" s="54"/>
      <c r="AFZ174" s="54"/>
      <c r="AGA174" s="54"/>
      <c r="AGB174" s="54"/>
      <c r="AGC174" s="54"/>
      <c r="AGD174" s="54"/>
      <c r="AGE174" s="54"/>
      <c r="AGF174" s="54"/>
      <c r="AGG174" s="54"/>
      <c r="AGH174" s="54"/>
      <c r="AGI174" s="54"/>
      <c r="AGJ174" s="54"/>
      <c r="AGK174" s="54"/>
      <c r="AGL174" s="54"/>
      <c r="AGM174" s="54"/>
      <c r="AGN174" s="54"/>
      <c r="AGO174" s="54"/>
      <c r="AGP174" s="54"/>
      <c r="AGQ174" s="54"/>
      <c r="AGR174" s="54"/>
      <c r="AGS174" s="54"/>
      <c r="AGT174" s="54"/>
      <c r="AGU174" s="54"/>
      <c r="AGV174" s="54"/>
      <c r="AGW174" s="54"/>
      <c r="AGX174" s="54"/>
      <c r="AGY174" s="54"/>
      <c r="AGZ174" s="54"/>
      <c r="AHA174" s="54"/>
      <c r="AHB174" s="54"/>
      <c r="AHC174" s="54"/>
      <c r="AHD174" s="54"/>
      <c r="AHE174" s="54"/>
      <c r="AHF174" s="54"/>
      <c r="AHG174" s="54"/>
      <c r="AHH174" s="54"/>
      <c r="AHI174" s="54"/>
      <c r="AHJ174" s="54"/>
      <c r="AHK174" s="54"/>
      <c r="AHL174" s="54"/>
      <c r="AHM174" s="54"/>
      <c r="AHN174" s="54"/>
      <c r="AHO174" s="54"/>
      <c r="AHP174" s="54"/>
      <c r="AHQ174" s="54"/>
      <c r="AHR174" s="54"/>
      <c r="AHS174" s="54"/>
      <c r="AHT174" s="54"/>
      <c r="AHU174" s="54"/>
      <c r="AHV174" s="54"/>
      <c r="AHW174" s="54"/>
      <c r="AHX174" s="54"/>
      <c r="AHY174" s="54"/>
      <c r="AHZ174" s="54"/>
      <c r="AIA174" s="54"/>
      <c r="AIB174" s="54"/>
      <c r="AIC174" s="54"/>
      <c r="AID174" s="54"/>
      <c r="AIE174" s="54"/>
      <c r="AIF174" s="54"/>
      <c r="AIG174" s="54"/>
      <c r="AIH174" s="54"/>
      <c r="AII174" s="54"/>
      <c r="AIJ174" s="54"/>
      <c r="AIK174" s="54"/>
      <c r="AIL174" s="54"/>
      <c r="AIM174" s="54"/>
      <c r="AIN174" s="54"/>
      <c r="AIO174" s="54"/>
      <c r="AIP174" s="54"/>
      <c r="AIQ174" s="54"/>
      <c r="AIR174" s="54"/>
      <c r="AIS174" s="54"/>
      <c r="AIT174" s="54"/>
      <c r="AIU174" s="54"/>
      <c r="AIV174" s="54"/>
      <c r="AIW174" s="54"/>
      <c r="AIX174" s="54"/>
      <c r="AIY174" s="54"/>
      <c r="AIZ174" s="54"/>
      <c r="AJA174" s="54"/>
      <c r="AJB174" s="54"/>
      <c r="AJC174" s="54"/>
      <c r="AJD174" s="54"/>
      <c r="AJE174" s="54"/>
      <c r="AJF174" s="54"/>
      <c r="AJG174" s="54"/>
      <c r="AJH174" s="54"/>
      <c r="AJI174" s="54"/>
      <c r="AJJ174" s="54"/>
      <c r="AJK174" s="54"/>
      <c r="AJL174" s="54"/>
      <c r="AJM174" s="54"/>
      <c r="AJN174" s="54"/>
      <c r="AJO174" s="54"/>
      <c r="AJP174" s="54"/>
      <c r="AJQ174" s="54"/>
      <c r="AJR174" s="54"/>
      <c r="AJS174" s="54"/>
      <c r="AJT174" s="54"/>
      <c r="AJU174" s="54"/>
      <c r="AJV174" s="54"/>
      <c r="AJW174" s="54"/>
      <c r="AJX174" s="54"/>
      <c r="AJY174" s="54"/>
      <c r="AJZ174" s="54"/>
      <c r="AKA174" s="54"/>
      <c r="AKB174" s="54"/>
      <c r="AKC174" s="54"/>
      <c r="AKD174" s="54"/>
      <c r="AKE174" s="54"/>
      <c r="AKF174" s="54"/>
      <c r="AKG174" s="54"/>
      <c r="AKH174" s="54"/>
      <c r="AKI174" s="54"/>
      <c r="AKJ174" s="54"/>
      <c r="AKK174" s="54"/>
      <c r="AKL174" s="54"/>
      <c r="AKM174" s="54"/>
      <c r="AKN174" s="54"/>
      <c r="AKO174" s="54"/>
      <c r="AKP174" s="54"/>
      <c r="AKQ174" s="54"/>
      <c r="AKR174" s="54"/>
      <c r="AKS174" s="54"/>
      <c r="AKT174" s="54"/>
      <c r="AKU174" s="54"/>
      <c r="AKV174" s="54"/>
      <c r="AKW174" s="54"/>
      <c r="AKX174" s="54"/>
      <c r="AKY174" s="54"/>
      <c r="AKZ174" s="54"/>
      <c r="ALA174" s="54"/>
      <c r="ALB174" s="54"/>
      <c r="ALC174" s="54"/>
      <c r="ALD174" s="54"/>
      <c r="ALE174" s="54"/>
      <c r="ALF174" s="54"/>
      <c r="ALG174" s="54"/>
      <c r="ALH174" s="54"/>
      <c r="ALI174" s="54"/>
      <c r="ALJ174" s="54"/>
      <c r="ALK174" s="54"/>
      <c r="ALL174" s="54"/>
      <c r="ALM174" s="54"/>
      <c r="ALN174" s="54"/>
      <c r="ALO174" s="54"/>
      <c r="ALP174" s="54"/>
      <c r="ALQ174" s="54"/>
    </row>
    <row r="175">
      <c r="A175" s="71">
        <v>41400.0</v>
      </c>
      <c r="B175" s="46" t="s">
        <v>58</v>
      </c>
      <c r="C175" s="67">
        <v>5.0</v>
      </c>
      <c r="D175" s="63"/>
      <c r="E175" s="67">
        <v>1.0</v>
      </c>
      <c r="G175" s="9" t="s">
        <v>161</v>
      </c>
      <c r="H175" s="9" t="s">
        <v>160</v>
      </c>
      <c r="I175" s="9" t="s">
        <v>161</v>
      </c>
      <c r="J175" s="9" t="s">
        <v>160</v>
      </c>
      <c r="K175" s="9" t="s">
        <v>161</v>
      </c>
      <c r="M175" s="9" t="s">
        <v>160</v>
      </c>
      <c r="T175" s="9" t="s">
        <v>160</v>
      </c>
      <c r="V175" s="9" t="s">
        <v>160</v>
      </c>
      <c r="Y175" s="9" t="s">
        <v>161</v>
      </c>
      <c r="AB175" s="9" t="s">
        <v>161</v>
      </c>
      <c r="AK175" s="9"/>
      <c r="AM175" s="9"/>
      <c r="AO175">
        <f t="shared" ref="AO175:AO193" si="20">COUNTA(G175:AN175)</f>
        <v>10</v>
      </c>
      <c r="AP175">
        <f t="shared" ref="AP175:AP193" si="21">(COUNTIF(G175:AN175,"V"))</f>
        <v>5</v>
      </c>
      <c r="AS175" s="48">
        <f t="shared" si="4"/>
        <v>6</v>
      </c>
    </row>
    <row r="176">
      <c r="A176" s="72">
        <v>41407.0</v>
      </c>
      <c r="C176" s="67">
        <v>10.0</v>
      </c>
      <c r="D176" s="63"/>
      <c r="E176" s="67">
        <v>3.0</v>
      </c>
      <c r="G176" s="9" t="s">
        <v>161</v>
      </c>
      <c r="H176" s="9" t="s">
        <v>161</v>
      </c>
      <c r="J176" s="9" t="s">
        <v>161</v>
      </c>
      <c r="K176" s="9" t="s">
        <v>160</v>
      </c>
      <c r="N176" s="9" t="s">
        <v>160</v>
      </c>
      <c r="O176" s="9" t="s">
        <v>161</v>
      </c>
      <c r="V176" s="9" t="s">
        <v>160</v>
      </c>
      <c r="Y176" s="9" t="s">
        <v>160</v>
      </c>
      <c r="Z176" s="9" t="s">
        <v>161</v>
      </c>
      <c r="AB176" s="9" t="s">
        <v>160</v>
      </c>
      <c r="AK176" s="9"/>
      <c r="AM176" s="9"/>
      <c r="AO176">
        <f t="shared" si="20"/>
        <v>10</v>
      </c>
      <c r="AP176">
        <f t="shared" si="21"/>
        <v>5</v>
      </c>
      <c r="AS176" s="48">
        <f t="shared" si="4"/>
        <v>13</v>
      </c>
      <c r="AZ176" s="35">
        <v>21.0</v>
      </c>
      <c r="BA176" s="35">
        <v>22.0</v>
      </c>
      <c r="BB176" s="35">
        <v>10.0</v>
      </c>
      <c r="BC176" s="35">
        <v>15.0</v>
      </c>
      <c r="BD176" s="35">
        <v>33.0</v>
      </c>
      <c r="BE176" s="35">
        <v>0.0</v>
      </c>
      <c r="BF176" s="35">
        <v>17.0</v>
      </c>
      <c r="BG176" s="35">
        <v>13.0</v>
      </c>
      <c r="BH176" s="35">
        <v>3.0</v>
      </c>
      <c r="BI176" s="35">
        <v>0.0</v>
      </c>
      <c r="BJ176" s="35">
        <v>0.0</v>
      </c>
      <c r="BK176" s="35">
        <v>0.0</v>
      </c>
      <c r="BL176" s="35">
        <v>0.0</v>
      </c>
      <c r="BM176" s="35">
        <v>14.0</v>
      </c>
      <c r="BN176" s="35">
        <v>0.0</v>
      </c>
      <c r="BO176" s="35">
        <v>31.0</v>
      </c>
      <c r="BP176" s="35">
        <v>0.0</v>
      </c>
      <c r="BQ176" s="35">
        <v>0.0</v>
      </c>
      <c r="BR176" s="35">
        <v>18.0</v>
      </c>
      <c r="BS176" s="35">
        <v>0.0</v>
      </c>
      <c r="BT176" s="35">
        <v>14.0</v>
      </c>
      <c r="BU176" s="35">
        <v>32.0</v>
      </c>
      <c r="BV176" s="35">
        <v>10.0</v>
      </c>
      <c r="BW176" s="35">
        <v>0.0</v>
      </c>
      <c r="BX176" s="35">
        <v>0.0</v>
      </c>
      <c r="BY176" s="35">
        <v>0.0</v>
      </c>
      <c r="BZ176" s="35">
        <v>0.0</v>
      </c>
      <c r="CA176" s="35">
        <v>0.0</v>
      </c>
      <c r="CB176" s="35">
        <v>0.0</v>
      </c>
      <c r="CC176" s="35">
        <v>0.0</v>
      </c>
    </row>
    <row r="177">
      <c r="A177" s="72">
        <v>41414.0</v>
      </c>
      <c r="C177" s="67">
        <v>7.0</v>
      </c>
      <c r="D177" s="63"/>
      <c r="E177" s="67">
        <v>4.0</v>
      </c>
      <c r="G177" s="9" t="s">
        <v>160</v>
      </c>
      <c r="H177" s="9" t="s">
        <v>161</v>
      </c>
      <c r="I177" s="9" t="s">
        <v>161</v>
      </c>
      <c r="K177" s="9" t="s">
        <v>160</v>
      </c>
      <c r="M177" s="9" t="s">
        <v>161</v>
      </c>
      <c r="N177" s="9" t="s">
        <v>160</v>
      </c>
      <c r="T177" s="9" t="s">
        <v>161</v>
      </c>
      <c r="V177" s="9" t="s">
        <v>160</v>
      </c>
      <c r="Y177" s="9" t="s">
        <v>161</v>
      </c>
      <c r="AB177" s="9" t="s">
        <v>160</v>
      </c>
      <c r="AK177" s="9"/>
      <c r="AM177" s="9"/>
      <c r="AO177">
        <f t="shared" si="20"/>
        <v>10</v>
      </c>
      <c r="AP177">
        <f t="shared" si="21"/>
        <v>5</v>
      </c>
      <c r="AS177" s="48">
        <f t="shared" si="4"/>
        <v>11</v>
      </c>
    </row>
    <row r="178">
      <c r="A178" s="72">
        <v>41421.0</v>
      </c>
      <c r="C178" s="67">
        <v>3.0</v>
      </c>
      <c r="D178" s="63"/>
      <c r="E178" s="67">
        <v>2.0</v>
      </c>
      <c r="G178" s="9" t="s">
        <v>161</v>
      </c>
      <c r="H178" s="9" t="s">
        <v>160</v>
      </c>
      <c r="I178" s="9" t="s">
        <v>161</v>
      </c>
      <c r="J178" s="9" t="s">
        <v>161</v>
      </c>
      <c r="K178" s="9" t="s">
        <v>160</v>
      </c>
      <c r="M178" s="9" t="s">
        <v>161</v>
      </c>
      <c r="N178" s="9" t="s">
        <v>161</v>
      </c>
      <c r="V178" s="9" t="s">
        <v>160</v>
      </c>
      <c r="Y178" s="9" t="s">
        <v>160</v>
      </c>
      <c r="AB178" s="9" t="s">
        <v>160</v>
      </c>
      <c r="AK178" s="9"/>
      <c r="AM178" s="9"/>
      <c r="AO178">
        <f t="shared" si="20"/>
        <v>10</v>
      </c>
      <c r="AP178">
        <f t="shared" si="21"/>
        <v>5</v>
      </c>
      <c r="AS178" s="48">
        <f t="shared" si="4"/>
        <v>5</v>
      </c>
    </row>
    <row r="179">
      <c r="A179" s="72">
        <v>41428.0</v>
      </c>
      <c r="C179" s="67">
        <v>9.0</v>
      </c>
      <c r="D179" s="63"/>
      <c r="E179" s="67">
        <v>6.0</v>
      </c>
      <c r="G179" s="9" t="s">
        <v>160</v>
      </c>
      <c r="H179" s="9" t="s">
        <v>160</v>
      </c>
      <c r="J179" s="9" t="s">
        <v>161</v>
      </c>
      <c r="K179" s="9" t="s">
        <v>160</v>
      </c>
      <c r="N179" s="9" t="s">
        <v>161</v>
      </c>
      <c r="T179" s="9" t="s">
        <v>160</v>
      </c>
      <c r="V179" s="9" t="s">
        <v>160</v>
      </c>
      <c r="Y179" s="9" t="s">
        <v>161</v>
      </c>
      <c r="AA179" s="9" t="s">
        <v>161</v>
      </c>
      <c r="AB179" s="9" t="s">
        <v>161</v>
      </c>
      <c r="AK179" s="9"/>
      <c r="AM179" s="9"/>
      <c r="AO179">
        <f t="shared" si="20"/>
        <v>10</v>
      </c>
      <c r="AP179">
        <f t="shared" si="21"/>
        <v>5</v>
      </c>
      <c r="AS179" s="48">
        <f t="shared" si="4"/>
        <v>15</v>
      </c>
    </row>
    <row r="180">
      <c r="A180" s="72">
        <v>41435.0</v>
      </c>
      <c r="C180" s="67">
        <v>6.0</v>
      </c>
      <c r="D180" s="63"/>
      <c r="E180" s="67">
        <v>4.0</v>
      </c>
      <c r="G180" s="9" t="s">
        <v>161</v>
      </c>
      <c r="H180" s="9" t="s">
        <v>160</v>
      </c>
      <c r="I180" s="9" t="s">
        <v>161</v>
      </c>
      <c r="J180" s="9" t="s">
        <v>160</v>
      </c>
      <c r="K180" s="9" t="s">
        <v>160</v>
      </c>
      <c r="M180" s="9" t="s">
        <v>161</v>
      </c>
      <c r="O180" s="9" t="s">
        <v>160</v>
      </c>
      <c r="T180" s="9" t="s">
        <v>161</v>
      </c>
      <c r="V180" s="9" t="s">
        <v>161</v>
      </c>
      <c r="AB180" s="9" t="s">
        <v>160</v>
      </c>
      <c r="AK180" s="9"/>
      <c r="AM180" s="9"/>
      <c r="AO180">
        <f t="shared" si="20"/>
        <v>10</v>
      </c>
      <c r="AP180">
        <f t="shared" si="21"/>
        <v>5</v>
      </c>
      <c r="AS180" s="48">
        <f t="shared" si="4"/>
        <v>10</v>
      </c>
    </row>
    <row r="181">
      <c r="A181" s="72">
        <v>41444.0</v>
      </c>
      <c r="C181" s="67">
        <v>3.0</v>
      </c>
      <c r="D181" s="63"/>
      <c r="E181" s="67">
        <v>3.0</v>
      </c>
      <c r="G181" s="9" t="s">
        <v>162</v>
      </c>
      <c r="H181" s="9" t="s">
        <v>162</v>
      </c>
      <c r="I181" s="9" t="s">
        <v>162</v>
      </c>
      <c r="J181" s="9" t="s">
        <v>162</v>
      </c>
      <c r="K181" s="9" t="s">
        <v>162</v>
      </c>
      <c r="M181" s="9" t="s">
        <v>162</v>
      </c>
      <c r="T181" s="9" t="s">
        <v>162</v>
      </c>
      <c r="V181" s="9" t="s">
        <v>162</v>
      </c>
      <c r="Y181" s="9" t="s">
        <v>162</v>
      </c>
      <c r="AA181" s="9" t="s">
        <v>162</v>
      </c>
      <c r="AK181" s="9"/>
      <c r="AM181" s="9"/>
      <c r="AO181">
        <f t="shared" si="20"/>
        <v>10</v>
      </c>
      <c r="AP181">
        <f t="shared" si="21"/>
        <v>0</v>
      </c>
      <c r="AS181" s="48">
        <f t="shared" si="4"/>
        <v>6</v>
      </c>
    </row>
    <row r="182">
      <c r="A182" s="72">
        <v>41449.0</v>
      </c>
      <c r="C182" s="67">
        <v>4.0</v>
      </c>
      <c r="D182" s="63"/>
      <c r="E182" s="67">
        <v>3.0</v>
      </c>
      <c r="G182" s="9" t="s">
        <v>160</v>
      </c>
      <c r="H182" s="9" t="s">
        <v>161</v>
      </c>
      <c r="I182" s="9" t="s">
        <v>161</v>
      </c>
      <c r="J182" s="9" t="s">
        <v>161</v>
      </c>
      <c r="K182" s="9" t="s">
        <v>160</v>
      </c>
      <c r="M182" s="9" t="s">
        <v>161</v>
      </c>
      <c r="N182" s="9" t="s">
        <v>160</v>
      </c>
      <c r="T182" s="9" t="s">
        <v>161</v>
      </c>
      <c r="Y182" s="9" t="s">
        <v>160</v>
      </c>
      <c r="AB182" s="9" t="s">
        <v>160</v>
      </c>
      <c r="AK182" s="9"/>
      <c r="AM182" s="9"/>
      <c r="AO182">
        <f t="shared" si="20"/>
        <v>10</v>
      </c>
      <c r="AP182">
        <f t="shared" si="21"/>
        <v>5</v>
      </c>
      <c r="AS182" s="48">
        <f t="shared" si="4"/>
        <v>7</v>
      </c>
    </row>
    <row r="183">
      <c r="A183" s="72">
        <v>41456.0</v>
      </c>
      <c r="C183" s="67">
        <v>6.0</v>
      </c>
      <c r="D183" s="63"/>
      <c r="E183" s="67">
        <v>6.0</v>
      </c>
      <c r="G183" s="9" t="s">
        <v>162</v>
      </c>
      <c r="J183" s="9" t="s">
        <v>162</v>
      </c>
      <c r="K183" s="9" t="s">
        <v>162</v>
      </c>
      <c r="M183" s="9" t="s">
        <v>162</v>
      </c>
      <c r="N183" s="9" t="s">
        <v>162</v>
      </c>
      <c r="T183" s="9" t="s">
        <v>162</v>
      </c>
      <c r="Y183" s="9" t="s">
        <v>162</v>
      </c>
      <c r="AA183" s="9" t="s">
        <v>162</v>
      </c>
      <c r="AB183" s="9" t="s">
        <v>162</v>
      </c>
      <c r="AK183" s="9" t="s">
        <v>162</v>
      </c>
      <c r="AM183" s="9"/>
      <c r="AO183">
        <f t="shared" si="20"/>
        <v>10</v>
      </c>
      <c r="AP183">
        <f t="shared" si="21"/>
        <v>0</v>
      </c>
      <c r="AS183" s="48">
        <f t="shared" si="4"/>
        <v>12</v>
      </c>
    </row>
    <row r="184">
      <c r="A184" s="72">
        <v>41463.0</v>
      </c>
      <c r="C184" s="67">
        <v>6.0</v>
      </c>
      <c r="D184" s="63"/>
      <c r="E184" s="67">
        <v>4.0</v>
      </c>
      <c r="G184" s="9" t="s">
        <v>160</v>
      </c>
      <c r="H184" s="9" t="s">
        <v>160</v>
      </c>
      <c r="J184" s="9" t="s">
        <v>161</v>
      </c>
      <c r="K184" s="9" t="s">
        <v>160</v>
      </c>
      <c r="M184" s="9" t="s">
        <v>161</v>
      </c>
      <c r="T184" s="9" t="s">
        <v>161</v>
      </c>
      <c r="V184" s="9" t="s">
        <v>161</v>
      </c>
      <c r="Y184" s="9" t="s">
        <v>160</v>
      </c>
      <c r="AA184" s="9" t="s">
        <v>161</v>
      </c>
      <c r="AB184" s="9" t="s">
        <v>160</v>
      </c>
      <c r="AK184" s="9"/>
      <c r="AM184" s="9"/>
      <c r="AO184">
        <f t="shared" si="20"/>
        <v>10</v>
      </c>
      <c r="AP184">
        <f t="shared" si="21"/>
        <v>5</v>
      </c>
      <c r="AS184" s="48">
        <f t="shared" si="4"/>
        <v>10</v>
      </c>
    </row>
    <row r="185">
      <c r="A185" s="72">
        <v>41470.0</v>
      </c>
      <c r="C185" s="67">
        <v>10.0</v>
      </c>
      <c r="D185" s="63"/>
      <c r="E185" s="67">
        <v>4.0</v>
      </c>
      <c r="H185" s="9" t="s">
        <v>160</v>
      </c>
      <c r="I185" s="9" t="s">
        <v>161</v>
      </c>
      <c r="J185" s="9" t="s">
        <v>160</v>
      </c>
      <c r="K185" s="9" t="s">
        <v>161</v>
      </c>
      <c r="N185" s="9" t="s">
        <v>161</v>
      </c>
      <c r="T185" s="9" t="s">
        <v>161</v>
      </c>
      <c r="V185" s="9" t="s">
        <v>160</v>
      </c>
      <c r="Y185" s="9" t="s">
        <v>161</v>
      </c>
      <c r="AA185" s="9" t="s">
        <v>160</v>
      </c>
      <c r="AC185" s="9" t="s">
        <v>160</v>
      </c>
      <c r="AK185" s="9"/>
      <c r="AM185" s="9"/>
      <c r="AO185">
        <f t="shared" si="20"/>
        <v>10</v>
      </c>
      <c r="AP185">
        <f t="shared" si="21"/>
        <v>5</v>
      </c>
      <c r="AS185" s="48">
        <f t="shared" si="4"/>
        <v>14</v>
      </c>
    </row>
    <row r="186">
      <c r="A186" s="72">
        <v>41484.0</v>
      </c>
      <c r="C186" s="67">
        <v>9.0</v>
      </c>
      <c r="D186" s="63"/>
      <c r="E186" s="67">
        <v>4.0</v>
      </c>
      <c r="H186" s="9" t="s">
        <v>161</v>
      </c>
      <c r="I186" s="9" t="s">
        <v>161</v>
      </c>
      <c r="M186" s="9" t="s">
        <v>160</v>
      </c>
      <c r="N186" s="9" t="s">
        <v>160</v>
      </c>
      <c r="V186" s="9" t="s">
        <v>160</v>
      </c>
      <c r="Y186" s="9" t="s">
        <v>161</v>
      </c>
      <c r="Z186" s="9" t="s">
        <v>161</v>
      </c>
      <c r="AB186" s="9" t="s">
        <v>160</v>
      </c>
      <c r="AK186" s="9" t="s">
        <v>161</v>
      </c>
      <c r="AL186" s="9" t="s">
        <v>160</v>
      </c>
      <c r="AM186" s="9"/>
      <c r="AO186">
        <f t="shared" si="20"/>
        <v>10</v>
      </c>
      <c r="AP186">
        <f t="shared" si="21"/>
        <v>5</v>
      </c>
      <c r="AS186" s="48">
        <f t="shared" si="4"/>
        <v>13</v>
      </c>
    </row>
    <row r="187">
      <c r="A187" s="72">
        <v>41491.0</v>
      </c>
      <c r="C187" s="67">
        <v>3.0</v>
      </c>
      <c r="D187" s="63"/>
      <c r="E187" s="67">
        <v>2.0</v>
      </c>
      <c r="G187" s="9" t="s">
        <v>161</v>
      </c>
      <c r="I187" s="9" t="s">
        <v>160</v>
      </c>
      <c r="M187" s="9" t="s">
        <v>160</v>
      </c>
      <c r="T187" s="9" t="s">
        <v>161</v>
      </c>
      <c r="V187" s="9" t="s">
        <v>161</v>
      </c>
      <c r="AA187" s="9" t="s">
        <v>160</v>
      </c>
      <c r="AB187" s="9" t="s">
        <v>160</v>
      </c>
      <c r="AK187" s="9" t="s">
        <v>161</v>
      </c>
      <c r="AL187" s="9" t="s">
        <v>160</v>
      </c>
      <c r="AM187" s="9" t="s">
        <v>161</v>
      </c>
      <c r="AO187">
        <f t="shared" si="20"/>
        <v>10</v>
      </c>
      <c r="AP187">
        <f t="shared" si="21"/>
        <v>5</v>
      </c>
      <c r="AS187" s="48">
        <f t="shared" si="4"/>
        <v>5</v>
      </c>
    </row>
    <row r="188">
      <c r="A188" s="72">
        <v>41498.0</v>
      </c>
      <c r="C188" s="67">
        <v>7.0</v>
      </c>
      <c r="D188" s="63"/>
      <c r="E188" s="67">
        <v>3.0</v>
      </c>
      <c r="G188" s="9" t="s">
        <v>160</v>
      </c>
      <c r="H188" s="9" t="s">
        <v>161</v>
      </c>
      <c r="I188" s="9" t="s">
        <v>160</v>
      </c>
      <c r="K188" s="9" t="s">
        <v>161</v>
      </c>
      <c r="M188" s="9" t="s">
        <v>160</v>
      </c>
      <c r="T188" s="9" t="s">
        <v>160</v>
      </c>
      <c r="V188" s="9" t="s">
        <v>161</v>
      </c>
      <c r="Y188" s="9" t="s">
        <v>161</v>
      </c>
      <c r="AA188" s="9" t="s">
        <v>161</v>
      </c>
      <c r="AB188" s="9" t="s">
        <v>160</v>
      </c>
      <c r="AO188">
        <f t="shared" si="20"/>
        <v>10</v>
      </c>
      <c r="AP188">
        <f t="shared" si="21"/>
        <v>5</v>
      </c>
      <c r="AS188" s="48">
        <f t="shared" si="4"/>
        <v>10</v>
      </c>
    </row>
    <row r="189">
      <c r="A189" s="72">
        <v>41505.0</v>
      </c>
      <c r="C189" s="67">
        <v>4.0</v>
      </c>
      <c r="D189" s="63"/>
      <c r="E189" s="67">
        <v>3.0</v>
      </c>
      <c r="H189" s="9" t="s">
        <v>161</v>
      </c>
      <c r="I189" s="9" t="s">
        <v>161</v>
      </c>
      <c r="J189" s="9" t="s">
        <v>160</v>
      </c>
      <c r="K189" s="9" t="s">
        <v>160</v>
      </c>
      <c r="M189" s="9" t="s">
        <v>160</v>
      </c>
      <c r="T189" s="9" t="s">
        <v>161</v>
      </c>
      <c r="V189" s="9" t="s">
        <v>160</v>
      </c>
      <c r="Y189" s="9" t="s">
        <v>161</v>
      </c>
      <c r="AB189" s="9" t="s">
        <v>161</v>
      </c>
      <c r="AC189" s="9" t="s">
        <v>160</v>
      </c>
      <c r="AO189">
        <f t="shared" si="20"/>
        <v>10</v>
      </c>
      <c r="AP189">
        <f t="shared" si="21"/>
        <v>5</v>
      </c>
      <c r="AS189" s="48">
        <f t="shared" si="4"/>
        <v>7</v>
      </c>
    </row>
    <row r="190">
      <c r="A190" s="72">
        <v>41512.0</v>
      </c>
      <c r="C190" s="67">
        <v>9.0</v>
      </c>
      <c r="D190" s="63"/>
      <c r="E190" s="67">
        <v>6.0</v>
      </c>
      <c r="G190" s="9" t="s">
        <v>161</v>
      </c>
      <c r="H190" s="9" t="s">
        <v>161</v>
      </c>
      <c r="I190" s="9" t="s">
        <v>160</v>
      </c>
      <c r="J190" s="9" t="s">
        <v>161</v>
      </c>
      <c r="K190" s="9" t="s">
        <v>160</v>
      </c>
      <c r="T190" s="9" t="s">
        <v>160</v>
      </c>
      <c r="V190" s="9" t="s">
        <v>160</v>
      </c>
      <c r="Y190" s="9" t="s">
        <v>161</v>
      </c>
      <c r="AA190" s="9" t="s">
        <v>160</v>
      </c>
      <c r="AB190" s="9" t="s">
        <v>161</v>
      </c>
      <c r="AO190">
        <f t="shared" si="20"/>
        <v>10</v>
      </c>
      <c r="AP190">
        <f t="shared" si="21"/>
        <v>5</v>
      </c>
      <c r="AS190" s="48">
        <f t="shared" si="4"/>
        <v>15</v>
      </c>
    </row>
    <row r="191">
      <c r="A191" s="72">
        <v>41519.0</v>
      </c>
      <c r="C191" s="67">
        <v>6.0</v>
      </c>
      <c r="D191" s="63"/>
      <c r="E191" s="67">
        <v>6.0</v>
      </c>
      <c r="G191" s="9" t="s">
        <v>162</v>
      </c>
      <c r="J191" s="9" t="s">
        <v>162</v>
      </c>
      <c r="K191" s="9" t="s">
        <v>162</v>
      </c>
      <c r="Y191" s="9" t="s">
        <v>162</v>
      </c>
      <c r="AB191" s="9" t="s">
        <v>162</v>
      </c>
      <c r="AC191" s="9" t="s">
        <v>162</v>
      </c>
      <c r="AK191" s="9" t="s">
        <v>162</v>
      </c>
      <c r="AL191" s="9" t="s">
        <v>162</v>
      </c>
      <c r="AM191" s="9" t="s">
        <v>162</v>
      </c>
      <c r="AN191" s="9" t="s">
        <v>162</v>
      </c>
      <c r="AO191">
        <f t="shared" si="20"/>
        <v>10</v>
      </c>
      <c r="AP191">
        <f t="shared" si="21"/>
        <v>0</v>
      </c>
      <c r="AS191" s="48">
        <f t="shared" si="4"/>
        <v>12</v>
      </c>
    </row>
    <row r="192">
      <c r="A192" s="72">
        <v>41526.0</v>
      </c>
      <c r="C192" s="67">
        <v>5.0</v>
      </c>
      <c r="D192" s="63"/>
      <c r="E192" s="67">
        <v>4.0</v>
      </c>
      <c r="G192" s="9" t="s">
        <v>160</v>
      </c>
      <c r="K192" s="9" t="s">
        <v>160</v>
      </c>
      <c r="V192" s="9" t="s">
        <v>160</v>
      </c>
      <c r="Y192" s="9" t="s">
        <v>160</v>
      </c>
      <c r="AB192" s="9" t="s">
        <v>161</v>
      </c>
      <c r="AC192" s="9" t="s">
        <v>161</v>
      </c>
      <c r="AK192" s="9" t="s">
        <v>161</v>
      </c>
      <c r="AL192" s="9" t="s">
        <v>161</v>
      </c>
      <c r="AM192" s="9" t="s">
        <v>161</v>
      </c>
      <c r="AN192" s="9" t="s">
        <v>160</v>
      </c>
      <c r="AO192">
        <f t="shared" si="20"/>
        <v>10</v>
      </c>
      <c r="AP192">
        <f t="shared" si="21"/>
        <v>5</v>
      </c>
      <c r="AS192" s="48">
        <f t="shared" si="4"/>
        <v>9</v>
      </c>
    </row>
    <row r="193">
      <c r="A193" s="73">
        <v>41540.0</v>
      </c>
      <c r="C193" s="10">
        <v>10.0</v>
      </c>
      <c r="D193" s="1"/>
      <c r="E193" s="10">
        <v>9.0</v>
      </c>
      <c r="G193" s="9" t="s">
        <v>161</v>
      </c>
      <c r="H193" s="9" t="s">
        <v>160</v>
      </c>
      <c r="K193" s="9" t="s">
        <v>161</v>
      </c>
      <c r="T193" s="9" t="s">
        <v>161</v>
      </c>
      <c r="AA193" s="9" t="s">
        <v>160</v>
      </c>
      <c r="AB193" s="9" t="s">
        <v>160</v>
      </c>
      <c r="AC193" s="9" t="s">
        <v>160</v>
      </c>
      <c r="AK193" s="9" t="s">
        <v>161</v>
      </c>
      <c r="AL193" s="9" t="s">
        <v>161</v>
      </c>
      <c r="AM193" s="9" t="s">
        <v>160</v>
      </c>
      <c r="AO193">
        <f t="shared" si="20"/>
        <v>10</v>
      </c>
      <c r="AP193">
        <f t="shared" si="21"/>
        <v>5</v>
      </c>
      <c r="AS193" s="48">
        <f t="shared" si="4"/>
        <v>19</v>
      </c>
    </row>
    <row r="194">
      <c r="A194" s="52"/>
      <c r="B194" s="70"/>
      <c r="C194" s="74"/>
      <c r="D194" s="74"/>
      <c r="E194" s="7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48">
        <f t="shared" si="4"/>
        <v>0</v>
      </c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  <c r="DR194" s="54"/>
      <c r="DS194" s="54"/>
      <c r="DT194" s="54"/>
      <c r="DU194" s="54"/>
      <c r="DV194" s="54"/>
      <c r="DW194" s="54"/>
      <c r="DX194" s="54"/>
      <c r="DY194" s="54"/>
      <c r="DZ194" s="54"/>
      <c r="EA194" s="54"/>
      <c r="EB194" s="54"/>
      <c r="EC194" s="54"/>
      <c r="ED194" s="54"/>
      <c r="EE194" s="54"/>
      <c r="EF194" s="54"/>
      <c r="EG194" s="54"/>
      <c r="EH194" s="54"/>
      <c r="EI194" s="54"/>
      <c r="EJ194" s="54"/>
      <c r="EK194" s="54"/>
      <c r="EL194" s="54"/>
      <c r="EM194" s="54"/>
      <c r="EN194" s="54"/>
      <c r="EO194" s="54"/>
      <c r="EP194" s="54"/>
      <c r="EQ194" s="54"/>
      <c r="ER194" s="54"/>
      <c r="ES194" s="54"/>
      <c r="ET194" s="54"/>
      <c r="EU194" s="54"/>
      <c r="EV194" s="54"/>
      <c r="EW194" s="54"/>
      <c r="EX194" s="54"/>
      <c r="EY194" s="54"/>
      <c r="EZ194" s="54"/>
      <c r="FA194" s="54"/>
      <c r="FB194" s="54"/>
      <c r="FC194" s="54"/>
      <c r="FD194" s="54"/>
      <c r="FE194" s="54"/>
      <c r="FF194" s="54"/>
      <c r="FG194" s="54"/>
      <c r="FH194" s="54"/>
      <c r="FI194" s="54"/>
      <c r="FJ194" s="54"/>
      <c r="FK194" s="54"/>
      <c r="FL194" s="54"/>
      <c r="FM194" s="54"/>
      <c r="FN194" s="54"/>
      <c r="FO194" s="54"/>
      <c r="FP194" s="54"/>
      <c r="FQ194" s="54"/>
      <c r="FR194" s="54"/>
      <c r="FS194" s="54"/>
      <c r="FT194" s="54"/>
      <c r="FU194" s="54"/>
      <c r="FV194" s="54"/>
      <c r="FW194" s="54"/>
      <c r="FX194" s="54"/>
      <c r="FY194" s="54"/>
      <c r="FZ194" s="54"/>
      <c r="GA194" s="54"/>
      <c r="GB194" s="54"/>
      <c r="GC194" s="54"/>
      <c r="GD194" s="54"/>
      <c r="GE194" s="54"/>
      <c r="GF194" s="54"/>
      <c r="GG194" s="54"/>
      <c r="GH194" s="54"/>
      <c r="GI194" s="54"/>
      <c r="GJ194" s="54"/>
      <c r="GK194" s="54"/>
      <c r="GL194" s="54"/>
      <c r="GM194" s="54"/>
      <c r="GN194" s="54"/>
      <c r="GO194" s="54"/>
      <c r="GP194" s="54"/>
      <c r="GQ194" s="54"/>
      <c r="GR194" s="54"/>
      <c r="GS194" s="54"/>
      <c r="GT194" s="54"/>
      <c r="GU194" s="54"/>
      <c r="GV194" s="54"/>
      <c r="GW194" s="54"/>
      <c r="GX194" s="54"/>
      <c r="GY194" s="54"/>
      <c r="GZ194" s="54"/>
      <c r="HA194" s="54"/>
      <c r="HB194" s="54"/>
      <c r="HC194" s="54"/>
      <c r="HD194" s="54"/>
      <c r="HE194" s="54"/>
      <c r="HF194" s="54"/>
      <c r="HG194" s="54"/>
      <c r="HH194" s="54"/>
      <c r="HI194" s="54"/>
      <c r="HJ194" s="54"/>
      <c r="HK194" s="54"/>
      <c r="HL194" s="54"/>
      <c r="HM194" s="54"/>
      <c r="HN194" s="54"/>
      <c r="HO194" s="54"/>
      <c r="HP194" s="54"/>
      <c r="HQ194" s="54"/>
      <c r="HR194" s="54"/>
      <c r="HS194" s="54"/>
      <c r="HT194" s="54"/>
      <c r="HU194" s="54"/>
      <c r="HV194" s="54"/>
      <c r="HW194" s="54"/>
      <c r="HX194" s="54"/>
      <c r="HY194" s="54"/>
      <c r="HZ194" s="54"/>
      <c r="IA194" s="54"/>
      <c r="IB194" s="54"/>
      <c r="IC194" s="54"/>
      <c r="ID194" s="54"/>
      <c r="IE194" s="54"/>
      <c r="IF194" s="54"/>
      <c r="IG194" s="54"/>
      <c r="IH194" s="54"/>
      <c r="II194" s="54"/>
      <c r="IJ194" s="54"/>
      <c r="IK194" s="54"/>
      <c r="IL194" s="54"/>
      <c r="IM194" s="54"/>
      <c r="IN194" s="54"/>
      <c r="IO194" s="54"/>
      <c r="IP194" s="54"/>
      <c r="IQ194" s="54"/>
      <c r="IR194" s="54"/>
      <c r="IS194" s="54"/>
      <c r="IT194" s="54"/>
      <c r="IU194" s="54"/>
      <c r="IV194" s="54"/>
      <c r="IW194" s="54"/>
      <c r="IX194" s="54"/>
      <c r="IY194" s="54"/>
      <c r="IZ194" s="54"/>
      <c r="JA194" s="54"/>
      <c r="JB194" s="54"/>
      <c r="JC194" s="54"/>
      <c r="JD194" s="54"/>
      <c r="JE194" s="54"/>
      <c r="JF194" s="54"/>
      <c r="JG194" s="54"/>
      <c r="JH194" s="54"/>
      <c r="JI194" s="54"/>
      <c r="JJ194" s="54"/>
      <c r="JK194" s="54"/>
      <c r="JL194" s="54"/>
      <c r="JM194" s="54"/>
      <c r="JN194" s="54"/>
      <c r="JO194" s="54"/>
      <c r="JP194" s="54"/>
      <c r="JQ194" s="54"/>
      <c r="JR194" s="54"/>
      <c r="JS194" s="54"/>
      <c r="JT194" s="54"/>
      <c r="JU194" s="54"/>
      <c r="JV194" s="54"/>
      <c r="JW194" s="54"/>
      <c r="JX194" s="54"/>
      <c r="JY194" s="54"/>
      <c r="JZ194" s="54"/>
      <c r="KA194" s="54"/>
      <c r="KB194" s="54"/>
      <c r="KC194" s="54"/>
      <c r="KD194" s="54"/>
      <c r="KE194" s="54"/>
      <c r="KF194" s="54"/>
      <c r="KG194" s="54"/>
      <c r="KH194" s="54"/>
      <c r="KI194" s="54"/>
      <c r="KJ194" s="54"/>
      <c r="KK194" s="54"/>
      <c r="KL194" s="54"/>
      <c r="KM194" s="54"/>
      <c r="KN194" s="54"/>
      <c r="KO194" s="54"/>
      <c r="KP194" s="54"/>
      <c r="KQ194" s="54"/>
      <c r="KR194" s="54"/>
      <c r="KS194" s="54"/>
      <c r="KT194" s="54"/>
      <c r="KU194" s="54"/>
      <c r="KV194" s="54"/>
      <c r="KW194" s="54"/>
      <c r="KX194" s="54"/>
      <c r="KY194" s="54"/>
      <c r="KZ194" s="54"/>
      <c r="LA194" s="54"/>
      <c r="LB194" s="54"/>
      <c r="LC194" s="54"/>
      <c r="LD194" s="54"/>
      <c r="LE194" s="54"/>
      <c r="LF194" s="54"/>
      <c r="LG194" s="54"/>
      <c r="LH194" s="54"/>
      <c r="LI194" s="54"/>
      <c r="LJ194" s="54"/>
      <c r="LK194" s="54"/>
      <c r="LL194" s="54"/>
      <c r="LM194" s="54"/>
      <c r="LN194" s="54"/>
      <c r="LO194" s="54"/>
      <c r="LP194" s="54"/>
      <c r="LQ194" s="54"/>
      <c r="LR194" s="54"/>
      <c r="LS194" s="54"/>
      <c r="LT194" s="54"/>
      <c r="LU194" s="54"/>
      <c r="LV194" s="54"/>
      <c r="LW194" s="54"/>
      <c r="LX194" s="54"/>
      <c r="LY194" s="54"/>
      <c r="LZ194" s="54"/>
      <c r="MA194" s="54"/>
      <c r="MB194" s="54"/>
      <c r="MC194" s="54"/>
      <c r="MD194" s="54"/>
      <c r="ME194" s="54"/>
      <c r="MF194" s="54"/>
      <c r="MG194" s="54"/>
      <c r="MH194" s="54"/>
      <c r="MI194" s="54"/>
      <c r="MJ194" s="54"/>
      <c r="MK194" s="54"/>
      <c r="ML194" s="54"/>
      <c r="MM194" s="54"/>
      <c r="MN194" s="54"/>
      <c r="MO194" s="54"/>
      <c r="MP194" s="54"/>
      <c r="MQ194" s="54"/>
      <c r="MR194" s="54"/>
      <c r="MS194" s="54"/>
      <c r="MT194" s="54"/>
      <c r="MU194" s="54"/>
      <c r="MV194" s="54"/>
      <c r="MW194" s="54"/>
      <c r="MX194" s="54"/>
      <c r="MY194" s="54"/>
      <c r="MZ194" s="54"/>
      <c r="NA194" s="54"/>
      <c r="NB194" s="54"/>
      <c r="NC194" s="54"/>
      <c r="ND194" s="54"/>
      <c r="NE194" s="54"/>
      <c r="NF194" s="54"/>
      <c r="NG194" s="54"/>
      <c r="NH194" s="54"/>
      <c r="NI194" s="54"/>
      <c r="NJ194" s="54"/>
      <c r="NK194" s="54"/>
      <c r="NL194" s="54"/>
      <c r="NM194" s="54"/>
      <c r="NN194" s="54"/>
      <c r="NO194" s="54"/>
      <c r="NP194" s="54"/>
      <c r="NQ194" s="54"/>
      <c r="NR194" s="54"/>
      <c r="NS194" s="54"/>
      <c r="NT194" s="54"/>
      <c r="NU194" s="54"/>
      <c r="NV194" s="54"/>
      <c r="NW194" s="54"/>
      <c r="NX194" s="54"/>
      <c r="NY194" s="54"/>
      <c r="NZ194" s="54"/>
      <c r="OA194" s="54"/>
      <c r="OB194" s="54"/>
      <c r="OC194" s="54"/>
      <c r="OD194" s="54"/>
      <c r="OE194" s="54"/>
      <c r="OF194" s="54"/>
      <c r="OG194" s="54"/>
      <c r="OH194" s="54"/>
      <c r="OI194" s="54"/>
      <c r="OJ194" s="54"/>
      <c r="OK194" s="54"/>
      <c r="OL194" s="54"/>
      <c r="OM194" s="54"/>
      <c r="ON194" s="54"/>
      <c r="OO194" s="54"/>
      <c r="OP194" s="54"/>
      <c r="OQ194" s="54"/>
      <c r="OR194" s="54"/>
      <c r="OS194" s="54"/>
      <c r="OT194" s="54"/>
      <c r="OU194" s="54"/>
      <c r="OV194" s="54"/>
      <c r="OW194" s="54"/>
      <c r="OX194" s="54"/>
      <c r="OY194" s="54"/>
      <c r="OZ194" s="54"/>
      <c r="PA194" s="54"/>
      <c r="PB194" s="54"/>
      <c r="PC194" s="54"/>
      <c r="PD194" s="54"/>
      <c r="PE194" s="54"/>
      <c r="PF194" s="54"/>
      <c r="PG194" s="54"/>
      <c r="PH194" s="54"/>
      <c r="PI194" s="54"/>
      <c r="PJ194" s="54"/>
      <c r="PK194" s="54"/>
      <c r="PL194" s="54"/>
      <c r="PM194" s="54"/>
      <c r="PN194" s="54"/>
      <c r="PO194" s="54"/>
      <c r="PP194" s="54"/>
      <c r="PQ194" s="54"/>
      <c r="PR194" s="54"/>
      <c r="PS194" s="54"/>
      <c r="PT194" s="54"/>
      <c r="PU194" s="54"/>
      <c r="PV194" s="54"/>
      <c r="PW194" s="54"/>
      <c r="PX194" s="54"/>
      <c r="PY194" s="54"/>
      <c r="PZ194" s="54"/>
      <c r="QA194" s="54"/>
      <c r="QB194" s="54"/>
      <c r="QC194" s="54"/>
      <c r="QD194" s="54"/>
      <c r="QE194" s="54"/>
      <c r="QF194" s="54"/>
      <c r="QG194" s="54"/>
      <c r="QH194" s="54"/>
      <c r="QI194" s="54"/>
      <c r="QJ194" s="54"/>
      <c r="QK194" s="54"/>
      <c r="QL194" s="54"/>
      <c r="QM194" s="54"/>
      <c r="QN194" s="54"/>
      <c r="QO194" s="54"/>
      <c r="QP194" s="54"/>
      <c r="QQ194" s="54"/>
      <c r="QR194" s="54"/>
      <c r="QS194" s="54"/>
      <c r="QT194" s="54"/>
      <c r="QU194" s="54"/>
      <c r="QV194" s="54"/>
      <c r="QW194" s="54"/>
      <c r="QX194" s="54"/>
      <c r="QY194" s="54"/>
      <c r="QZ194" s="54"/>
      <c r="RA194" s="54"/>
      <c r="RB194" s="54"/>
      <c r="RC194" s="54"/>
      <c r="RD194" s="54"/>
      <c r="RE194" s="54"/>
      <c r="RF194" s="54"/>
      <c r="RG194" s="54"/>
      <c r="RH194" s="54"/>
      <c r="RI194" s="54"/>
      <c r="RJ194" s="54"/>
      <c r="RK194" s="54"/>
      <c r="RL194" s="54"/>
      <c r="RM194" s="54"/>
      <c r="RN194" s="54"/>
      <c r="RO194" s="54"/>
      <c r="RP194" s="54"/>
      <c r="RQ194" s="54"/>
      <c r="RR194" s="54"/>
      <c r="RS194" s="54"/>
      <c r="RT194" s="54"/>
      <c r="RU194" s="54"/>
      <c r="RV194" s="54"/>
      <c r="RW194" s="54"/>
      <c r="RX194" s="54"/>
      <c r="RY194" s="54"/>
      <c r="RZ194" s="54"/>
      <c r="SA194" s="54"/>
      <c r="SB194" s="54"/>
      <c r="SC194" s="54"/>
      <c r="SD194" s="54"/>
      <c r="SE194" s="54"/>
      <c r="SF194" s="54"/>
      <c r="SG194" s="54"/>
      <c r="SH194" s="54"/>
      <c r="SI194" s="54"/>
      <c r="SJ194" s="54"/>
      <c r="SK194" s="54"/>
      <c r="SL194" s="54"/>
      <c r="SM194" s="54"/>
      <c r="SN194" s="54"/>
      <c r="SO194" s="54"/>
      <c r="SP194" s="54"/>
      <c r="SQ194" s="54"/>
      <c r="SR194" s="54"/>
      <c r="SS194" s="54"/>
      <c r="ST194" s="54"/>
      <c r="SU194" s="54"/>
      <c r="SV194" s="54"/>
      <c r="SW194" s="54"/>
      <c r="SX194" s="54"/>
      <c r="SY194" s="54"/>
      <c r="SZ194" s="54"/>
      <c r="TA194" s="54"/>
      <c r="TB194" s="54"/>
      <c r="TC194" s="54"/>
      <c r="TD194" s="54"/>
      <c r="TE194" s="54"/>
      <c r="TF194" s="54"/>
      <c r="TG194" s="54"/>
      <c r="TH194" s="54"/>
      <c r="TI194" s="54"/>
      <c r="TJ194" s="54"/>
      <c r="TK194" s="54"/>
      <c r="TL194" s="54"/>
      <c r="TM194" s="54"/>
      <c r="TN194" s="54"/>
      <c r="TO194" s="54"/>
      <c r="TP194" s="54"/>
      <c r="TQ194" s="54"/>
      <c r="TR194" s="54"/>
      <c r="TS194" s="54"/>
      <c r="TT194" s="54"/>
      <c r="TU194" s="54"/>
      <c r="TV194" s="54"/>
      <c r="TW194" s="54"/>
      <c r="TX194" s="54"/>
      <c r="TY194" s="54"/>
      <c r="TZ194" s="54"/>
      <c r="UA194" s="54"/>
      <c r="UB194" s="54"/>
      <c r="UC194" s="54"/>
      <c r="UD194" s="54"/>
      <c r="UE194" s="54"/>
      <c r="UF194" s="54"/>
      <c r="UG194" s="54"/>
      <c r="UH194" s="54"/>
      <c r="UI194" s="54"/>
      <c r="UJ194" s="54"/>
      <c r="UK194" s="54"/>
      <c r="UL194" s="54"/>
      <c r="UM194" s="54"/>
      <c r="UN194" s="54"/>
      <c r="UO194" s="54"/>
      <c r="UP194" s="54"/>
      <c r="UQ194" s="54"/>
      <c r="UR194" s="54"/>
      <c r="US194" s="54"/>
      <c r="UT194" s="54"/>
      <c r="UU194" s="54"/>
      <c r="UV194" s="54"/>
      <c r="UW194" s="54"/>
      <c r="UX194" s="54"/>
      <c r="UY194" s="54"/>
      <c r="UZ194" s="54"/>
      <c r="VA194" s="54"/>
      <c r="VB194" s="54"/>
      <c r="VC194" s="54"/>
      <c r="VD194" s="54"/>
      <c r="VE194" s="54"/>
      <c r="VF194" s="54"/>
      <c r="VG194" s="54"/>
      <c r="VH194" s="54"/>
      <c r="VI194" s="54"/>
      <c r="VJ194" s="54"/>
      <c r="VK194" s="54"/>
      <c r="VL194" s="54"/>
      <c r="VM194" s="54"/>
      <c r="VN194" s="54"/>
      <c r="VO194" s="54"/>
      <c r="VP194" s="54"/>
      <c r="VQ194" s="54"/>
      <c r="VR194" s="54"/>
      <c r="VS194" s="54"/>
      <c r="VT194" s="54"/>
      <c r="VU194" s="54"/>
      <c r="VV194" s="54"/>
      <c r="VW194" s="54"/>
      <c r="VX194" s="54"/>
      <c r="VY194" s="54"/>
      <c r="VZ194" s="54"/>
      <c r="WA194" s="54"/>
      <c r="WB194" s="54"/>
      <c r="WC194" s="54"/>
      <c r="WD194" s="54"/>
      <c r="WE194" s="54"/>
      <c r="WF194" s="54"/>
      <c r="WG194" s="54"/>
      <c r="WH194" s="54"/>
      <c r="WI194" s="54"/>
      <c r="WJ194" s="54"/>
      <c r="WK194" s="54"/>
      <c r="WL194" s="54"/>
      <c r="WM194" s="54"/>
      <c r="WN194" s="54"/>
      <c r="WO194" s="54"/>
      <c r="WP194" s="54"/>
      <c r="WQ194" s="54"/>
      <c r="WR194" s="54"/>
      <c r="WS194" s="54"/>
      <c r="WT194" s="54"/>
      <c r="WU194" s="54"/>
      <c r="WV194" s="54"/>
      <c r="WW194" s="54"/>
      <c r="WX194" s="54"/>
      <c r="WY194" s="54"/>
      <c r="WZ194" s="54"/>
      <c r="XA194" s="54"/>
      <c r="XB194" s="54"/>
      <c r="XC194" s="54"/>
      <c r="XD194" s="54"/>
      <c r="XE194" s="54"/>
      <c r="XF194" s="54"/>
      <c r="XG194" s="54"/>
      <c r="XH194" s="54"/>
      <c r="XI194" s="54"/>
      <c r="XJ194" s="54"/>
      <c r="XK194" s="54"/>
      <c r="XL194" s="54"/>
      <c r="XM194" s="54"/>
      <c r="XN194" s="54"/>
      <c r="XO194" s="54"/>
      <c r="XP194" s="54"/>
      <c r="XQ194" s="54"/>
      <c r="XR194" s="54"/>
      <c r="XS194" s="54"/>
      <c r="XT194" s="54"/>
      <c r="XU194" s="54"/>
      <c r="XV194" s="54"/>
      <c r="XW194" s="54"/>
      <c r="XX194" s="54"/>
      <c r="XY194" s="54"/>
      <c r="XZ194" s="54"/>
      <c r="YA194" s="54"/>
      <c r="YB194" s="54"/>
      <c r="YC194" s="54"/>
      <c r="YD194" s="54"/>
      <c r="YE194" s="54"/>
      <c r="YF194" s="54"/>
      <c r="YG194" s="54"/>
      <c r="YH194" s="54"/>
      <c r="YI194" s="54"/>
      <c r="YJ194" s="54"/>
      <c r="YK194" s="54"/>
      <c r="YL194" s="54"/>
      <c r="YM194" s="54"/>
      <c r="YN194" s="54"/>
      <c r="YO194" s="54"/>
      <c r="YP194" s="54"/>
      <c r="YQ194" s="54"/>
      <c r="YR194" s="54"/>
      <c r="YS194" s="54"/>
      <c r="YT194" s="54"/>
      <c r="YU194" s="54"/>
      <c r="YV194" s="54"/>
      <c r="YW194" s="54"/>
      <c r="YX194" s="54"/>
      <c r="YY194" s="54"/>
      <c r="YZ194" s="54"/>
      <c r="ZA194" s="54"/>
      <c r="ZB194" s="54"/>
      <c r="ZC194" s="54"/>
      <c r="ZD194" s="54"/>
      <c r="ZE194" s="54"/>
      <c r="ZF194" s="54"/>
      <c r="ZG194" s="54"/>
      <c r="ZH194" s="54"/>
      <c r="ZI194" s="54"/>
      <c r="ZJ194" s="54"/>
      <c r="ZK194" s="54"/>
      <c r="ZL194" s="54"/>
      <c r="ZM194" s="54"/>
      <c r="ZN194" s="54"/>
      <c r="ZO194" s="54"/>
      <c r="ZP194" s="54"/>
      <c r="ZQ194" s="54"/>
      <c r="ZR194" s="54"/>
      <c r="ZS194" s="54"/>
      <c r="ZT194" s="54"/>
      <c r="ZU194" s="54"/>
      <c r="ZV194" s="54"/>
      <c r="ZW194" s="54"/>
      <c r="ZX194" s="54"/>
      <c r="ZY194" s="54"/>
      <c r="ZZ194" s="54"/>
      <c r="AAA194" s="54"/>
      <c r="AAB194" s="54"/>
      <c r="AAC194" s="54"/>
      <c r="AAD194" s="54"/>
      <c r="AAE194" s="54"/>
      <c r="AAF194" s="54"/>
      <c r="AAG194" s="54"/>
      <c r="AAH194" s="54"/>
      <c r="AAI194" s="54"/>
      <c r="AAJ194" s="54"/>
      <c r="AAK194" s="54"/>
      <c r="AAL194" s="54"/>
      <c r="AAM194" s="54"/>
      <c r="AAN194" s="54"/>
      <c r="AAO194" s="54"/>
      <c r="AAP194" s="54"/>
      <c r="AAQ194" s="54"/>
      <c r="AAR194" s="54"/>
      <c r="AAS194" s="54"/>
      <c r="AAT194" s="54"/>
      <c r="AAU194" s="54"/>
      <c r="AAV194" s="54"/>
      <c r="AAW194" s="54"/>
      <c r="AAX194" s="54"/>
      <c r="AAY194" s="54"/>
      <c r="AAZ194" s="54"/>
      <c r="ABA194" s="54"/>
      <c r="ABB194" s="54"/>
      <c r="ABC194" s="54"/>
      <c r="ABD194" s="54"/>
      <c r="ABE194" s="54"/>
      <c r="ABF194" s="54"/>
      <c r="ABG194" s="54"/>
      <c r="ABH194" s="54"/>
      <c r="ABI194" s="54"/>
      <c r="ABJ194" s="54"/>
      <c r="ABK194" s="54"/>
      <c r="ABL194" s="54"/>
      <c r="ABM194" s="54"/>
      <c r="ABN194" s="54"/>
      <c r="ABO194" s="54"/>
      <c r="ABP194" s="54"/>
      <c r="ABQ194" s="54"/>
      <c r="ABR194" s="54"/>
      <c r="ABS194" s="54"/>
      <c r="ABT194" s="54"/>
      <c r="ABU194" s="54"/>
      <c r="ABV194" s="54"/>
      <c r="ABW194" s="54"/>
      <c r="ABX194" s="54"/>
      <c r="ABY194" s="54"/>
      <c r="ABZ194" s="54"/>
      <c r="ACA194" s="54"/>
      <c r="ACB194" s="54"/>
      <c r="ACC194" s="54"/>
      <c r="ACD194" s="54"/>
      <c r="ACE194" s="54"/>
      <c r="ACF194" s="54"/>
      <c r="ACG194" s="54"/>
      <c r="ACH194" s="54"/>
      <c r="ACI194" s="54"/>
      <c r="ACJ194" s="54"/>
      <c r="ACK194" s="54"/>
      <c r="ACL194" s="54"/>
      <c r="ACM194" s="54"/>
      <c r="ACN194" s="54"/>
      <c r="ACO194" s="54"/>
      <c r="ACP194" s="54"/>
      <c r="ACQ194" s="54"/>
      <c r="ACR194" s="54"/>
      <c r="ACS194" s="54"/>
      <c r="ACT194" s="54"/>
      <c r="ACU194" s="54"/>
      <c r="ACV194" s="54"/>
      <c r="ACW194" s="54"/>
      <c r="ACX194" s="54"/>
      <c r="ACY194" s="54"/>
      <c r="ACZ194" s="54"/>
      <c r="ADA194" s="54"/>
      <c r="ADB194" s="54"/>
      <c r="ADC194" s="54"/>
      <c r="ADD194" s="54"/>
      <c r="ADE194" s="54"/>
      <c r="ADF194" s="54"/>
      <c r="ADG194" s="54"/>
      <c r="ADH194" s="54"/>
      <c r="ADI194" s="54"/>
      <c r="ADJ194" s="54"/>
      <c r="ADK194" s="54"/>
      <c r="ADL194" s="54"/>
      <c r="ADM194" s="54"/>
      <c r="ADN194" s="54"/>
      <c r="ADO194" s="54"/>
      <c r="ADP194" s="54"/>
      <c r="ADQ194" s="54"/>
      <c r="ADR194" s="54"/>
      <c r="ADS194" s="54"/>
      <c r="ADT194" s="54"/>
      <c r="ADU194" s="54"/>
      <c r="ADV194" s="54"/>
      <c r="ADW194" s="54"/>
      <c r="ADX194" s="54"/>
      <c r="ADY194" s="54"/>
      <c r="ADZ194" s="54"/>
      <c r="AEA194" s="54"/>
      <c r="AEB194" s="54"/>
      <c r="AEC194" s="54"/>
      <c r="AED194" s="54"/>
      <c r="AEE194" s="54"/>
      <c r="AEF194" s="54"/>
      <c r="AEG194" s="54"/>
      <c r="AEH194" s="54"/>
      <c r="AEI194" s="54"/>
      <c r="AEJ194" s="54"/>
      <c r="AEK194" s="54"/>
      <c r="AEL194" s="54"/>
      <c r="AEM194" s="54"/>
      <c r="AEN194" s="54"/>
      <c r="AEO194" s="54"/>
      <c r="AEP194" s="54"/>
      <c r="AEQ194" s="54"/>
      <c r="AER194" s="54"/>
      <c r="AES194" s="54"/>
      <c r="AET194" s="54"/>
      <c r="AEU194" s="54"/>
      <c r="AEV194" s="54"/>
      <c r="AEW194" s="54"/>
      <c r="AEX194" s="54"/>
      <c r="AEY194" s="54"/>
      <c r="AEZ194" s="54"/>
      <c r="AFA194" s="54"/>
      <c r="AFB194" s="54"/>
      <c r="AFC194" s="54"/>
      <c r="AFD194" s="54"/>
      <c r="AFE194" s="54"/>
      <c r="AFF194" s="54"/>
      <c r="AFG194" s="54"/>
      <c r="AFH194" s="54"/>
      <c r="AFI194" s="54"/>
      <c r="AFJ194" s="54"/>
      <c r="AFK194" s="54"/>
      <c r="AFL194" s="54"/>
      <c r="AFM194" s="54"/>
      <c r="AFN194" s="54"/>
      <c r="AFO194" s="54"/>
      <c r="AFP194" s="54"/>
      <c r="AFQ194" s="54"/>
      <c r="AFR194" s="54"/>
      <c r="AFS194" s="54"/>
      <c r="AFT194" s="54"/>
      <c r="AFU194" s="54"/>
      <c r="AFV194" s="54"/>
      <c r="AFW194" s="54"/>
      <c r="AFX194" s="54"/>
      <c r="AFY194" s="54"/>
      <c r="AFZ194" s="54"/>
      <c r="AGA194" s="54"/>
      <c r="AGB194" s="54"/>
      <c r="AGC194" s="54"/>
      <c r="AGD194" s="54"/>
      <c r="AGE194" s="54"/>
      <c r="AGF194" s="54"/>
      <c r="AGG194" s="54"/>
      <c r="AGH194" s="54"/>
      <c r="AGI194" s="54"/>
      <c r="AGJ194" s="54"/>
      <c r="AGK194" s="54"/>
      <c r="AGL194" s="54"/>
      <c r="AGM194" s="54"/>
      <c r="AGN194" s="54"/>
      <c r="AGO194" s="54"/>
      <c r="AGP194" s="54"/>
      <c r="AGQ194" s="54"/>
      <c r="AGR194" s="54"/>
      <c r="AGS194" s="54"/>
      <c r="AGT194" s="54"/>
      <c r="AGU194" s="54"/>
      <c r="AGV194" s="54"/>
      <c r="AGW194" s="54"/>
      <c r="AGX194" s="54"/>
      <c r="AGY194" s="54"/>
      <c r="AGZ194" s="54"/>
      <c r="AHA194" s="54"/>
      <c r="AHB194" s="54"/>
      <c r="AHC194" s="54"/>
      <c r="AHD194" s="54"/>
      <c r="AHE194" s="54"/>
      <c r="AHF194" s="54"/>
      <c r="AHG194" s="54"/>
      <c r="AHH194" s="54"/>
      <c r="AHI194" s="54"/>
      <c r="AHJ194" s="54"/>
      <c r="AHK194" s="54"/>
      <c r="AHL194" s="54"/>
      <c r="AHM194" s="54"/>
      <c r="AHN194" s="54"/>
      <c r="AHO194" s="54"/>
      <c r="AHP194" s="54"/>
      <c r="AHQ194" s="54"/>
      <c r="AHR194" s="54"/>
      <c r="AHS194" s="54"/>
      <c r="AHT194" s="54"/>
      <c r="AHU194" s="54"/>
      <c r="AHV194" s="54"/>
      <c r="AHW194" s="54"/>
      <c r="AHX194" s="54"/>
      <c r="AHY194" s="54"/>
      <c r="AHZ194" s="54"/>
      <c r="AIA194" s="54"/>
      <c r="AIB194" s="54"/>
      <c r="AIC194" s="54"/>
      <c r="AID194" s="54"/>
      <c r="AIE194" s="54"/>
      <c r="AIF194" s="54"/>
      <c r="AIG194" s="54"/>
      <c r="AIH194" s="54"/>
      <c r="AII194" s="54"/>
      <c r="AIJ194" s="54"/>
      <c r="AIK194" s="54"/>
      <c r="AIL194" s="54"/>
      <c r="AIM194" s="54"/>
      <c r="AIN194" s="54"/>
      <c r="AIO194" s="54"/>
      <c r="AIP194" s="54"/>
      <c r="AIQ194" s="54"/>
      <c r="AIR194" s="54"/>
      <c r="AIS194" s="54"/>
      <c r="AIT194" s="54"/>
      <c r="AIU194" s="54"/>
      <c r="AIV194" s="54"/>
      <c r="AIW194" s="54"/>
      <c r="AIX194" s="54"/>
      <c r="AIY194" s="54"/>
      <c r="AIZ194" s="54"/>
      <c r="AJA194" s="54"/>
      <c r="AJB194" s="54"/>
      <c r="AJC194" s="54"/>
      <c r="AJD194" s="54"/>
      <c r="AJE194" s="54"/>
      <c r="AJF194" s="54"/>
      <c r="AJG194" s="54"/>
      <c r="AJH194" s="54"/>
      <c r="AJI194" s="54"/>
      <c r="AJJ194" s="54"/>
      <c r="AJK194" s="54"/>
      <c r="AJL194" s="54"/>
      <c r="AJM194" s="54"/>
      <c r="AJN194" s="54"/>
      <c r="AJO194" s="54"/>
      <c r="AJP194" s="54"/>
      <c r="AJQ194" s="54"/>
      <c r="AJR194" s="54"/>
      <c r="AJS194" s="54"/>
      <c r="AJT194" s="54"/>
      <c r="AJU194" s="54"/>
      <c r="AJV194" s="54"/>
      <c r="AJW194" s="54"/>
      <c r="AJX194" s="54"/>
      <c r="AJY194" s="54"/>
      <c r="AJZ194" s="54"/>
      <c r="AKA194" s="54"/>
      <c r="AKB194" s="54"/>
      <c r="AKC194" s="54"/>
      <c r="AKD194" s="54"/>
      <c r="AKE194" s="54"/>
      <c r="AKF194" s="54"/>
      <c r="AKG194" s="54"/>
      <c r="AKH194" s="54"/>
      <c r="AKI194" s="54"/>
      <c r="AKJ194" s="54"/>
      <c r="AKK194" s="54"/>
      <c r="AKL194" s="54"/>
      <c r="AKM194" s="54"/>
      <c r="AKN194" s="54"/>
      <c r="AKO194" s="54"/>
      <c r="AKP194" s="54"/>
      <c r="AKQ194" s="54"/>
      <c r="AKR194" s="54"/>
      <c r="AKS194" s="54"/>
      <c r="AKT194" s="54"/>
      <c r="AKU194" s="54"/>
      <c r="AKV194" s="54"/>
      <c r="AKW194" s="54"/>
      <c r="AKX194" s="54"/>
      <c r="AKY194" s="54"/>
      <c r="AKZ194" s="54"/>
      <c r="ALA194" s="54"/>
      <c r="ALB194" s="54"/>
      <c r="ALC194" s="54"/>
      <c r="ALD194" s="54"/>
      <c r="ALE194" s="54"/>
      <c r="ALF194" s="54"/>
      <c r="ALG194" s="54"/>
      <c r="ALH194" s="54"/>
      <c r="ALI194" s="54"/>
      <c r="ALJ194" s="54"/>
      <c r="ALK194" s="54"/>
      <c r="ALL194" s="54"/>
      <c r="ALM194" s="54"/>
      <c r="ALN194" s="54"/>
      <c r="ALO194" s="54"/>
      <c r="ALP194" s="54"/>
      <c r="ALQ194" s="54"/>
    </row>
    <row r="195">
      <c r="A195" s="75">
        <v>41547.0</v>
      </c>
      <c r="B195" s="46" t="s">
        <v>60</v>
      </c>
      <c r="C195" s="10">
        <v>9.0</v>
      </c>
      <c r="D195" s="1"/>
      <c r="E195" s="10">
        <v>7.0</v>
      </c>
      <c r="H195" s="9" t="s">
        <v>161</v>
      </c>
      <c r="I195" s="9" t="s">
        <v>160</v>
      </c>
      <c r="J195" s="9" t="s">
        <v>161</v>
      </c>
      <c r="K195" s="9" t="s">
        <v>160</v>
      </c>
      <c r="N195" s="9" t="s">
        <v>160</v>
      </c>
      <c r="T195" s="9" t="s">
        <v>161</v>
      </c>
      <c r="Y195" s="9" t="s">
        <v>160</v>
      </c>
      <c r="AA195" s="9" t="s">
        <v>160</v>
      </c>
      <c r="AB195" s="9" t="s">
        <v>161</v>
      </c>
      <c r="AK195" s="9" t="s">
        <v>161</v>
      </c>
      <c r="AO195">
        <f t="shared" ref="AO195:AO215" si="22">COUNTA(G195:AN195)</f>
        <v>10</v>
      </c>
      <c r="AP195">
        <f t="shared" ref="AP195:AP215" si="23">(COUNTIF(G195:AN195,"V"))</f>
        <v>5</v>
      </c>
      <c r="AS195" s="48">
        <f t="shared" si="4"/>
        <v>16</v>
      </c>
    </row>
    <row r="196">
      <c r="A196" s="76">
        <v>41554.0</v>
      </c>
      <c r="C196" s="10">
        <v>5.0</v>
      </c>
      <c r="D196" s="1"/>
      <c r="E196" s="10">
        <v>4.0</v>
      </c>
      <c r="H196" s="9" t="s">
        <v>160</v>
      </c>
      <c r="I196" s="9" t="s">
        <v>160</v>
      </c>
      <c r="J196" s="9" t="s">
        <v>161</v>
      </c>
      <c r="M196" s="9" t="s">
        <v>160</v>
      </c>
      <c r="N196" s="9" t="s">
        <v>161</v>
      </c>
      <c r="O196" s="9" t="s">
        <v>160</v>
      </c>
      <c r="V196" s="9" t="s">
        <v>161</v>
      </c>
      <c r="Y196" s="9" t="s">
        <v>161</v>
      </c>
      <c r="Z196" s="9" t="s">
        <v>161</v>
      </c>
      <c r="AC196" s="9" t="s">
        <v>160</v>
      </c>
      <c r="AO196">
        <f t="shared" si="22"/>
        <v>10</v>
      </c>
      <c r="AP196">
        <f t="shared" si="23"/>
        <v>5</v>
      </c>
      <c r="AS196" s="48">
        <f t="shared" si="4"/>
        <v>9</v>
      </c>
      <c r="AZ196" s="35">
        <v>30.0</v>
      </c>
      <c r="BA196" s="35">
        <v>27.0</v>
      </c>
      <c r="BB196" s="35">
        <v>19.0</v>
      </c>
      <c r="BC196" s="35">
        <v>6.0</v>
      </c>
      <c r="BD196" s="35">
        <v>31.0</v>
      </c>
      <c r="BE196" s="35">
        <v>0.0</v>
      </c>
      <c r="BF196" s="35">
        <v>31.0</v>
      </c>
      <c r="BG196" s="35">
        <v>37.0</v>
      </c>
      <c r="BH196" s="35">
        <v>26.0</v>
      </c>
      <c r="BI196" s="35">
        <v>1.0</v>
      </c>
      <c r="BJ196" s="35">
        <v>0.0</v>
      </c>
      <c r="BK196" s="35">
        <v>0.0</v>
      </c>
      <c r="BL196" s="35">
        <v>0.0</v>
      </c>
      <c r="BM196" s="35">
        <v>23.0</v>
      </c>
      <c r="BN196" s="35">
        <v>1.0</v>
      </c>
      <c r="BO196" s="35">
        <v>17.0</v>
      </c>
      <c r="BP196" s="35">
        <v>1.0</v>
      </c>
      <c r="BQ196" s="35">
        <v>23.0</v>
      </c>
      <c r="BR196" s="35">
        <v>25.0</v>
      </c>
      <c r="BS196" s="35">
        <v>0.0</v>
      </c>
      <c r="BT196" s="35">
        <v>15.0</v>
      </c>
      <c r="BU196" s="35">
        <v>28.0</v>
      </c>
      <c r="BV196" s="35">
        <v>19.0</v>
      </c>
      <c r="BW196" s="35">
        <v>9.0</v>
      </c>
      <c r="BX196" s="35">
        <v>0.0</v>
      </c>
      <c r="BY196" s="35">
        <v>0.0</v>
      </c>
      <c r="BZ196" s="35">
        <v>0.0</v>
      </c>
      <c r="CA196" s="35">
        <v>0.0</v>
      </c>
      <c r="CB196" s="35">
        <v>0.0</v>
      </c>
      <c r="CC196" s="35">
        <v>0.0</v>
      </c>
    </row>
    <row r="197">
      <c r="A197" s="76">
        <v>41561.0</v>
      </c>
      <c r="C197" s="10">
        <v>6.0</v>
      </c>
      <c r="D197" s="1"/>
      <c r="E197" s="10">
        <v>3.0</v>
      </c>
      <c r="J197" s="9" t="s">
        <v>160</v>
      </c>
      <c r="K197" s="9" t="s">
        <v>161</v>
      </c>
      <c r="M197" s="9" t="s">
        <v>160</v>
      </c>
      <c r="O197" s="9" t="s">
        <v>161</v>
      </c>
      <c r="T197" s="9" t="s">
        <v>160</v>
      </c>
      <c r="Y197" s="9" t="s">
        <v>161</v>
      </c>
      <c r="AA197" s="9" t="s">
        <v>161</v>
      </c>
      <c r="AC197" s="9" t="s">
        <v>160</v>
      </c>
      <c r="AE197" s="9" t="s">
        <v>161</v>
      </c>
      <c r="AK197" s="9" t="s">
        <v>160</v>
      </c>
      <c r="AO197">
        <f t="shared" si="22"/>
        <v>10</v>
      </c>
      <c r="AP197">
        <f t="shared" si="23"/>
        <v>5</v>
      </c>
      <c r="AS197" s="48">
        <f t="shared" si="4"/>
        <v>9</v>
      </c>
    </row>
    <row r="198">
      <c r="A198" s="76">
        <v>41568.0</v>
      </c>
      <c r="C198" s="10">
        <v>9.0</v>
      </c>
      <c r="D198" s="1"/>
      <c r="E198" s="10">
        <v>7.0</v>
      </c>
      <c r="H198" s="9" t="s">
        <v>161</v>
      </c>
      <c r="J198" s="9" t="s">
        <v>160</v>
      </c>
      <c r="K198" s="9" t="s">
        <v>161</v>
      </c>
      <c r="M198" s="9" t="s">
        <v>161</v>
      </c>
      <c r="N198" s="9" t="s">
        <v>160</v>
      </c>
      <c r="O198" s="9" t="s">
        <v>160</v>
      </c>
      <c r="T198" s="9" t="s">
        <v>160</v>
      </c>
      <c r="V198" s="9" t="s">
        <v>161</v>
      </c>
      <c r="AB198" s="9" t="s">
        <v>160</v>
      </c>
      <c r="AK198" s="9" t="s">
        <v>161</v>
      </c>
      <c r="AO198">
        <f t="shared" si="22"/>
        <v>10</v>
      </c>
      <c r="AP198">
        <f t="shared" si="23"/>
        <v>5</v>
      </c>
      <c r="AS198" s="48">
        <f t="shared" si="4"/>
        <v>16</v>
      </c>
    </row>
    <row r="199">
      <c r="A199" s="76">
        <v>41575.0</v>
      </c>
      <c r="C199" s="10">
        <v>7.0</v>
      </c>
      <c r="D199" s="1"/>
      <c r="E199" s="10">
        <v>6.0</v>
      </c>
      <c r="H199" s="9" t="s">
        <v>160</v>
      </c>
      <c r="K199" s="9" t="s">
        <v>161</v>
      </c>
      <c r="M199" s="9" t="s">
        <v>160</v>
      </c>
      <c r="N199" s="9" t="s">
        <v>161</v>
      </c>
      <c r="T199" s="9" t="s">
        <v>160</v>
      </c>
      <c r="V199" s="9" t="s">
        <v>160</v>
      </c>
      <c r="Y199" s="9" t="s">
        <v>161</v>
      </c>
      <c r="AB199" s="9" t="s">
        <v>160</v>
      </c>
      <c r="AC199" s="9" t="s">
        <v>161</v>
      </c>
      <c r="AK199" s="9" t="s">
        <v>161</v>
      </c>
      <c r="AO199">
        <f t="shared" si="22"/>
        <v>10</v>
      </c>
      <c r="AP199">
        <f t="shared" si="23"/>
        <v>5</v>
      </c>
      <c r="AS199" s="48">
        <f t="shared" si="4"/>
        <v>13</v>
      </c>
    </row>
    <row r="200">
      <c r="A200" s="76">
        <v>41582.0</v>
      </c>
      <c r="C200" s="10">
        <v>7.0</v>
      </c>
      <c r="D200" s="1"/>
      <c r="E200" s="10">
        <v>4.0</v>
      </c>
      <c r="G200" s="9" t="s">
        <v>160</v>
      </c>
      <c r="H200" s="9" t="s">
        <v>160</v>
      </c>
      <c r="I200" s="9" t="s">
        <v>161</v>
      </c>
      <c r="K200" s="9" t="s">
        <v>161</v>
      </c>
      <c r="M200" s="9" t="s">
        <v>160</v>
      </c>
      <c r="N200" s="9" t="s">
        <v>161</v>
      </c>
      <c r="O200" s="9" t="s">
        <v>161</v>
      </c>
      <c r="V200" s="9" t="s">
        <v>160</v>
      </c>
      <c r="AA200" s="9" t="s">
        <v>161</v>
      </c>
      <c r="AB200" s="9" t="s">
        <v>160</v>
      </c>
      <c r="AO200">
        <f t="shared" si="22"/>
        <v>10</v>
      </c>
      <c r="AP200">
        <f t="shared" si="23"/>
        <v>5</v>
      </c>
      <c r="AS200" s="48">
        <f t="shared" si="4"/>
        <v>11</v>
      </c>
    </row>
    <row r="201">
      <c r="A201" s="76">
        <v>41589.0</v>
      </c>
      <c r="C201" s="10">
        <v>9.0</v>
      </c>
      <c r="D201" s="1"/>
      <c r="E201" s="10">
        <v>6.0</v>
      </c>
      <c r="G201" s="9" t="s">
        <v>160</v>
      </c>
      <c r="K201" s="9" t="s">
        <v>161</v>
      </c>
      <c r="N201" s="9" t="s">
        <v>161</v>
      </c>
      <c r="O201" s="9" t="s">
        <v>160</v>
      </c>
      <c r="T201" s="9" t="s">
        <v>161</v>
      </c>
      <c r="Y201" s="9" t="s">
        <v>160</v>
      </c>
      <c r="AA201" s="9" t="s">
        <v>161</v>
      </c>
      <c r="AB201" s="9" t="s">
        <v>160</v>
      </c>
      <c r="AC201" s="9" t="s">
        <v>160</v>
      </c>
      <c r="AD201" s="9" t="s">
        <v>161</v>
      </c>
      <c r="AO201">
        <f t="shared" si="22"/>
        <v>10</v>
      </c>
      <c r="AP201">
        <f t="shared" si="23"/>
        <v>5</v>
      </c>
      <c r="AS201" s="48">
        <f t="shared" si="4"/>
        <v>15</v>
      </c>
    </row>
    <row r="202">
      <c r="A202" s="76">
        <v>41596.0</v>
      </c>
      <c r="C202" s="10">
        <v>5.0</v>
      </c>
      <c r="D202" s="1"/>
      <c r="E202" s="10">
        <v>4.0</v>
      </c>
      <c r="H202" s="9" t="s">
        <v>160</v>
      </c>
      <c r="I202" s="9" t="s">
        <v>160</v>
      </c>
      <c r="K202" s="9" t="s">
        <v>160</v>
      </c>
      <c r="N202" s="9" t="s">
        <v>161</v>
      </c>
      <c r="O202" s="9" t="s">
        <v>160</v>
      </c>
      <c r="T202" s="9" t="s">
        <v>161</v>
      </c>
      <c r="V202" s="9" t="s">
        <v>161</v>
      </c>
      <c r="Y202" s="9" t="s">
        <v>160</v>
      </c>
      <c r="AB202" s="9" t="s">
        <v>161</v>
      </c>
      <c r="AC202" s="9" t="s">
        <v>161</v>
      </c>
      <c r="AO202">
        <f t="shared" si="22"/>
        <v>10</v>
      </c>
      <c r="AP202">
        <f t="shared" si="23"/>
        <v>5</v>
      </c>
      <c r="AS202" s="48">
        <f t="shared" si="4"/>
        <v>9</v>
      </c>
    </row>
    <row r="203">
      <c r="A203" s="76">
        <v>41610.0</v>
      </c>
      <c r="C203" s="10">
        <v>9.0</v>
      </c>
      <c r="D203" s="1"/>
      <c r="E203" s="10">
        <v>6.0</v>
      </c>
      <c r="G203" s="9" t="s">
        <v>160</v>
      </c>
      <c r="H203" s="9" t="s">
        <v>161</v>
      </c>
      <c r="I203" s="9" t="s">
        <v>161</v>
      </c>
      <c r="K203" s="9" t="s">
        <v>160</v>
      </c>
      <c r="M203" s="9" t="s">
        <v>161</v>
      </c>
      <c r="N203" s="9" t="s">
        <v>160</v>
      </c>
      <c r="O203" s="9" t="s">
        <v>160</v>
      </c>
      <c r="T203" s="9" t="s">
        <v>161</v>
      </c>
      <c r="Y203" s="9" t="s">
        <v>161</v>
      </c>
      <c r="AB203" s="9" t="s">
        <v>160</v>
      </c>
      <c r="AO203">
        <f t="shared" si="22"/>
        <v>10</v>
      </c>
      <c r="AP203">
        <f t="shared" si="23"/>
        <v>5</v>
      </c>
      <c r="AS203" s="48">
        <f t="shared" si="4"/>
        <v>15</v>
      </c>
    </row>
    <row r="204">
      <c r="A204" s="76">
        <v>41617.0</v>
      </c>
      <c r="C204" s="10">
        <v>6.0</v>
      </c>
      <c r="D204" s="1"/>
      <c r="E204" s="10">
        <v>5.0</v>
      </c>
      <c r="K204" s="9" t="s">
        <v>160</v>
      </c>
      <c r="M204" s="9" t="s">
        <v>161</v>
      </c>
      <c r="N204" s="9" t="s">
        <v>160</v>
      </c>
      <c r="T204" s="9" t="s">
        <v>161</v>
      </c>
      <c r="U204" s="9" t="s">
        <v>161</v>
      </c>
      <c r="Y204" s="9" t="s">
        <v>161</v>
      </c>
      <c r="AD204" s="9" t="s">
        <v>160</v>
      </c>
      <c r="AK204" s="9" t="s">
        <v>160</v>
      </c>
      <c r="AL204" s="9" t="s">
        <v>160</v>
      </c>
      <c r="AM204" s="9" t="s">
        <v>161</v>
      </c>
      <c r="AO204">
        <f t="shared" si="22"/>
        <v>10</v>
      </c>
      <c r="AP204">
        <f t="shared" si="23"/>
        <v>5</v>
      </c>
      <c r="AS204" s="48">
        <f t="shared" si="4"/>
        <v>11</v>
      </c>
    </row>
    <row r="205">
      <c r="A205" s="76">
        <v>41624.0</v>
      </c>
      <c r="C205" s="10">
        <v>7.0</v>
      </c>
      <c r="D205" s="1"/>
      <c r="E205" s="10">
        <v>4.0</v>
      </c>
      <c r="G205" s="9" t="s">
        <v>160</v>
      </c>
      <c r="H205" s="9" t="s">
        <v>160</v>
      </c>
      <c r="I205" s="9" t="s">
        <v>161</v>
      </c>
      <c r="K205" s="9" t="s">
        <v>160</v>
      </c>
      <c r="M205" s="9" t="s">
        <v>161</v>
      </c>
      <c r="N205" s="9" t="s">
        <v>161</v>
      </c>
      <c r="T205" s="9" t="s">
        <v>161</v>
      </c>
      <c r="V205" s="9" t="s">
        <v>160</v>
      </c>
      <c r="Y205" s="9" t="s">
        <v>160</v>
      </c>
      <c r="AB205" s="9" t="s">
        <v>161</v>
      </c>
      <c r="AO205">
        <f t="shared" si="22"/>
        <v>10</v>
      </c>
      <c r="AP205">
        <f t="shared" si="23"/>
        <v>5</v>
      </c>
      <c r="AS205" s="48">
        <f t="shared" si="4"/>
        <v>11</v>
      </c>
    </row>
    <row r="206">
      <c r="A206" s="76">
        <v>41631.0</v>
      </c>
      <c r="C206" s="10">
        <v>10.0</v>
      </c>
      <c r="D206" s="1"/>
      <c r="E206" s="10">
        <v>3.0</v>
      </c>
      <c r="H206" s="9" t="s">
        <v>160</v>
      </c>
      <c r="M206" s="9" t="s">
        <v>161</v>
      </c>
      <c r="N206" s="9" t="s">
        <v>161</v>
      </c>
      <c r="O206" s="9" t="s">
        <v>160</v>
      </c>
      <c r="P206" s="9" t="s">
        <v>161</v>
      </c>
      <c r="AB206" s="9" t="s">
        <v>160</v>
      </c>
      <c r="AC206" s="9" t="s">
        <v>161</v>
      </c>
      <c r="AK206" s="9" t="s">
        <v>160</v>
      </c>
      <c r="AL206" s="9" t="s">
        <v>161</v>
      </c>
      <c r="AM206" s="9" t="s">
        <v>160</v>
      </c>
      <c r="AO206">
        <f t="shared" si="22"/>
        <v>10</v>
      </c>
      <c r="AP206">
        <f t="shared" si="23"/>
        <v>5</v>
      </c>
      <c r="AS206" s="48">
        <f t="shared" si="4"/>
        <v>13</v>
      </c>
    </row>
    <row r="207">
      <c r="A207" s="76">
        <v>41638.0</v>
      </c>
      <c r="C207" s="10">
        <v>7.0</v>
      </c>
      <c r="D207" s="1"/>
      <c r="E207" s="10">
        <v>2.0</v>
      </c>
      <c r="G207" s="9" t="s">
        <v>161</v>
      </c>
      <c r="K207" s="9" t="s">
        <v>161</v>
      </c>
      <c r="N207" s="9" t="s">
        <v>160</v>
      </c>
      <c r="O207" s="9" t="s">
        <v>161</v>
      </c>
      <c r="T207" s="9" t="s">
        <v>160</v>
      </c>
      <c r="AA207" s="9" t="s">
        <v>160</v>
      </c>
      <c r="AB207" s="9" t="s">
        <v>160</v>
      </c>
      <c r="AK207" s="9" t="s">
        <v>160</v>
      </c>
      <c r="AL207" s="9" t="s">
        <v>161</v>
      </c>
      <c r="AM207" s="9" t="s">
        <v>161</v>
      </c>
      <c r="AO207">
        <f t="shared" si="22"/>
        <v>10</v>
      </c>
      <c r="AP207">
        <f t="shared" si="23"/>
        <v>5</v>
      </c>
      <c r="AS207" s="48">
        <f t="shared" si="4"/>
        <v>9</v>
      </c>
    </row>
    <row r="208">
      <c r="A208" s="76">
        <v>41645.0</v>
      </c>
      <c r="C208" s="10">
        <v>7.0</v>
      </c>
      <c r="D208" s="1"/>
      <c r="E208" s="10">
        <v>5.0</v>
      </c>
      <c r="G208" s="9" t="s">
        <v>160</v>
      </c>
      <c r="H208" s="9" t="s">
        <v>160</v>
      </c>
      <c r="I208" s="9" t="s">
        <v>160</v>
      </c>
      <c r="K208" s="9" t="s">
        <v>161</v>
      </c>
      <c r="M208" s="9" t="s">
        <v>161</v>
      </c>
      <c r="O208" s="9" t="s">
        <v>160</v>
      </c>
      <c r="V208" s="9" t="s">
        <v>161</v>
      </c>
      <c r="Y208" s="9" t="s">
        <v>161</v>
      </c>
      <c r="AA208" s="9" t="s">
        <v>160</v>
      </c>
      <c r="AB208" s="9" t="s">
        <v>161</v>
      </c>
      <c r="AO208">
        <f t="shared" si="22"/>
        <v>10</v>
      </c>
      <c r="AP208">
        <f t="shared" si="23"/>
        <v>5</v>
      </c>
      <c r="AS208" s="48">
        <f t="shared" si="4"/>
        <v>12</v>
      </c>
    </row>
    <row r="209">
      <c r="A209" s="76">
        <v>41652.0</v>
      </c>
      <c r="C209" s="10">
        <v>6.0</v>
      </c>
      <c r="D209" s="1"/>
      <c r="E209" s="10">
        <v>6.0</v>
      </c>
      <c r="H209" s="9" t="s">
        <v>162</v>
      </c>
      <c r="K209" s="9" t="s">
        <v>162</v>
      </c>
      <c r="M209" s="9" t="s">
        <v>162</v>
      </c>
      <c r="N209" s="9" t="s">
        <v>162</v>
      </c>
      <c r="O209" s="9" t="s">
        <v>162</v>
      </c>
      <c r="T209" s="9" t="s">
        <v>162</v>
      </c>
      <c r="U209" s="9" t="s">
        <v>162</v>
      </c>
      <c r="AA209" s="9" t="s">
        <v>162</v>
      </c>
      <c r="AC209" s="9" t="s">
        <v>162</v>
      </c>
      <c r="AK209" s="9" t="s">
        <v>162</v>
      </c>
      <c r="AO209">
        <f t="shared" si="22"/>
        <v>10</v>
      </c>
      <c r="AP209">
        <f t="shared" si="23"/>
        <v>0</v>
      </c>
      <c r="AS209" s="48">
        <f t="shared" si="4"/>
        <v>12</v>
      </c>
    </row>
    <row r="210">
      <c r="A210" s="76">
        <v>41659.0</v>
      </c>
      <c r="C210" s="10">
        <v>5.0</v>
      </c>
      <c r="D210" s="1"/>
      <c r="E210" s="10">
        <v>4.0</v>
      </c>
      <c r="K210" s="9" t="s">
        <v>160</v>
      </c>
      <c r="M210" s="9" t="s">
        <v>161</v>
      </c>
      <c r="N210" s="9" t="s">
        <v>160</v>
      </c>
      <c r="T210" s="9" t="s">
        <v>161</v>
      </c>
      <c r="U210" s="9" t="s">
        <v>161</v>
      </c>
      <c r="Y210" s="9" t="s">
        <v>161</v>
      </c>
      <c r="AD210" s="9" t="s">
        <v>160</v>
      </c>
      <c r="AK210" s="9" t="s">
        <v>160</v>
      </c>
      <c r="AL210" s="9" t="s">
        <v>160</v>
      </c>
      <c r="AM210" s="9" t="s">
        <v>161</v>
      </c>
      <c r="AO210">
        <f t="shared" si="22"/>
        <v>10</v>
      </c>
      <c r="AP210">
        <f t="shared" si="23"/>
        <v>5</v>
      </c>
      <c r="AS210" s="48">
        <f t="shared" si="4"/>
        <v>9</v>
      </c>
    </row>
    <row r="211">
      <c r="A211" s="76">
        <v>41666.0</v>
      </c>
      <c r="C211" s="10">
        <v>5.0</v>
      </c>
      <c r="D211" s="1"/>
      <c r="E211" s="10">
        <v>5.0</v>
      </c>
      <c r="G211" s="9" t="s">
        <v>162</v>
      </c>
      <c r="K211" s="9" t="s">
        <v>162</v>
      </c>
      <c r="M211" s="9" t="s">
        <v>162</v>
      </c>
      <c r="T211" s="9" t="s">
        <v>162</v>
      </c>
      <c r="W211" s="9" t="s">
        <v>162</v>
      </c>
      <c r="Y211" s="9" t="s">
        <v>162</v>
      </c>
      <c r="AA211" s="9" t="s">
        <v>162</v>
      </c>
      <c r="AB211" s="9" t="s">
        <v>162</v>
      </c>
      <c r="AK211" s="9" t="s">
        <v>162</v>
      </c>
      <c r="AL211" s="9" t="s">
        <v>162</v>
      </c>
      <c r="AO211">
        <f t="shared" si="22"/>
        <v>10</v>
      </c>
      <c r="AP211">
        <f t="shared" si="23"/>
        <v>0</v>
      </c>
      <c r="AS211" s="48">
        <f t="shared" si="4"/>
        <v>10</v>
      </c>
    </row>
    <row r="212">
      <c r="A212" s="76">
        <v>41673.0</v>
      </c>
      <c r="C212" s="10">
        <v>4.0</v>
      </c>
      <c r="D212" s="1"/>
      <c r="E212" s="10">
        <v>2.0</v>
      </c>
      <c r="G212" s="9" t="s">
        <v>160</v>
      </c>
      <c r="H212" s="9" t="s">
        <v>161</v>
      </c>
      <c r="I212" s="9" t="s">
        <v>160</v>
      </c>
      <c r="M212" s="9" t="s">
        <v>160</v>
      </c>
      <c r="T212" s="9" t="s">
        <v>161</v>
      </c>
      <c r="V212" s="9" t="s">
        <v>161</v>
      </c>
      <c r="Y212" s="9" t="s">
        <v>161</v>
      </c>
      <c r="AA212" s="9" t="s">
        <v>160</v>
      </c>
      <c r="AK212" s="9" t="s">
        <v>160</v>
      </c>
      <c r="AL212" s="9" t="s">
        <v>161</v>
      </c>
      <c r="AO212">
        <f t="shared" si="22"/>
        <v>10</v>
      </c>
      <c r="AP212">
        <f t="shared" si="23"/>
        <v>5</v>
      </c>
      <c r="AS212" s="48">
        <f t="shared" si="4"/>
        <v>6</v>
      </c>
    </row>
    <row r="213">
      <c r="A213" s="76">
        <v>41680.0</v>
      </c>
      <c r="C213" s="10">
        <v>6.0</v>
      </c>
      <c r="D213" s="1"/>
      <c r="E213" s="10">
        <v>6.0</v>
      </c>
      <c r="H213" s="9" t="s">
        <v>162</v>
      </c>
      <c r="I213" s="9" t="s">
        <v>162</v>
      </c>
      <c r="K213" s="9" t="s">
        <v>162</v>
      </c>
      <c r="M213" s="9" t="s">
        <v>162</v>
      </c>
      <c r="N213" s="9" t="s">
        <v>162</v>
      </c>
      <c r="T213" s="9" t="s">
        <v>162</v>
      </c>
      <c r="V213" s="9" t="s">
        <v>162</v>
      </c>
      <c r="Y213" s="9" t="s">
        <v>162</v>
      </c>
      <c r="AA213" s="9" t="s">
        <v>162</v>
      </c>
      <c r="AB213" s="9" t="s">
        <v>162</v>
      </c>
      <c r="AO213">
        <f t="shared" si="22"/>
        <v>10</v>
      </c>
      <c r="AP213">
        <f t="shared" si="23"/>
        <v>0</v>
      </c>
      <c r="AS213" s="48">
        <f t="shared" si="4"/>
        <v>12</v>
      </c>
    </row>
    <row r="214">
      <c r="A214" s="76">
        <v>41687.0</v>
      </c>
      <c r="C214" s="10">
        <v>6.0</v>
      </c>
      <c r="D214" s="1"/>
      <c r="E214" s="10">
        <v>6.0</v>
      </c>
      <c r="G214" s="9" t="s">
        <v>162</v>
      </c>
      <c r="M214" s="9" t="s">
        <v>162</v>
      </c>
      <c r="N214" s="9" t="s">
        <v>162</v>
      </c>
      <c r="T214" s="9" t="s">
        <v>162</v>
      </c>
      <c r="X214" s="9" t="s">
        <v>162</v>
      </c>
      <c r="Y214" s="9" t="s">
        <v>162</v>
      </c>
      <c r="AB214" s="9" t="s">
        <v>162</v>
      </c>
      <c r="AK214" s="9" t="s">
        <v>162</v>
      </c>
      <c r="AL214" s="9" t="s">
        <v>162</v>
      </c>
      <c r="AM214" s="9" t="s">
        <v>162</v>
      </c>
      <c r="AO214">
        <f t="shared" si="22"/>
        <v>10</v>
      </c>
      <c r="AP214">
        <f t="shared" si="23"/>
        <v>0</v>
      </c>
      <c r="AS214" s="48">
        <f t="shared" si="4"/>
        <v>12</v>
      </c>
    </row>
    <row r="215">
      <c r="A215" s="76">
        <v>41694.0</v>
      </c>
      <c r="C215" s="10">
        <v>9.0</v>
      </c>
      <c r="D215" s="1"/>
      <c r="E215" s="10">
        <v>4.0</v>
      </c>
      <c r="H215" s="9" t="s">
        <v>161</v>
      </c>
      <c r="K215" s="9" t="s">
        <v>160</v>
      </c>
      <c r="M215" s="9" t="s">
        <v>161</v>
      </c>
      <c r="N215" s="9" t="s">
        <v>161</v>
      </c>
      <c r="T215" s="9" t="s">
        <v>161</v>
      </c>
      <c r="X215" s="9" t="s">
        <v>161</v>
      </c>
      <c r="Y215" s="9" t="s">
        <v>160</v>
      </c>
      <c r="AB215" s="9" t="s">
        <v>160</v>
      </c>
      <c r="AC215" s="9" t="s">
        <v>160</v>
      </c>
      <c r="AK215" s="9" t="s">
        <v>160</v>
      </c>
      <c r="AO215">
        <f t="shared" si="22"/>
        <v>10</v>
      </c>
      <c r="AP215">
        <f t="shared" si="23"/>
        <v>5</v>
      </c>
      <c r="AS215" s="48">
        <f t="shared" si="4"/>
        <v>13</v>
      </c>
    </row>
    <row r="216">
      <c r="A216" s="76">
        <v>41701.0</v>
      </c>
      <c r="C216" s="10">
        <v>5.0</v>
      </c>
      <c r="D216" s="1"/>
      <c r="E216" s="10">
        <v>4.0</v>
      </c>
      <c r="K216" s="9" t="s">
        <v>160</v>
      </c>
      <c r="M216" s="9" t="s">
        <v>161</v>
      </c>
      <c r="N216" s="9" t="s">
        <v>160</v>
      </c>
      <c r="T216" s="9" t="s">
        <v>161</v>
      </c>
      <c r="V216" s="9" t="s">
        <v>161</v>
      </c>
      <c r="X216" s="9" t="s">
        <v>160</v>
      </c>
      <c r="Y216" s="9" t="s">
        <v>160</v>
      </c>
      <c r="AK216" s="9" t="s">
        <v>160</v>
      </c>
      <c r="AL216" s="9" t="s">
        <v>161</v>
      </c>
      <c r="AM216" s="9" t="s">
        <v>161</v>
      </c>
      <c r="AO216">
        <f>COUNTA(G216:AM216)</f>
        <v>10</v>
      </c>
      <c r="AP216">
        <f>(COUNTIF(G216:AM216,"V"))</f>
        <v>5</v>
      </c>
      <c r="AS216" s="48">
        <f t="shared" si="4"/>
        <v>9</v>
      </c>
    </row>
    <row r="217">
      <c r="A217" s="76">
        <v>41708.0</v>
      </c>
      <c r="C217" s="10">
        <v>6.0</v>
      </c>
      <c r="D217" s="1"/>
      <c r="E217" s="10">
        <v>2.0</v>
      </c>
      <c r="H217" s="9" t="s">
        <v>161</v>
      </c>
      <c r="I217" s="9" t="s">
        <v>161</v>
      </c>
      <c r="K217" s="9" t="s">
        <v>161</v>
      </c>
      <c r="M217" s="9" t="s">
        <v>160</v>
      </c>
      <c r="N217" s="9" t="s">
        <v>160</v>
      </c>
      <c r="V217" s="9" t="s">
        <v>160</v>
      </c>
      <c r="X217" s="9" t="s">
        <v>160</v>
      </c>
      <c r="Y217" s="9" t="s">
        <v>161</v>
      </c>
      <c r="AK217" s="9" t="s">
        <v>161</v>
      </c>
      <c r="AL217" s="9" t="s">
        <v>160</v>
      </c>
      <c r="AO217">
        <f t="shared" ref="AO217:AO224" si="24">COUNTA(G217:AN217)</f>
        <v>10</v>
      </c>
      <c r="AP217">
        <f t="shared" ref="AP217:AP224" si="25">(COUNTIF(G217:AN217,"V"))</f>
        <v>5</v>
      </c>
      <c r="AS217" s="48">
        <f t="shared" si="4"/>
        <v>8</v>
      </c>
    </row>
    <row r="218">
      <c r="A218" s="76">
        <v>41715.0</v>
      </c>
      <c r="C218" s="10">
        <v>6.0</v>
      </c>
      <c r="D218" s="1"/>
      <c r="E218" s="10">
        <v>3.0</v>
      </c>
      <c r="H218" s="9" t="s">
        <v>160</v>
      </c>
      <c r="I218" s="9" t="s">
        <v>161</v>
      </c>
      <c r="M218" s="9" t="s">
        <v>161</v>
      </c>
      <c r="T218" s="9" t="s">
        <v>161</v>
      </c>
      <c r="V218" s="9" t="s">
        <v>160</v>
      </c>
      <c r="X218" s="9" t="s">
        <v>160</v>
      </c>
      <c r="Y218" s="9" t="s">
        <v>161</v>
      </c>
      <c r="AC218" s="9" t="s">
        <v>160</v>
      </c>
      <c r="AK218" s="9" t="s">
        <v>161</v>
      </c>
      <c r="AL218" s="9" t="s">
        <v>160</v>
      </c>
      <c r="AO218">
        <f t="shared" si="24"/>
        <v>10</v>
      </c>
      <c r="AP218">
        <f t="shared" si="25"/>
        <v>5</v>
      </c>
      <c r="AS218" s="48">
        <f t="shared" si="4"/>
        <v>9</v>
      </c>
    </row>
    <row r="219">
      <c r="A219" s="76">
        <v>41722.0</v>
      </c>
      <c r="C219" s="10">
        <v>7.0</v>
      </c>
      <c r="D219" s="1"/>
      <c r="E219" s="10">
        <v>4.0</v>
      </c>
      <c r="G219" s="9" t="s">
        <v>160</v>
      </c>
      <c r="K219" s="9" t="s">
        <v>161</v>
      </c>
      <c r="M219" s="9" t="s">
        <v>160</v>
      </c>
      <c r="N219" s="9" t="s">
        <v>161</v>
      </c>
      <c r="T219" s="9" t="s">
        <v>161</v>
      </c>
      <c r="AC219" s="9" t="s">
        <v>160</v>
      </c>
      <c r="AK219" s="9" t="s">
        <v>160</v>
      </c>
      <c r="AL219" s="9" t="s">
        <v>160</v>
      </c>
      <c r="AM219" s="9" t="s">
        <v>161</v>
      </c>
      <c r="AN219" s="9" t="s">
        <v>161</v>
      </c>
      <c r="AO219">
        <f t="shared" si="24"/>
        <v>10</v>
      </c>
      <c r="AP219">
        <f t="shared" si="25"/>
        <v>5</v>
      </c>
      <c r="AS219" s="48">
        <f t="shared" si="4"/>
        <v>11</v>
      </c>
    </row>
    <row r="220">
      <c r="A220" s="76">
        <v>41729.0</v>
      </c>
      <c r="C220" s="10">
        <v>6.0</v>
      </c>
      <c r="D220" s="1"/>
      <c r="E220" s="10">
        <v>5.0</v>
      </c>
      <c r="G220" s="9" t="s">
        <v>160</v>
      </c>
      <c r="K220" s="9" t="s">
        <v>160</v>
      </c>
      <c r="M220" s="9" t="s">
        <v>161</v>
      </c>
      <c r="N220" s="9" t="s">
        <v>161</v>
      </c>
      <c r="X220" s="9" t="s">
        <v>160</v>
      </c>
      <c r="Y220" s="9" t="s">
        <v>160</v>
      </c>
      <c r="Z220" s="9" t="s">
        <v>161</v>
      </c>
      <c r="AD220" s="9" t="s">
        <v>160</v>
      </c>
      <c r="AK220" s="9" t="s">
        <v>161</v>
      </c>
      <c r="AL220" s="9" t="s">
        <v>161</v>
      </c>
      <c r="AO220">
        <f t="shared" si="24"/>
        <v>10</v>
      </c>
      <c r="AP220">
        <f t="shared" si="25"/>
        <v>5</v>
      </c>
      <c r="AS220" s="48">
        <f t="shared" si="4"/>
        <v>11</v>
      </c>
    </row>
    <row r="221">
      <c r="A221" s="76">
        <v>41736.0</v>
      </c>
      <c r="C221" s="10">
        <v>16.0</v>
      </c>
      <c r="D221" s="1"/>
      <c r="E221" s="10">
        <v>9.0</v>
      </c>
      <c r="I221" s="9" t="s">
        <v>160</v>
      </c>
      <c r="K221" s="9" t="s">
        <v>161</v>
      </c>
      <c r="M221" s="9" t="s">
        <v>160</v>
      </c>
      <c r="N221" s="9" t="s">
        <v>160</v>
      </c>
      <c r="O221" s="9" t="s">
        <v>161</v>
      </c>
      <c r="X221" s="9" t="s">
        <v>160</v>
      </c>
      <c r="Y221" s="9" t="s">
        <v>161</v>
      </c>
      <c r="AA221" s="9" t="s">
        <v>161</v>
      </c>
      <c r="AC221" s="9" t="s">
        <v>161</v>
      </c>
      <c r="AK221" s="9" t="s">
        <v>160</v>
      </c>
      <c r="AO221">
        <f t="shared" si="24"/>
        <v>10</v>
      </c>
      <c r="AP221">
        <f t="shared" si="25"/>
        <v>5</v>
      </c>
      <c r="AS221" s="48">
        <f t="shared" si="4"/>
        <v>25</v>
      </c>
    </row>
    <row r="222">
      <c r="A222" s="76">
        <v>41743.0</v>
      </c>
      <c r="C222" s="10">
        <v>6.0</v>
      </c>
      <c r="D222" s="1"/>
      <c r="E222" s="10">
        <v>5.0</v>
      </c>
      <c r="G222" s="9" t="s">
        <v>160</v>
      </c>
      <c r="K222" s="9" t="s">
        <v>161</v>
      </c>
      <c r="M222" s="9" t="s">
        <v>161</v>
      </c>
      <c r="N222" s="9" t="s">
        <v>160</v>
      </c>
      <c r="O222" s="9" t="s">
        <v>161</v>
      </c>
      <c r="T222" s="9" t="s">
        <v>160</v>
      </c>
      <c r="X222" s="9" t="s">
        <v>160</v>
      </c>
      <c r="AK222" s="9" t="s">
        <v>160</v>
      </c>
      <c r="AL222" s="9" t="s">
        <v>161</v>
      </c>
      <c r="AM222" s="9" t="s">
        <v>161</v>
      </c>
      <c r="AO222">
        <f t="shared" si="24"/>
        <v>10</v>
      </c>
      <c r="AP222">
        <f t="shared" si="25"/>
        <v>5</v>
      </c>
      <c r="AS222" s="48">
        <f t="shared" si="4"/>
        <v>11</v>
      </c>
    </row>
    <row r="223">
      <c r="A223" s="76">
        <v>41757.0</v>
      </c>
      <c r="C223" s="10">
        <v>2.0</v>
      </c>
      <c r="D223" s="1"/>
      <c r="E223" s="10">
        <v>2.0</v>
      </c>
      <c r="G223" s="9" t="s">
        <v>162</v>
      </c>
      <c r="H223" s="9" t="s">
        <v>162</v>
      </c>
      <c r="K223" s="9" t="s">
        <v>162</v>
      </c>
      <c r="N223" s="9" t="s">
        <v>162</v>
      </c>
      <c r="O223" s="9" t="s">
        <v>162</v>
      </c>
      <c r="T223" s="9" t="s">
        <v>162</v>
      </c>
      <c r="V223" s="9" t="s">
        <v>162</v>
      </c>
      <c r="X223" s="9" t="s">
        <v>162</v>
      </c>
      <c r="Y223" s="9" t="s">
        <v>162</v>
      </c>
      <c r="AB223" s="9" t="s">
        <v>162</v>
      </c>
      <c r="AO223">
        <f t="shared" si="24"/>
        <v>10</v>
      </c>
      <c r="AP223">
        <f t="shared" si="25"/>
        <v>0</v>
      </c>
      <c r="AS223" s="48">
        <f t="shared" si="4"/>
        <v>4</v>
      </c>
    </row>
    <row r="224">
      <c r="A224" s="76">
        <v>41764.0</v>
      </c>
      <c r="C224" s="10">
        <v>9.0</v>
      </c>
      <c r="D224" s="1"/>
      <c r="E224" s="10">
        <v>4.0</v>
      </c>
      <c r="G224" s="9" t="s">
        <v>161</v>
      </c>
      <c r="K224" s="9" t="s">
        <v>161</v>
      </c>
      <c r="M224" s="9" t="s">
        <v>160</v>
      </c>
      <c r="N224" s="9" t="s">
        <v>160</v>
      </c>
      <c r="O224" s="9" t="s">
        <v>160</v>
      </c>
      <c r="T224" s="9" t="s">
        <v>160</v>
      </c>
      <c r="X224" s="9" t="s">
        <v>160</v>
      </c>
      <c r="AC224" s="9" t="s">
        <v>161</v>
      </c>
      <c r="AD224" s="9" t="s">
        <v>161</v>
      </c>
      <c r="AK224" s="9" t="s">
        <v>161</v>
      </c>
      <c r="AO224">
        <f t="shared" si="24"/>
        <v>10</v>
      </c>
      <c r="AP224">
        <f t="shared" si="25"/>
        <v>5</v>
      </c>
      <c r="AS224" s="48">
        <f t="shared" si="4"/>
        <v>13</v>
      </c>
    </row>
    <row r="225">
      <c r="A225" s="68"/>
      <c r="B225" s="77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48">
        <f t="shared" si="4"/>
        <v>0</v>
      </c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  <c r="DR225" s="54"/>
      <c r="DS225" s="54"/>
      <c r="DT225" s="54"/>
      <c r="DU225" s="54"/>
      <c r="DV225" s="54"/>
      <c r="DW225" s="54"/>
      <c r="DX225" s="54"/>
      <c r="DY225" s="54"/>
      <c r="DZ225" s="54"/>
      <c r="EA225" s="54"/>
      <c r="EB225" s="54"/>
      <c r="EC225" s="54"/>
      <c r="ED225" s="54"/>
      <c r="EE225" s="54"/>
      <c r="EF225" s="54"/>
      <c r="EG225" s="54"/>
      <c r="EH225" s="54"/>
      <c r="EI225" s="54"/>
      <c r="EJ225" s="54"/>
      <c r="EK225" s="54"/>
      <c r="EL225" s="54"/>
      <c r="EM225" s="54"/>
      <c r="EN225" s="54"/>
      <c r="EO225" s="54"/>
      <c r="EP225" s="54"/>
      <c r="EQ225" s="54"/>
      <c r="ER225" s="54"/>
      <c r="ES225" s="54"/>
      <c r="ET225" s="54"/>
      <c r="EU225" s="54"/>
      <c r="EV225" s="54"/>
      <c r="EW225" s="54"/>
      <c r="EX225" s="54"/>
      <c r="EY225" s="54"/>
      <c r="EZ225" s="54"/>
      <c r="FA225" s="54"/>
      <c r="FB225" s="54"/>
      <c r="FC225" s="54"/>
      <c r="FD225" s="54"/>
      <c r="FE225" s="54"/>
      <c r="FF225" s="54"/>
      <c r="FG225" s="54"/>
      <c r="FH225" s="54"/>
      <c r="FI225" s="54"/>
      <c r="FJ225" s="54"/>
      <c r="FK225" s="54"/>
      <c r="FL225" s="54"/>
      <c r="FM225" s="54"/>
      <c r="FN225" s="54"/>
      <c r="FO225" s="54"/>
      <c r="FP225" s="54"/>
      <c r="FQ225" s="54"/>
      <c r="FR225" s="54"/>
      <c r="FS225" s="54"/>
      <c r="FT225" s="54"/>
      <c r="FU225" s="54"/>
      <c r="FV225" s="54"/>
      <c r="FW225" s="54"/>
      <c r="FX225" s="54"/>
      <c r="FY225" s="54"/>
      <c r="FZ225" s="54"/>
      <c r="GA225" s="54"/>
      <c r="GB225" s="54"/>
      <c r="GC225" s="54"/>
      <c r="GD225" s="54"/>
      <c r="GE225" s="54"/>
      <c r="GF225" s="54"/>
      <c r="GG225" s="54"/>
      <c r="GH225" s="54"/>
      <c r="GI225" s="54"/>
      <c r="GJ225" s="54"/>
      <c r="GK225" s="54"/>
      <c r="GL225" s="54"/>
      <c r="GM225" s="54"/>
      <c r="GN225" s="54"/>
      <c r="GO225" s="54"/>
      <c r="GP225" s="54"/>
      <c r="GQ225" s="54"/>
      <c r="GR225" s="54"/>
      <c r="GS225" s="54"/>
      <c r="GT225" s="54"/>
      <c r="GU225" s="54"/>
      <c r="GV225" s="54"/>
      <c r="GW225" s="54"/>
      <c r="GX225" s="54"/>
      <c r="GY225" s="54"/>
      <c r="GZ225" s="54"/>
      <c r="HA225" s="54"/>
      <c r="HB225" s="54"/>
      <c r="HC225" s="54"/>
      <c r="HD225" s="54"/>
      <c r="HE225" s="54"/>
      <c r="HF225" s="54"/>
      <c r="HG225" s="54"/>
      <c r="HH225" s="54"/>
      <c r="HI225" s="54"/>
      <c r="HJ225" s="54"/>
      <c r="HK225" s="54"/>
      <c r="HL225" s="54"/>
      <c r="HM225" s="54"/>
      <c r="HN225" s="54"/>
      <c r="HO225" s="54"/>
      <c r="HP225" s="54"/>
      <c r="HQ225" s="54"/>
      <c r="HR225" s="54"/>
      <c r="HS225" s="54"/>
      <c r="HT225" s="54"/>
      <c r="HU225" s="54"/>
      <c r="HV225" s="54"/>
      <c r="HW225" s="54"/>
      <c r="HX225" s="54"/>
      <c r="HY225" s="54"/>
      <c r="HZ225" s="54"/>
      <c r="IA225" s="54"/>
      <c r="IB225" s="54"/>
      <c r="IC225" s="54"/>
      <c r="ID225" s="54"/>
      <c r="IE225" s="54"/>
      <c r="IF225" s="54"/>
      <c r="IG225" s="54"/>
      <c r="IH225" s="54"/>
      <c r="II225" s="54"/>
      <c r="IJ225" s="54"/>
      <c r="IK225" s="54"/>
      <c r="IL225" s="54"/>
      <c r="IM225" s="54"/>
      <c r="IN225" s="54"/>
      <c r="IO225" s="54"/>
      <c r="IP225" s="54"/>
      <c r="IQ225" s="54"/>
      <c r="IR225" s="54"/>
      <c r="IS225" s="54"/>
      <c r="IT225" s="54"/>
      <c r="IU225" s="54"/>
      <c r="IV225" s="54"/>
      <c r="IW225" s="54"/>
      <c r="IX225" s="54"/>
      <c r="IY225" s="54"/>
      <c r="IZ225" s="54"/>
      <c r="JA225" s="54"/>
      <c r="JB225" s="54"/>
      <c r="JC225" s="54"/>
      <c r="JD225" s="54"/>
      <c r="JE225" s="54"/>
      <c r="JF225" s="54"/>
      <c r="JG225" s="54"/>
      <c r="JH225" s="54"/>
      <c r="JI225" s="54"/>
      <c r="JJ225" s="54"/>
      <c r="JK225" s="54"/>
      <c r="JL225" s="54"/>
      <c r="JM225" s="54"/>
      <c r="JN225" s="54"/>
      <c r="JO225" s="54"/>
      <c r="JP225" s="54"/>
      <c r="JQ225" s="54"/>
      <c r="JR225" s="54"/>
      <c r="JS225" s="54"/>
      <c r="JT225" s="54"/>
      <c r="JU225" s="54"/>
      <c r="JV225" s="54"/>
      <c r="JW225" s="54"/>
      <c r="JX225" s="54"/>
      <c r="JY225" s="54"/>
      <c r="JZ225" s="54"/>
      <c r="KA225" s="54"/>
      <c r="KB225" s="54"/>
      <c r="KC225" s="54"/>
      <c r="KD225" s="54"/>
      <c r="KE225" s="54"/>
      <c r="KF225" s="54"/>
      <c r="KG225" s="54"/>
      <c r="KH225" s="54"/>
      <c r="KI225" s="54"/>
      <c r="KJ225" s="54"/>
      <c r="KK225" s="54"/>
      <c r="KL225" s="54"/>
      <c r="KM225" s="54"/>
      <c r="KN225" s="54"/>
      <c r="KO225" s="54"/>
      <c r="KP225" s="54"/>
      <c r="KQ225" s="54"/>
      <c r="KR225" s="54"/>
      <c r="KS225" s="54"/>
      <c r="KT225" s="54"/>
      <c r="KU225" s="54"/>
      <c r="KV225" s="54"/>
      <c r="KW225" s="54"/>
      <c r="KX225" s="54"/>
      <c r="KY225" s="54"/>
      <c r="KZ225" s="54"/>
      <c r="LA225" s="54"/>
      <c r="LB225" s="54"/>
      <c r="LC225" s="54"/>
      <c r="LD225" s="54"/>
      <c r="LE225" s="54"/>
      <c r="LF225" s="54"/>
      <c r="LG225" s="54"/>
      <c r="LH225" s="54"/>
      <c r="LI225" s="54"/>
      <c r="LJ225" s="54"/>
      <c r="LK225" s="54"/>
      <c r="LL225" s="54"/>
      <c r="LM225" s="54"/>
      <c r="LN225" s="54"/>
      <c r="LO225" s="54"/>
      <c r="LP225" s="54"/>
      <c r="LQ225" s="54"/>
      <c r="LR225" s="54"/>
      <c r="LS225" s="54"/>
      <c r="LT225" s="54"/>
      <c r="LU225" s="54"/>
      <c r="LV225" s="54"/>
      <c r="LW225" s="54"/>
      <c r="LX225" s="54"/>
      <c r="LY225" s="54"/>
      <c r="LZ225" s="54"/>
      <c r="MA225" s="54"/>
      <c r="MB225" s="54"/>
      <c r="MC225" s="54"/>
      <c r="MD225" s="54"/>
      <c r="ME225" s="54"/>
      <c r="MF225" s="54"/>
      <c r="MG225" s="54"/>
      <c r="MH225" s="54"/>
      <c r="MI225" s="54"/>
      <c r="MJ225" s="54"/>
      <c r="MK225" s="54"/>
      <c r="ML225" s="54"/>
      <c r="MM225" s="54"/>
      <c r="MN225" s="54"/>
      <c r="MO225" s="54"/>
      <c r="MP225" s="54"/>
      <c r="MQ225" s="54"/>
      <c r="MR225" s="54"/>
      <c r="MS225" s="54"/>
      <c r="MT225" s="54"/>
      <c r="MU225" s="54"/>
      <c r="MV225" s="54"/>
      <c r="MW225" s="54"/>
      <c r="MX225" s="54"/>
      <c r="MY225" s="54"/>
      <c r="MZ225" s="54"/>
      <c r="NA225" s="54"/>
      <c r="NB225" s="54"/>
      <c r="NC225" s="54"/>
      <c r="ND225" s="54"/>
      <c r="NE225" s="54"/>
      <c r="NF225" s="54"/>
      <c r="NG225" s="54"/>
      <c r="NH225" s="54"/>
      <c r="NI225" s="54"/>
      <c r="NJ225" s="54"/>
      <c r="NK225" s="54"/>
      <c r="NL225" s="54"/>
      <c r="NM225" s="54"/>
      <c r="NN225" s="54"/>
      <c r="NO225" s="54"/>
      <c r="NP225" s="54"/>
      <c r="NQ225" s="54"/>
      <c r="NR225" s="54"/>
      <c r="NS225" s="54"/>
      <c r="NT225" s="54"/>
      <c r="NU225" s="54"/>
      <c r="NV225" s="54"/>
      <c r="NW225" s="54"/>
      <c r="NX225" s="54"/>
      <c r="NY225" s="54"/>
      <c r="NZ225" s="54"/>
      <c r="OA225" s="54"/>
      <c r="OB225" s="54"/>
      <c r="OC225" s="54"/>
      <c r="OD225" s="54"/>
      <c r="OE225" s="54"/>
      <c r="OF225" s="54"/>
      <c r="OG225" s="54"/>
      <c r="OH225" s="54"/>
      <c r="OI225" s="54"/>
      <c r="OJ225" s="54"/>
      <c r="OK225" s="54"/>
      <c r="OL225" s="54"/>
      <c r="OM225" s="54"/>
      <c r="ON225" s="54"/>
      <c r="OO225" s="54"/>
      <c r="OP225" s="54"/>
      <c r="OQ225" s="54"/>
      <c r="OR225" s="54"/>
      <c r="OS225" s="54"/>
      <c r="OT225" s="54"/>
      <c r="OU225" s="54"/>
      <c r="OV225" s="54"/>
      <c r="OW225" s="54"/>
      <c r="OX225" s="54"/>
      <c r="OY225" s="54"/>
      <c r="OZ225" s="54"/>
      <c r="PA225" s="54"/>
      <c r="PB225" s="54"/>
      <c r="PC225" s="54"/>
      <c r="PD225" s="54"/>
      <c r="PE225" s="54"/>
      <c r="PF225" s="54"/>
      <c r="PG225" s="54"/>
      <c r="PH225" s="54"/>
      <c r="PI225" s="54"/>
      <c r="PJ225" s="54"/>
      <c r="PK225" s="54"/>
      <c r="PL225" s="54"/>
      <c r="PM225" s="54"/>
      <c r="PN225" s="54"/>
      <c r="PO225" s="54"/>
      <c r="PP225" s="54"/>
      <c r="PQ225" s="54"/>
      <c r="PR225" s="54"/>
      <c r="PS225" s="54"/>
      <c r="PT225" s="54"/>
      <c r="PU225" s="54"/>
      <c r="PV225" s="54"/>
      <c r="PW225" s="54"/>
      <c r="PX225" s="54"/>
      <c r="PY225" s="54"/>
      <c r="PZ225" s="54"/>
      <c r="QA225" s="54"/>
      <c r="QB225" s="54"/>
      <c r="QC225" s="54"/>
      <c r="QD225" s="54"/>
      <c r="QE225" s="54"/>
      <c r="QF225" s="54"/>
      <c r="QG225" s="54"/>
      <c r="QH225" s="54"/>
      <c r="QI225" s="54"/>
      <c r="QJ225" s="54"/>
      <c r="QK225" s="54"/>
      <c r="QL225" s="54"/>
      <c r="QM225" s="54"/>
      <c r="QN225" s="54"/>
      <c r="QO225" s="54"/>
      <c r="QP225" s="54"/>
      <c r="QQ225" s="54"/>
      <c r="QR225" s="54"/>
      <c r="QS225" s="54"/>
      <c r="QT225" s="54"/>
      <c r="QU225" s="54"/>
      <c r="QV225" s="54"/>
      <c r="QW225" s="54"/>
      <c r="QX225" s="54"/>
      <c r="QY225" s="54"/>
      <c r="QZ225" s="54"/>
      <c r="RA225" s="54"/>
      <c r="RB225" s="54"/>
      <c r="RC225" s="54"/>
      <c r="RD225" s="54"/>
      <c r="RE225" s="54"/>
      <c r="RF225" s="54"/>
      <c r="RG225" s="54"/>
      <c r="RH225" s="54"/>
      <c r="RI225" s="54"/>
      <c r="RJ225" s="54"/>
      <c r="RK225" s="54"/>
      <c r="RL225" s="54"/>
      <c r="RM225" s="54"/>
      <c r="RN225" s="54"/>
      <c r="RO225" s="54"/>
      <c r="RP225" s="54"/>
      <c r="RQ225" s="54"/>
      <c r="RR225" s="54"/>
      <c r="RS225" s="54"/>
      <c r="RT225" s="54"/>
      <c r="RU225" s="54"/>
      <c r="RV225" s="54"/>
      <c r="RW225" s="54"/>
      <c r="RX225" s="54"/>
      <c r="RY225" s="54"/>
      <c r="RZ225" s="54"/>
      <c r="SA225" s="54"/>
      <c r="SB225" s="54"/>
      <c r="SC225" s="54"/>
      <c r="SD225" s="54"/>
      <c r="SE225" s="54"/>
      <c r="SF225" s="54"/>
      <c r="SG225" s="54"/>
      <c r="SH225" s="54"/>
      <c r="SI225" s="54"/>
      <c r="SJ225" s="54"/>
      <c r="SK225" s="54"/>
      <c r="SL225" s="54"/>
      <c r="SM225" s="54"/>
      <c r="SN225" s="54"/>
      <c r="SO225" s="54"/>
      <c r="SP225" s="54"/>
      <c r="SQ225" s="54"/>
      <c r="SR225" s="54"/>
      <c r="SS225" s="54"/>
      <c r="ST225" s="54"/>
      <c r="SU225" s="54"/>
      <c r="SV225" s="54"/>
      <c r="SW225" s="54"/>
      <c r="SX225" s="54"/>
      <c r="SY225" s="54"/>
      <c r="SZ225" s="54"/>
      <c r="TA225" s="54"/>
      <c r="TB225" s="54"/>
      <c r="TC225" s="54"/>
      <c r="TD225" s="54"/>
      <c r="TE225" s="54"/>
      <c r="TF225" s="54"/>
      <c r="TG225" s="54"/>
      <c r="TH225" s="54"/>
      <c r="TI225" s="54"/>
      <c r="TJ225" s="54"/>
      <c r="TK225" s="54"/>
      <c r="TL225" s="54"/>
      <c r="TM225" s="54"/>
      <c r="TN225" s="54"/>
      <c r="TO225" s="54"/>
      <c r="TP225" s="54"/>
      <c r="TQ225" s="54"/>
      <c r="TR225" s="54"/>
      <c r="TS225" s="54"/>
      <c r="TT225" s="54"/>
      <c r="TU225" s="54"/>
      <c r="TV225" s="54"/>
      <c r="TW225" s="54"/>
      <c r="TX225" s="54"/>
      <c r="TY225" s="54"/>
      <c r="TZ225" s="54"/>
      <c r="UA225" s="54"/>
      <c r="UB225" s="54"/>
      <c r="UC225" s="54"/>
      <c r="UD225" s="54"/>
      <c r="UE225" s="54"/>
      <c r="UF225" s="54"/>
      <c r="UG225" s="54"/>
      <c r="UH225" s="54"/>
      <c r="UI225" s="54"/>
      <c r="UJ225" s="54"/>
      <c r="UK225" s="54"/>
      <c r="UL225" s="54"/>
      <c r="UM225" s="54"/>
      <c r="UN225" s="54"/>
      <c r="UO225" s="54"/>
      <c r="UP225" s="54"/>
      <c r="UQ225" s="54"/>
      <c r="UR225" s="54"/>
      <c r="US225" s="54"/>
      <c r="UT225" s="54"/>
      <c r="UU225" s="54"/>
      <c r="UV225" s="54"/>
      <c r="UW225" s="54"/>
      <c r="UX225" s="54"/>
      <c r="UY225" s="54"/>
      <c r="UZ225" s="54"/>
      <c r="VA225" s="54"/>
      <c r="VB225" s="54"/>
      <c r="VC225" s="54"/>
      <c r="VD225" s="54"/>
      <c r="VE225" s="54"/>
      <c r="VF225" s="54"/>
      <c r="VG225" s="54"/>
      <c r="VH225" s="54"/>
      <c r="VI225" s="54"/>
      <c r="VJ225" s="54"/>
      <c r="VK225" s="54"/>
      <c r="VL225" s="54"/>
      <c r="VM225" s="54"/>
      <c r="VN225" s="54"/>
      <c r="VO225" s="54"/>
      <c r="VP225" s="54"/>
      <c r="VQ225" s="54"/>
      <c r="VR225" s="54"/>
      <c r="VS225" s="54"/>
      <c r="VT225" s="54"/>
      <c r="VU225" s="54"/>
      <c r="VV225" s="54"/>
      <c r="VW225" s="54"/>
      <c r="VX225" s="54"/>
      <c r="VY225" s="54"/>
      <c r="VZ225" s="54"/>
      <c r="WA225" s="54"/>
      <c r="WB225" s="54"/>
      <c r="WC225" s="54"/>
      <c r="WD225" s="54"/>
      <c r="WE225" s="54"/>
      <c r="WF225" s="54"/>
      <c r="WG225" s="54"/>
      <c r="WH225" s="54"/>
      <c r="WI225" s="54"/>
      <c r="WJ225" s="54"/>
      <c r="WK225" s="54"/>
      <c r="WL225" s="54"/>
      <c r="WM225" s="54"/>
      <c r="WN225" s="54"/>
      <c r="WO225" s="54"/>
      <c r="WP225" s="54"/>
      <c r="WQ225" s="54"/>
      <c r="WR225" s="54"/>
      <c r="WS225" s="54"/>
      <c r="WT225" s="54"/>
      <c r="WU225" s="54"/>
      <c r="WV225" s="54"/>
      <c r="WW225" s="54"/>
      <c r="WX225" s="54"/>
      <c r="WY225" s="54"/>
      <c r="WZ225" s="54"/>
      <c r="XA225" s="54"/>
      <c r="XB225" s="54"/>
      <c r="XC225" s="54"/>
      <c r="XD225" s="54"/>
      <c r="XE225" s="54"/>
      <c r="XF225" s="54"/>
      <c r="XG225" s="54"/>
      <c r="XH225" s="54"/>
      <c r="XI225" s="54"/>
      <c r="XJ225" s="54"/>
      <c r="XK225" s="54"/>
      <c r="XL225" s="54"/>
      <c r="XM225" s="54"/>
      <c r="XN225" s="54"/>
      <c r="XO225" s="54"/>
      <c r="XP225" s="54"/>
      <c r="XQ225" s="54"/>
      <c r="XR225" s="54"/>
      <c r="XS225" s="54"/>
      <c r="XT225" s="54"/>
      <c r="XU225" s="54"/>
      <c r="XV225" s="54"/>
      <c r="XW225" s="54"/>
      <c r="XX225" s="54"/>
      <c r="XY225" s="54"/>
      <c r="XZ225" s="54"/>
      <c r="YA225" s="54"/>
      <c r="YB225" s="54"/>
      <c r="YC225" s="54"/>
      <c r="YD225" s="54"/>
      <c r="YE225" s="54"/>
      <c r="YF225" s="54"/>
      <c r="YG225" s="54"/>
      <c r="YH225" s="54"/>
      <c r="YI225" s="54"/>
      <c r="YJ225" s="54"/>
      <c r="YK225" s="54"/>
      <c r="YL225" s="54"/>
      <c r="YM225" s="54"/>
      <c r="YN225" s="54"/>
      <c r="YO225" s="54"/>
      <c r="YP225" s="54"/>
      <c r="YQ225" s="54"/>
      <c r="YR225" s="54"/>
      <c r="YS225" s="54"/>
      <c r="YT225" s="54"/>
      <c r="YU225" s="54"/>
      <c r="YV225" s="54"/>
      <c r="YW225" s="54"/>
      <c r="YX225" s="54"/>
      <c r="YY225" s="54"/>
      <c r="YZ225" s="54"/>
      <c r="ZA225" s="54"/>
      <c r="ZB225" s="54"/>
      <c r="ZC225" s="54"/>
      <c r="ZD225" s="54"/>
      <c r="ZE225" s="54"/>
      <c r="ZF225" s="54"/>
      <c r="ZG225" s="54"/>
      <c r="ZH225" s="54"/>
      <c r="ZI225" s="54"/>
      <c r="ZJ225" s="54"/>
      <c r="ZK225" s="54"/>
      <c r="ZL225" s="54"/>
      <c r="ZM225" s="54"/>
      <c r="ZN225" s="54"/>
      <c r="ZO225" s="54"/>
      <c r="ZP225" s="54"/>
      <c r="ZQ225" s="54"/>
      <c r="ZR225" s="54"/>
      <c r="ZS225" s="54"/>
      <c r="ZT225" s="54"/>
      <c r="ZU225" s="54"/>
      <c r="ZV225" s="54"/>
      <c r="ZW225" s="54"/>
      <c r="ZX225" s="54"/>
      <c r="ZY225" s="54"/>
      <c r="ZZ225" s="54"/>
      <c r="AAA225" s="54"/>
      <c r="AAB225" s="54"/>
      <c r="AAC225" s="54"/>
      <c r="AAD225" s="54"/>
      <c r="AAE225" s="54"/>
      <c r="AAF225" s="54"/>
      <c r="AAG225" s="54"/>
      <c r="AAH225" s="54"/>
      <c r="AAI225" s="54"/>
      <c r="AAJ225" s="54"/>
      <c r="AAK225" s="54"/>
      <c r="AAL225" s="54"/>
      <c r="AAM225" s="54"/>
      <c r="AAN225" s="54"/>
      <c r="AAO225" s="54"/>
      <c r="AAP225" s="54"/>
      <c r="AAQ225" s="54"/>
      <c r="AAR225" s="54"/>
      <c r="AAS225" s="54"/>
      <c r="AAT225" s="54"/>
      <c r="AAU225" s="54"/>
      <c r="AAV225" s="54"/>
      <c r="AAW225" s="54"/>
      <c r="AAX225" s="54"/>
      <c r="AAY225" s="54"/>
      <c r="AAZ225" s="54"/>
      <c r="ABA225" s="54"/>
      <c r="ABB225" s="54"/>
      <c r="ABC225" s="54"/>
      <c r="ABD225" s="54"/>
      <c r="ABE225" s="54"/>
      <c r="ABF225" s="54"/>
      <c r="ABG225" s="54"/>
      <c r="ABH225" s="54"/>
      <c r="ABI225" s="54"/>
      <c r="ABJ225" s="54"/>
      <c r="ABK225" s="54"/>
      <c r="ABL225" s="54"/>
      <c r="ABM225" s="54"/>
      <c r="ABN225" s="54"/>
      <c r="ABO225" s="54"/>
      <c r="ABP225" s="54"/>
      <c r="ABQ225" s="54"/>
      <c r="ABR225" s="54"/>
      <c r="ABS225" s="54"/>
      <c r="ABT225" s="54"/>
      <c r="ABU225" s="54"/>
      <c r="ABV225" s="54"/>
      <c r="ABW225" s="54"/>
      <c r="ABX225" s="54"/>
      <c r="ABY225" s="54"/>
      <c r="ABZ225" s="54"/>
      <c r="ACA225" s="54"/>
      <c r="ACB225" s="54"/>
      <c r="ACC225" s="54"/>
      <c r="ACD225" s="54"/>
      <c r="ACE225" s="54"/>
      <c r="ACF225" s="54"/>
      <c r="ACG225" s="54"/>
      <c r="ACH225" s="54"/>
      <c r="ACI225" s="54"/>
      <c r="ACJ225" s="54"/>
      <c r="ACK225" s="54"/>
      <c r="ACL225" s="54"/>
      <c r="ACM225" s="54"/>
      <c r="ACN225" s="54"/>
      <c r="ACO225" s="54"/>
      <c r="ACP225" s="54"/>
      <c r="ACQ225" s="54"/>
      <c r="ACR225" s="54"/>
      <c r="ACS225" s="54"/>
      <c r="ACT225" s="54"/>
      <c r="ACU225" s="54"/>
      <c r="ACV225" s="54"/>
      <c r="ACW225" s="54"/>
      <c r="ACX225" s="54"/>
      <c r="ACY225" s="54"/>
      <c r="ACZ225" s="54"/>
      <c r="ADA225" s="54"/>
      <c r="ADB225" s="54"/>
      <c r="ADC225" s="54"/>
      <c r="ADD225" s="54"/>
      <c r="ADE225" s="54"/>
      <c r="ADF225" s="54"/>
      <c r="ADG225" s="54"/>
      <c r="ADH225" s="54"/>
      <c r="ADI225" s="54"/>
      <c r="ADJ225" s="54"/>
      <c r="ADK225" s="54"/>
      <c r="ADL225" s="54"/>
      <c r="ADM225" s="54"/>
      <c r="ADN225" s="54"/>
      <c r="ADO225" s="54"/>
      <c r="ADP225" s="54"/>
      <c r="ADQ225" s="54"/>
      <c r="ADR225" s="54"/>
      <c r="ADS225" s="54"/>
      <c r="ADT225" s="54"/>
      <c r="ADU225" s="54"/>
      <c r="ADV225" s="54"/>
      <c r="ADW225" s="54"/>
      <c r="ADX225" s="54"/>
      <c r="ADY225" s="54"/>
      <c r="ADZ225" s="54"/>
      <c r="AEA225" s="54"/>
      <c r="AEB225" s="54"/>
      <c r="AEC225" s="54"/>
      <c r="AED225" s="54"/>
      <c r="AEE225" s="54"/>
      <c r="AEF225" s="54"/>
      <c r="AEG225" s="54"/>
      <c r="AEH225" s="54"/>
      <c r="AEI225" s="54"/>
      <c r="AEJ225" s="54"/>
      <c r="AEK225" s="54"/>
      <c r="AEL225" s="54"/>
      <c r="AEM225" s="54"/>
      <c r="AEN225" s="54"/>
      <c r="AEO225" s="54"/>
      <c r="AEP225" s="54"/>
      <c r="AEQ225" s="54"/>
      <c r="AER225" s="54"/>
      <c r="AES225" s="54"/>
      <c r="AET225" s="54"/>
      <c r="AEU225" s="54"/>
      <c r="AEV225" s="54"/>
      <c r="AEW225" s="54"/>
      <c r="AEX225" s="54"/>
      <c r="AEY225" s="54"/>
      <c r="AEZ225" s="54"/>
      <c r="AFA225" s="54"/>
      <c r="AFB225" s="54"/>
      <c r="AFC225" s="54"/>
      <c r="AFD225" s="54"/>
      <c r="AFE225" s="54"/>
      <c r="AFF225" s="54"/>
      <c r="AFG225" s="54"/>
      <c r="AFH225" s="54"/>
      <c r="AFI225" s="54"/>
      <c r="AFJ225" s="54"/>
      <c r="AFK225" s="54"/>
      <c r="AFL225" s="54"/>
      <c r="AFM225" s="54"/>
      <c r="AFN225" s="54"/>
      <c r="AFO225" s="54"/>
      <c r="AFP225" s="54"/>
      <c r="AFQ225" s="54"/>
      <c r="AFR225" s="54"/>
      <c r="AFS225" s="54"/>
      <c r="AFT225" s="54"/>
      <c r="AFU225" s="54"/>
      <c r="AFV225" s="54"/>
      <c r="AFW225" s="54"/>
      <c r="AFX225" s="54"/>
      <c r="AFY225" s="54"/>
      <c r="AFZ225" s="54"/>
      <c r="AGA225" s="54"/>
      <c r="AGB225" s="54"/>
      <c r="AGC225" s="54"/>
      <c r="AGD225" s="54"/>
      <c r="AGE225" s="54"/>
      <c r="AGF225" s="54"/>
      <c r="AGG225" s="54"/>
      <c r="AGH225" s="54"/>
      <c r="AGI225" s="54"/>
      <c r="AGJ225" s="54"/>
      <c r="AGK225" s="54"/>
      <c r="AGL225" s="54"/>
      <c r="AGM225" s="54"/>
      <c r="AGN225" s="54"/>
      <c r="AGO225" s="54"/>
      <c r="AGP225" s="54"/>
      <c r="AGQ225" s="54"/>
      <c r="AGR225" s="54"/>
      <c r="AGS225" s="54"/>
      <c r="AGT225" s="54"/>
      <c r="AGU225" s="54"/>
      <c r="AGV225" s="54"/>
      <c r="AGW225" s="54"/>
      <c r="AGX225" s="54"/>
      <c r="AGY225" s="54"/>
      <c r="AGZ225" s="54"/>
      <c r="AHA225" s="54"/>
      <c r="AHB225" s="54"/>
      <c r="AHC225" s="54"/>
      <c r="AHD225" s="54"/>
      <c r="AHE225" s="54"/>
      <c r="AHF225" s="54"/>
      <c r="AHG225" s="54"/>
      <c r="AHH225" s="54"/>
      <c r="AHI225" s="54"/>
      <c r="AHJ225" s="54"/>
      <c r="AHK225" s="54"/>
      <c r="AHL225" s="54"/>
      <c r="AHM225" s="54"/>
      <c r="AHN225" s="54"/>
      <c r="AHO225" s="54"/>
      <c r="AHP225" s="54"/>
      <c r="AHQ225" s="54"/>
      <c r="AHR225" s="54"/>
      <c r="AHS225" s="54"/>
      <c r="AHT225" s="54"/>
      <c r="AHU225" s="54"/>
      <c r="AHV225" s="54"/>
      <c r="AHW225" s="54"/>
      <c r="AHX225" s="54"/>
      <c r="AHY225" s="54"/>
      <c r="AHZ225" s="54"/>
      <c r="AIA225" s="54"/>
      <c r="AIB225" s="54"/>
      <c r="AIC225" s="54"/>
      <c r="AID225" s="54"/>
      <c r="AIE225" s="54"/>
      <c r="AIF225" s="54"/>
      <c r="AIG225" s="54"/>
      <c r="AIH225" s="54"/>
      <c r="AII225" s="54"/>
      <c r="AIJ225" s="54"/>
      <c r="AIK225" s="54"/>
      <c r="AIL225" s="54"/>
      <c r="AIM225" s="54"/>
      <c r="AIN225" s="54"/>
      <c r="AIO225" s="54"/>
      <c r="AIP225" s="54"/>
      <c r="AIQ225" s="54"/>
      <c r="AIR225" s="54"/>
      <c r="AIS225" s="54"/>
      <c r="AIT225" s="54"/>
      <c r="AIU225" s="54"/>
      <c r="AIV225" s="54"/>
      <c r="AIW225" s="54"/>
      <c r="AIX225" s="54"/>
      <c r="AIY225" s="54"/>
      <c r="AIZ225" s="54"/>
      <c r="AJA225" s="54"/>
      <c r="AJB225" s="54"/>
      <c r="AJC225" s="54"/>
      <c r="AJD225" s="54"/>
      <c r="AJE225" s="54"/>
      <c r="AJF225" s="54"/>
      <c r="AJG225" s="54"/>
      <c r="AJH225" s="54"/>
      <c r="AJI225" s="54"/>
      <c r="AJJ225" s="54"/>
      <c r="AJK225" s="54"/>
      <c r="AJL225" s="54"/>
      <c r="AJM225" s="54"/>
      <c r="AJN225" s="54"/>
      <c r="AJO225" s="54"/>
      <c r="AJP225" s="54"/>
      <c r="AJQ225" s="54"/>
      <c r="AJR225" s="54"/>
      <c r="AJS225" s="54"/>
      <c r="AJT225" s="54"/>
      <c r="AJU225" s="54"/>
      <c r="AJV225" s="54"/>
      <c r="AJW225" s="54"/>
      <c r="AJX225" s="54"/>
      <c r="AJY225" s="54"/>
      <c r="AJZ225" s="54"/>
      <c r="AKA225" s="54"/>
      <c r="AKB225" s="54"/>
      <c r="AKC225" s="54"/>
      <c r="AKD225" s="54"/>
      <c r="AKE225" s="54"/>
      <c r="AKF225" s="54"/>
      <c r="AKG225" s="54"/>
      <c r="AKH225" s="54"/>
      <c r="AKI225" s="54"/>
      <c r="AKJ225" s="54"/>
      <c r="AKK225" s="54"/>
      <c r="AKL225" s="54"/>
      <c r="AKM225" s="54"/>
      <c r="AKN225" s="54"/>
      <c r="AKO225" s="54"/>
      <c r="AKP225" s="54"/>
      <c r="AKQ225" s="54"/>
      <c r="AKR225" s="54"/>
      <c r="AKS225" s="54"/>
      <c r="AKT225" s="54"/>
      <c r="AKU225" s="54"/>
      <c r="AKV225" s="54"/>
      <c r="AKW225" s="54"/>
      <c r="AKX225" s="54"/>
      <c r="AKY225" s="54"/>
      <c r="AKZ225" s="54"/>
      <c r="ALA225" s="54"/>
      <c r="ALB225" s="54"/>
      <c r="ALC225" s="54"/>
      <c r="ALD225" s="54"/>
      <c r="ALE225" s="54"/>
      <c r="ALF225" s="54"/>
      <c r="ALG225" s="54"/>
      <c r="ALH225" s="54"/>
      <c r="ALI225" s="54"/>
      <c r="ALJ225" s="54"/>
      <c r="ALK225" s="54"/>
      <c r="ALL225" s="54"/>
      <c r="ALM225" s="54"/>
      <c r="ALN225" s="54"/>
      <c r="ALO225" s="54"/>
      <c r="ALP225" s="54"/>
      <c r="ALQ225" s="54"/>
    </row>
    <row r="226">
      <c r="A226" s="78">
        <v>41771.0</v>
      </c>
      <c r="B226" s="46" t="s">
        <v>62</v>
      </c>
      <c r="C226" s="9">
        <v>4.0</v>
      </c>
      <c r="E226" s="9">
        <v>2.0</v>
      </c>
      <c r="G226" s="9" t="s">
        <v>160</v>
      </c>
      <c r="H226" s="9" t="s">
        <v>160</v>
      </c>
      <c r="K226" s="9" t="s">
        <v>161</v>
      </c>
      <c r="M226" s="9" t="s">
        <v>161</v>
      </c>
      <c r="N226" s="9" t="s">
        <v>161</v>
      </c>
      <c r="O226" s="9" t="s">
        <v>161</v>
      </c>
      <c r="T226" s="9" t="s">
        <v>160</v>
      </c>
      <c r="X226" s="9" t="s">
        <v>160</v>
      </c>
      <c r="Y226" s="9" t="s">
        <v>160</v>
      </c>
      <c r="AC226" s="9" t="s">
        <v>161</v>
      </c>
      <c r="AO226">
        <f t="shared" ref="AO226:AO246" si="26">COUNTA(G226:AN226)</f>
        <v>10</v>
      </c>
      <c r="AP226">
        <f t="shared" ref="AP226:AP246" si="27">(COUNTIF(G226:AN226,"V"))</f>
        <v>5</v>
      </c>
      <c r="AS226" s="48">
        <f t="shared" si="4"/>
        <v>6</v>
      </c>
    </row>
    <row r="227">
      <c r="A227" s="78">
        <v>41778.0</v>
      </c>
      <c r="C227" s="9">
        <v>7.0</v>
      </c>
      <c r="E227" s="9">
        <v>3.0</v>
      </c>
      <c r="H227" s="9" t="s">
        <v>161</v>
      </c>
      <c r="K227" s="9" t="s">
        <v>160</v>
      </c>
      <c r="M227" s="9" t="s">
        <v>160</v>
      </c>
      <c r="O227" s="9" t="s">
        <v>161</v>
      </c>
      <c r="T227" s="9" t="s">
        <v>160</v>
      </c>
      <c r="V227" s="9" t="s">
        <v>160</v>
      </c>
      <c r="X227" s="9" t="s">
        <v>160</v>
      </c>
      <c r="Y227" s="9" t="s">
        <v>161</v>
      </c>
      <c r="AC227" s="9" t="s">
        <v>161</v>
      </c>
      <c r="AD227" s="9" t="s">
        <v>161</v>
      </c>
      <c r="AO227">
        <f t="shared" si="26"/>
        <v>10</v>
      </c>
      <c r="AP227">
        <f t="shared" si="27"/>
        <v>5</v>
      </c>
      <c r="AS227" s="48">
        <f t="shared" si="4"/>
        <v>10</v>
      </c>
      <c r="AZ227" s="35">
        <v>20.0</v>
      </c>
      <c r="BA227" s="35">
        <v>23.0</v>
      </c>
      <c r="BB227" s="35">
        <v>7.0</v>
      </c>
      <c r="BC227" s="35">
        <v>0.0</v>
      </c>
      <c r="BD227" s="35">
        <v>33.0</v>
      </c>
      <c r="BE227" s="35">
        <v>0.0</v>
      </c>
      <c r="BF227" s="35">
        <v>17.0</v>
      </c>
      <c r="BG227" s="35">
        <v>22.0</v>
      </c>
      <c r="BH227" s="35">
        <v>6.0</v>
      </c>
      <c r="BI227" s="35">
        <v>0.0</v>
      </c>
      <c r="BJ227" s="35">
        <v>0.0</v>
      </c>
      <c r="BK227" s="35">
        <v>0.0</v>
      </c>
      <c r="BL227" s="35">
        <v>0.0</v>
      </c>
      <c r="BM227" s="35">
        <v>30.0</v>
      </c>
      <c r="BN227" s="35">
        <v>13.0</v>
      </c>
      <c r="BO227" s="35">
        <v>26.0</v>
      </c>
      <c r="BP227" s="35">
        <v>0.0</v>
      </c>
      <c r="BQ227" s="35">
        <v>26.0</v>
      </c>
      <c r="BR227" s="35">
        <v>27.0</v>
      </c>
      <c r="BS227" s="35">
        <v>0.0</v>
      </c>
      <c r="BT227" s="35">
        <v>0.0</v>
      </c>
      <c r="BU227" s="35">
        <v>0.0</v>
      </c>
      <c r="BV227" s="35">
        <v>7.0</v>
      </c>
      <c r="BW227" s="35">
        <v>17.0</v>
      </c>
      <c r="BX227" s="35">
        <v>0.0</v>
      </c>
      <c r="BY227" s="35">
        <v>3.0</v>
      </c>
      <c r="BZ227" s="35">
        <v>0.0</v>
      </c>
      <c r="CA227" s="35">
        <v>0.0</v>
      </c>
      <c r="CB227" s="35">
        <v>0.0</v>
      </c>
      <c r="CC227" s="35">
        <v>0.0</v>
      </c>
    </row>
    <row r="228">
      <c r="A228" s="78">
        <v>41785.0</v>
      </c>
      <c r="C228" s="9">
        <v>3.0</v>
      </c>
      <c r="E228" s="9">
        <v>2.0</v>
      </c>
      <c r="H228" s="9" t="s">
        <v>160</v>
      </c>
      <c r="K228" s="9" t="s">
        <v>161</v>
      </c>
      <c r="O228" s="9" t="s">
        <v>161</v>
      </c>
      <c r="T228" s="9" t="s">
        <v>160</v>
      </c>
      <c r="V228" s="9" t="s">
        <v>160</v>
      </c>
      <c r="W228" s="9" t="s">
        <v>161</v>
      </c>
      <c r="X228" s="9" t="s">
        <v>161</v>
      </c>
      <c r="AD228" s="9" t="s">
        <v>160</v>
      </c>
      <c r="AK228" s="9" t="s">
        <v>160</v>
      </c>
      <c r="AL228" s="9" t="s">
        <v>161</v>
      </c>
      <c r="AO228">
        <f t="shared" si="26"/>
        <v>10</v>
      </c>
      <c r="AP228">
        <f t="shared" si="27"/>
        <v>5</v>
      </c>
      <c r="AS228" s="48">
        <f t="shared" si="4"/>
        <v>5</v>
      </c>
    </row>
    <row r="229">
      <c r="A229" s="78">
        <v>41799.0</v>
      </c>
      <c r="C229" s="9">
        <v>5.0</v>
      </c>
      <c r="E229" s="9">
        <v>4.0</v>
      </c>
      <c r="G229" s="9" t="s">
        <v>161</v>
      </c>
      <c r="H229" s="9" t="s">
        <v>161</v>
      </c>
      <c r="K229" s="9" t="s">
        <v>160</v>
      </c>
      <c r="M229" s="9" t="s">
        <v>161</v>
      </c>
      <c r="O229" s="9" t="s">
        <v>161</v>
      </c>
      <c r="T229" s="9" t="s">
        <v>161</v>
      </c>
      <c r="U229" s="9" t="s">
        <v>160</v>
      </c>
      <c r="AC229" s="9" t="s">
        <v>160</v>
      </c>
      <c r="AD229" s="9" t="s">
        <v>160</v>
      </c>
      <c r="AK229" s="9" t="s">
        <v>160</v>
      </c>
      <c r="AO229">
        <f t="shared" si="26"/>
        <v>10</v>
      </c>
      <c r="AP229">
        <f t="shared" si="27"/>
        <v>5</v>
      </c>
      <c r="AS229" s="48">
        <f t="shared" si="4"/>
        <v>9</v>
      </c>
    </row>
    <row r="230">
      <c r="A230" s="78">
        <v>41806.0</v>
      </c>
      <c r="C230" s="9">
        <v>5.0</v>
      </c>
      <c r="E230" s="9">
        <v>5.0</v>
      </c>
      <c r="H230" s="9" t="s">
        <v>162</v>
      </c>
      <c r="K230" s="9" t="s">
        <v>162</v>
      </c>
      <c r="M230" s="9" t="s">
        <v>162</v>
      </c>
      <c r="O230" s="9" t="s">
        <v>162</v>
      </c>
      <c r="T230" s="9" t="s">
        <v>162</v>
      </c>
      <c r="U230" s="9" t="s">
        <v>162</v>
      </c>
      <c r="V230" s="9" t="s">
        <v>162</v>
      </c>
      <c r="X230" s="9" t="s">
        <v>162</v>
      </c>
      <c r="Y230" s="9" t="s">
        <v>162</v>
      </c>
      <c r="AD230" s="9" t="s">
        <v>162</v>
      </c>
      <c r="AO230">
        <f t="shared" si="26"/>
        <v>10</v>
      </c>
      <c r="AP230">
        <f t="shared" si="27"/>
        <v>0</v>
      </c>
      <c r="AS230" s="48">
        <f t="shared" si="4"/>
        <v>10</v>
      </c>
    </row>
    <row r="231">
      <c r="A231" s="78">
        <v>41813.0</v>
      </c>
      <c r="C231" s="9">
        <v>6.0</v>
      </c>
      <c r="E231" s="9">
        <v>5.0</v>
      </c>
      <c r="H231" s="9" t="s">
        <v>161</v>
      </c>
      <c r="K231" s="9" t="s">
        <v>161</v>
      </c>
      <c r="N231" s="9" t="s">
        <v>160</v>
      </c>
      <c r="O231" s="9" t="s">
        <v>161</v>
      </c>
      <c r="T231" s="9" t="s">
        <v>160</v>
      </c>
      <c r="U231" s="9" t="s">
        <v>160</v>
      </c>
      <c r="V231" s="9" t="s">
        <v>160</v>
      </c>
      <c r="X231" s="9" t="s">
        <v>160</v>
      </c>
      <c r="Y231" s="9" t="s">
        <v>161</v>
      </c>
      <c r="AD231" s="9" t="s">
        <v>161</v>
      </c>
      <c r="AO231">
        <f t="shared" si="26"/>
        <v>10</v>
      </c>
      <c r="AP231">
        <f t="shared" si="27"/>
        <v>5</v>
      </c>
      <c r="AS231" s="48">
        <f t="shared" si="4"/>
        <v>11</v>
      </c>
    </row>
    <row r="232">
      <c r="A232" s="78">
        <v>41820.0</v>
      </c>
      <c r="C232" s="9">
        <v>2.0</v>
      </c>
      <c r="E232" s="9">
        <v>2.0</v>
      </c>
      <c r="G232" s="9" t="s">
        <v>162</v>
      </c>
      <c r="H232" s="9" t="s">
        <v>162</v>
      </c>
      <c r="K232" s="9" t="s">
        <v>162</v>
      </c>
      <c r="O232" s="9" t="s">
        <v>162</v>
      </c>
      <c r="T232" s="9" t="s">
        <v>162</v>
      </c>
      <c r="V232" s="9" t="s">
        <v>162</v>
      </c>
      <c r="X232" s="9" t="s">
        <v>162</v>
      </c>
      <c r="Y232" s="9" t="s">
        <v>162</v>
      </c>
      <c r="AC232" s="9" t="s">
        <v>162</v>
      </c>
      <c r="AD232" s="9" t="s">
        <v>162</v>
      </c>
      <c r="AO232">
        <f t="shared" si="26"/>
        <v>10</v>
      </c>
      <c r="AP232">
        <f t="shared" si="27"/>
        <v>0</v>
      </c>
      <c r="AS232" s="48">
        <f t="shared" si="4"/>
        <v>4</v>
      </c>
    </row>
    <row r="233">
      <c r="A233" s="78">
        <v>41827.0</v>
      </c>
      <c r="C233" s="9">
        <v>7.0</v>
      </c>
      <c r="E233" s="9">
        <v>4.0</v>
      </c>
      <c r="G233" s="9" t="s">
        <v>160</v>
      </c>
      <c r="H233" s="9" t="s">
        <v>160</v>
      </c>
      <c r="I233" s="9" t="s">
        <v>160</v>
      </c>
      <c r="M233" s="9" t="s">
        <v>161</v>
      </c>
      <c r="T233" s="9" t="s">
        <v>161</v>
      </c>
      <c r="U233" s="9" t="s">
        <v>160</v>
      </c>
      <c r="V233" s="9" t="s">
        <v>161</v>
      </c>
      <c r="X233" s="9" t="s">
        <v>161</v>
      </c>
      <c r="Y233" s="9" t="s">
        <v>160</v>
      </c>
      <c r="AD233" s="9" t="s">
        <v>161</v>
      </c>
      <c r="AO233">
        <f t="shared" si="26"/>
        <v>10</v>
      </c>
      <c r="AP233">
        <f t="shared" si="27"/>
        <v>5</v>
      </c>
      <c r="AS233" s="48">
        <f t="shared" si="4"/>
        <v>11</v>
      </c>
    </row>
    <row r="234">
      <c r="A234" s="78">
        <v>41834.0</v>
      </c>
      <c r="C234" s="9">
        <v>4.0</v>
      </c>
      <c r="E234" s="9">
        <v>2.0</v>
      </c>
      <c r="G234" s="9" t="s">
        <v>160</v>
      </c>
      <c r="H234" s="9" t="s">
        <v>160</v>
      </c>
      <c r="K234" s="9" t="s">
        <v>161</v>
      </c>
      <c r="M234" s="9" t="s">
        <v>160</v>
      </c>
      <c r="N234" s="9" t="s">
        <v>161</v>
      </c>
      <c r="O234" s="9" t="s">
        <v>161</v>
      </c>
      <c r="T234" s="9" t="s">
        <v>161</v>
      </c>
      <c r="V234" s="9" t="s">
        <v>161</v>
      </c>
      <c r="X234" s="9" t="s">
        <v>160</v>
      </c>
      <c r="Y234" s="9" t="s">
        <v>160</v>
      </c>
      <c r="AO234">
        <f t="shared" si="26"/>
        <v>10</v>
      </c>
      <c r="AP234">
        <f t="shared" si="27"/>
        <v>5</v>
      </c>
      <c r="AS234" s="48">
        <f t="shared" si="4"/>
        <v>6</v>
      </c>
    </row>
    <row r="235">
      <c r="A235" s="78">
        <v>41841.0</v>
      </c>
      <c r="C235" s="9">
        <v>5.0</v>
      </c>
      <c r="E235" s="9">
        <v>4.0</v>
      </c>
      <c r="G235" s="9" t="s">
        <v>160</v>
      </c>
      <c r="H235" s="9" t="s">
        <v>161</v>
      </c>
      <c r="I235" s="9" t="s">
        <v>160</v>
      </c>
      <c r="K235" s="9" t="s">
        <v>160</v>
      </c>
      <c r="N235" s="9" t="s">
        <v>160</v>
      </c>
      <c r="T235" s="9" t="s">
        <v>161</v>
      </c>
      <c r="X235" s="9" t="s">
        <v>160</v>
      </c>
      <c r="Y235" s="9" t="s">
        <v>161</v>
      </c>
      <c r="AD235" s="9" t="s">
        <v>161</v>
      </c>
      <c r="AK235" s="9" t="s">
        <v>161</v>
      </c>
      <c r="AO235">
        <f t="shared" si="26"/>
        <v>10</v>
      </c>
      <c r="AP235">
        <f t="shared" si="27"/>
        <v>5</v>
      </c>
      <c r="AS235" s="48">
        <f t="shared" si="4"/>
        <v>9</v>
      </c>
    </row>
    <row r="236">
      <c r="A236" s="78">
        <v>41848.0</v>
      </c>
      <c r="C236" s="9">
        <v>12.0</v>
      </c>
      <c r="E236" s="9">
        <v>10.0</v>
      </c>
      <c r="H236" s="9" t="s">
        <v>160</v>
      </c>
      <c r="K236" s="9" t="s">
        <v>160</v>
      </c>
      <c r="N236" s="9" t="s">
        <v>160</v>
      </c>
      <c r="O236" s="9" t="s">
        <v>161</v>
      </c>
      <c r="T236" s="9" t="s">
        <v>161</v>
      </c>
      <c r="X236" s="9" t="s">
        <v>160</v>
      </c>
      <c r="Y236" s="9" t="s">
        <v>161</v>
      </c>
      <c r="AD236" s="9" t="s">
        <v>161</v>
      </c>
      <c r="AK236" s="9" t="s">
        <v>161</v>
      </c>
      <c r="AL236" s="9" t="s">
        <v>160</v>
      </c>
      <c r="AO236">
        <f t="shared" si="26"/>
        <v>10</v>
      </c>
      <c r="AP236">
        <f t="shared" si="27"/>
        <v>5</v>
      </c>
      <c r="AS236" s="48">
        <f t="shared" si="4"/>
        <v>22</v>
      </c>
    </row>
    <row r="237">
      <c r="A237" s="78">
        <v>41855.0</v>
      </c>
      <c r="C237" s="9">
        <v>4.0</v>
      </c>
      <c r="E237" s="9">
        <v>3.0</v>
      </c>
      <c r="H237" s="9" t="s">
        <v>160</v>
      </c>
      <c r="K237" s="9" t="s">
        <v>160</v>
      </c>
      <c r="M237" s="9" t="s">
        <v>161</v>
      </c>
      <c r="P237" s="9" t="s">
        <v>161</v>
      </c>
      <c r="T237" s="9" t="s">
        <v>160</v>
      </c>
      <c r="U237" s="9" t="s">
        <v>161</v>
      </c>
      <c r="X237" s="9" t="s">
        <v>161</v>
      </c>
      <c r="Y237" s="9" t="s">
        <v>160</v>
      </c>
      <c r="AC237" s="9" t="s">
        <v>161</v>
      </c>
      <c r="AD237" s="9" t="s">
        <v>160</v>
      </c>
      <c r="AO237">
        <f t="shared" si="26"/>
        <v>10</v>
      </c>
      <c r="AP237">
        <f t="shared" si="27"/>
        <v>5</v>
      </c>
      <c r="AS237" s="48">
        <f t="shared" si="4"/>
        <v>7</v>
      </c>
    </row>
    <row r="238">
      <c r="A238" s="78">
        <v>41862.0</v>
      </c>
      <c r="C238" s="9">
        <v>7.0</v>
      </c>
      <c r="E238" s="9">
        <v>5.0</v>
      </c>
      <c r="H238" s="9" t="s">
        <v>161</v>
      </c>
      <c r="K238" s="9" t="s">
        <v>161</v>
      </c>
      <c r="M238" s="9" t="s">
        <v>161</v>
      </c>
      <c r="N238" s="9" t="s">
        <v>160</v>
      </c>
      <c r="O238" s="9" t="s">
        <v>160</v>
      </c>
      <c r="T238" s="9" t="s">
        <v>160</v>
      </c>
      <c r="U238" s="9" t="s">
        <v>160</v>
      </c>
      <c r="X238" s="9" t="s">
        <v>161</v>
      </c>
      <c r="Y238" s="9" t="s">
        <v>160</v>
      </c>
      <c r="AC238" s="9" t="s">
        <v>161</v>
      </c>
      <c r="AO238">
        <f t="shared" si="26"/>
        <v>10</v>
      </c>
      <c r="AP238">
        <f t="shared" si="27"/>
        <v>5</v>
      </c>
      <c r="AS238" s="48">
        <f t="shared" si="4"/>
        <v>12</v>
      </c>
    </row>
    <row r="239">
      <c r="A239" s="78">
        <v>41869.0</v>
      </c>
      <c r="C239" s="9">
        <v>5.0</v>
      </c>
      <c r="E239" s="9">
        <v>5.0</v>
      </c>
      <c r="G239" s="9" t="s">
        <v>162</v>
      </c>
      <c r="I239" s="9" t="s">
        <v>162</v>
      </c>
      <c r="K239" s="9" t="s">
        <v>162</v>
      </c>
      <c r="M239" s="9" t="s">
        <v>162</v>
      </c>
      <c r="N239" s="9" t="s">
        <v>162</v>
      </c>
      <c r="O239" s="9" t="s">
        <v>162</v>
      </c>
      <c r="T239" s="9" t="s">
        <v>162</v>
      </c>
      <c r="Y239" s="9" t="s">
        <v>162</v>
      </c>
      <c r="AK239" s="9" t="s">
        <v>162</v>
      </c>
      <c r="AL239" s="9" t="s">
        <v>162</v>
      </c>
      <c r="AO239">
        <f t="shared" si="26"/>
        <v>10</v>
      </c>
      <c r="AP239">
        <f t="shared" si="27"/>
        <v>0</v>
      </c>
      <c r="AS239" s="48">
        <f t="shared" si="4"/>
        <v>10</v>
      </c>
    </row>
    <row r="240">
      <c r="A240" s="78">
        <v>41876.0</v>
      </c>
      <c r="C240" s="9">
        <v>6.0</v>
      </c>
      <c r="E240" s="9">
        <v>3.0</v>
      </c>
      <c r="G240" s="9" t="s">
        <v>161</v>
      </c>
      <c r="H240" s="9" t="s">
        <v>161</v>
      </c>
      <c r="K240" s="9" t="s">
        <v>160</v>
      </c>
      <c r="M240" s="9" t="s">
        <v>160</v>
      </c>
      <c r="N240" s="9" t="s">
        <v>160</v>
      </c>
      <c r="O240" s="9" t="s">
        <v>161</v>
      </c>
      <c r="V240" s="9" t="s">
        <v>160</v>
      </c>
      <c r="X240" s="9" t="s">
        <v>160</v>
      </c>
      <c r="Y240" s="9" t="s">
        <v>161</v>
      </c>
      <c r="AD240" s="9" t="s">
        <v>161</v>
      </c>
      <c r="AO240">
        <f t="shared" si="26"/>
        <v>10</v>
      </c>
      <c r="AP240">
        <f t="shared" si="27"/>
        <v>5</v>
      </c>
      <c r="AS240" s="48">
        <f t="shared" si="4"/>
        <v>9</v>
      </c>
    </row>
    <row r="241">
      <c r="A241" s="78">
        <v>41883.0</v>
      </c>
      <c r="C241" s="9">
        <v>5.0</v>
      </c>
      <c r="E241" s="9">
        <v>2.0</v>
      </c>
      <c r="H241" s="9" t="s">
        <v>161</v>
      </c>
      <c r="J241" s="9" t="s">
        <v>161</v>
      </c>
      <c r="K241" s="9" t="s">
        <v>161</v>
      </c>
      <c r="M241" s="9" t="s">
        <v>161</v>
      </c>
      <c r="N241" s="9" t="s">
        <v>160</v>
      </c>
      <c r="T241" s="9" t="s">
        <v>160</v>
      </c>
      <c r="V241" s="9" t="s">
        <v>161</v>
      </c>
      <c r="X241" s="9" t="s">
        <v>160</v>
      </c>
      <c r="Y241" s="9" t="s">
        <v>160</v>
      </c>
      <c r="AD241" s="9" t="s">
        <v>160</v>
      </c>
      <c r="AO241">
        <f t="shared" si="26"/>
        <v>10</v>
      </c>
      <c r="AP241">
        <f t="shared" si="27"/>
        <v>5</v>
      </c>
      <c r="AS241" s="48">
        <f t="shared" si="4"/>
        <v>7</v>
      </c>
    </row>
    <row r="242">
      <c r="A242" s="78">
        <v>41890.0</v>
      </c>
      <c r="C242" s="9">
        <v>3.0</v>
      </c>
      <c r="E242" s="9">
        <v>2.0</v>
      </c>
      <c r="G242" s="9" t="s">
        <v>161</v>
      </c>
      <c r="H242" s="9" t="s">
        <v>160</v>
      </c>
      <c r="K242" s="9" t="s">
        <v>160</v>
      </c>
      <c r="M242" s="9" t="s">
        <v>161</v>
      </c>
      <c r="T242" s="9" t="s">
        <v>160</v>
      </c>
      <c r="V242" s="9" t="s">
        <v>160</v>
      </c>
      <c r="X242" s="9" t="s">
        <v>161</v>
      </c>
      <c r="Y242" s="9" t="s">
        <v>160</v>
      </c>
      <c r="AD242" s="9" t="s">
        <v>161</v>
      </c>
      <c r="AK242" s="9" t="s">
        <v>161</v>
      </c>
      <c r="AO242">
        <f t="shared" si="26"/>
        <v>10</v>
      </c>
      <c r="AP242">
        <f t="shared" si="27"/>
        <v>5</v>
      </c>
      <c r="AS242" s="48">
        <f t="shared" si="4"/>
        <v>5</v>
      </c>
    </row>
    <row r="243">
      <c r="A243" s="78">
        <v>41897.0</v>
      </c>
      <c r="C243" s="9">
        <v>9.0</v>
      </c>
      <c r="E243" s="9">
        <v>5.0</v>
      </c>
      <c r="G243" s="9" t="s">
        <v>160</v>
      </c>
      <c r="K243" s="9" t="s">
        <v>161</v>
      </c>
      <c r="M243" s="9" t="s">
        <v>161</v>
      </c>
      <c r="N243" s="9" t="s">
        <v>161</v>
      </c>
      <c r="U243" s="9" t="s">
        <v>161</v>
      </c>
      <c r="V243" s="9" t="s">
        <v>160</v>
      </c>
      <c r="X243" s="9" t="s">
        <v>161</v>
      </c>
      <c r="AC243" s="9" t="s">
        <v>160</v>
      </c>
      <c r="AD243" s="9" t="s">
        <v>160</v>
      </c>
      <c r="AK243" s="9" t="s">
        <v>160</v>
      </c>
      <c r="AO243">
        <f t="shared" si="26"/>
        <v>10</v>
      </c>
      <c r="AP243">
        <f t="shared" si="27"/>
        <v>5</v>
      </c>
      <c r="AS243" s="48">
        <f t="shared" si="4"/>
        <v>14</v>
      </c>
    </row>
    <row r="244">
      <c r="A244" s="78">
        <v>41904.0</v>
      </c>
      <c r="C244" s="9">
        <v>5.0</v>
      </c>
      <c r="E244" s="9">
        <v>3.0</v>
      </c>
      <c r="G244" s="9" t="s">
        <v>161</v>
      </c>
      <c r="K244" s="9" t="s">
        <v>160</v>
      </c>
      <c r="M244" s="9" t="s">
        <v>160</v>
      </c>
      <c r="T244" s="9" t="s">
        <v>160</v>
      </c>
      <c r="V244" s="9" t="s">
        <v>160</v>
      </c>
      <c r="X244" s="9" t="s">
        <v>161</v>
      </c>
      <c r="Y244" s="9" t="s">
        <v>161</v>
      </c>
      <c r="AK244" s="9" t="s">
        <v>160</v>
      </c>
      <c r="AL244" s="9" t="s">
        <v>161</v>
      </c>
      <c r="AM244" s="9" t="s">
        <v>161</v>
      </c>
      <c r="AO244">
        <f t="shared" si="26"/>
        <v>10</v>
      </c>
      <c r="AP244">
        <f t="shared" si="27"/>
        <v>5</v>
      </c>
      <c r="AS244" s="48">
        <f t="shared" si="4"/>
        <v>8</v>
      </c>
    </row>
    <row r="245">
      <c r="A245" s="78">
        <v>41911.0</v>
      </c>
      <c r="C245" s="9">
        <v>2.0</v>
      </c>
      <c r="E245" s="9">
        <v>1.0</v>
      </c>
      <c r="G245" s="9" t="s">
        <v>160</v>
      </c>
      <c r="K245" s="9" t="s">
        <v>160</v>
      </c>
      <c r="M245" s="9" t="s">
        <v>160</v>
      </c>
      <c r="T245" s="9" t="s">
        <v>161</v>
      </c>
      <c r="V245" s="9" t="s">
        <v>161</v>
      </c>
      <c r="X245" s="9" t="s">
        <v>161</v>
      </c>
      <c r="Y245" s="9" t="s">
        <v>160</v>
      </c>
      <c r="AK245" s="9" t="s">
        <v>160</v>
      </c>
      <c r="AL245" s="9" t="s">
        <v>161</v>
      </c>
      <c r="AM245" s="9" t="s">
        <v>161</v>
      </c>
      <c r="AO245">
        <f t="shared" si="26"/>
        <v>10</v>
      </c>
      <c r="AP245">
        <f t="shared" si="27"/>
        <v>5</v>
      </c>
      <c r="AS245" s="48">
        <f t="shared" si="4"/>
        <v>3</v>
      </c>
    </row>
    <row r="246">
      <c r="A246" s="78">
        <v>41918.0</v>
      </c>
      <c r="C246" s="9">
        <v>10.0</v>
      </c>
      <c r="E246" s="9">
        <v>5.0</v>
      </c>
      <c r="G246" s="9" t="s">
        <v>161</v>
      </c>
      <c r="H246" s="9" t="s">
        <v>161</v>
      </c>
      <c r="K246" s="9" t="s">
        <v>160</v>
      </c>
      <c r="N246" s="9" t="s">
        <v>160</v>
      </c>
      <c r="T246" s="9" t="s">
        <v>161</v>
      </c>
      <c r="V246" s="9" t="s">
        <v>160</v>
      </c>
      <c r="X246" s="9" t="s">
        <v>161</v>
      </c>
      <c r="Y246" s="9" t="s">
        <v>161</v>
      </c>
      <c r="AF246" s="9" t="s">
        <v>160</v>
      </c>
      <c r="AK246" s="9" t="s">
        <v>160</v>
      </c>
      <c r="AO246">
        <f t="shared" si="26"/>
        <v>10</v>
      </c>
      <c r="AP246">
        <f t="shared" si="27"/>
        <v>5</v>
      </c>
      <c r="AS246" s="48">
        <f t="shared" si="4"/>
        <v>15</v>
      </c>
    </row>
    <row r="247">
      <c r="A247" s="68"/>
      <c r="B247" s="57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48">
        <f t="shared" si="4"/>
        <v>0</v>
      </c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  <c r="DR247" s="54"/>
      <c r="DS247" s="54"/>
      <c r="DT247" s="54"/>
      <c r="DU247" s="54"/>
      <c r="DV247" s="54"/>
      <c r="DW247" s="54"/>
      <c r="DX247" s="54"/>
      <c r="DY247" s="54"/>
      <c r="DZ247" s="54"/>
      <c r="EA247" s="54"/>
      <c r="EB247" s="54"/>
      <c r="EC247" s="54"/>
      <c r="ED247" s="54"/>
      <c r="EE247" s="54"/>
      <c r="EF247" s="54"/>
      <c r="EG247" s="54"/>
      <c r="EH247" s="54"/>
      <c r="EI247" s="54"/>
      <c r="EJ247" s="54"/>
      <c r="EK247" s="54"/>
      <c r="EL247" s="54"/>
      <c r="EM247" s="54"/>
      <c r="EN247" s="54"/>
      <c r="EO247" s="54"/>
      <c r="EP247" s="54"/>
      <c r="EQ247" s="54"/>
      <c r="ER247" s="54"/>
      <c r="ES247" s="54"/>
      <c r="ET247" s="54"/>
      <c r="EU247" s="54"/>
      <c r="EV247" s="54"/>
      <c r="EW247" s="54"/>
      <c r="EX247" s="54"/>
      <c r="EY247" s="54"/>
      <c r="EZ247" s="54"/>
      <c r="FA247" s="54"/>
      <c r="FB247" s="54"/>
      <c r="FC247" s="54"/>
      <c r="FD247" s="54"/>
      <c r="FE247" s="54"/>
      <c r="FF247" s="54"/>
      <c r="FG247" s="54"/>
      <c r="FH247" s="54"/>
      <c r="FI247" s="54"/>
      <c r="FJ247" s="54"/>
      <c r="FK247" s="54"/>
      <c r="FL247" s="54"/>
      <c r="FM247" s="54"/>
      <c r="FN247" s="54"/>
      <c r="FO247" s="54"/>
      <c r="FP247" s="54"/>
      <c r="FQ247" s="54"/>
      <c r="FR247" s="54"/>
      <c r="FS247" s="54"/>
      <c r="FT247" s="54"/>
      <c r="FU247" s="54"/>
      <c r="FV247" s="54"/>
      <c r="FW247" s="54"/>
      <c r="FX247" s="54"/>
      <c r="FY247" s="54"/>
      <c r="FZ247" s="54"/>
      <c r="GA247" s="54"/>
      <c r="GB247" s="54"/>
      <c r="GC247" s="54"/>
      <c r="GD247" s="54"/>
      <c r="GE247" s="54"/>
      <c r="GF247" s="54"/>
      <c r="GG247" s="54"/>
      <c r="GH247" s="54"/>
      <c r="GI247" s="54"/>
      <c r="GJ247" s="54"/>
      <c r="GK247" s="54"/>
      <c r="GL247" s="54"/>
      <c r="GM247" s="54"/>
      <c r="GN247" s="54"/>
      <c r="GO247" s="54"/>
      <c r="GP247" s="54"/>
      <c r="GQ247" s="54"/>
      <c r="GR247" s="54"/>
      <c r="GS247" s="54"/>
      <c r="GT247" s="54"/>
      <c r="GU247" s="54"/>
      <c r="GV247" s="54"/>
      <c r="GW247" s="54"/>
      <c r="GX247" s="54"/>
      <c r="GY247" s="54"/>
      <c r="GZ247" s="54"/>
      <c r="HA247" s="54"/>
      <c r="HB247" s="54"/>
      <c r="HC247" s="54"/>
      <c r="HD247" s="54"/>
      <c r="HE247" s="54"/>
      <c r="HF247" s="54"/>
      <c r="HG247" s="54"/>
      <c r="HH247" s="54"/>
      <c r="HI247" s="54"/>
      <c r="HJ247" s="54"/>
      <c r="HK247" s="54"/>
      <c r="HL247" s="54"/>
      <c r="HM247" s="54"/>
      <c r="HN247" s="54"/>
      <c r="HO247" s="54"/>
      <c r="HP247" s="54"/>
      <c r="HQ247" s="54"/>
      <c r="HR247" s="54"/>
      <c r="HS247" s="54"/>
      <c r="HT247" s="54"/>
      <c r="HU247" s="54"/>
      <c r="HV247" s="54"/>
      <c r="HW247" s="54"/>
      <c r="HX247" s="54"/>
      <c r="HY247" s="54"/>
      <c r="HZ247" s="54"/>
      <c r="IA247" s="54"/>
      <c r="IB247" s="54"/>
      <c r="IC247" s="54"/>
      <c r="ID247" s="54"/>
      <c r="IE247" s="54"/>
      <c r="IF247" s="54"/>
      <c r="IG247" s="54"/>
      <c r="IH247" s="54"/>
      <c r="II247" s="54"/>
      <c r="IJ247" s="54"/>
      <c r="IK247" s="54"/>
      <c r="IL247" s="54"/>
      <c r="IM247" s="54"/>
      <c r="IN247" s="54"/>
      <c r="IO247" s="54"/>
      <c r="IP247" s="54"/>
      <c r="IQ247" s="54"/>
      <c r="IR247" s="54"/>
      <c r="IS247" s="54"/>
      <c r="IT247" s="54"/>
      <c r="IU247" s="54"/>
      <c r="IV247" s="54"/>
      <c r="IW247" s="54"/>
      <c r="IX247" s="54"/>
      <c r="IY247" s="54"/>
      <c r="IZ247" s="54"/>
      <c r="JA247" s="54"/>
      <c r="JB247" s="54"/>
      <c r="JC247" s="54"/>
      <c r="JD247" s="54"/>
      <c r="JE247" s="54"/>
      <c r="JF247" s="54"/>
      <c r="JG247" s="54"/>
      <c r="JH247" s="54"/>
      <c r="JI247" s="54"/>
      <c r="JJ247" s="54"/>
      <c r="JK247" s="54"/>
      <c r="JL247" s="54"/>
      <c r="JM247" s="54"/>
      <c r="JN247" s="54"/>
      <c r="JO247" s="54"/>
      <c r="JP247" s="54"/>
      <c r="JQ247" s="54"/>
      <c r="JR247" s="54"/>
      <c r="JS247" s="54"/>
      <c r="JT247" s="54"/>
      <c r="JU247" s="54"/>
      <c r="JV247" s="54"/>
      <c r="JW247" s="54"/>
      <c r="JX247" s="54"/>
      <c r="JY247" s="54"/>
      <c r="JZ247" s="54"/>
      <c r="KA247" s="54"/>
      <c r="KB247" s="54"/>
      <c r="KC247" s="54"/>
      <c r="KD247" s="54"/>
      <c r="KE247" s="54"/>
      <c r="KF247" s="54"/>
      <c r="KG247" s="54"/>
      <c r="KH247" s="54"/>
      <c r="KI247" s="54"/>
      <c r="KJ247" s="54"/>
      <c r="KK247" s="54"/>
      <c r="KL247" s="54"/>
      <c r="KM247" s="54"/>
      <c r="KN247" s="54"/>
      <c r="KO247" s="54"/>
      <c r="KP247" s="54"/>
      <c r="KQ247" s="54"/>
      <c r="KR247" s="54"/>
      <c r="KS247" s="54"/>
      <c r="KT247" s="54"/>
      <c r="KU247" s="54"/>
      <c r="KV247" s="54"/>
      <c r="KW247" s="54"/>
      <c r="KX247" s="54"/>
      <c r="KY247" s="54"/>
      <c r="KZ247" s="54"/>
      <c r="LA247" s="54"/>
      <c r="LB247" s="54"/>
      <c r="LC247" s="54"/>
      <c r="LD247" s="54"/>
      <c r="LE247" s="54"/>
      <c r="LF247" s="54"/>
      <c r="LG247" s="54"/>
      <c r="LH247" s="54"/>
      <c r="LI247" s="54"/>
      <c r="LJ247" s="54"/>
      <c r="LK247" s="54"/>
      <c r="LL247" s="54"/>
      <c r="LM247" s="54"/>
      <c r="LN247" s="54"/>
      <c r="LO247" s="54"/>
      <c r="LP247" s="54"/>
      <c r="LQ247" s="54"/>
      <c r="LR247" s="54"/>
      <c r="LS247" s="54"/>
      <c r="LT247" s="54"/>
      <c r="LU247" s="54"/>
      <c r="LV247" s="54"/>
      <c r="LW247" s="54"/>
      <c r="LX247" s="54"/>
      <c r="LY247" s="54"/>
      <c r="LZ247" s="54"/>
      <c r="MA247" s="54"/>
      <c r="MB247" s="54"/>
      <c r="MC247" s="54"/>
      <c r="MD247" s="54"/>
      <c r="ME247" s="54"/>
      <c r="MF247" s="54"/>
      <c r="MG247" s="54"/>
      <c r="MH247" s="54"/>
      <c r="MI247" s="54"/>
      <c r="MJ247" s="54"/>
      <c r="MK247" s="54"/>
      <c r="ML247" s="54"/>
      <c r="MM247" s="54"/>
      <c r="MN247" s="54"/>
      <c r="MO247" s="54"/>
      <c r="MP247" s="54"/>
      <c r="MQ247" s="54"/>
      <c r="MR247" s="54"/>
      <c r="MS247" s="54"/>
      <c r="MT247" s="54"/>
      <c r="MU247" s="54"/>
      <c r="MV247" s="54"/>
      <c r="MW247" s="54"/>
      <c r="MX247" s="54"/>
      <c r="MY247" s="54"/>
      <c r="MZ247" s="54"/>
      <c r="NA247" s="54"/>
      <c r="NB247" s="54"/>
      <c r="NC247" s="54"/>
      <c r="ND247" s="54"/>
      <c r="NE247" s="54"/>
      <c r="NF247" s="54"/>
      <c r="NG247" s="54"/>
      <c r="NH247" s="54"/>
      <c r="NI247" s="54"/>
      <c r="NJ247" s="54"/>
      <c r="NK247" s="54"/>
      <c r="NL247" s="54"/>
      <c r="NM247" s="54"/>
      <c r="NN247" s="54"/>
      <c r="NO247" s="54"/>
      <c r="NP247" s="54"/>
      <c r="NQ247" s="54"/>
      <c r="NR247" s="54"/>
      <c r="NS247" s="54"/>
      <c r="NT247" s="54"/>
      <c r="NU247" s="54"/>
      <c r="NV247" s="54"/>
      <c r="NW247" s="54"/>
      <c r="NX247" s="54"/>
      <c r="NY247" s="54"/>
      <c r="NZ247" s="54"/>
      <c r="OA247" s="54"/>
      <c r="OB247" s="54"/>
      <c r="OC247" s="54"/>
      <c r="OD247" s="54"/>
      <c r="OE247" s="54"/>
      <c r="OF247" s="54"/>
      <c r="OG247" s="54"/>
      <c r="OH247" s="54"/>
      <c r="OI247" s="54"/>
      <c r="OJ247" s="54"/>
      <c r="OK247" s="54"/>
      <c r="OL247" s="54"/>
      <c r="OM247" s="54"/>
      <c r="ON247" s="54"/>
      <c r="OO247" s="54"/>
      <c r="OP247" s="54"/>
      <c r="OQ247" s="54"/>
      <c r="OR247" s="54"/>
      <c r="OS247" s="54"/>
      <c r="OT247" s="54"/>
      <c r="OU247" s="54"/>
      <c r="OV247" s="54"/>
      <c r="OW247" s="54"/>
      <c r="OX247" s="54"/>
      <c r="OY247" s="54"/>
      <c r="OZ247" s="54"/>
      <c r="PA247" s="54"/>
      <c r="PB247" s="54"/>
      <c r="PC247" s="54"/>
      <c r="PD247" s="54"/>
      <c r="PE247" s="54"/>
      <c r="PF247" s="54"/>
      <c r="PG247" s="54"/>
      <c r="PH247" s="54"/>
      <c r="PI247" s="54"/>
      <c r="PJ247" s="54"/>
      <c r="PK247" s="54"/>
      <c r="PL247" s="54"/>
      <c r="PM247" s="54"/>
      <c r="PN247" s="54"/>
      <c r="PO247" s="54"/>
      <c r="PP247" s="54"/>
      <c r="PQ247" s="54"/>
      <c r="PR247" s="54"/>
      <c r="PS247" s="54"/>
      <c r="PT247" s="54"/>
      <c r="PU247" s="54"/>
      <c r="PV247" s="54"/>
      <c r="PW247" s="54"/>
      <c r="PX247" s="54"/>
      <c r="PY247" s="54"/>
      <c r="PZ247" s="54"/>
      <c r="QA247" s="54"/>
      <c r="QB247" s="54"/>
      <c r="QC247" s="54"/>
      <c r="QD247" s="54"/>
      <c r="QE247" s="54"/>
      <c r="QF247" s="54"/>
      <c r="QG247" s="54"/>
      <c r="QH247" s="54"/>
      <c r="QI247" s="54"/>
      <c r="QJ247" s="54"/>
      <c r="QK247" s="54"/>
      <c r="QL247" s="54"/>
      <c r="QM247" s="54"/>
      <c r="QN247" s="54"/>
      <c r="QO247" s="54"/>
      <c r="QP247" s="54"/>
      <c r="QQ247" s="54"/>
      <c r="QR247" s="54"/>
      <c r="QS247" s="54"/>
      <c r="QT247" s="54"/>
      <c r="QU247" s="54"/>
      <c r="QV247" s="54"/>
      <c r="QW247" s="54"/>
      <c r="QX247" s="54"/>
      <c r="QY247" s="54"/>
      <c r="QZ247" s="54"/>
      <c r="RA247" s="54"/>
      <c r="RB247" s="54"/>
      <c r="RC247" s="54"/>
      <c r="RD247" s="54"/>
      <c r="RE247" s="54"/>
      <c r="RF247" s="54"/>
      <c r="RG247" s="54"/>
      <c r="RH247" s="54"/>
      <c r="RI247" s="54"/>
      <c r="RJ247" s="54"/>
      <c r="RK247" s="54"/>
      <c r="RL247" s="54"/>
      <c r="RM247" s="54"/>
      <c r="RN247" s="54"/>
      <c r="RO247" s="54"/>
      <c r="RP247" s="54"/>
      <c r="RQ247" s="54"/>
      <c r="RR247" s="54"/>
      <c r="RS247" s="54"/>
      <c r="RT247" s="54"/>
      <c r="RU247" s="54"/>
      <c r="RV247" s="54"/>
      <c r="RW247" s="54"/>
      <c r="RX247" s="54"/>
      <c r="RY247" s="54"/>
      <c r="RZ247" s="54"/>
      <c r="SA247" s="54"/>
      <c r="SB247" s="54"/>
      <c r="SC247" s="54"/>
      <c r="SD247" s="54"/>
      <c r="SE247" s="54"/>
      <c r="SF247" s="54"/>
      <c r="SG247" s="54"/>
      <c r="SH247" s="54"/>
      <c r="SI247" s="54"/>
      <c r="SJ247" s="54"/>
      <c r="SK247" s="54"/>
      <c r="SL247" s="54"/>
      <c r="SM247" s="54"/>
      <c r="SN247" s="54"/>
      <c r="SO247" s="54"/>
      <c r="SP247" s="54"/>
      <c r="SQ247" s="54"/>
      <c r="SR247" s="54"/>
      <c r="SS247" s="54"/>
      <c r="ST247" s="54"/>
      <c r="SU247" s="54"/>
      <c r="SV247" s="54"/>
      <c r="SW247" s="54"/>
      <c r="SX247" s="54"/>
      <c r="SY247" s="54"/>
      <c r="SZ247" s="54"/>
      <c r="TA247" s="54"/>
      <c r="TB247" s="54"/>
      <c r="TC247" s="54"/>
      <c r="TD247" s="54"/>
      <c r="TE247" s="54"/>
      <c r="TF247" s="54"/>
      <c r="TG247" s="54"/>
      <c r="TH247" s="54"/>
      <c r="TI247" s="54"/>
      <c r="TJ247" s="54"/>
      <c r="TK247" s="54"/>
      <c r="TL247" s="54"/>
      <c r="TM247" s="54"/>
      <c r="TN247" s="54"/>
      <c r="TO247" s="54"/>
      <c r="TP247" s="54"/>
      <c r="TQ247" s="54"/>
      <c r="TR247" s="54"/>
      <c r="TS247" s="54"/>
      <c r="TT247" s="54"/>
      <c r="TU247" s="54"/>
      <c r="TV247" s="54"/>
      <c r="TW247" s="54"/>
      <c r="TX247" s="54"/>
      <c r="TY247" s="54"/>
      <c r="TZ247" s="54"/>
      <c r="UA247" s="54"/>
      <c r="UB247" s="54"/>
      <c r="UC247" s="54"/>
      <c r="UD247" s="54"/>
      <c r="UE247" s="54"/>
      <c r="UF247" s="54"/>
      <c r="UG247" s="54"/>
      <c r="UH247" s="54"/>
      <c r="UI247" s="54"/>
      <c r="UJ247" s="54"/>
      <c r="UK247" s="54"/>
      <c r="UL247" s="54"/>
      <c r="UM247" s="54"/>
      <c r="UN247" s="54"/>
      <c r="UO247" s="54"/>
      <c r="UP247" s="54"/>
      <c r="UQ247" s="54"/>
      <c r="UR247" s="54"/>
      <c r="US247" s="54"/>
      <c r="UT247" s="54"/>
      <c r="UU247" s="54"/>
      <c r="UV247" s="54"/>
      <c r="UW247" s="54"/>
      <c r="UX247" s="54"/>
      <c r="UY247" s="54"/>
      <c r="UZ247" s="54"/>
      <c r="VA247" s="54"/>
      <c r="VB247" s="54"/>
      <c r="VC247" s="54"/>
      <c r="VD247" s="54"/>
      <c r="VE247" s="54"/>
      <c r="VF247" s="54"/>
      <c r="VG247" s="54"/>
      <c r="VH247" s="54"/>
      <c r="VI247" s="54"/>
      <c r="VJ247" s="54"/>
      <c r="VK247" s="54"/>
      <c r="VL247" s="54"/>
      <c r="VM247" s="54"/>
      <c r="VN247" s="54"/>
      <c r="VO247" s="54"/>
      <c r="VP247" s="54"/>
      <c r="VQ247" s="54"/>
      <c r="VR247" s="54"/>
      <c r="VS247" s="54"/>
      <c r="VT247" s="54"/>
      <c r="VU247" s="54"/>
      <c r="VV247" s="54"/>
      <c r="VW247" s="54"/>
      <c r="VX247" s="54"/>
      <c r="VY247" s="54"/>
      <c r="VZ247" s="54"/>
      <c r="WA247" s="54"/>
      <c r="WB247" s="54"/>
      <c r="WC247" s="54"/>
      <c r="WD247" s="54"/>
      <c r="WE247" s="54"/>
      <c r="WF247" s="54"/>
      <c r="WG247" s="54"/>
      <c r="WH247" s="54"/>
      <c r="WI247" s="54"/>
      <c r="WJ247" s="54"/>
      <c r="WK247" s="54"/>
      <c r="WL247" s="54"/>
      <c r="WM247" s="54"/>
      <c r="WN247" s="54"/>
      <c r="WO247" s="54"/>
      <c r="WP247" s="54"/>
      <c r="WQ247" s="54"/>
      <c r="WR247" s="54"/>
      <c r="WS247" s="54"/>
      <c r="WT247" s="54"/>
      <c r="WU247" s="54"/>
      <c r="WV247" s="54"/>
      <c r="WW247" s="54"/>
      <c r="WX247" s="54"/>
      <c r="WY247" s="54"/>
      <c r="WZ247" s="54"/>
      <c r="XA247" s="54"/>
      <c r="XB247" s="54"/>
      <c r="XC247" s="54"/>
      <c r="XD247" s="54"/>
      <c r="XE247" s="54"/>
      <c r="XF247" s="54"/>
      <c r="XG247" s="54"/>
      <c r="XH247" s="54"/>
      <c r="XI247" s="54"/>
      <c r="XJ247" s="54"/>
      <c r="XK247" s="54"/>
      <c r="XL247" s="54"/>
      <c r="XM247" s="54"/>
      <c r="XN247" s="54"/>
      <c r="XO247" s="54"/>
      <c r="XP247" s="54"/>
      <c r="XQ247" s="54"/>
      <c r="XR247" s="54"/>
      <c r="XS247" s="54"/>
      <c r="XT247" s="54"/>
      <c r="XU247" s="54"/>
      <c r="XV247" s="54"/>
      <c r="XW247" s="54"/>
      <c r="XX247" s="54"/>
      <c r="XY247" s="54"/>
      <c r="XZ247" s="54"/>
      <c r="YA247" s="54"/>
      <c r="YB247" s="54"/>
      <c r="YC247" s="54"/>
      <c r="YD247" s="54"/>
      <c r="YE247" s="54"/>
      <c r="YF247" s="54"/>
      <c r="YG247" s="54"/>
      <c r="YH247" s="54"/>
      <c r="YI247" s="54"/>
      <c r="YJ247" s="54"/>
      <c r="YK247" s="54"/>
      <c r="YL247" s="54"/>
      <c r="YM247" s="54"/>
      <c r="YN247" s="54"/>
      <c r="YO247" s="54"/>
      <c r="YP247" s="54"/>
      <c r="YQ247" s="54"/>
      <c r="YR247" s="54"/>
      <c r="YS247" s="54"/>
      <c r="YT247" s="54"/>
      <c r="YU247" s="54"/>
      <c r="YV247" s="54"/>
      <c r="YW247" s="54"/>
      <c r="YX247" s="54"/>
      <c r="YY247" s="54"/>
      <c r="YZ247" s="54"/>
      <c r="ZA247" s="54"/>
      <c r="ZB247" s="54"/>
      <c r="ZC247" s="54"/>
      <c r="ZD247" s="54"/>
      <c r="ZE247" s="54"/>
      <c r="ZF247" s="54"/>
      <c r="ZG247" s="54"/>
      <c r="ZH247" s="54"/>
      <c r="ZI247" s="54"/>
      <c r="ZJ247" s="54"/>
      <c r="ZK247" s="54"/>
      <c r="ZL247" s="54"/>
      <c r="ZM247" s="54"/>
      <c r="ZN247" s="54"/>
      <c r="ZO247" s="54"/>
      <c r="ZP247" s="54"/>
      <c r="ZQ247" s="54"/>
      <c r="ZR247" s="54"/>
      <c r="ZS247" s="54"/>
      <c r="ZT247" s="54"/>
      <c r="ZU247" s="54"/>
      <c r="ZV247" s="54"/>
      <c r="ZW247" s="54"/>
      <c r="ZX247" s="54"/>
      <c r="ZY247" s="54"/>
      <c r="ZZ247" s="54"/>
      <c r="AAA247" s="54"/>
      <c r="AAB247" s="54"/>
      <c r="AAC247" s="54"/>
      <c r="AAD247" s="54"/>
      <c r="AAE247" s="54"/>
      <c r="AAF247" s="54"/>
      <c r="AAG247" s="54"/>
      <c r="AAH247" s="54"/>
      <c r="AAI247" s="54"/>
      <c r="AAJ247" s="54"/>
      <c r="AAK247" s="54"/>
      <c r="AAL247" s="54"/>
      <c r="AAM247" s="54"/>
      <c r="AAN247" s="54"/>
      <c r="AAO247" s="54"/>
      <c r="AAP247" s="54"/>
      <c r="AAQ247" s="54"/>
      <c r="AAR247" s="54"/>
      <c r="AAS247" s="54"/>
      <c r="AAT247" s="54"/>
      <c r="AAU247" s="54"/>
      <c r="AAV247" s="54"/>
      <c r="AAW247" s="54"/>
      <c r="AAX247" s="54"/>
      <c r="AAY247" s="54"/>
      <c r="AAZ247" s="54"/>
      <c r="ABA247" s="54"/>
      <c r="ABB247" s="54"/>
      <c r="ABC247" s="54"/>
      <c r="ABD247" s="54"/>
      <c r="ABE247" s="54"/>
      <c r="ABF247" s="54"/>
      <c r="ABG247" s="54"/>
      <c r="ABH247" s="54"/>
      <c r="ABI247" s="54"/>
      <c r="ABJ247" s="54"/>
      <c r="ABK247" s="54"/>
      <c r="ABL247" s="54"/>
      <c r="ABM247" s="54"/>
      <c r="ABN247" s="54"/>
      <c r="ABO247" s="54"/>
      <c r="ABP247" s="54"/>
      <c r="ABQ247" s="54"/>
      <c r="ABR247" s="54"/>
      <c r="ABS247" s="54"/>
      <c r="ABT247" s="54"/>
      <c r="ABU247" s="54"/>
      <c r="ABV247" s="54"/>
      <c r="ABW247" s="54"/>
      <c r="ABX247" s="54"/>
      <c r="ABY247" s="54"/>
      <c r="ABZ247" s="54"/>
      <c r="ACA247" s="54"/>
      <c r="ACB247" s="54"/>
      <c r="ACC247" s="54"/>
      <c r="ACD247" s="54"/>
      <c r="ACE247" s="54"/>
      <c r="ACF247" s="54"/>
      <c r="ACG247" s="54"/>
      <c r="ACH247" s="54"/>
      <c r="ACI247" s="54"/>
      <c r="ACJ247" s="54"/>
      <c r="ACK247" s="54"/>
      <c r="ACL247" s="54"/>
      <c r="ACM247" s="54"/>
      <c r="ACN247" s="54"/>
      <c r="ACO247" s="54"/>
      <c r="ACP247" s="54"/>
      <c r="ACQ247" s="54"/>
      <c r="ACR247" s="54"/>
      <c r="ACS247" s="54"/>
      <c r="ACT247" s="54"/>
      <c r="ACU247" s="54"/>
      <c r="ACV247" s="54"/>
      <c r="ACW247" s="54"/>
      <c r="ACX247" s="54"/>
      <c r="ACY247" s="54"/>
      <c r="ACZ247" s="54"/>
      <c r="ADA247" s="54"/>
      <c r="ADB247" s="54"/>
      <c r="ADC247" s="54"/>
      <c r="ADD247" s="54"/>
      <c r="ADE247" s="54"/>
      <c r="ADF247" s="54"/>
      <c r="ADG247" s="54"/>
      <c r="ADH247" s="54"/>
      <c r="ADI247" s="54"/>
      <c r="ADJ247" s="54"/>
      <c r="ADK247" s="54"/>
      <c r="ADL247" s="54"/>
      <c r="ADM247" s="54"/>
      <c r="ADN247" s="54"/>
      <c r="ADO247" s="54"/>
      <c r="ADP247" s="54"/>
      <c r="ADQ247" s="54"/>
      <c r="ADR247" s="54"/>
      <c r="ADS247" s="54"/>
      <c r="ADT247" s="54"/>
      <c r="ADU247" s="54"/>
      <c r="ADV247" s="54"/>
      <c r="ADW247" s="54"/>
      <c r="ADX247" s="54"/>
      <c r="ADY247" s="54"/>
      <c r="ADZ247" s="54"/>
      <c r="AEA247" s="54"/>
      <c r="AEB247" s="54"/>
      <c r="AEC247" s="54"/>
      <c r="AED247" s="54"/>
      <c r="AEE247" s="54"/>
      <c r="AEF247" s="54"/>
      <c r="AEG247" s="54"/>
      <c r="AEH247" s="54"/>
      <c r="AEI247" s="54"/>
      <c r="AEJ247" s="54"/>
      <c r="AEK247" s="54"/>
      <c r="AEL247" s="54"/>
      <c r="AEM247" s="54"/>
      <c r="AEN247" s="54"/>
      <c r="AEO247" s="54"/>
      <c r="AEP247" s="54"/>
      <c r="AEQ247" s="54"/>
      <c r="AER247" s="54"/>
      <c r="AES247" s="54"/>
      <c r="AET247" s="54"/>
      <c r="AEU247" s="54"/>
      <c r="AEV247" s="54"/>
      <c r="AEW247" s="54"/>
      <c r="AEX247" s="54"/>
      <c r="AEY247" s="54"/>
      <c r="AEZ247" s="54"/>
      <c r="AFA247" s="54"/>
      <c r="AFB247" s="54"/>
      <c r="AFC247" s="54"/>
      <c r="AFD247" s="54"/>
      <c r="AFE247" s="54"/>
      <c r="AFF247" s="54"/>
      <c r="AFG247" s="54"/>
      <c r="AFH247" s="54"/>
      <c r="AFI247" s="54"/>
      <c r="AFJ247" s="54"/>
      <c r="AFK247" s="54"/>
      <c r="AFL247" s="54"/>
      <c r="AFM247" s="54"/>
      <c r="AFN247" s="54"/>
      <c r="AFO247" s="54"/>
      <c r="AFP247" s="54"/>
      <c r="AFQ247" s="54"/>
      <c r="AFR247" s="54"/>
      <c r="AFS247" s="54"/>
      <c r="AFT247" s="54"/>
      <c r="AFU247" s="54"/>
      <c r="AFV247" s="54"/>
      <c r="AFW247" s="54"/>
      <c r="AFX247" s="54"/>
      <c r="AFY247" s="54"/>
      <c r="AFZ247" s="54"/>
      <c r="AGA247" s="54"/>
      <c r="AGB247" s="54"/>
      <c r="AGC247" s="54"/>
      <c r="AGD247" s="54"/>
      <c r="AGE247" s="54"/>
      <c r="AGF247" s="54"/>
      <c r="AGG247" s="54"/>
      <c r="AGH247" s="54"/>
      <c r="AGI247" s="54"/>
      <c r="AGJ247" s="54"/>
      <c r="AGK247" s="54"/>
      <c r="AGL247" s="54"/>
      <c r="AGM247" s="54"/>
      <c r="AGN247" s="54"/>
      <c r="AGO247" s="54"/>
      <c r="AGP247" s="54"/>
      <c r="AGQ247" s="54"/>
      <c r="AGR247" s="54"/>
      <c r="AGS247" s="54"/>
      <c r="AGT247" s="54"/>
      <c r="AGU247" s="54"/>
      <c r="AGV247" s="54"/>
      <c r="AGW247" s="54"/>
      <c r="AGX247" s="54"/>
      <c r="AGY247" s="54"/>
      <c r="AGZ247" s="54"/>
      <c r="AHA247" s="54"/>
      <c r="AHB247" s="54"/>
      <c r="AHC247" s="54"/>
      <c r="AHD247" s="54"/>
      <c r="AHE247" s="54"/>
      <c r="AHF247" s="54"/>
      <c r="AHG247" s="54"/>
      <c r="AHH247" s="54"/>
      <c r="AHI247" s="54"/>
      <c r="AHJ247" s="54"/>
      <c r="AHK247" s="54"/>
      <c r="AHL247" s="54"/>
      <c r="AHM247" s="54"/>
      <c r="AHN247" s="54"/>
      <c r="AHO247" s="54"/>
      <c r="AHP247" s="54"/>
      <c r="AHQ247" s="54"/>
      <c r="AHR247" s="54"/>
      <c r="AHS247" s="54"/>
      <c r="AHT247" s="54"/>
      <c r="AHU247" s="54"/>
      <c r="AHV247" s="54"/>
      <c r="AHW247" s="54"/>
      <c r="AHX247" s="54"/>
      <c r="AHY247" s="54"/>
      <c r="AHZ247" s="54"/>
      <c r="AIA247" s="54"/>
      <c r="AIB247" s="54"/>
      <c r="AIC247" s="54"/>
      <c r="AID247" s="54"/>
      <c r="AIE247" s="54"/>
      <c r="AIF247" s="54"/>
      <c r="AIG247" s="54"/>
      <c r="AIH247" s="54"/>
      <c r="AII247" s="54"/>
      <c r="AIJ247" s="54"/>
      <c r="AIK247" s="54"/>
      <c r="AIL247" s="54"/>
      <c r="AIM247" s="54"/>
      <c r="AIN247" s="54"/>
      <c r="AIO247" s="54"/>
      <c r="AIP247" s="54"/>
      <c r="AIQ247" s="54"/>
      <c r="AIR247" s="54"/>
      <c r="AIS247" s="54"/>
      <c r="AIT247" s="54"/>
      <c r="AIU247" s="54"/>
      <c r="AIV247" s="54"/>
      <c r="AIW247" s="54"/>
      <c r="AIX247" s="54"/>
      <c r="AIY247" s="54"/>
      <c r="AIZ247" s="54"/>
      <c r="AJA247" s="54"/>
      <c r="AJB247" s="54"/>
      <c r="AJC247" s="54"/>
      <c r="AJD247" s="54"/>
      <c r="AJE247" s="54"/>
      <c r="AJF247" s="54"/>
      <c r="AJG247" s="54"/>
      <c r="AJH247" s="54"/>
      <c r="AJI247" s="54"/>
      <c r="AJJ247" s="54"/>
      <c r="AJK247" s="54"/>
      <c r="AJL247" s="54"/>
      <c r="AJM247" s="54"/>
      <c r="AJN247" s="54"/>
      <c r="AJO247" s="54"/>
      <c r="AJP247" s="54"/>
      <c r="AJQ247" s="54"/>
      <c r="AJR247" s="54"/>
      <c r="AJS247" s="54"/>
      <c r="AJT247" s="54"/>
      <c r="AJU247" s="54"/>
      <c r="AJV247" s="54"/>
      <c r="AJW247" s="54"/>
      <c r="AJX247" s="54"/>
      <c r="AJY247" s="54"/>
      <c r="AJZ247" s="54"/>
      <c r="AKA247" s="54"/>
      <c r="AKB247" s="54"/>
      <c r="AKC247" s="54"/>
      <c r="AKD247" s="54"/>
      <c r="AKE247" s="54"/>
      <c r="AKF247" s="54"/>
      <c r="AKG247" s="54"/>
      <c r="AKH247" s="54"/>
      <c r="AKI247" s="54"/>
      <c r="AKJ247" s="54"/>
      <c r="AKK247" s="54"/>
      <c r="AKL247" s="54"/>
      <c r="AKM247" s="54"/>
      <c r="AKN247" s="54"/>
      <c r="AKO247" s="54"/>
      <c r="AKP247" s="54"/>
      <c r="AKQ247" s="54"/>
      <c r="AKR247" s="54"/>
      <c r="AKS247" s="54"/>
      <c r="AKT247" s="54"/>
      <c r="AKU247" s="54"/>
      <c r="AKV247" s="54"/>
      <c r="AKW247" s="54"/>
      <c r="AKX247" s="54"/>
      <c r="AKY247" s="54"/>
      <c r="AKZ247" s="54"/>
      <c r="ALA247" s="54"/>
      <c r="ALB247" s="54"/>
      <c r="ALC247" s="54"/>
      <c r="ALD247" s="54"/>
      <c r="ALE247" s="54"/>
      <c r="ALF247" s="54"/>
      <c r="ALG247" s="54"/>
      <c r="ALH247" s="54"/>
      <c r="ALI247" s="54"/>
      <c r="ALJ247" s="54"/>
      <c r="ALK247" s="54"/>
      <c r="ALL247" s="54"/>
      <c r="ALM247" s="54"/>
      <c r="ALN247" s="54"/>
      <c r="ALO247" s="54"/>
      <c r="ALP247" s="54"/>
      <c r="ALQ247" s="54"/>
    </row>
    <row r="248">
      <c r="A248" s="75">
        <v>41925.0</v>
      </c>
      <c r="B248" s="46" t="s">
        <v>37</v>
      </c>
      <c r="C248" s="9">
        <v>10.0</v>
      </c>
      <c r="E248" s="9">
        <v>7.0</v>
      </c>
      <c r="G248" s="9" t="s">
        <v>161</v>
      </c>
      <c r="H248" s="9" t="s">
        <v>160</v>
      </c>
      <c r="N248" s="9" t="s">
        <v>161</v>
      </c>
      <c r="T248" s="9" t="s">
        <v>160</v>
      </c>
      <c r="V248" s="9" t="s">
        <v>160</v>
      </c>
      <c r="X248" s="9" t="s">
        <v>161</v>
      </c>
      <c r="Y248" s="9" t="s">
        <v>160</v>
      </c>
      <c r="AC248" s="9" t="s">
        <v>160</v>
      </c>
      <c r="AF248" s="9" t="s">
        <v>161</v>
      </c>
      <c r="AK248" s="9" t="s">
        <v>161</v>
      </c>
      <c r="AO248">
        <f t="shared" ref="AO248:AO273" si="28">COUNTA(G248:AN248)</f>
        <v>10</v>
      </c>
      <c r="AP248">
        <f t="shared" ref="AP248:AP273" si="29">(COUNTIF(G248:AN248,"V"))</f>
        <v>5</v>
      </c>
      <c r="AS248" s="48">
        <f t="shared" si="4"/>
        <v>17</v>
      </c>
    </row>
    <row r="249">
      <c r="A249" s="76">
        <v>41932.0</v>
      </c>
      <c r="C249" s="9">
        <v>5.0</v>
      </c>
      <c r="E249" s="9">
        <v>3.0</v>
      </c>
      <c r="H249" s="9" t="s">
        <v>161</v>
      </c>
      <c r="M249" s="9" t="s">
        <v>161</v>
      </c>
      <c r="N249" s="9" t="s">
        <v>160</v>
      </c>
      <c r="T249" s="9" t="s">
        <v>160</v>
      </c>
      <c r="V249" s="9" t="s">
        <v>160</v>
      </c>
      <c r="X249" s="9" t="s">
        <v>161</v>
      </c>
      <c r="AD249" s="9" t="s">
        <v>160</v>
      </c>
      <c r="AK249" s="9" t="s">
        <v>160</v>
      </c>
      <c r="AL249" s="9" t="s">
        <v>161</v>
      </c>
      <c r="AM249" s="9" t="s">
        <v>161</v>
      </c>
      <c r="AO249">
        <f t="shared" si="28"/>
        <v>10</v>
      </c>
      <c r="AP249">
        <f t="shared" si="29"/>
        <v>5</v>
      </c>
      <c r="AS249" s="48">
        <f t="shared" si="4"/>
        <v>8</v>
      </c>
      <c r="AZ249" s="35">
        <v>10.0</v>
      </c>
      <c r="BA249" s="35">
        <v>21.0</v>
      </c>
      <c r="BB249" s="35">
        <v>1.0</v>
      </c>
      <c r="BC249" s="35">
        <v>1.0</v>
      </c>
      <c r="BD249" s="35">
        <v>32.0</v>
      </c>
      <c r="BE249" s="35">
        <v>0.0</v>
      </c>
      <c r="BF249" s="35">
        <v>3.0</v>
      </c>
      <c r="BG249" s="35">
        <v>30.0</v>
      </c>
      <c r="BH249" s="35">
        <v>0.0</v>
      </c>
      <c r="BI249" s="35">
        <v>0.0</v>
      </c>
      <c r="BJ249" s="35">
        <v>0.0</v>
      </c>
      <c r="BK249" s="35">
        <v>0.0</v>
      </c>
      <c r="BL249" s="35">
        <v>0.0</v>
      </c>
      <c r="BM249" s="35">
        <v>33.0</v>
      </c>
      <c r="BN249" s="35">
        <v>0.0</v>
      </c>
      <c r="BO249" s="35">
        <v>32.0</v>
      </c>
      <c r="BP249" s="35">
        <v>8.0</v>
      </c>
      <c r="BQ249" s="35">
        <v>26.0</v>
      </c>
      <c r="BR249" s="35">
        <v>22.0</v>
      </c>
      <c r="BS249" s="35">
        <v>0.0</v>
      </c>
      <c r="BT249" s="35">
        <v>6.0</v>
      </c>
      <c r="BU249" s="35">
        <v>0.0</v>
      </c>
      <c r="BV249" s="35">
        <v>21.0</v>
      </c>
      <c r="BW249" s="35">
        <v>44.0</v>
      </c>
      <c r="BX249" s="35">
        <v>3.0</v>
      </c>
      <c r="BY249" s="35">
        <v>23.0</v>
      </c>
      <c r="BZ249" s="35">
        <v>9.0</v>
      </c>
      <c r="CA249" s="35">
        <v>9.0</v>
      </c>
      <c r="CB249" s="35">
        <v>3.0</v>
      </c>
      <c r="CC249" s="35">
        <v>0.0</v>
      </c>
    </row>
    <row r="250">
      <c r="A250" s="76">
        <v>41939.0</v>
      </c>
      <c r="C250" s="9">
        <v>5.0</v>
      </c>
      <c r="E250" s="9">
        <v>5.0</v>
      </c>
      <c r="H250" s="9" t="s">
        <v>162</v>
      </c>
      <c r="I250" s="9" t="s">
        <v>162</v>
      </c>
      <c r="J250" s="9" t="s">
        <v>162</v>
      </c>
      <c r="K250" s="9" t="s">
        <v>162</v>
      </c>
      <c r="M250" s="9" t="s">
        <v>162</v>
      </c>
      <c r="N250" s="9" t="s">
        <v>162</v>
      </c>
      <c r="T250" s="9" t="s">
        <v>162</v>
      </c>
      <c r="V250" s="9" t="s">
        <v>162</v>
      </c>
      <c r="W250" s="9" t="s">
        <v>162</v>
      </c>
      <c r="AF250" s="9" t="s">
        <v>162</v>
      </c>
      <c r="AO250">
        <f t="shared" si="28"/>
        <v>10</v>
      </c>
      <c r="AP250">
        <f t="shared" si="29"/>
        <v>0</v>
      </c>
      <c r="AS250" s="48">
        <f t="shared" si="4"/>
        <v>10</v>
      </c>
    </row>
    <row r="251">
      <c r="A251" s="76">
        <v>41946.0</v>
      </c>
      <c r="C251" s="9">
        <v>5.0</v>
      </c>
      <c r="E251" s="9">
        <v>4.0</v>
      </c>
      <c r="G251" s="9" t="s">
        <v>161</v>
      </c>
      <c r="H251" s="9" t="s">
        <v>160</v>
      </c>
      <c r="K251" s="9" t="s">
        <v>160</v>
      </c>
      <c r="N251" s="9" t="s">
        <v>161</v>
      </c>
      <c r="T251" s="9" t="s">
        <v>160</v>
      </c>
      <c r="V251" s="9" t="s">
        <v>160</v>
      </c>
      <c r="X251" s="9" t="s">
        <v>161</v>
      </c>
      <c r="Y251" s="9" t="s">
        <v>161</v>
      </c>
      <c r="AD251" s="9" t="s">
        <v>160</v>
      </c>
      <c r="AF251" s="9" t="s">
        <v>161</v>
      </c>
      <c r="AO251">
        <f t="shared" si="28"/>
        <v>10</v>
      </c>
      <c r="AP251">
        <f t="shared" si="29"/>
        <v>5</v>
      </c>
      <c r="AS251" s="48">
        <f t="shared" si="4"/>
        <v>9</v>
      </c>
    </row>
    <row r="252">
      <c r="A252" s="76">
        <v>41953.0</v>
      </c>
      <c r="C252" s="9">
        <v>7.0</v>
      </c>
      <c r="E252" s="9">
        <v>6.0</v>
      </c>
      <c r="H252" s="9" t="s">
        <v>161</v>
      </c>
      <c r="K252" s="9" t="s">
        <v>160</v>
      </c>
      <c r="N252" s="9" t="s">
        <v>160</v>
      </c>
      <c r="T252" s="9" t="s">
        <v>161</v>
      </c>
      <c r="X252" s="9" t="s">
        <v>161</v>
      </c>
      <c r="AD252" s="9" t="s">
        <v>160</v>
      </c>
      <c r="AK252" s="9" t="s">
        <v>160</v>
      </c>
      <c r="AL252" s="9" t="s">
        <v>161</v>
      </c>
      <c r="AM252" s="9" t="s">
        <v>160</v>
      </c>
      <c r="AN252" s="9" t="s">
        <v>161</v>
      </c>
      <c r="AO252">
        <f t="shared" si="28"/>
        <v>10</v>
      </c>
      <c r="AP252">
        <f t="shared" si="29"/>
        <v>5</v>
      </c>
      <c r="AS252" s="48">
        <f t="shared" si="4"/>
        <v>13</v>
      </c>
    </row>
    <row r="253">
      <c r="A253" s="76">
        <v>41960.0</v>
      </c>
      <c r="C253" s="9">
        <v>3.0</v>
      </c>
      <c r="E253" s="9">
        <v>3.0</v>
      </c>
      <c r="G253" s="9" t="s">
        <v>162</v>
      </c>
      <c r="H253" s="9" t="s">
        <v>162</v>
      </c>
      <c r="M253" s="9" t="s">
        <v>162</v>
      </c>
      <c r="N253" s="9" t="s">
        <v>162</v>
      </c>
      <c r="T253" s="9" t="s">
        <v>162</v>
      </c>
      <c r="V253" s="9" t="s">
        <v>162</v>
      </c>
      <c r="X253" s="9" t="s">
        <v>162</v>
      </c>
      <c r="Y253" s="9" t="s">
        <v>162</v>
      </c>
      <c r="AD253" s="9" t="s">
        <v>162</v>
      </c>
      <c r="AK253" s="9" t="s">
        <v>162</v>
      </c>
      <c r="AO253">
        <f t="shared" si="28"/>
        <v>10</v>
      </c>
      <c r="AP253">
        <f t="shared" si="29"/>
        <v>0</v>
      </c>
      <c r="AS253" s="48">
        <f t="shared" si="4"/>
        <v>6</v>
      </c>
    </row>
    <row r="254">
      <c r="A254" s="76">
        <v>41967.0</v>
      </c>
      <c r="C254" s="9">
        <v>8.0</v>
      </c>
      <c r="E254" s="9">
        <v>8.0</v>
      </c>
      <c r="H254" s="9" t="s">
        <v>162</v>
      </c>
      <c r="K254" s="9" t="s">
        <v>162</v>
      </c>
      <c r="M254" s="9" t="s">
        <v>162</v>
      </c>
      <c r="N254" s="9" t="s">
        <v>162</v>
      </c>
      <c r="T254" s="9" t="s">
        <v>162</v>
      </c>
      <c r="W254" s="9" t="s">
        <v>162</v>
      </c>
      <c r="X254" s="9" t="s">
        <v>162</v>
      </c>
      <c r="AD254" s="9" t="s">
        <v>162</v>
      </c>
      <c r="AF254" s="9" t="s">
        <v>162</v>
      </c>
      <c r="AK254" s="9" t="s">
        <v>162</v>
      </c>
      <c r="AO254">
        <f t="shared" si="28"/>
        <v>10</v>
      </c>
      <c r="AP254">
        <f t="shared" si="29"/>
        <v>0</v>
      </c>
      <c r="AS254" s="48">
        <f t="shared" si="4"/>
        <v>16</v>
      </c>
    </row>
    <row r="255">
      <c r="A255" s="76">
        <v>41974.0</v>
      </c>
      <c r="C255" s="9">
        <v>4.0</v>
      </c>
      <c r="E255" s="9">
        <v>3.0</v>
      </c>
      <c r="H255" s="9" t="s">
        <v>161</v>
      </c>
      <c r="K255" s="9" t="s">
        <v>160</v>
      </c>
      <c r="N255" s="9" t="s">
        <v>160</v>
      </c>
      <c r="T255" s="9" t="s">
        <v>161</v>
      </c>
      <c r="V255" s="9" t="s">
        <v>160</v>
      </c>
      <c r="Y255" s="9" t="s">
        <v>161</v>
      </c>
      <c r="AA255" s="9" t="s">
        <v>160</v>
      </c>
      <c r="AD255" s="9" t="s">
        <v>161</v>
      </c>
      <c r="AF255" s="9" t="s">
        <v>160</v>
      </c>
      <c r="AH255" s="9" t="s">
        <v>161</v>
      </c>
      <c r="AO255">
        <f t="shared" si="28"/>
        <v>10</v>
      </c>
      <c r="AP255">
        <f t="shared" si="29"/>
        <v>5</v>
      </c>
      <c r="AS255" s="48">
        <f t="shared" si="4"/>
        <v>7</v>
      </c>
    </row>
    <row r="256">
      <c r="A256" s="76">
        <v>41988.0</v>
      </c>
      <c r="C256" s="9">
        <v>6.0</v>
      </c>
      <c r="E256" s="9">
        <v>5.0</v>
      </c>
      <c r="G256" s="9" t="s">
        <v>161</v>
      </c>
      <c r="K256" s="9" t="s">
        <v>160</v>
      </c>
      <c r="N256" s="9" t="s">
        <v>160</v>
      </c>
      <c r="T256" s="9" t="s">
        <v>160</v>
      </c>
      <c r="V256" s="9" t="s">
        <v>160</v>
      </c>
      <c r="X256" s="9" t="s">
        <v>161</v>
      </c>
      <c r="Y256" s="9" t="s">
        <v>161</v>
      </c>
      <c r="AI256" s="9" t="s">
        <v>161</v>
      </c>
      <c r="AK256" s="9" t="s">
        <v>160</v>
      </c>
      <c r="AL256" s="9" t="s">
        <v>161</v>
      </c>
      <c r="AO256">
        <f t="shared" si="28"/>
        <v>10</v>
      </c>
      <c r="AP256">
        <f t="shared" si="29"/>
        <v>5</v>
      </c>
      <c r="AS256" s="48">
        <f t="shared" si="4"/>
        <v>11</v>
      </c>
    </row>
    <row r="257">
      <c r="A257" s="76">
        <v>41995.0</v>
      </c>
      <c r="C257" s="9">
        <v>7.0</v>
      </c>
      <c r="E257" s="9">
        <v>5.0</v>
      </c>
      <c r="G257" s="9" t="s">
        <v>160</v>
      </c>
      <c r="K257" s="9" t="s">
        <v>161</v>
      </c>
      <c r="M257" s="9" t="s">
        <v>161</v>
      </c>
      <c r="T257" s="9" t="s">
        <v>161</v>
      </c>
      <c r="Y257" s="9" t="s">
        <v>160</v>
      </c>
      <c r="AC257" s="9" t="s">
        <v>161</v>
      </c>
      <c r="AG257" s="9" t="s">
        <v>160</v>
      </c>
      <c r="AK257" s="9" t="s">
        <v>160</v>
      </c>
      <c r="AL257" s="9" t="s">
        <v>161</v>
      </c>
      <c r="AM257" s="9" t="s">
        <v>160</v>
      </c>
      <c r="AO257">
        <f t="shared" si="28"/>
        <v>10</v>
      </c>
      <c r="AP257">
        <f t="shared" si="29"/>
        <v>5</v>
      </c>
      <c r="AS257" s="48">
        <f t="shared" si="4"/>
        <v>12</v>
      </c>
    </row>
    <row r="258">
      <c r="A258" s="76">
        <v>42009.0</v>
      </c>
      <c r="C258" s="9">
        <v>7.0</v>
      </c>
      <c r="E258" s="9">
        <v>6.0</v>
      </c>
      <c r="H258" s="9" t="s">
        <v>161</v>
      </c>
      <c r="T258" s="9" t="s">
        <v>160</v>
      </c>
      <c r="V258" s="9" t="s">
        <v>160</v>
      </c>
      <c r="Y258" s="9" t="s">
        <v>161</v>
      </c>
      <c r="AA258" s="9" t="s">
        <v>161</v>
      </c>
      <c r="AD258" s="9" t="s">
        <v>160</v>
      </c>
      <c r="AF258" s="9" t="s">
        <v>160</v>
      </c>
      <c r="AH258" s="9" t="s">
        <v>161</v>
      </c>
      <c r="AK258" s="9" t="s">
        <v>160</v>
      </c>
      <c r="AL258" s="9" t="s">
        <v>161</v>
      </c>
      <c r="AO258">
        <f t="shared" si="28"/>
        <v>10</v>
      </c>
      <c r="AP258">
        <f t="shared" si="29"/>
        <v>5</v>
      </c>
      <c r="AS258" s="48">
        <f t="shared" si="4"/>
        <v>13</v>
      </c>
    </row>
    <row r="259">
      <c r="A259" s="76">
        <v>42016.0</v>
      </c>
      <c r="C259" s="9">
        <v>4.0</v>
      </c>
      <c r="E259" s="9">
        <v>3.0</v>
      </c>
      <c r="K259" s="9" t="s">
        <v>160</v>
      </c>
      <c r="M259" s="9" t="s">
        <v>161</v>
      </c>
      <c r="N259" s="9" t="s">
        <v>160</v>
      </c>
      <c r="T259" s="9" t="s">
        <v>161</v>
      </c>
      <c r="X259" s="9" t="s">
        <v>161</v>
      </c>
      <c r="Y259" s="9" t="s">
        <v>161</v>
      </c>
      <c r="AA259" s="9" t="s">
        <v>160</v>
      </c>
      <c r="AD259" s="9" t="s">
        <v>160</v>
      </c>
      <c r="AK259" s="9" t="s">
        <v>161</v>
      </c>
      <c r="AL259" s="9" t="s">
        <v>160</v>
      </c>
      <c r="AO259">
        <f t="shared" si="28"/>
        <v>10</v>
      </c>
      <c r="AP259">
        <f t="shared" si="29"/>
        <v>5</v>
      </c>
      <c r="AS259" s="48">
        <f t="shared" si="4"/>
        <v>7</v>
      </c>
    </row>
    <row r="260">
      <c r="A260" s="76">
        <v>42023.0</v>
      </c>
      <c r="C260" s="9">
        <v>5.0</v>
      </c>
      <c r="E260" s="9">
        <v>3.0</v>
      </c>
      <c r="G260" s="9" t="s">
        <v>160</v>
      </c>
      <c r="K260" s="9" t="s">
        <v>161</v>
      </c>
      <c r="V260" s="9" t="s">
        <v>161</v>
      </c>
      <c r="W260" s="9" t="s">
        <v>161</v>
      </c>
      <c r="X260" s="9" t="s">
        <v>160</v>
      </c>
      <c r="Y260" s="9" t="s">
        <v>160</v>
      </c>
      <c r="AC260" s="9" t="s">
        <v>161</v>
      </c>
      <c r="AD260" s="9" t="s">
        <v>160</v>
      </c>
      <c r="AF260" s="9" t="s">
        <v>161</v>
      </c>
      <c r="AK260" s="9" t="s">
        <v>160</v>
      </c>
      <c r="AO260">
        <f t="shared" si="28"/>
        <v>10</v>
      </c>
      <c r="AP260">
        <f t="shared" si="29"/>
        <v>5</v>
      </c>
      <c r="AS260" s="48">
        <f t="shared" si="4"/>
        <v>8</v>
      </c>
    </row>
    <row r="261">
      <c r="A261" s="76">
        <v>42030.0</v>
      </c>
      <c r="C261" s="9">
        <v>5.0</v>
      </c>
      <c r="E261" s="9">
        <v>2.0</v>
      </c>
      <c r="K261" s="9" t="s">
        <v>160</v>
      </c>
      <c r="M261" s="9" t="s">
        <v>161</v>
      </c>
      <c r="T261" s="9" t="s">
        <v>160</v>
      </c>
      <c r="V261" s="9" t="s">
        <v>161</v>
      </c>
      <c r="X261" s="9" t="s">
        <v>160</v>
      </c>
      <c r="Y261" s="9" t="s">
        <v>160</v>
      </c>
      <c r="AD261" s="9" t="s">
        <v>161</v>
      </c>
      <c r="AH261" s="9" t="s">
        <v>160</v>
      </c>
      <c r="AK261" s="9" t="s">
        <v>161</v>
      </c>
      <c r="AL261" s="9" t="s">
        <v>161</v>
      </c>
      <c r="AO261">
        <f t="shared" si="28"/>
        <v>10</v>
      </c>
      <c r="AP261">
        <f t="shared" si="29"/>
        <v>5</v>
      </c>
      <c r="AS261" s="48">
        <f t="shared" si="4"/>
        <v>7</v>
      </c>
    </row>
    <row r="262">
      <c r="A262" s="76">
        <v>42037.0</v>
      </c>
      <c r="C262" s="9">
        <v>4.0</v>
      </c>
      <c r="E262" s="9">
        <v>1.0</v>
      </c>
      <c r="H262" s="9" t="s">
        <v>160</v>
      </c>
      <c r="M262" s="9" t="s">
        <v>161</v>
      </c>
      <c r="T262" s="9" t="s">
        <v>160</v>
      </c>
      <c r="V262" s="9" t="s">
        <v>161</v>
      </c>
      <c r="X262" s="9" t="s">
        <v>161</v>
      </c>
      <c r="Y262" s="9" t="s">
        <v>160</v>
      </c>
      <c r="AD262" s="9" t="s">
        <v>160</v>
      </c>
      <c r="AF262" s="9" t="s">
        <v>161</v>
      </c>
      <c r="AG262" s="9" t="s">
        <v>160</v>
      </c>
      <c r="AK262" s="9" t="s">
        <v>161</v>
      </c>
      <c r="AO262">
        <f t="shared" si="28"/>
        <v>10</v>
      </c>
      <c r="AP262">
        <f t="shared" si="29"/>
        <v>5</v>
      </c>
      <c r="AS262" s="48">
        <f t="shared" si="4"/>
        <v>5</v>
      </c>
    </row>
    <row r="263">
      <c r="A263" s="76">
        <v>42044.0</v>
      </c>
      <c r="C263" s="9">
        <v>6.0</v>
      </c>
      <c r="E263" s="9">
        <v>3.0</v>
      </c>
      <c r="M263" s="9" t="s">
        <v>161</v>
      </c>
      <c r="N263" s="9" t="s">
        <v>160</v>
      </c>
      <c r="T263" s="9" t="s">
        <v>160</v>
      </c>
      <c r="V263" s="9" t="s">
        <v>161</v>
      </c>
      <c r="W263" s="9" t="s">
        <v>161</v>
      </c>
      <c r="X263" s="9" t="s">
        <v>160</v>
      </c>
      <c r="Y263" s="9" t="s">
        <v>161</v>
      </c>
      <c r="AD263" s="9" t="s">
        <v>160</v>
      </c>
      <c r="AK263" s="9" t="s">
        <v>161</v>
      </c>
      <c r="AL263" s="9" t="s">
        <v>160</v>
      </c>
      <c r="AO263">
        <f t="shared" si="28"/>
        <v>10</v>
      </c>
      <c r="AP263">
        <f t="shared" si="29"/>
        <v>5</v>
      </c>
      <c r="AS263" s="48">
        <f t="shared" si="4"/>
        <v>9</v>
      </c>
    </row>
    <row r="264">
      <c r="A264" s="76">
        <v>42051.0</v>
      </c>
      <c r="C264" s="9">
        <v>6.0</v>
      </c>
      <c r="E264" s="9">
        <v>4.0</v>
      </c>
      <c r="H264" s="9" t="s">
        <v>160</v>
      </c>
      <c r="V264" s="9" t="s">
        <v>160</v>
      </c>
      <c r="X264" s="9" t="s">
        <v>160</v>
      </c>
      <c r="Y264" s="9" t="s">
        <v>161</v>
      </c>
      <c r="AC264" s="9" t="s">
        <v>160</v>
      </c>
      <c r="AD264" s="9" t="s">
        <v>161</v>
      </c>
      <c r="AF264" s="9" t="s">
        <v>160</v>
      </c>
      <c r="AH264" s="9" t="s">
        <v>161</v>
      </c>
      <c r="AI264" s="9" t="s">
        <v>161</v>
      </c>
      <c r="AK264" s="9" t="s">
        <v>161</v>
      </c>
      <c r="AO264">
        <f t="shared" si="28"/>
        <v>10</v>
      </c>
      <c r="AP264">
        <f t="shared" si="29"/>
        <v>5</v>
      </c>
      <c r="AS264" s="48">
        <f t="shared" si="4"/>
        <v>10</v>
      </c>
    </row>
    <row r="265">
      <c r="A265" s="76">
        <v>42058.0</v>
      </c>
      <c r="C265" s="9">
        <v>7.0</v>
      </c>
      <c r="E265" s="9">
        <v>4.0</v>
      </c>
      <c r="M265" s="9" t="s">
        <v>161</v>
      </c>
      <c r="N265" s="9" t="s">
        <v>161</v>
      </c>
      <c r="X265" s="9" t="s">
        <v>160</v>
      </c>
      <c r="Y265" s="9" t="s">
        <v>160</v>
      </c>
      <c r="AC265" s="9" t="s">
        <v>161</v>
      </c>
      <c r="AD265" s="9" t="s">
        <v>160</v>
      </c>
      <c r="AE265" s="9" t="s">
        <v>160</v>
      </c>
      <c r="AK265" s="9" t="s">
        <v>160</v>
      </c>
      <c r="AL265" s="9" t="s">
        <v>161</v>
      </c>
      <c r="AM265" s="9" t="s">
        <v>161</v>
      </c>
      <c r="AO265">
        <f t="shared" si="28"/>
        <v>10</v>
      </c>
      <c r="AP265">
        <f t="shared" si="29"/>
        <v>5</v>
      </c>
      <c r="AS265" s="48">
        <f t="shared" si="4"/>
        <v>11</v>
      </c>
    </row>
    <row r="266">
      <c r="A266" s="76">
        <v>42072.0</v>
      </c>
      <c r="C266" s="9">
        <v>4.0</v>
      </c>
      <c r="E266" s="9">
        <v>3.0</v>
      </c>
      <c r="H266" s="9" t="s">
        <v>160</v>
      </c>
      <c r="V266" s="9" t="s">
        <v>160</v>
      </c>
      <c r="W266" s="9" t="s">
        <v>160</v>
      </c>
      <c r="X266" s="9" t="s">
        <v>161</v>
      </c>
      <c r="Y266" s="9" t="s">
        <v>161</v>
      </c>
      <c r="AA266" s="9" t="s">
        <v>161</v>
      </c>
      <c r="AD266" s="9" t="s">
        <v>160</v>
      </c>
      <c r="AF266" s="9" t="s">
        <v>160</v>
      </c>
      <c r="AH266" s="9" t="s">
        <v>161</v>
      </c>
      <c r="AI266" s="9" t="s">
        <v>161</v>
      </c>
      <c r="AO266">
        <f t="shared" si="28"/>
        <v>10</v>
      </c>
      <c r="AP266">
        <f t="shared" si="29"/>
        <v>5</v>
      </c>
      <c r="AS266" s="48">
        <f t="shared" si="4"/>
        <v>7</v>
      </c>
    </row>
    <row r="267">
      <c r="A267" s="76">
        <v>42079.0</v>
      </c>
      <c r="C267" s="9">
        <v>3.0</v>
      </c>
      <c r="E267" s="9">
        <v>1.0</v>
      </c>
      <c r="T267" s="9" t="s">
        <v>161</v>
      </c>
      <c r="V267" s="9" t="s">
        <v>160</v>
      </c>
      <c r="X267" s="9" t="s">
        <v>160</v>
      </c>
      <c r="Y267" s="9" t="s">
        <v>161</v>
      </c>
      <c r="AC267" s="9" t="s">
        <v>160</v>
      </c>
      <c r="AD267" s="9" t="s">
        <v>161</v>
      </c>
      <c r="AF267" s="9" t="s">
        <v>160</v>
      </c>
      <c r="AH267" s="9" t="s">
        <v>161</v>
      </c>
      <c r="AI267" s="9" t="s">
        <v>160</v>
      </c>
      <c r="AK267" s="9" t="s">
        <v>161</v>
      </c>
      <c r="AO267">
        <f t="shared" si="28"/>
        <v>10</v>
      </c>
      <c r="AP267">
        <f t="shared" si="29"/>
        <v>5</v>
      </c>
      <c r="AS267" s="48">
        <f t="shared" si="4"/>
        <v>4</v>
      </c>
    </row>
    <row r="268">
      <c r="A268" s="76">
        <v>42086.0</v>
      </c>
      <c r="C268" s="9">
        <v>6.0</v>
      </c>
      <c r="E268" s="9">
        <v>1.0</v>
      </c>
      <c r="H268" s="9" t="s">
        <v>161</v>
      </c>
      <c r="T268" s="9" t="s">
        <v>161</v>
      </c>
      <c r="Y268" s="9" t="s">
        <v>161</v>
      </c>
      <c r="AC268" s="9" t="s">
        <v>160</v>
      </c>
      <c r="AD268" s="9" t="s">
        <v>160</v>
      </c>
      <c r="AF268" s="9" t="s">
        <v>160</v>
      </c>
      <c r="AG268" s="9" t="s">
        <v>160</v>
      </c>
      <c r="AH268" s="9" t="s">
        <v>161</v>
      </c>
      <c r="AI268" s="9" t="s">
        <v>161</v>
      </c>
      <c r="AK268" s="9" t="s">
        <v>160</v>
      </c>
      <c r="AO268">
        <f t="shared" si="28"/>
        <v>10</v>
      </c>
      <c r="AP268">
        <f t="shared" si="29"/>
        <v>5</v>
      </c>
      <c r="AS268" s="48">
        <f t="shared" si="4"/>
        <v>7</v>
      </c>
    </row>
    <row r="269">
      <c r="A269" s="76">
        <v>42093.0</v>
      </c>
      <c r="C269" s="9">
        <v>8.0</v>
      </c>
      <c r="E269" s="9">
        <v>5.0</v>
      </c>
      <c r="G269" s="9" t="s">
        <v>161</v>
      </c>
      <c r="H269" s="9" t="s">
        <v>160</v>
      </c>
      <c r="T269" s="9" t="s">
        <v>160</v>
      </c>
      <c r="V269" s="9" t="s">
        <v>160</v>
      </c>
      <c r="W269" s="9" t="s">
        <v>160</v>
      </c>
      <c r="X269" s="9" t="s">
        <v>161</v>
      </c>
      <c r="Y269" s="9" t="s">
        <v>161</v>
      </c>
      <c r="AC269" s="9" t="s">
        <v>160</v>
      </c>
      <c r="AH269" s="9" t="s">
        <v>161</v>
      </c>
      <c r="AI269" s="9" t="s">
        <v>161</v>
      </c>
      <c r="AO269">
        <f t="shared" si="28"/>
        <v>10</v>
      </c>
      <c r="AP269">
        <f t="shared" si="29"/>
        <v>5</v>
      </c>
      <c r="AS269" s="48">
        <f t="shared" si="4"/>
        <v>13</v>
      </c>
    </row>
    <row r="270">
      <c r="A270" s="76">
        <v>42107.0</v>
      </c>
      <c r="C270" s="9">
        <v>7.0</v>
      </c>
      <c r="E270" s="9">
        <v>4.0</v>
      </c>
      <c r="H270" s="9" t="s">
        <v>161</v>
      </c>
      <c r="K270" s="9" t="s">
        <v>160</v>
      </c>
      <c r="N270" s="9" t="s">
        <v>160</v>
      </c>
      <c r="T270" s="9" t="s">
        <v>160</v>
      </c>
      <c r="V270" s="9" t="s">
        <v>161</v>
      </c>
      <c r="X270" s="9" t="s">
        <v>160</v>
      </c>
      <c r="AD270" s="9" t="s">
        <v>160</v>
      </c>
      <c r="AF270" s="9" t="s">
        <v>161</v>
      </c>
      <c r="AH270" s="9" t="s">
        <v>161</v>
      </c>
      <c r="AI270" s="9" t="s">
        <v>161</v>
      </c>
      <c r="AO270">
        <f t="shared" si="28"/>
        <v>10</v>
      </c>
      <c r="AP270">
        <f t="shared" si="29"/>
        <v>5</v>
      </c>
      <c r="AS270" s="48">
        <f t="shared" si="4"/>
        <v>11</v>
      </c>
    </row>
    <row r="271">
      <c r="A271" s="76">
        <v>42114.0</v>
      </c>
      <c r="C271" s="9">
        <v>7.0</v>
      </c>
      <c r="E271" s="9">
        <v>5.0</v>
      </c>
      <c r="K271" s="9" t="s">
        <v>160</v>
      </c>
      <c r="N271" s="9" t="s">
        <v>160</v>
      </c>
      <c r="T271" s="9" t="s">
        <v>161</v>
      </c>
      <c r="X271" s="9" t="s">
        <v>160</v>
      </c>
      <c r="Y271" s="9" t="s">
        <v>161</v>
      </c>
      <c r="AA271" s="9" t="s">
        <v>161</v>
      </c>
      <c r="AD271" s="9" t="s">
        <v>161</v>
      </c>
      <c r="AF271" s="9" t="s">
        <v>160</v>
      </c>
      <c r="AH271" s="9" t="s">
        <v>160</v>
      </c>
      <c r="AK271" s="9" t="s">
        <v>161</v>
      </c>
      <c r="AO271">
        <f t="shared" si="28"/>
        <v>10</v>
      </c>
      <c r="AP271">
        <f t="shared" si="29"/>
        <v>5</v>
      </c>
      <c r="AS271" s="48">
        <f t="shared" si="4"/>
        <v>12</v>
      </c>
    </row>
    <row r="272">
      <c r="A272" s="76">
        <v>42121.0</v>
      </c>
      <c r="C272" s="9">
        <v>3.0</v>
      </c>
      <c r="E272" s="9">
        <v>1.0</v>
      </c>
      <c r="J272" s="9" t="s">
        <v>161</v>
      </c>
      <c r="K272" s="9" t="s">
        <v>160</v>
      </c>
      <c r="T272" s="9" t="s">
        <v>161</v>
      </c>
      <c r="V272" s="9" t="s">
        <v>161</v>
      </c>
      <c r="X272" s="9" t="s">
        <v>161</v>
      </c>
      <c r="Y272" s="9" t="s">
        <v>160</v>
      </c>
      <c r="AC272" s="9" t="s">
        <v>160</v>
      </c>
      <c r="AD272" s="9" t="s">
        <v>160</v>
      </c>
      <c r="AG272" s="9" t="s">
        <v>161</v>
      </c>
      <c r="AH272" s="9" t="s">
        <v>160</v>
      </c>
      <c r="AO272">
        <f t="shared" si="28"/>
        <v>10</v>
      </c>
      <c r="AP272">
        <f t="shared" si="29"/>
        <v>5</v>
      </c>
      <c r="AS272" s="48">
        <f t="shared" si="4"/>
        <v>4</v>
      </c>
    </row>
    <row r="273">
      <c r="A273" s="76">
        <v>42128.0</v>
      </c>
      <c r="C273" s="9">
        <v>6.0</v>
      </c>
      <c r="E273" s="9">
        <v>5.0</v>
      </c>
      <c r="G273" s="9" t="s">
        <v>160</v>
      </c>
      <c r="K273" s="9" t="s">
        <v>160</v>
      </c>
      <c r="N273" s="9" t="s">
        <v>160</v>
      </c>
      <c r="T273" s="9" t="s">
        <v>161</v>
      </c>
      <c r="X273" s="9" t="s">
        <v>161</v>
      </c>
      <c r="Y273" s="9" t="s">
        <v>161</v>
      </c>
      <c r="AC273" s="9" t="s">
        <v>160</v>
      </c>
      <c r="AD273" s="9" t="s">
        <v>160</v>
      </c>
      <c r="AH273" s="9" t="s">
        <v>161</v>
      </c>
      <c r="AI273" s="9" t="s">
        <v>161</v>
      </c>
      <c r="AO273">
        <f t="shared" si="28"/>
        <v>10</v>
      </c>
      <c r="AP273">
        <f t="shared" si="29"/>
        <v>5</v>
      </c>
      <c r="AS273" s="48">
        <f t="shared" si="4"/>
        <v>11</v>
      </c>
    </row>
    <row r="274">
      <c r="A274" s="68"/>
      <c r="B274" s="79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48">
        <f t="shared" si="4"/>
        <v>0</v>
      </c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  <c r="DR274" s="54"/>
      <c r="DS274" s="54"/>
      <c r="DT274" s="54"/>
      <c r="DU274" s="54"/>
      <c r="DV274" s="54"/>
      <c r="DW274" s="54"/>
      <c r="DX274" s="54"/>
      <c r="DY274" s="54"/>
      <c r="DZ274" s="54"/>
      <c r="EA274" s="54"/>
      <c r="EB274" s="54"/>
      <c r="EC274" s="54"/>
      <c r="ED274" s="54"/>
      <c r="EE274" s="54"/>
      <c r="EF274" s="54"/>
      <c r="EG274" s="54"/>
      <c r="EH274" s="54"/>
      <c r="EI274" s="54"/>
      <c r="EJ274" s="54"/>
      <c r="EK274" s="54"/>
      <c r="EL274" s="54"/>
      <c r="EM274" s="54"/>
      <c r="EN274" s="54"/>
      <c r="EO274" s="54"/>
      <c r="EP274" s="54"/>
      <c r="EQ274" s="54"/>
      <c r="ER274" s="54"/>
      <c r="ES274" s="54"/>
      <c r="ET274" s="54"/>
      <c r="EU274" s="54"/>
      <c r="EV274" s="54"/>
      <c r="EW274" s="54"/>
      <c r="EX274" s="54"/>
      <c r="EY274" s="54"/>
      <c r="EZ274" s="54"/>
      <c r="FA274" s="54"/>
      <c r="FB274" s="54"/>
      <c r="FC274" s="54"/>
      <c r="FD274" s="54"/>
      <c r="FE274" s="54"/>
      <c r="FF274" s="54"/>
      <c r="FG274" s="54"/>
      <c r="FH274" s="54"/>
      <c r="FI274" s="54"/>
      <c r="FJ274" s="54"/>
      <c r="FK274" s="54"/>
      <c r="FL274" s="54"/>
      <c r="FM274" s="54"/>
      <c r="FN274" s="54"/>
      <c r="FO274" s="54"/>
      <c r="FP274" s="54"/>
      <c r="FQ274" s="54"/>
      <c r="FR274" s="54"/>
      <c r="FS274" s="54"/>
      <c r="FT274" s="54"/>
      <c r="FU274" s="54"/>
      <c r="FV274" s="54"/>
      <c r="FW274" s="54"/>
      <c r="FX274" s="54"/>
      <c r="FY274" s="54"/>
      <c r="FZ274" s="54"/>
      <c r="GA274" s="54"/>
      <c r="GB274" s="54"/>
      <c r="GC274" s="54"/>
      <c r="GD274" s="54"/>
      <c r="GE274" s="54"/>
      <c r="GF274" s="54"/>
      <c r="GG274" s="54"/>
      <c r="GH274" s="54"/>
      <c r="GI274" s="54"/>
      <c r="GJ274" s="54"/>
      <c r="GK274" s="54"/>
      <c r="GL274" s="54"/>
      <c r="GM274" s="54"/>
      <c r="GN274" s="54"/>
      <c r="GO274" s="54"/>
      <c r="GP274" s="54"/>
      <c r="GQ274" s="54"/>
      <c r="GR274" s="54"/>
      <c r="GS274" s="54"/>
      <c r="GT274" s="54"/>
      <c r="GU274" s="54"/>
      <c r="GV274" s="54"/>
      <c r="GW274" s="54"/>
      <c r="GX274" s="54"/>
      <c r="GY274" s="54"/>
      <c r="GZ274" s="54"/>
      <c r="HA274" s="54"/>
      <c r="HB274" s="54"/>
      <c r="HC274" s="54"/>
      <c r="HD274" s="54"/>
      <c r="HE274" s="54"/>
      <c r="HF274" s="54"/>
      <c r="HG274" s="54"/>
      <c r="HH274" s="54"/>
      <c r="HI274" s="54"/>
      <c r="HJ274" s="54"/>
      <c r="HK274" s="54"/>
      <c r="HL274" s="54"/>
      <c r="HM274" s="54"/>
      <c r="HN274" s="54"/>
      <c r="HO274" s="54"/>
      <c r="HP274" s="54"/>
      <c r="HQ274" s="54"/>
      <c r="HR274" s="54"/>
      <c r="HS274" s="54"/>
      <c r="HT274" s="54"/>
      <c r="HU274" s="54"/>
      <c r="HV274" s="54"/>
      <c r="HW274" s="54"/>
      <c r="HX274" s="54"/>
      <c r="HY274" s="54"/>
      <c r="HZ274" s="54"/>
      <c r="IA274" s="54"/>
      <c r="IB274" s="54"/>
      <c r="IC274" s="54"/>
      <c r="ID274" s="54"/>
      <c r="IE274" s="54"/>
      <c r="IF274" s="54"/>
      <c r="IG274" s="54"/>
      <c r="IH274" s="54"/>
      <c r="II274" s="54"/>
      <c r="IJ274" s="54"/>
      <c r="IK274" s="54"/>
      <c r="IL274" s="54"/>
      <c r="IM274" s="54"/>
      <c r="IN274" s="54"/>
      <c r="IO274" s="54"/>
      <c r="IP274" s="54"/>
      <c r="IQ274" s="54"/>
      <c r="IR274" s="54"/>
      <c r="IS274" s="54"/>
      <c r="IT274" s="54"/>
      <c r="IU274" s="54"/>
      <c r="IV274" s="54"/>
      <c r="IW274" s="54"/>
      <c r="IX274" s="54"/>
      <c r="IY274" s="54"/>
      <c r="IZ274" s="54"/>
      <c r="JA274" s="54"/>
      <c r="JB274" s="54"/>
      <c r="JC274" s="54"/>
      <c r="JD274" s="54"/>
      <c r="JE274" s="54"/>
      <c r="JF274" s="54"/>
      <c r="JG274" s="54"/>
      <c r="JH274" s="54"/>
      <c r="JI274" s="54"/>
      <c r="JJ274" s="54"/>
      <c r="JK274" s="54"/>
      <c r="JL274" s="54"/>
      <c r="JM274" s="54"/>
      <c r="JN274" s="54"/>
      <c r="JO274" s="54"/>
      <c r="JP274" s="54"/>
      <c r="JQ274" s="54"/>
      <c r="JR274" s="54"/>
      <c r="JS274" s="54"/>
      <c r="JT274" s="54"/>
      <c r="JU274" s="54"/>
      <c r="JV274" s="54"/>
      <c r="JW274" s="54"/>
      <c r="JX274" s="54"/>
      <c r="JY274" s="54"/>
      <c r="JZ274" s="54"/>
      <c r="KA274" s="54"/>
      <c r="KB274" s="54"/>
      <c r="KC274" s="54"/>
      <c r="KD274" s="54"/>
      <c r="KE274" s="54"/>
      <c r="KF274" s="54"/>
      <c r="KG274" s="54"/>
      <c r="KH274" s="54"/>
      <c r="KI274" s="54"/>
      <c r="KJ274" s="54"/>
      <c r="KK274" s="54"/>
      <c r="KL274" s="54"/>
      <c r="KM274" s="54"/>
      <c r="KN274" s="54"/>
      <c r="KO274" s="54"/>
      <c r="KP274" s="54"/>
      <c r="KQ274" s="54"/>
      <c r="KR274" s="54"/>
      <c r="KS274" s="54"/>
      <c r="KT274" s="54"/>
      <c r="KU274" s="54"/>
      <c r="KV274" s="54"/>
      <c r="KW274" s="54"/>
      <c r="KX274" s="54"/>
      <c r="KY274" s="54"/>
      <c r="KZ274" s="54"/>
      <c r="LA274" s="54"/>
      <c r="LB274" s="54"/>
      <c r="LC274" s="54"/>
      <c r="LD274" s="54"/>
      <c r="LE274" s="54"/>
      <c r="LF274" s="54"/>
      <c r="LG274" s="54"/>
      <c r="LH274" s="54"/>
      <c r="LI274" s="54"/>
      <c r="LJ274" s="54"/>
      <c r="LK274" s="54"/>
      <c r="LL274" s="54"/>
      <c r="LM274" s="54"/>
      <c r="LN274" s="54"/>
      <c r="LO274" s="54"/>
      <c r="LP274" s="54"/>
      <c r="LQ274" s="54"/>
      <c r="LR274" s="54"/>
      <c r="LS274" s="54"/>
      <c r="LT274" s="54"/>
      <c r="LU274" s="54"/>
      <c r="LV274" s="54"/>
      <c r="LW274" s="54"/>
      <c r="LX274" s="54"/>
      <c r="LY274" s="54"/>
      <c r="LZ274" s="54"/>
      <c r="MA274" s="54"/>
      <c r="MB274" s="54"/>
      <c r="MC274" s="54"/>
      <c r="MD274" s="54"/>
      <c r="ME274" s="54"/>
      <c r="MF274" s="54"/>
      <c r="MG274" s="54"/>
      <c r="MH274" s="54"/>
      <c r="MI274" s="54"/>
      <c r="MJ274" s="54"/>
      <c r="MK274" s="54"/>
      <c r="ML274" s="54"/>
      <c r="MM274" s="54"/>
      <c r="MN274" s="54"/>
      <c r="MO274" s="54"/>
      <c r="MP274" s="54"/>
      <c r="MQ274" s="54"/>
      <c r="MR274" s="54"/>
      <c r="MS274" s="54"/>
      <c r="MT274" s="54"/>
      <c r="MU274" s="54"/>
      <c r="MV274" s="54"/>
      <c r="MW274" s="54"/>
      <c r="MX274" s="54"/>
      <c r="MY274" s="54"/>
      <c r="MZ274" s="54"/>
      <c r="NA274" s="54"/>
      <c r="NB274" s="54"/>
      <c r="NC274" s="54"/>
      <c r="ND274" s="54"/>
      <c r="NE274" s="54"/>
      <c r="NF274" s="54"/>
      <c r="NG274" s="54"/>
      <c r="NH274" s="54"/>
      <c r="NI274" s="54"/>
      <c r="NJ274" s="54"/>
      <c r="NK274" s="54"/>
      <c r="NL274" s="54"/>
      <c r="NM274" s="54"/>
      <c r="NN274" s="54"/>
      <c r="NO274" s="54"/>
      <c r="NP274" s="54"/>
      <c r="NQ274" s="54"/>
      <c r="NR274" s="54"/>
      <c r="NS274" s="54"/>
      <c r="NT274" s="54"/>
      <c r="NU274" s="54"/>
      <c r="NV274" s="54"/>
      <c r="NW274" s="54"/>
      <c r="NX274" s="54"/>
      <c r="NY274" s="54"/>
      <c r="NZ274" s="54"/>
      <c r="OA274" s="54"/>
      <c r="OB274" s="54"/>
      <c r="OC274" s="54"/>
      <c r="OD274" s="54"/>
      <c r="OE274" s="54"/>
      <c r="OF274" s="54"/>
      <c r="OG274" s="54"/>
      <c r="OH274" s="54"/>
      <c r="OI274" s="54"/>
      <c r="OJ274" s="54"/>
      <c r="OK274" s="54"/>
      <c r="OL274" s="54"/>
      <c r="OM274" s="54"/>
      <c r="ON274" s="54"/>
      <c r="OO274" s="54"/>
      <c r="OP274" s="54"/>
      <c r="OQ274" s="54"/>
      <c r="OR274" s="54"/>
      <c r="OS274" s="54"/>
      <c r="OT274" s="54"/>
      <c r="OU274" s="54"/>
      <c r="OV274" s="54"/>
      <c r="OW274" s="54"/>
      <c r="OX274" s="54"/>
      <c r="OY274" s="54"/>
      <c r="OZ274" s="54"/>
      <c r="PA274" s="54"/>
      <c r="PB274" s="54"/>
      <c r="PC274" s="54"/>
      <c r="PD274" s="54"/>
      <c r="PE274" s="54"/>
      <c r="PF274" s="54"/>
      <c r="PG274" s="54"/>
      <c r="PH274" s="54"/>
      <c r="PI274" s="54"/>
      <c r="PJ274" s="54"/>
      <c r="PK274" s="54"/>
      <c r="PL274" s="54"/>
      <c r="PM274" s="54"/>
      <c r="PN274" s="54"/>
      <c r="PO274" s="54"/>
      <c r="PP274" s="54"/>
      <c r="PQ274" s="54"/>
      <c r="PR274" s="54"/>
      <c r="PS274" s="54"/>
      <c r="PT274" s="54"/>
      <c r="PU274" s="54"/>
      <c r="PV274" s="54"/>
      <c r="PW274" s="54"/>
      <c r="PX274" s="54"/>
      <c r="PY274" s="54"/>
      <c r="PZ274" s="54"/>
      <c r="QA274" s="54"/>
      <c r="QB274" s="54"/>
      <c r="QC274" s="54"/>
      <c r="QD274" s="54"/>
      <c r="QE274" s="54"/>
      <c r="QF274" s="54"/>
      <c r="QG274" s="54"/>
      <c r="QH274" s="54"/>
      <c r="QI274" s="54"/>
      <c r="QJ274" s="54"/>
      <c r="QK274" s="54"/>
      <c r="QL274" s="54"/>
      <c r="QM274" s="54"/>
      <c r="QN274" s="54"/>
      <c r="QO274" s="54"/>
      <c r="QP274" s="54"/>
      <c r="QQ274" s="54"/>
      <c r="QR274" s="54"/>
      <c r="QS274" s="54"/>
      <c r="QT274" s="54"/>
      <c r="QU274" s="54"/>
      <c r="QV274" s="54"/>
      <c r="QW274" s="54"/>
      <c r="QX274" s="54"/>
      <c r="QY274" s="54"/>
      <c r="QZ274" s="54"/>
      <c r="RA274" s="54"/>
      <c r="RB274" s="54"/>
      <c r="RC274" s="54"/>
      <c r="RD274" s="54"/>
      <c r="RE274" s="54"/>
      <c r="RF274" s="54"/>
      <c r="RG274" s="54"/>
      <c r="RH274" s="54"/>
      <c r="RI274" s="54"/>
      <c r="RJ274" s="54"/>
      <c r="RK274" s="54"/>
      <c r="RL274" s="54"/>
      <c r="RM274" s="54"/>
      <c r="RN274" s="54"/>
      <c r="RO274" s="54"/>
      <c r="RP274" s="54"/>
      <c r="RQ274" s="54"/>
      <c r="RR274" s="54"/>
      <c r="RS274" s="54"/>
      <c r="RT274" s="54"/>
      <c r="RU274" s="54"/>
      <c r="RV274" s="54"/>
      <c r="RW274" s="54"/>
      <c r="RX274" s="54"/>
      <c r="RY274" s="54"/>
      <c r="RZ274" s="54"/>
      <c r="SA274" s="54"/>
      <c r="SB274" s="54"/>
      <c r="SC274" s="54"/>
      <c r="SD274" s="54"/>
      <c r="SE274" s="54"/>
      <c r="SF274" s="54"/>
      <c r="SG274" s="54"/>
      <c r="SH274" s="54"/>
      <c r="SI274" s="54"/>
      <c r="SJ274" s="54"/>
      <c r="SK274" s="54"/>
      <c r="SL274" s="54"/>
      <c r="SM274" s="54"/>
      <c r="SN274" s="54"/>
      <c r="SO274" s="54"/>
      <c r="SP274" s="54"/>
      <c r="SQ274" s="54"/>
      <c r="SR274" s="54"/>
      <c r="SS274" s="54"/>
      <c r="ST274" s="54"/>
      <c r="SU274" s="54"/>
      <c r="SV274" s="54"/>
      <c r="SW274" s="54"/>
      <c r="SX274" s="54"/>
      <c r="SY274" s="54"/>
      <c r="SZ274" s="54"/>
      <c r="TA274" s="54"/>
      <c r="TB274" s="54"/>
      <c r="TC274" s="54"/>
      <c r="TD274" s="54"/>
      <c r="TE274" s="54"/>
      <c r="TF274" s="54"/>
      <c r="TG274" s="54"/>
      <c r="TH274" s="54"/>
      <c r="TI274" s="54"/>
      <c r="TJ274" s="54"/>
      <c r="TK274" s="54"/>
      <c r="TL274" s="54"/>
      <c r="TM274" s="54"/>
      <c r="TN274" s="54"/>
      <c r="TO274" s="54"/>
      <c r="TP274" s="54"/>
      <c r="TQ274" s="54"/>
      <c r="TR274" s="54"/>
      <c r="TS274" s="54"/>
      <c r="TT274" s="54"/>
      <c r="TU274" s="54"/>
      <c r="TV274" s="54"/>
      <c r="TW274" s="54"/>
      <c r="TX274" s="54"/>
      <c r="TY274" s="54"/>
      <c r="TZ274" s="54"/>
      <c r="UA274" s="54"/>
      <c r="UB274" s="54"/>
      <c r="UC274" s="54"/>
      <c r="UD274" s="54"/>
      <c r="UE274" s="54"/>
      <c r="UF274" s="54"/>
      <c r="UG274" s="54"/>
      <c r="UH274" s="54"/>
      <c r="UI274" s="54"/>
      <c r="UJ274" s="54"/>
      <c r="UK274" s="54"/>
      <c r="UL274" s="54"/>
      <c r="UM274" s="54"/>
      <c r="UN274" s="54"/>
      <c r="UO274" s="54"/>
      <c r="UP274" s="54"/>
      <c r="UQ274" s="54"/>
      <c r="UR274" s="54"/>
      <c r="US274" s="54"/>
      <c r="UT274" s="54"/>
      <c r="UU274" s="54"/>
      <c r="UV274" s="54"/>
      <c r="UW274" s="54"/>
      <c r="UX274" s="54"/>
      <c r="UY274" s="54"/>
      <c r="UZ274" s="54"/>
      <c r="VA274" s="54"/>
      <c r="VB274" s="54"/>
      <c r="VC274" s="54"/>
      <c r="VD274" s="54"/>
      <c r="VE274" s="54"/>
      <c r="VF274" s="54"/>
      <c r="VG274" s="54"/>
      <c r="VH274" s="54"/>
      <c r="VI274" s="54"/>
      <c r="VJ274" s="54"/>
      <c r="VK274" s="54"/>
      <c r="VL274" s="54"/>
      <c r="VM274" s="54"/>
      <c r="VN274" s="54"/>
      <c r="VO274" s="54"/>
      <c r="VP274" s="54"/>
      <c r="VQ274" s="54"/>
      <c r="VR274" s="54"/>
      <c r="VS274" s="54"/>
      <c r="VT274" s="54"/>
      <c r="VU274" s="54"/>
      <c r="VV274" s="54"/>
      <c r="VW274" s="54"/>
      <c r="VX274" s="54"/>
      <c r="VY274" s="54"/>
      <c r="VZ274" s="54"/>
      <c r="WA274" s="54"/>
      <c r="WB274" s="54"/>
      <c r="WC274" s="54"/>
      <c r="WD274" s="54"/>
      <c r="WE274" s="54"/>
      <c r="WF274" s="54"/>
      <c r="WG274" s="54"/>
      <c r="WH274" s="54"/>
      <c r="WI274" s="54"/>
      <c r="WJ274" s="54"/>
      <c r="WK274" s="54"/>
      <c r="WL274" s="54"/>
      <c r="WM274" s="54"/>
      <c r="WN274" s="54"/>
      <c r="WO274" s="54"/>
      <c r="WP274" s="54"/>
      <c r="WQ274" s="54"/>
      <c r="WR274" s="54"/>
      <c r="WS274" s="54"/>
      <c r="WT274" s="54"/>
      <c r="WU274" s="54"/>
      <c r="WV274" s="54"/>
      <c r="WW274" s="54"/>
      <c r="WX274" s="54"/>
      <c r="WY274" s="54"/>
      <c r="WZ274" s="54"/>
      <c r="XA274" s="54"/>
      <c r="XB274" s="54"/>
      <c r="XC274" s="54"/>
      <c r="XD274" s="54"/>
      <c r="XE274" s="54"/>
      <c r="XF274" s="54"/>
      <c r="XG274" s="54"/>
      <c r="XH274" s="54"/>
      <c r="XI274" s="54"/>
      <c r="XJ274" s="54"/>
      <c r="XK274" s="54"/>
      <c r="XL274" s="54"/>
      <c r="XM274" s="54"/>
      <c r="XN274" s="54"/>
      <c r="XO274" s="54"/>
      <c r="XP274" s="54"/>
      <c r="XQ274" s="54"/>
      <c r="XR274" s="54"/>
      <c r="XS274" s="54"/>
      <c r="XT274" s="54"/>
      <c r="XU274" s="54"/>
      <c r="XV274" s="54"/>
      <c r="XW274" s="54"/>
      <c r="XX274" s="54"/>
      <c r="XY274" s="54"/>
      <c r="XZ274" s="54"/>
      <c r="YA274" s="54"/>
      <c r="YB274" s="54"/>
      <c r="YC274" s="54"/>
      <c r="YD274" s="54"/>
      <c r="YE274" s="54"/>
      <c r="YF274" s="54"/>
      <c r="YG274" s="54"/>
      <c r="YH274" s="54"/>
      <c r="YI274" s="54"/>
      <c r="YJ274" s="54"/>
      <c r="YK274" s="54"/>
      <c r="YL274" s="54"/>
      <c r="YM274" s="54"/>
      <c r="YN274" s="54"/>
      <c r="YO274" s="54"/>
      <c r="YP274" s="54"/>
      <c r="YQ274" s="54"/>
      <c r="YR274" s="54"/>
      <c r="YS274" s="54"/>
      <c r="YT274" s="54"/>
      <c r="YU274" s="54"/>
      <c r="YV274" s="54"/>
      <c r="YW274" s="54"/>
      <c r="YX274" s="54"/>
      <c r="YY274" s="54"/>
      <c r="YZ274" s="54"/>
      <c r="ZA274" s="54"/>
      <c r="ZB274" s="54"/>
      <c r="ZC274" s="54"/>
      <c r="ZD274" s="54"/>
      <c r="ZE274" s="54"/>
      <c r="ZF274" s="54"/>
      <c r="ZG274" s="54"/>
      <c r="ZH274" s="54"/>
      <c r="ZI274" s="54"/>
      <c r="ZJ274" s="54"/>
      <c r="ZK274" s="54"/>
      <c r="ZL274" s="54"/>
      <c r="ZM274" s="54"/>
      <c r="ZN274" s="54"/>
      <c r="ZO274" s="54"/>
      <c r="ZP274" s="54"/>
      <c r="ZQ274" s="54"/>
      <c r="ZR274" s="54"/>
      <c r="ZS274" s="54"/>
      <c r="ZT274" s="54"/>
      <c r="ZU274" s="54"/>
      <c r="ZV274" s="54"/>
      <c r="ZW274" s="54"/>
      <c r="ZX274" s="54"/>
      <c r="ZY274" s="54"/>
      <c r="ZZ274" s="54"/>
      <c r="AAA274" s="54"/>
      <c r="AAB274" s="54"/>
      <c r="AAC274" s="54"/>
      <c r="AAD274" s="54"/>
      <c r="AAE274" s="54"/>
      <c r="AAF274" s="54"/>
      <c r="AAG274" s="54"/>
      <c r="AAH274" s="54"/>
      <c r="AAI274" s="54"/>
      <c r="AAJ274" s="54"/>
      <c r="AAK274" s="54"/>
      <c r="AAL274" s="54"/>
      <c r="AAM274" s="54"/>
      <c r="AAN274" s="54"/>
      <c r="AAO274" s="54"/>
      <c r="AAP274" s="54"/>
      <c r="AAQ274" s="54"/>
      <c r="AAR274" s="54"/>
      <c r="AAS274" s="54"/>
      <c r="AAT274" s="54"/>
      <c r="AAU274" s="54"/>
      <c r="AAV274" s="54"/>
      <c r="AAW274" s="54"/>
      <c r="AAX274" s="54"/>
      <c r="AAY274" s="54"/>
      <c r="AAZ274" s="54"/>
      <c r="ABA274" s="54"/>
      <c r="ABB274" s="54"/>
      <c r="ABC274" s="54"/>
      <c r="ABD274" s="54"/>
      <c r="ABE274" s="54"/>
      <c r="ABF274" s="54"/>
      <c r="ABG274" s="54"/>
      <c r="ABH274" s="54"/>
      <c r="ABI274" s="54"/>
      <c r="ABJ274" s="54"/>
      <c r="ABK274" s="54"/>
      <c r="ABL274" s="54"/>
      <c r="ABM274" s="54"/>
      <c r="ABN274" s="54"/>
      <c r="ABO274" s="54"/>
      <c r="ABP274" s="54"/>
      <c r="ABQ274" s="54"/>
      <c r="ABR274" s="54"/>
      <c r="ABS274" s="54"/>
      <c r="ABT274" s="54"/>
      <c r="ABU274" s="54"/>
      <c r="ABV274" s="54"/>
      <c r="ABW274" s="54"/>
      <c r="ABX274" s="54"/>
      <c r="ABY274" s="54"/>
      <c r="ABZ274" s="54"/>
      <c r="ACA274" s="54"/>
      <c r="ACB274" s="54"/>
      <c r="ACC274" s="54"/>
      <c r="ACD274" s="54"/>
      <c r="ACE274" s="54"/>
      <c r="ACF274" s="54"/>
      <c r="ACG274" s="54"/>
      <c r="ACH274" s="54"/>
      <c r="ACI274" s="54"/>
      <c r="ACJ274" s="54"/>
      <c r="ACK274" s="54"/>
      <c r="ACL274" s="54"/>
      <c r="ACM274" s="54"/>
      <c r="ACN274" s="54"/>
      <c r="ACO274" s="54"/>
      <c r="ACP274" s="54"/>
      <c r="ACQ274" s="54"/>
      <c r="ACR274" s="54"/>
      <c r="ACS274" s="54"/>
      <c r="ACT274" s="54"/>
      <c r="ACU274" s="54"/>
      <c r="ACV274" s="54"/>
      <c r="ACW274" s="54"/>
      <c r="ACX274" s="54"/>
      <c r="ACY274" s="54"/>
      <c r="ACZ274" s="54"/>
      <c r="ADA274" s="54"/>
      <c r="ADB274" s="54"/>
      <c r="ADC274" s="54"/>
      <c r="ADD274" s="54"/>
      <c r="ADE274" s="54"/>
      <c r="ADF274" s="54"/>
      <c r="ADG274" s="54"/>
      <c r="ADH274" s="54"/>
      <c r="ADI274" s="54"/>
      <c r="ADJ274" s="54"/>
      <c r="ADK274" s="54"/>
      <c r="ADL274" s="54"/>
      <c r="ADM274" s="54"/>
      <c r="ADN274" s="54"/>
      <c r="ADO274" s="54"/>
      <c r="ADP274" s="54"/>
      <c r="ADQ274" s="54"/>
      <c r="ADR274" s="54"/>
      <c r="ADS274" s="54"/>
      <c r="ADT274" s="54"/>
      <c r="ADU274" s="54"/>
      <c r="ADV274" s="54"/>
      <c r="ADW274" s="54"/>
      <c r="ADX274" s="54"/>
      <c r="ADY274" s="54"/>
      <c r="ADZ274" s="54"/>
      <c r="AEA274" s="54"/>
      <c r="AEB274" s="54"/>
      <c r="AEC274" s="54"/>
      <c r="AED274" s="54"/>
      <c r="AEE274" s="54"/>
      <c r="AEF274" s="54"/>
      <c r="AEG274" s="54"/>
      <c r="AEH274" s="54"/>
      <c r="AEI274" s="54"/>
      <c r="AEJ274" s="54"/>
      <c r="AEK274" s="54"/>
      <c r="AEL274" s="54"/>
      <c r="AEM274" s="54"/>
      <c r="AEN274" s="54"/>
      <c r="AEO274" s="54"/>
      <c r="AEP274" s="54"/>
      <c r="AEQ274" s="54"/>
      <c r="AER274" s="54"/>
      <c r="AES274" s="54"/>
      <c r="AET274" s="54"/>
      <c r="AEU274" s="54"/>
      <c r="AEV274" s="54"/>
      <c r="AEW274" s="54"/>
      <c r="AEX274" s="54"/>
      <c r="AEY274" s="54"/>
      <c r="AEZ274" s="54"/>
      <c r="AFA274" s="54"/>
      <c r="AFB274" s="54"/>
      <c r="AFC274" s="54"/>
      <c r="AFD274" s="54"/>
      <c r="AFE274" s="54"/>
      <c r="AFF274" s="54"/>
      <c r="AFG274" s="54"/>
      <c r="AFH274" s="54"/>
      <c r="AFI274" s="54"/>
      <c r="AFJ274" s="54"/>
      <c r="AFK274" s="54"/>
      <c r="AFL274" s="54"/>
      <c r="AFM274" s="54"/>
      <c r="AFN274" s="54"/>
      <c r="AFO274" s="54"/>
      <c r="AFP274" s="54"/>
      <c r="AFQ274" s="54"/>
      <c r="AFR274" s="54"/>
      <c r="AFS274" s="54"/>
      <c r="AFT274" s="54"/>
      <c r="AFU274" s="54"/>
      <c r="AFV274" s="54"/>
      <c r="AFW274" s="54"/>
      <c r="AFX274" s="54"/>
      <c r="AFY274" s="54"/>
      <c r="AFZ274" s="54"/>
      <c r="AGA274" s="54"/>
      <c r="AGB274" s="54"/>
      <c r="AGC274" s="54"/>
      <c r="AGD274" s="54"/>
      <c r="AGE274" s="54"/>
      <c r="AGF274" s="54"/>
      <c r="AGG274" s="54"/>
      <c r="AGH274" s="54"/>
      <c r="AGI274" s="54"/>
      <c r="AGJ274" s="54"/>
      <c r="AGK274" s="54"/>
      <c r="AGL274" s="54"/>
      <c r="AGM274" s="54"/>
      <c r="AGN274" s="54"/>
      <c r="AGO274" s="54"/>
      <c r="AGP274" s="54"/>
      <c r="AGQ274" s="54"/>
      <c r="AGR274" s="54"/>
      <c r="AGS274" s="54"/>
      <c r="AGT274" s="54"/>
      <c r="AGU274" s="54"/>
      <c r="AGV274" s="54"/>
      <c r="AGW274" s="54"/>
      <c r="AGX274" s="54"/>
      <c r="AGY274" s="54"/>
      <c r="AGZ274" s="54"/>
      <c r="AHA274" s="54"/>
      <c r="AHB274" s="54"/>
      <c r="AHC274" s="54"/>
      <c r="AHD274" s="54"/>
      <c r="AHE274" s="54"/>
      <c r="AHF274" s="54"/>
      <c r="AHG274" s="54"/>
      <c r="AHH274" s="54"/>
      <c r="AHI274" s="54"/>
      <c r="AHJ274" s="54"/>
      <c r="AHK274" s="54"/>
      <c r="AHL274" s="54"/>
      <c r="AHM274" s="54"/>
      <c r="AHN274" s="54"/>
      <c r="AHO274" s="54"/>
      <c r="AHP274" s="54"/>
      <c r="AHQ274" s="54"/>
      <c r="AHR274" s="54"/>
      <c r="AHS274" s="54"/>
      <c r="AHT274" s="54"/>
      <c r="AHU274" s="54"/>
      <c r="AHV274" s="54"/>
      <c r="AHW274" s="54"/>
      <c r="AHX274" s="54"/>
      <c r="AHY274" s="54"/>
      <c r="AHZ274" s="54"/>
      <c r="AIA274" s="54"/>
      <c r="AIB274" s="54"/>
      <c r="AIC274" s="54"/>
      <c r="AID274" s="54"/>
      <c r="AIE274" s="54"/>
      <c r="AIF274" s="54"/>
      <c r="AIG274" s="54"/>
      <c r="AIH274" s="54"/>
      <c r="AII274" s="54"/>
      <c r="AIJ274" s="54"/>
      <c r="AIK274" s="54"/>
      <c r="AIL274" s="54"/>
      <c r="AIM274" s="54"/>
      <c r="AIN274" s="54"/>
      <c r="AIO274" s="54"/>
      <c r="AIP274" s="54"/>
      <c r="AIQ274" s="54"/>
      <c r="AIR274" s="54"/>
      <c r="AIS274" s="54"/>
      <c r="AIT274" s="54"/>
      <c r="AIU274" s="54"/>
      <c r="AIV274" s="54"/>
      <c r="AIW274" s="54"/>
      <c r="AIX274" s="54"/>
      <c r="AIY274" s="54"/>
      <c r="AIZ274" s="54"/>
      <c r="AJA274" s="54"/>
      <c r="AJB274" s="54"/>
      <c r="AJC274" s="54"/>
      <c r="AJD274" s="54"/>
      <c r="AJE274" s="54"/>
      <c r="AJF274" s="54"/>
      <c r="AJG274" s="54"/>
      <c r="AJH274" s="54"/>
      <c r="AJI274" s="54"/>
      <c r="AJJ274" s="54"/>
      <c r="AJK274" s="54"/>
      <c r="AJL274" s="54"/>
      <c r="AJM274" s="54"/>
      <c r="AJN274" s="54"/>
      <c r="AJO274" s="54"/>
      <c r="AJP274" s="54"/>
      <c r="AJQ274" s="54"/>
      <c r="AJR274" s="54"/>
      <c r="AJS274" s="54"/>
      <c r="AJT274" s="54"/>
      <c r="AJU274" s="54"/>
      <c r="AJV274" s="54"/>
      <c r="AJW274" s="54"/>
      <c r="AJX274" s="54"/>
      <c r="AJY274" s="54"/>
      <c r="AJZ274" s="54"/>
      <c r="AKA274" s="54"/>
      <c r="AKB274" s="54"/>
      <c r="AKC274" s="54"/>
      <c r="AKD274" s="54"/>
      <c r="AKE274" s="54"/>
      <c r="AKF274" s="54"/>
      <c r="AKG274" s="54"/>
      <c r="AKH274" s="54"/>
      <c r="AKI274" s="54"/>
      <c r="AKJ274" s="54"/>
      <c r="AKK274" s="54"/>
      <c r="AKL274" s="54"/>
      <c r="AKM274" s="54"/>
      <c r="AKN274" s="54"/>
      <c r="AKO274" s="54"/>
      <c r="AKP274" s="54"/>
      <c r="AKQ274" s="54"/>
      <c r="AKR274" s="54"/>
      <c r="AKS274" s="54"/>
      <c r="AKT274" s="54"/>
      <c r="AKU274" s="54"/>
      <c r="AKV274" s="54"/>
      <c r="AKW274" s="54"/>
      <c r="AKX274" s="54"/>
      <c r="AKY274" s="54"/>
      <c r="AKZ274" s="54"/>
      <c r="ALA274" s="54"/>
      <c r="ALB274" s="54"/>
      <c r="ALC274" s="54"/>
      <c r="ALD274" s="54"/>
      <c r="ALE274" s="54"/>
      <c r="ALF274" s="54"/>
      <c r="ALG274" s="54"/>
      <c r="ALH274" s="54"/>
      <c r="ALI274" s="54"/>
      <c r="ALJ274" s="54"/>
      <c r="ALK274" s="54"/>
      <c r="ALL274" s="54"/>
      <c r="ALM274" s="54"/>
      <c r="ALN274" s="54"/>
      <c r="ALO274" s="54"/>
      <c r="ALP274" s="54"/>
      <c r="ALQ274" s="54"/>
    </row>
    <row r="275">
      <c r="A275" s="75">
        <v>42135.0</v>
      </c>
      <c r="B275" s="46" t="s">
        <v>64</v>
      </c>
      <c r="C275" s="9">
        <v>6.0</v>
      </c>
      <c r="E275" s="9">
        <v>3.0</v>
      </c>
      <c r="K275" s="9" t="s">
        <v>161</v>
      </c>
      <c r="N275" s="9" t="s">
        <v>161</v>
      </c>
      <c r="R275" s="9" t="s">
        <v>161</v>
      </c>
      <c r="T275" s="9" t="s">
        <v>161</v>
      </c>
      <c r="V275" s="9" t="s">
        <v>161</v>
      </c>
      <c r="W275" s="9" t="s">
        <v>161</v>
      </c>
      <c r="X275" s="9" t="s">
        <v>160</v>
      </c>
      <c r="Y275" s="9" t="s">
        <v>160</v>
      </c>
      <c r="AF275" s="9" t="s">
        <v>160</v>
      </c>
      <c r="AH275" s="9" t="s">
        <v>160</v>
      </c>
      <c r="AI275" s="9" t="s">
        <v>160</v>
      </c>
      <c r="AO275">
        <f t="shared" ref="AO275:AO296" si="30">COUNTA(G275:AN275)</f>
        <v>11</v>
      </c>
      <c r="AP275">
        <f t="shared" ref="AP275:AP296" si="31">(COUNTIF(G275:AN275,"V"))</f>
        <v>5</v>
      </c>
      <c r="AS275" s="48">
        <f t="shared" si="4"/>
        <v>9</v>
      </c>
    </row>
    <row r="276">
      <c r="A276" s="76">
        <v>42142.0</v>
      </c>
      <c r="C276" s="9">
        <v>6.0</v>
      </c>
      <c r="E276" s="9">
        <v>4.0</v>
      </c>
      <c r="G276" s="9" t="s">
        <v>160</v>
      </c>
      <c r="K276" s="9" t="s">
        <v>160</v>
      </c>
      <c r="N276" s="9" t="s">
        <v>161</v>
      </c>
      <c r="R276" s="9" t="s">
        <v>160</v>
      </c>
      <c r="V276" s="9" t="s">
        <v>160</v>
      </c>
      <c r="W276" s="9" t="s">
        <v>160</v>
      </c>
      <c r="X276" s="9" t="s">
        <v>161</v>
      </c>
      <c r="Y276" s="9" t="s">
        <v>161</v>
      </c>
      <c r="AD276" s="9" t="s">
        <v>160</v>
      </c>
      <c r="AF276" s="9" t="s">
        <v>161</v>
      </c>
      <c r="AH276" s="9" t="s">
        <v>161</v>
      </c>
      <c r="AO276">
        <f t="shared" si="30"/>
        <v>11</v>
      </c>
      <c r="AP276">
        <f t="shared" si="31"/>
        <v>6</v>
      </c>
      <c r="AS276" s="48">
        <f t="shared" si="4"/>
        <v>10</v>
      </c>
      <c r="AZ276" s="35">
        <v>19.0</v>
      </c>
      <c r="BA276" s="35">
        <v>24.0</v>
      </c>
      <c r="BB276" s="35">
        <v>0.0</v>
      </c>
      <c r="BC276" s="35">
        <v>0.0</v>
      </c>
      <c r="BD276" s="35">
        <v>30.0</v>
      </c>
      <c r="BE276" s="35">
        <v>0.0</v>
      </c>
      <c r="BF276" s="35">
        <v>0.0</v>
      </c>
      <c r="BG276" s="35">
        <v>3.0</v>
      </c>
      <c r="BH276" s="35">
        <v>0.0</v>
      </c>
      <c r="BI276" s="35">
        <v>0.0</v>
      </c>
      <c r="BJ276" s="35">
        <v>0.0</v>
      </c>
      <c r="BK276" s="35">
        <v>6.0</v>
      </c>
      <c r="BL276" s="35">
        <v>0.0</v>
      </c>
      <c r="BM276" s="35">
        <v>18.0</v>
      </c>
      <c r="BN276" s="35">
        <v>0.0</v>
      </c>
      <c r="BO276" s="35">
        <v>22.0</v>
      </c>
      <c r="BP276" s="35">
        <v>0.0</v>
      </c>
      <c r="BQ276" s="35">
        <v>33.0</v>
      </c>
      <c r="BR276" s="35">
        <v>12.0</v>
      </c>
      <c r="BS276" s="35">
        <v>0.0</v>
      </c>
      <c r="BT276" s="35">
        <v>0.0</v>
      </c>
      <c r="BU276" s="35">
        <v>0.0</v>
      </c>
      <c r="BV276" s="35">
        <v>14.0</v>
      </c>
      <c r="BW276" s="35">
        <v>14.0</v>
      </c>
      <c r="BX276" s="35">
        <v>13.0</v>
      </c>
      <c r="BY276" s="35">
        <v>15.0</v>
      </c>
      <c r="BZ276" s="35">
        <v>13.0</v>
      </c>
      <c r="CA276" s="35">
        <v>22.0</v>
      </c>
      <c r="CB276" s="35">
        <v>20.0</v>
      </c>
      <c r="CC276" s="35">
        <v>12.0</v>
      </c>
    </row>
    <row r="277">
      <c r="A277" s="76">
        <v>42149.0</v>
      </c>
      <c r="C277" s="9">
        <v>7.0</v>
      </c>
      <c r="E277" s="9">
        <v>3.0</v>
      </c>
      <c r="G277" s="9" t="s">
        <v>161</v>
      </c>
      <c r="K277" s="9" t="s">
        <v>161</v>
      </c>
      <c r="R277" s="9" t="s">
        <v>160</v>
      </c>
      <c r="T277" s="9" t="s">
        <v>160</v>
      </c>
      <c r="V277" s="9" t="s">
        <v>160</v>
      </c>
      <c r="W277" s="9" t="s">
        <v>160</v>
      </c>
      <c r="Y277" s="9" t="s">
        <v>160</v>
      </c>
      <c r="AC277" s="9" t="s">
        <v>161</v>
      </c>
      <c r="AD277" s="9" t="s">
        <v>161</v>
      </c>
      <c r="AE277" s="9" t="s">
        <v>161</v>
      </c>
      <c r="AI277" s="9" t="s">
        <v>160</v>
      </c>
      <c r="AO277">
        <f t="shared" si="30"/>
        <v>11</v>
      </c>
      <c r="AP277">
        <f t="shared" si="31"/>
        <v>6</v>
      </c>
      <c r="AS277" s="48">
        <f t="shared" si="4"/>
        <v>10</v>
      </c>
    </row>
    <row r="278">
      <c r="A278" s="76">
        <v>42156.0</v>
      </c>
      <c r="C278" s="9">
        <v>5.0</v>
      </c>
      <c r="E278" s="9">
        <v>3.0</v>
      </c>
      <c r="G278" s="9" t="s">
        <v>160</v>
      </c>
      <c r="H278" s="9" t="s">
        <v>161</v>
      </c>
      <c r="I278" s="9" t="s">
        <v>161</v>
      </c>
      <c r="K278" s="9" t="s">
        <v>160</v>
      </c>
      <c r="M278" s="9" t="s">
        <v>161</v>
      </c>
      <c r="T278" s="9" t="s">
        <v>161</v>
      </c>
      <c r="V278" s="9" t="s">
        <v>160</v>
      </c>
      <c r="X278" s="9" t="s">
        <v>160</v>
      </c>
      <c r="Y278" s="9" t="s">
        <v>161</v>
      </c>
      <c r="AI278" s="9" t="s">
        <v>160</v>
      </c>
      <c r="AO278">
        <f t="shared" si="30"/>
        <v>10</v>
      </c>
      <c r="AP278">
        <f t="shared" si="31"/>
        <v>5</v>
      </c>
      <c r="AS278" s="48">
        <f t="shared" si="4"/>
        <v>8</v>
      </c>
    </row>
    <row r="279">
      <c r="A279" s="76">
        <v>42163.0</v>
      </c>
      <c r="C279" s="9">
        <v>5.0</v>
      </c>
      <c r="E279" s="9">
        <v>4.0</v>
      </c>
      <c r="K279" s="9" t="s">
        <v>161</v>
      </c>
      <c r="T279" s="9" t="s">
        <v>160</v>
      </c>
      <c r="X279" s="9" t="s">
        <v>160</v>
      </c>
      <c r="Y279" s="9" t="s">
        <v>160</v>
      </c>
      <c r="AC279" s="9" t="s">
        <v>161</v>
      </c>
      <c r="AD279" s="9" t="s">
        <v>161</v>
      </c>
      <c r="AF279" s="9" t="s">
        <v>161</v>
      </c>
      <c r="AG279" s="9" t="s">
        <v>161</v>
      </c>
      <c r="AH279" s="9" t="s">
        <v>160</v>
      </c>
      <c r="AI279" s="9" t="s">
        <v>160</v>
      </c>
      <c r="AO279">
        <f t="shared" si="30"/>
        <v>10</v>
      </c>
      <c r="AP279">
        <f t="shared" si="31"/>
        <v>5</v>
      </c>
      <c r="AS279" s="48">
        <f t="shared" si="4"/>
        <v>9</v>
      </c>
    </row>
    <row r="280">
      <c r="A280" s="76">
        <v>42170.0</v>
      </c>
      <c r="C280" s="9">
        <v>6.0</v>
      </c>
      <c r="E280" s="9">
        <v>4.0</v>
      </c>
      <c r="H280" s="9" t="s">
        <v>160</v>
      </c>
      <c r="N280" s="9" t="s">
        <v>161</v>
      </c>
      <c r="T280" s="9" t="s">
        <v>161</v>
      </c>
      <c r="V280" s="9" t="s">
        <v>160</v>
      </c>
      <c r="X280" s="9" t="s">
        <v>161</v>
      </c>
      <c r="Y280" s="9" t="s">
        <v>161</v>
      </c>
      <c r="AC280" s="9" t="s">
        <v>160</v>
      </c>
      <c r="AD280" s="9" t="s">
        <v>160</v>
      </c>
      <c r="AF280" s="9" t="s">
        <v>160</v>
      </c>
      <c r="AH280" s="9" t="s">
        <v>161</v>
      </c>
      <c r="AO280">
        <f t="shared" si="30"/>
        <v>10</v>
      </c>
      <c r="AP280">
        <f t="shared" si="31"/>
        <v>5</v>
      </c>
      <c r="AS280" s="48">
        <f t="shared" si="4"/>
        <v>10</v>
      </c>
    </row>
    <row r="281">
      <c r="A281" s="76">
        <v>42177.0</v>
      </c>
      <c r="C281" s="9">
        <v>4.0</v>
      </c>
      <c r="E281" s="9">
        <v>3.0</v>
      </c>
      <c r="G281" s="9" t="s">
        <v>161</v>
      </c>
      <c r="H281" s="9" t="s">
        <v>160</v>
      </c>
      <c r="K281" s="9" t="s">
        <v>160</v>
      </c>
      <c r="T281" s="9" t="s">
        <v>160</v>
      </c>
      <c r="V281" s="9" t="s">
        <v>160</v>
      </c>
      <c r="X281" s="9" t="s">
        <v>161</v>
      </c>
      <c r="Y281" s="9" t="s">
        <v>161</v>
      </c>
      <c r="AD281" s="9" t="s">
        <v>161</v>
      </c>
      <c r="AF281" s="9" t="s">
        <v>161</v>
      </c>
      <c r="AH281" s="9" t="s">
        <v>160</v>
      </c>
      <c r="AO281">
        <f t="shared" si="30"/>
        <v>10</v>
      </c>
      <c r="AP281">
        <f t="shared" si="31"/>
        <v>5</v>
      </c>
      <c r="AS281" s="48">
        <f t="shared" si="4"/>
        <v>7</v>
      </c>
    </row>
    <row r="282">
      <c r="A282" s="76">
        <v>42184.0</v>
      </c>
      <c r="C282" s="9">
        <v>5.0</v>
      </c>
      <c r="E282" s="9">
        <v>4.0</v>
      </c>
      <c r="K282" s="9" t="s">
        <v>160</v>
      </c>
      <c r="T282" s="9" t="s">
        <v>161</v>
      </c>
      <c r="V282" s="9" t="s">
        <v>161</v>
      </c>
      <c r="X282" s="9" t="s">
        <v>160</v>
      </c>
      <c r="Y282" s="9" t="s">
        <v>160</v>
      </c>
      <c r="AC282" s="9" t="s">
        <v>160</v>
      </c>
      <c r="AD282" s="9" t="s">
        <v>161</v>
      </c>
      <c r="AG282" s="9" t="s">
        <v>161</v>
      </c>
      <c r="AH282" s="9" t="s">
        <v>161</v>
      </c>
      <c r="AI282" s="9" t="s">
        <v>160</v>
      </c>
      <c r="AO282">
        <f t="shared" si="30"/>
        <v>10</v>
      </c>
      <c r="AP282">
        <f t="shared" si="31"/>
        <v>5</v>
      </c>
      <c r="AS282" s="48">
        <f t="shared" si="4"/>
        <v>9</v>
      </c>
    </row>
    <row r="283">
      <c r="A283" s="76">
        <v>42191.0</v>
      </c>
      <c r="C283" s="9">
        <v>5.0</v>
      </c>
      <c r="E283" s="9">
        <v>4.0</v>
      </c>
      <c r="G283" s="9" t="s">
        <v>161</v>
      </c>
      <c r="K283" s="9" t="s">
        <v>161</v>
      </c>
      <c r="N283" s="9" t="s">
        <v>161</v>
      </c>
      <c r="T283" s="9" t="s">
        <v>161</v>
      </c>
      <c r="X283" s="9" t="s">
        <v>160</v>
      </c>
      <c r="AC283" s="9" t="s">
        <v>160</v>
      </c>
      <c r="AD283" s="9" t="s">
        <v>161</v>
      </c>
      <c r="AF283" s="9" t="s">
        <v>160</v>
      </c>
      <c r="AG283" s="9" t="s">
        <v>160</v>
      </c>
      <c r="AK283" s="9" t="s">
        <v>160</v>
      </c>
      <c r="AO283">
        <f t="shared" si="30"/>
        <v>10</v>
      </c>
      <c r="AP283">
        <f t="shared" si="31"/>
        <v>5</v>
      </c>
      <c r="AS283" s="48">
        <f t="shared" si="4"/>
        <v>9</v>
      </c>
    </row>
    <row r="284">
      <c r="A284" s="76">
        <v>42198.0</v>
      </c>
      <c r="C284" s="9">
        <v>5.0</v>
      </c>
      <c r="E284" s="9">
        <v>3.0</v>
      </c>
      <c r="G284" s="9" t="s">
        <v>160</v>
      </c>
      <c r="K284" s="9" t="s">
        <v>161</v>
      </c>
      <c r="N284" s="9" t="s">
        <v>160</v>
      </c>
      <c r="T284" s="9" t="s">
        <v>161</v>
      </c>
      <c r="V284" s="9" t="s">
        <v>161</v>
      </c>
      <c r="X284" s="9" t="s">
        <v>160</v>
      </c>
      <c r="Y284" s="9" t="s">
        <v>161</v>
      </c>
      <c r="AC284" s="9" t="s">
        <v>161</v>
      </c>
      <c r="AE284" s="9" t="s">
        <v>160</v>
      </c>
      <c r="AH284" s="9" t="s">
        <v>160</v>
      </c>
      <c r="AO284">
        <f t="shared" si="30"/>
        <v>10</v>
      </c>
      <c r="AP284">
        <f t="shared" si="31"/>
        <v>5</v>
      </c>
      <c r="AS284" s="48">
        <f t="shared" si="4"/>
        <v>8</v>
      </c>
    </row>
    <row r="285">
      <c r="A285" s="76">
        <v>42205.0</v>
      </c>
      <c r="C285" s="9">
        <v>9.0</v>
      </c>
      <c r="E285" s="9">
        <v>8.0</v>
      </c>
      <c r="G285" s="9" t="s">
        <v>160</v>
      </c>
      <c r="H285" s="9" t="s">
        <v>160</v>
      </c>
      <c r="K285" s="9" t="s">
        <v>160</v>
      </c>
      <c r="N285" s="9" t="s">
        <v>161</v>
      </c>
      <c r="T285" s="9" t="s">
        <v>161</v>
      </c>
      <c r="X285" s="9" t="s">
        <v>160</v>
      </c>
      <c r="AF285" s="9" t="s">
        <v>160</v>
      </c>
      <c r="AG285" s="9" t="s">
        <v>161</v>
      </c>
      <c r="AH285" s="9" t="s">
        <v>161</v>
      </c>
      <c r="AI285" s="9" t="s">
        <v>161</v>
      </c>
      <c r="AO285">
        <f t="shared" si="30"/>
        <v>10</v>
      </c>
      <c r="AP285">
        <f t="shared" si="31"/>
        <v>5</v>
      </c>
      <c r="AS285" s="48">
        <f t="shared" si="4"/>
        <v>17</v>
      </c>
    </row>
    <row r="286">
      <c r="A286" s="76">
        <v>42212.0</v>
      </c>
      <c r="C286" s="9">
        <v>7.0</v>
      </c>
      <c r="E286" s="9">
        <v>4.0</v>
      </c>
      <c r="H286" s="9" t="s">
        <v>160</v>
      </c>
      <c r="R286" s="9" t="s">
        <v>161</v>
      </c>
      <c r="W286" s="9" t="s">
        <v>161</v>
      </c>
      <c r="Y286" s="9" t="s">
        <v>161</v>
      </c>
      <c r="AC286" s="9" t="s">
        <v>161</v>
      </c>
      <c r="AH286" s="9" t="s">
        <v>160</v>
      </c>
      <c r="AI286" s="9" t="s">
        <v>161</v>
      </c>
      <c r="AJ286" s="9" t="s">
        <v>160</v>
      </c>
      <c r="AK286" s="9" t="s">
        <v>160</v>
      </c>
      <c r="AL286" s="9" t="s">
        <v>160</v>
      </c>
      <c r="AM286" s="9" t="s">
        <v>161</v>
      </c>
      <c r="AO286">
        <f t="shared" si="30"/>
        <v>11</v>
      </c>
      <c r="AP286">
        <f t="shared" si="31"/>
        <v>5</v>
      </c>
      <c r="AS286" s="48">
        <f t="shared" si="4"/>
        <v>11</v>
      </c>
    </row>
    <row r="287">
      <c r="A287" s="76">
        <v>42219.0</v>
      </c>
      <c r="C287" s="9">
        <v>3.0</v>
      </c>
      <c r="E287" s="9">
        <v>3.0</v>
      </c>
      <c r="G287" s="9" t="s">
        <v>162</v>
      </c>
      <c r="K287" s="9" t="s">
        <v>162</v>
      </c>
      <c r="T287" s="9" t="s">
        <v>162</v>
      </c>
      <c r="X287" s="9" t="s">
        <v>162</v>
      </c>
      <c r="AF287" s="9" t="s">
        <v>162</v>
      </c>
      <c r="AG287" s="9" t="s">
        <v>162</v>
      </c>
      <c r="AH287" s="9" t="s">
        <v>162</v>
      </c>
      <c r="AI287" s="9" t="s">
        <v>162</v>
      </c>
      <c r="AK287" s="9" t="s">
        <v>162</v>
      </c>
      <c r="AL287" s="9" t="s">
        <v>162</v>
      </c>
      <c r="AO287">
        <f t="shared" si="30"/>
        <v>10</v>
      </c>
      <c r="AP287">
        <f t="shared" si="31"/>
        <v>0</v>
      </c>
      <c r="AS287" s="48">
        <f t="shared" si="4"/>
        <v>6</v>
      </c>
    </row>
    <row r="288">
      <c r="A288" s="76">
        <v>42226.0</v>
      </c>
      <c r="C288" s="9">
        <v>9.0</v>
      </c>
      <c r="E288" s="9">
        <v>8.0</v>
      </c>
      <c r="H288" s="9" t="s">
        <v>160</v>
      </c>
      <c r="T288" s="9" t="s">
        <v>160</v>
      </c>
      <c r="X288" s="9" t="s">
        <v>160</v>
      </c>
      <c r="AC288" s="9" t="s">
        <v>160</v>
      </c>
      <c r="AD288" s="9" t="s">
        <v>160</v>
      </c>
      <c r="AH288" s="9" t="s">
        <v>161</v>
      </c>
      <c r="AI288" s="9" t="s">
        <v>161</v>
      </c>
      <c r="AK288" s="9" t="s">
        <v>161</v>
      </c>
      <c r="AL288" s="9" t="s">
        <v>161</v>
      </c>
      <c r="AM288" s="9" t="s">
        <v>161</v>
      </c>
      <c r="AO288">
        <f t="shared" si="30"/>
        <v>10</v>
      </c>
      <c r="AP288">
        <f t="shared" si="31"/>
        <v>5</v>
      </c>
      <c r="AS288" s="48">
        <f t="shared" si="4"/>
        <v>17</v>
      </c>
    </row>
    <row r="289">
      <c r="A289" s="76">
        <v>42233.0</v>
      </c>
      <c r="C289" s="9">
        <v>9.0</v>
      </c>
      <c r="E289" s="9">
        <v>5.0</v>
      </c>
      <c r="H289" s="9" t="s">
        <v>160</v>
      </c>
      <c r="K289" s="9" t="s">
        <v>160</v>
      </c>
      <c r="R289" s="9" t="s">
        <v>161</v>
      </c>
      <c r="T289" s="9" t="s">
        <v>161</v>
      </c>
      <c r="V289" s="9" t="s">
        <v>160</v>
      </c>
      <c r="W289" s="9" t="s">
        <v>161</v>
      </c>
      <c r="X289" s="9" t="s">
        <v>161</v>
      </c>
      <c r="AC289" s="9" t="s">
        <v>161</v>
      </c>
      <c r="AD289" s="9" t="s">
        <v>161</v>
      </c>
      <c r="AI289" s="9" t="s">
        <v>160</v>
      </c>
      <c r="AJ289" s="9" t="s">
        <v>160</v>
      </c>
      <c r="AO289">
        <f t="shared" si="30"/>
        <v>11</v>
      </c>
      <c r="AP289">
        <f t="shared" si="31"/>
        <v>5</v>
      </c>
      <c r="AS289" s="48">
        <f t="shared" si="4"/>
        <v>14</v>
      </c>
    </row>
    <row r="290">
      <c r="A290" s="76">
        <v>42241.0</v>
      </c>
      <c r="C290" s="9">
        <v>11.0</v>
      </c>
      <c r="E290" s="9">
        <v>7.0</v>
      </c>
      <c r="G290" s="9" t="s">
        <v>161</v>
      </c>
      <c r="H290" s="9" t="s">
        <v>160</v>
      </c>
      <c r="K290" s="9" t="s">
        <v>160</v>
      </c>
      <c r="T290" s="9" t="s">
        <v>161</v>
      </c>
      <c r="V290" s="9" t="s">
        <v>161</v>
      </c>
      <c r="AI290" s="9" t="s">
        <v>161</v>
      </c>
      <c r="AJ290" s="9" t="s">
        <v>160</v>
      </c>
      <c r="AK290" s="9" t="s">
        <v>161</v>
      </c>
      <c r="AL290" s="9" t="s">
        <v>160</v>
      </c>
      <c r="AM290" s="9" t="s">
        <v>160</v>
      </c>
      <c r="AO290">
        <f t="shared" si="30"/>
        <v>10</v>
      </c>
      <c r="AP290">
        <f t="shared" si="31"/>
        <v>5</v>
      </c>
      <c r="AS290" s="48">
        <f t="shared" si="4"/>
        <v>18</v>
      </c>
    </row>
    <row r="291">
      <c r="A291" s="76">
        <v>42247.0</v>
      </c>
      <c r="C291" s="9">
        <v>7.0</v>
      </c>
      <c r="E291" s="9">
        <v>6.0</v>
      </c>
      <c r="G291" s="9" t="s">
        <v>160</v>
      </c>
      <c r="H291" s="9" t="s">
        <v>160</v>
      </c>
      <c r="K291" s="9" t="s">
        <v>161</v>
      </c>
      <c r="R291" s="9" t="s">
        <v>161</v>
      </c>
      <c r="V291" s="9" t="s">
        <v>161</v>
      </c>
      <c r="W291" s="9" t="s">
        <v>161</v>
      </c>
      <c r="X291" s="9" t="s">
        <v>160</v>
      </c>
      <c r="AE291" s="9" t="s">
        <v>160</v>
      </c>
      <c r="AF291" s="9" t="s">
        <v>161</v>
      </c>
      <c r="AH291" s="9" t="s">
        <v>161</v>
      </c>
      <c r="AJ291" s="9" t="s">
        <v>160</v>
      </c>
      <c r="AO291">
        <f t="shared" si="30"/>
        <v>11</v>
      </c>
      <c r="AP291">
        <f t="shared" si="31"/>
        <v>5</v>
      </c>
      <c r="AS291" s="48">
        <f t="shared" si="4"/>
        <v>13</v>
      </c>
    </row>
    <row r="292">
      <c r="A292" s="76">
        <v>42254.0</v>
      </c>
      <c r="C292" s="9">
        <v>8.0</v>
      </c>
      <c r="E292" s="9">
        <v>6.0</v>
      </c>
      <c r="K292" s="9" t="s">
        <v>160</v>
      </c>
      <c r="X292" s="9" t="s">
        <v>161</v>
      </c>
      <c r="Y292" s="9" t="s">
        <v>161</v>
      </c>
      <c r="AD292" s="9" t="s">
        <v>160</v>
      </c>
      <c r="AE292" s="9" t="s">
        <v>160</v>
      </c>
      <c r="AF292" s="9" t="s">
        <v>161</v>
      </c>
      <c r="AG292" s="9" t="s">
        <v>160</v>
      </c>
      <c r="AH292" s="9" t="s">
        <v>160</v>
      </c>
      <c r="AK292" s="9" t="s">
        <v>161</v>
      </c>
      <c r="AL292" s="9" t="s">
        <v>161</v>
      </c>
      <c r="AO292">
        <f t="shared" si="30"/>
        <v>10</v>
      </c>
      <c r="AP292">
        <f t="shared" si="31"/>
        <v>5</v>
      </c>
      <c r="AS292" s="48">
        <f t="shared" si="4"/>
        <v>14</v>
      </c>
    </row>
    <row r="293">
      <c r="A293" s="80">
        <v>42261.0</v>
      </c>
      <c r="C293" s="9">
        <v>7.0</v>
      </c>
      <c r="E293" s="9">
        <v>6.0</v>
      </c>
      <c r="G293" s="9" t="s">
        <v>161</v>
      </c>
      <c r="H293" s="9" t="s">
        <v>161</v>
      </c>
      <c r="K293" s="9" t="s">
        <v>161</v>
      </c>
      <c r="R293" s="9" t="s">
        <v>161</v>
      </c>
      <c r="T293" s="9" t="s">
        <v>160</v>
      </c>
      <c r="V293" s="9" t="s">
        <v>161</v>
      </c>
      <c r="W293" s="9" t="s">
        <v>161</v>
      </c>
      <c r="X293" s="9" t="s">
        <v>160</v>
      </c>
      <c r="AG293" s="9" t="s">
        <v>160</v>
      </c>
      <c r="AH293" s="9" t="s">
        <v>160</v>
      </c>
      <c r="AK293" s="9" t="s">
        <v>160</v>
      </c>
      <c r="AO293">
        <f t="shared" si="30"/>
        <v>11</v>
      </c>
      <c r="AP293">
        <f t="shared" si="31"/>
        <v>5</v>
      </c>
      <c r="AS293" s="48">
        <f t="shared" si="4"/>
        <v>13</v>
      </c>
    </row>
    <row r="294">
      <c r="A294" s="76">
        <v>42261.0</v>
      </c>
      <c r="C294" s="9">
        <v>4.0</v>
      </c>
      <c r="E294" s="9">
        <v>1.0</v>
      </c>
      <c r="G294" s="9" t="s">
        <v>160</v>
      </c>
      <c r="K294" s="9" t="s">
        <v>160</v>
      </c>
      <c r="V294" s="9" t="s">
        <v>160</v>
      </c>
      <c r="X294" s="9" t="s">
        <v>161</v>
      </c>
      <c r="AE294" s="9" t="s">
        <v>160</v>
      </c>
      <c r="AG294" s="9" t="s">
        <v>160</v>
      </c>
      <c r="AK294" s="9" t="s">
        <v>161</v>
      </c>
      <c r="AL294" s="9" t="s">
        <v>161</v>
      </c>
      <c r="AM294" s="9" t="s">
        <v>161</v>
      </c>
      <c r="AN294" s="9" t="s">
        <v>161</v>
      </c>
      <c r="AO294">
        <f t="shared" si="30"/>
        <v>10</v>
      </c>
      <c r="AP294">
        <f t="shared" si="31"/>
        <v>5</v>
      </c>
      <c r="AS294" s="48">
        <f t="shared" si="4"/>
        <v>5</v>
      </c>
    </row>
    <row r="295">
      <c r="A295" s="76">
        <v>42275.0</v>
      </c>
      <c r="C295" s="9">
        <v>4.0</v>
      </c>
      <c r="E295" s="9">
        <v>4.0</v>
      </c>
      <c r="K295" s="9" t="s">
        <v>162</v>
      </c>
      <c r="T295" s="9" t="s">
        <v>162</v>
      </c>
      <c r="X295" s="9" t="s">
        <v>162</v>
      </c>
      <c r="AC295" s="9" t="s">
        <v>162</v>
      </c>
      <c r="AD295" s="9" t="s">
        <v>162</v>
      </c>
      <c r="AF295" s="9" t="s">
        <v>162</v>
      </c>
      <c r="AK295" s="9" t="s">
        <v>162</v>
      </c>
      <c r="AL295" s="9" t="s">
        <v>162</v>
      </c>
      <c r="AM295" s="9" t="s">
        <v>162</v>
      </c>
      <c r="AN295" s="9" t="s">
        <v>162</v>
      </c>
      <c r="AO295">
        <f t="shared" si="30"/>
        <v>10</v>
      </c>
      <c r="AP295">
        <f t="shared" si="31"/>
        <v>0</v>
      </c>
      <c r="AS295" s="48">
        <f t="shared" si="4"/>
        <v>8</v>
      </c>
    </row>
    <row r="296">
      <c r="A296" s="76">
        <v>42282.0</v>
      </c>
      <c r="C296" s="9">
        <v>5.0</v>
      </c>
      <c r="E296" s="9">
        <v>5.0</v>
      </c>
      <c r="K296" s="9" t="s">
        <v>162</v>
      </c>
      <c r="T296" s="9" t="s">
        <v>162</v>
      </c>
      <c r="V296" s="9" t="s">
        <v>162</v>
      </c>
      <c r="X296" s="9" t="s">
        <v>162</v>
      </c>
      <c r="AC296" s="9" t="s">
        <v>162</v>
      </c>
      <c r="AD296" s="9" t="s">
        <v>162</v>
      </c>
      <c r="AE296" s="9" t="s">
        <v>162</v>
      </c>
      <c r="AF296" s="9" t="s">
        <v>162</v>
      </c>
      <c r="AI296" s="9" t="s">
        <v>162</v>
      </c>
      <c r="AK296" s="9" t="s">
        <v>162</v>
      </c>
      <c r="AO296">
        <f t="shared" si="30"/>
        <v>10</v>
      </c>
      <c r="AP296">
        <f t="shared" si="31"/>
        <v>0</v>
      </c>
      <c r="AS296" s="48">
        <f t="shared" si="4"/>
        <v>10</v>
      </c>
    </row>
    <row r="297">
      <c r="A297" s="68"/>
      <c r="B297" s="57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48">
        <f t="shared" si="4"/>
        <v>0</v>
      </c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  <c r="DR297" s="54"/>
      <c r="DS297" s="54"/>
      <c r="DT297" s="54"/>
      <c r="DU297" s="54"/>
      <c r="DV297" s="54"/>
      <c r="DW297" s="54"/>
      <c r="DX297" s="54"/>
      <c r="DY297" s="54"/>
      <c r="DZ297" s="54"/>
      <c r="EA297" s="54"/>
      <c r="EB297" s="54"/>
      <c r="EC297" s="54"/>
      <c r="ED297" s="54"/>
      <c r="EE297" s="54"/>
      <c r="EF297" s="54"/>
      <c r="EG297" s="54"/>
      <c r="EH297" s="54"/>
      <c r="EI297" s="54"/>
      <c r="EJ297" s="54"/>
      <c r="EK297" s="54"/>
      <c r="EL297" s="54"/>
      <c r="EM297" s="54"/>
      <c r="EN297" s="54"/>
      <c r="EO297" s="54"/>
      <c r="EP297" s="54"/>
      <c r="EQ297" s="54"/>
      <c r="ER297" s="54"/>
      <c r="ES297" s="54"/>
      <c r="ET297" s="54"/>
      <c r="EU297" s="54"/>
      <c r="EV297" s="54"/>
      <c r="EW297" s="54"/>
      <c r="EX297" s="54"/>
      <c r="EY297" s="54"/>
      <c r="EZ297" s="54"/>
      <c r="FA297" s="54"/>
      <c r="FB297" s="54"/>
      <c r="FC297" s="54"/>
      <c r="FD297" s="54"/>
      <c r="FE297" s="54"/>
      <c r="FF297" s="54"/>
      <c r="FG297" s="54"/>
      <c r="FH297" s="54"/>
      <c r="FI297" s="54"/>
      <c r="FJ297" s="54"/>
      <c r="FK297" s="54"/>
      <c r="FL297" s="54"/>
      <c r="FM297" s="54"/>
      <c r="FN297" s="54"/>
      <c r="FO297" s="54"/>
      <c r="FP297" s="54"/>
      <c r="FQ297" s="54"/>
      <c r="FR297" s="54"/>
      <c r="FS297" s="54"/>
      <c r="FT297" s="54"/>
      <c r="FU297" s="54"/>
      <c r="FV297" s="54"/>
      <c r="FW297" s="54"/>
      <c r="FX297" s="54"/>
      <c r="FY297" s="54"/>
      <c r="FZ297" s="54"/>
      <c r="GA297" s="54"/>
      <c r="GB297" s="54"/>
      <c r="GC297" s="54"/>
      <c r="GD297" s="54"/>
      <c r="GE297" s="54"/>
      <c r="GF297" s="54"/>
      <c r="GG297" s="54"/>
      <c r="GH297" s="54"/>
      <c r="GI297" s="54"/>
      <c r="GJ297" s="54"/>
      <c r="GK297" s="54"/>
      <c r="GL297" s="54"/>
      <c r="GM297" s="54"/>
      <c r="GN297" s="54"/>
      <c r="GO297" s="54"/>
      <c r="GP297" s="54"/>
      <c r="GQ297" s="54"/>
      <c r="GR297" s="54"/>
      <c r="GS297" s="54"/>
      <c r="GT297" s="54"/>
      <c r="GU297" s="54"/>
      <c r="GV297" s="54"/>
      <c r="GW297" s="54"/>
      <c r="GX297" s="54"/>
      <c r="GY297" s="54"/>
      <c r="GZ297" s="54"/>
      <c r="HA297" s="54"/>
      <c r="HB297" s="54"/>
      <c r="HC297" s="54"/>
      <c r="HD297" s="54"/>
      <c r="HE297" s="54"/>
      <c r="HF297" s="54"/>
      <c r="HG297" s="54"/>
      <c r="HH297" s="54"/>
      <c r="HI297" s="54"/>
      <c r="HJ297" s="54"/>
      <c r="HK297" s="54"/>
      <c r="HL297" s="54"/>
      <c r="HM297" s="54"/>
      <c r="HN297" s="54"/>
      <c r="HO297" s="54"/>
      <c r="HP297" s="54"/>
      <c r="HQ297" s="54"/>
      <c r="HR297" s="54"/>
      <c r="HS297" s="54"/>
      <c r="HT297" s="54"/>
      <c r="HU297" s="54"/>
      <c r="HV297" s="54"/>
      <c r="HW297" s="54"/>
      <c r="HX297" s="54"/>
      <c r="HY297" s="54"/>
      <c r="HZ297" s="54"/>
      <c r="IA297" s="54"/>
      <c r="IB297" s="54"/>
      <c r="IC297" s="54"/>
      <c r="ID297" s="54"/>
      <c r="IE297" s="54"/>
      <c r="IF297" s="54"/>
      <c r="IG297" s="54"/>
      <c r="IH297" s="54"/>
      <c r="II297" s="54"/>
      <c r="IJ297" s="54"/>
      <c r="IK297" s="54"/>
      <c r="IL297" s="54"/>
      <c r="IM297" s="54"/>
      <c r="IN297" s="54"/>
      <c r="IO297" s="54"/>
      <c r="IP297" s="54"/>
      <c r="IQ297" s="54"/>
      <c r="IR297" s="54"/>
      <c r="IS297" s="54"/>
      <c r="IT297" s="54"/>
      <c r="IU297" s="54"/>
      <c r="IV297" s="54"/>
      <c r="IW297" s="54"/>
      <c r="IX297" s="54"/>
      <c r="IY297" s="54"/>
      <c r="IZ297" s="54"/>
      <c r="JA297" s="54"/>
      <c r="JB297" s="54"/>
      <c r="JC297" s="54"/>
      <c r="JD297" s="54"/>
      <c r="JE297" s="54"/>
      <c r="JF297" s="54"/>
      <c r="JG297" s="54"/>
      <c r="JH297" s="54"/>
      <c r="JI297" s="54"/>
      <c r="JJ297" s="54"/>
      <c r="JK297" s="54"/>
      <c r="JL297" s="54"/>
      <c r="JM297" s="54"/>
      <c r="JN297" s="54"/>
      <c r="JO297" s="54"/>
      <c r="JP297" s="54"/>
      <c r="JQ297" s="54"/>
      <c r="JR297" s="54"/>
      <c r="JS297" s="54"/>
      <c r="JT297" s="54"/>
      <c r="JU297" s="54"/>
      <c r="JV297" s="54"/>
      <c r="JW297" s="54"/>
      <c r="JX297" s="54"/>
      <c r="JY297" s="54"/>
      <c r="JZ297" s="54"/>
      <c r="KA297" s="54"/>
      <c r="KB297" s="54"/>
      <c r="KC297" s="54"/>
      <c r="KD297" s="54"/>
      <c r="KE297" s="54"/>
      <c r="KF297" s="54"/>
      <c r="KG297" s="54"/>
      <c r="KH297" s="54"/>
      <c r="KI297" s="54"/>
      <c r="KJ297" s="54"/>
      <c r="KK297" s="54"/>
      <c r="KL297" s="54"/>
      <c r="KM297" s="54"/>
      <c r="KN297" s="54"/>
      <c r="KO297" s="54"/>
      <c r="KP297" s="54"/>
      <c r="KQ297" s="54"/>
      <c r="KR297" s="54"/>
      <c r="KS297" s="54"/>
      <c r="KT297" s="54"/>
      <c r="KU297" s="54"/>
      <c r="KV297" s="54"/>
      <c r="KW297" s="54"/>
      <c r="KX297" s="54"/>
      <c r="KY297" s="54"/>
      <c r="KZ297" s="54"/>
      <c r="LA297" s="54"/>
      <c r="LB297" s="54"/>
      <c r="LC297" s="54"/>
      <c r="LD297" s="54"/>
      <c r="LE297" s="54"/>
      <c r="LF297" s="54"/>
      <c r="LG297" s="54"/>
      <c r="LH297" s="54"/>
      <c r="LI297" s="54"/>
      <c r="LJ297" s="54"/>
      <c r="LK297" s="54"/>
      <c r="LL297" s="54"/>
      <c r="LM297" s="54"/>
      <c r="LN297" s="54"/>
      <c r="LO297" s="54"/>
      <c r="LP297" s="54"/>
      <c r="LQ297" s="54"/>
      <c r="LR297" s="54"/>
      <c r="LS297" s="54"/>
      <c r="LT297" s="54"/>
      <c r="LU297" s="54"/>
      <c r="LV297" s="54"/>
      <c r="LW297" s="54"/>
      <c r="LX297" s="54"/>
      <c r="LY297" s="54"/>
      <c r="LZ297" s="54"/>
      <c r="MA297" s="54"/>
      <c r="MB297" s="54"/>
      <c r="MC297" s="54"/>
      <c r="MD297" s="54"/>
      <c r="ME297" s="54"/>
      <c r="MF297" s="54"/>
      <c r="MG297" s="54"/>
      <c r="MH297" s="54"/>
      <c r="MI297" s="54"/>
      <c r="MJ297" s="54"/>
      <c r="MK297" s="54"/>
      <c r="ML297" s="54"/>
      <c r="MM297" s="54"/>
      <c r="MN297" s="54"/>
      <c r="MO297" s="54"/>
      <c r="MP297" s="54"/>
      <c r="MQ297" s="54"/>
      <c r="MR297" s="54"/>
      <c r="MS297" s="54"/>
      <c r="MT297" s="54"/>
      <c r="MU297" s="54"/>
      <c r="MV297" s="54"/>
      <c r="MW297" s="54"/>
      <c r="MX297" s="54"/>
      <c r="MY297" s="54"/>
      <c r="MZ297" s="54"/>
      <c r="NA297" s="54"/>
      <c r="NB297" s="54"/>
      <c r="NC297" s="54"/>
      <c r="ND297" s="54"/>
      <c r="NE297" s="54"/>
      <c r="NF297" s="54"/>
      <c r="NG297" s="54"/>
      <c r="NH297" s="54"/>
      <c r="NI297" s="54"/>
      <c r="NJ297" s="54"/>
      <c r="NK297" s="54"/>
      <c r="NL297" s="54"/>
      <c r="NM297" s="54"/>
      <c r="NN297" s="54"/>
      <c r="NO297" s="54"/>
      <c r="NP297" s="54"/>
      <c r="NQ297" s="54"/>
      <c r="NR297" s="54"/>
      <c r="NS297" s="54"/>
      <c r="NT297" s="54"/>
      <c r="NU297" s="54"/>
      <c r="NV297" s="54"/>
      <c r="NW297" s="54"/>
      <c r="NX297" s="54"/>
      <c r="NY297" s="54"/>
      <c r="NZ297" s="54"/>
      <c r="OA297" s="54"/>
      <c r="OB297" s="54"/>
      <c r="OC297" s="54"/>
      <c r="OD297" s="54"/>
      <c r="OE297" s="54"/>
      <c r="OF297" s="54"/>
      <c r="OG297" s="54"/>
      <c r="OH297" s="54"/>
      <c r="OI297" s="54"/>
      <c r="OJ297" s="54"/>
      <c r="OK297" s="54"/>
      <c r="OL297" s="54"/>
      <c r="OM297" s="54"/>
      <c r="ON297" s="54"/>
      <c r="OO297" s="54"/>
      <c r="OP297" s="54"/>
      <c r="OQ297" s="54"/>
      <c r="OR297" s="54"/>
      <c r="OS297" s="54"/>
      <c r="OT297" s="54"/>
      <c r="OU297" s="54"/>
      <c r="OV297" s="54"/>
      <c r="OW297" s="54"/>
      <c r="OX297" s="54"/>
      <c r="OY297" s="54"/>
      <c r="OZ297" s="54"/>
      <c r="PA297" s="54"/>
      <c r="PB297" s="54"/>
      <c r="PC297" s="54"/>
      <c r="PD297" s="54"/>
      <c r="PE297" s="54"/>
      <c r="PF297" s="54"/>
      <c r="PG297" s="54"/>
      <c r="PH297" s="54"/>
      <c r="PI297" s="54"/>
      <c r="PJ297" s="54"/>
      <c r="PK297" s="54"/>
      <c r="PL297" s="54"/>
      <c r="PM297" s="54"/>
      <c r="PN297" s="54"/>
      <c r="PO297" s="54"/>
      <c r="PP297" s="54"/>
      <c r="PQ297" s="54"/>
      <c r="PR297" s="54"/>
      <c r="PS297" s="54"/>
      <c r="PT297" s="54"/>
      <c r="PU297" s="54"/>
      <c r="PV297" s="54"/>
      <c r="PW297" s="54"/>
      <c r="PX297" s="54"/>
      <c r="PY297" s="54"/>
      <c r="PZ297" s="54"/>
      <c r="QA297" s="54"/>
      <c r="QB297" s="54"/>
      <c r="QC297" s="54"/>
      <c r="QD297" s="54"/>
      <c r="QE297" s="54"/>
      <c r="QF297" s="54"/>
      <c r="QG297" s="54"/>
      <c r="QH297" s="54"/>
      <c r="QI297" s="54"/>
      <c r="QJ297" s="54"/>
      <c r="QK297" s="54"/>
      <c r="QL297" s="54"/>
      <c r="QM297" s="54"/>
      <c r="QN297" s="54"/>
      <c r="QO297" s="54"/>
      <c r="QP297" s="54"/>
      <c r="QQ297" s="54"/>
      <c r="QR297" s="54"/>
      <c r="QS297" s="54"/>
      <c r="QT297" s="54"/>
      <c r="QU297" s="54"/>
      <c r="QV297" s="54"/>
      <c r="QW297" s="54"/>
      <c r="QX297" s="54"/>
      <c r="QY297" s="54"/>
      <c r="QZ297" s="54"/>
      <c r="RA297" s="54"/>
      <c r="RB297" s="54"/>
      <c r="RC297" s="54"/>
      <c r="RD297" s="54"/>
      <c r="RE297" s="54"/>
      <c r="RF297" s="54"/>
      <c r="RG297" s="54"/>
      <c r="RH297" s="54"/>
      <c r="RI297" s="54"/>
      <c r="RJ297" s="54"/>
      <c r="RK297" s="54"/>
      <c r="RL297" s="54"/>
      <c r="RM297" s="54"/>
      <c r="RN297" s="54"/>
      <c r="RO297" s="54"/>
      <c r="RP297" s="54"/>
      <c r="RQ297" s="54"/>
      <c r="RR297" s="54"/>
      <c r="RS297" s="54"/>
      <c r="RT297" s="54"/>
      <c r="RU297" s="54"/>
      <c r="RV297" s="54"/>
      <c r="RW297" s="54"/>
      <c r="RX297" s="54"/>
      <c r="RY297" s="54"/>
      <c r="RZ297" s="54"/>
      <c r="SA297" s="54"/>
      <c r="SB297" s="54"/>
      <c r="SC297" s="54"/>
      <c r="SD297" s="54"/>
      <c r="SE297" s="54"/>
      <c r="SF297" s="54"/>
      <c r="SG297" s="54"/>
      <c r="SH297" s="54"/>
      <c r="SI297" s="54"/>
      <c r="SJ297" s="54"/>
      <c r="SK297" s="54"/>
      <c r="SL297" s="54"/>
      <c r="SM297" s="54"/>
      <c r="SN297" s="54"/>
      <c r="SO297" s="54"/>
      <c r="SP297" s="54"/>
      <c r="SQ297" s="54"/>
      <c r="SR297" s="54"/>
      <c r="SS297" s="54"/>
      <c r="ST297" s="54"/>
      <c r="SU297" s="54"/>
      <c r="SV297" s="54"/>
      <c r="SW297" s="54"/>
      <c r="SX297" s="54"/>
      <c r="SY297" s="54"/>
      <c r="SZ297" s="54"/>
      <c r="TA297" s="54"/>
      <c r="TB297" s="54"/>
      <c r="TC297" s="54"/>
      <c r="TD297" s="54"/>
      <c r="TE297" s="54"/>
      <c r="TF297" s="54"/>
      <c r="TG297" s="54"/>
      <c r="TH297" s="54"/>
      <c r="TI297" s="54"/>
      <c r="TJ297" s="54"/>
      <c r="TK297" s="54"/>
      <c r="TL297" s="54"/>
      <c r="TM297" s="54"/>
      <c r="TN297" s="54"/>
      <c r="TO297" s="54"/>
      <c r="TP297" s="54"/>
      <c r="TQ297" s="54"/>
      <c r="TR297" s="54"/>
      <c r="TS297" s="54"/>
      <c r="TT297" s="54"/>
      <c r="TU297" s="54"/>
      <c r="TV297" s="54"/>
      <c r="TW297" s="54"/>
      <c r="TX297" s="54"/>
      <c r="TY297" s="54"/>
      <c r="TZ297" s="54"/>
      <c r="UA297" s="54"/>
      <c r="UB297" s="54"/>
      <c r="UC297" s="54"/>
      <c r="UD297" s="54"/>
      <c r="UE297" s="54"/>
      <c r="UF297" s="54"/>
      <c r="UG297" s="54"/>
      <c r="UH297" s="54"/>
      <c r="UI297" s="54"/>
      <c r="UJ297" s="54"/>
      <c r="UK297" s="54"/>
      <c r="UL297" s="54"/>
      <c r="UM297" s="54"/>
      <c r="UN297" s="54"/>
      <c r="UO297" s="54"/>
      <c r="UP297" s="54"/>
      <c r="UQ297" s="54"/>
      <c r="UR297" s="54"/>
      <c r="US297" s="54"/>
      <c r="UT297" s="54"/>
      <c r="UU297" s="54"/>
      <c r="UV297" s="54"/>
      <c r="UW297" s="54"/>
      <c r="UX297" s="54"/>
      <c r="UY297" s="54"/>
      <c r="UZ297" s="54"/>
      <c r="VA297" s="54"/>
      <c r="VB297" s="54"/>
      <c r="VC297" s="54"/>
      <c r="VD297" s="54"/>
      <c r="VE297" s="54"/>
      <c r="VF297" s="54"/>
      <c r="VG297" s="54"/>
      <c r="VH297" s="54"/>
      <c r="VI297" s="54"/>
      <c r="VJ297" s="54"/>
      <c r="VK297" s="54"/>
      <c r="VL297" s="54"/>
      <c r="VM297" s="54"/>
      <c r="VN297" s="54"/>
      <c r="VO297" s="54"/>
      <c r="VP297" s="54"/>
      <c r="VQ297" s="54"/>
      <c r="VR297" s="54"/>
      <c r="VS297" s="54"/>
      <c r="VT297" s="54"/>
      <c r="VU297" s="54"/>
      <c r="VV297" s="54"/>
      <c r="VW297" s="54"/>
      <c r="VX297" s="54"/>
      <c r="VY297" s="54"/>
      <c r="VZ297" s="54"/>
      <c r="WA297" s="54"/>
      <c r="WB297" s="54"/>
      <c r="WC297" s="54"/>
      <c r="WD297" s="54"/>
      <c r="WE297" s="54"/>
      <c r="WF297" s="54"/>
      <c r="WG297" s="54"/>
      <c r="WH297" s="54"/>
      <c r="WI297" s="54"/>
      <c r="WJ297" s="54"/>
      <c r="WK297" s="54"/>
      <c r="WL297" s="54"/>
      <c r="WM297" s="54"/>
      <c r="WN297" s="54"/>
      <c r="WO297" s="54"/>
      <c r="WP297" s="54"/>
      <c r="WQ297" s="54"/>
      <c r="WR297" s="54"/>
      <c r="WS297" s="54"/>
      <c r="WT297" s="54"/>
      <c r="WU297" s="54"/>
      <c r="WV297" s="54"/>
      <c r="WW297" s="54"/>
      <c r="WX297" s="54"/>
      <c r="WY297" s="54"/>
      <c r="WZ297" s="54"/>
      <c r="XA297" s="54"/>
      <c r="XB297" s="54"/>
      <c r="XC297" s="54"/>
      <c r="XD297" s="54"/>
      <c r="XE297" s="54"/>
      <c r="XF297" s="54"/>
      <c r="XG297" s="54"/>
      <c r="XH297" s="54"/>
      <c r="XI297" s="54"/>
      <c r="XJ297" s="54"/>
      <c r="XK297" s="54"/>
      <c r="XL297" s="54"/>
      <c r="XM297" s="54"/>
      <c r="XN297" s="54"/>
      <c r="XO297" s="54"/>
      <c r="XP297" s="54"/>
      <c r="XQ297" s="54"/>
      <c r="XR297" s="54"/>
      <c r="XS297" s="54"/>
      <c r="XT297" s="54"/>
      <c r="XU297" s="54"/>
      <c r="XV297" s="54"/>
      <c r="XW297" s="54"/>
      <c r="XX297" s="54"/>
      <c r="XY297" s="54"/>
      <c r="XZ297" s="54"/>
      <c r="YA297" s="54"/>
      <c r="YB297" s="54"/>
      <c r="YC297" s="54"/>
      <c r="YD297" s="54"/>
      <c r="YE297" s="54"/>
      <c r="YF297" s="54"/>
      <c r="YG297" s="54"/>
      <c r="YH297" s="54"/>
      <c r="YI297" s="54"/>
      <c r="YJ297" s="54"/>
      <c r="YK297" s="54"/>
      <c r="YL297" s="54"/>
      <c r="YM297" s="54"/>
      <c r="YN297" s="54"/>
      <c r="YO297" s="54"/>
      <c r="YP297" s="54"/>
      <c r="YQ297" s="54"/>
      <c r="YR297" s="54"/>
      <c r="YS297" s="54"/>
      <c r="YT297" s="54"/>
      <c r="YU297" s="54"/>
      <c r="YV297" s="54"/>
      <c r="YW297" s="54"/>
      <c r="YX297" s="54"/>
      <c r="YY297" s="54"/>
      <c r="YZ297" s="54"/>
      <c r="ZA297" s="54"/>
      <c r="ZB297" s="54"/>
      <c r="ZC297" s="54"/>
      <c r="ZD297" s="54"/>
      <c r="ZE297" s="54"/>
      <c r="ZF297" s="54"/>
      <c r="ZG297" s="54"/>
      <c r="ZH297" s="54"/>
      <c r="ZI297" s="54"/>
      <c r="ZJ297" s="54"/>
      <c r="ZK297" s="54"/>
      <c r="ZL297" s="54"/>
      <c r="ZM297" s="54"/>
      <c r="ZN297" s="54"/>
      <c r="ZO297" s="54"/>
      <c r="ZP297" s="54"/>
      <c r="ZQ297" s="54"/>
      <c r="ZR297" s="54"/>
      <c r="ZS297" s="54"/>
      <c r="ZT297" s="54"/>
      <c r="ZU297" s="54"/>
      <c r="ZV297" s="54"/>
      <c r="ZW297" s="54"/>
      <c r="ZX297" s="54"/>
      <c r="ZY297" s="54"/>
      <c r="ZZ297" s="54"/>
      <c r="AAA297" s="54"/>
      <c r="AAB297" s="54"/>
      <c r="AAC297" s="54"/>
      <c r="AAD297" s="54"/>
      <c r="AAE297" s="54"/>
      <c r="AAF297" s="54"/>
      <c r="AAG297" s="54"/>
      <c r="AAH297" s="54"/>
      <c r="AAI297" s="54"/>
      <c r="AAJ297" s="54"/>
      <c r="AAK297" s="54"/>
      <c r="AAL297" s="54"/>
      <c r="AAM297" s="54"/>
      <c r="AAN297" s="54"/>
      <c r="AAO297" s="54"/>
      <c r="AAP297" s="54"/>
      <c r="AAQ297" s="54"/>
      <c r="AAR297" s="54"/>
      <c r="AAS297" s="54"/>
      <c r="AAT297" s="54"/>
      <c r="AAU297" s="54"/>
      <c r="AAV297" s="54"/>
      <c r="AAW297" s="54"/>
      <c r="AAX297" s="54"/>
      <c r="AAY297" s="54"/>
      <c r="AAZ297" s="54"/>
      <c r="ABA297" s="54"/>
      <c r="ABB297" s="54"/>
      <c r="ABC297" s="54"/>
      <c r="ABD297" s="54"/>
      <c r="ABE297" s="54"/>
      <c r="ABF297" s="54"/>
      <c r="ABG297" s="54"/>
      <c r="ABH297" s="54"/>
      <c r="ABI297" s="54"/>
      <c r="ABJ297" s="54"/>
      <c r="ABK297" s="54"/>
      <c r="ABL297" s="54"/>
      <c r="ABM297" s="54"/>
      <c r="ABN297" s="54"/>
      <c r="ABO297" s="54"/>
      <c r="ABP297" s="54"/>
      <c r="ABQ297" s="54"/>
      <c r="ABR297" s="54"/>
      <c r="ABS297" s="54"/>
      <c r="ABT297" s="54"/>
      <c r="ABU297" s="54"/>
      <c r="ABV297" s="54"/>
      <c r="ABW297" s="54"/>
      <c r="ABX297" s="54"/>
      <c r="ABY297" s="54"/>
      <c r="ABZ297" s="54"/>
      <c r="ACA297" s="54"/>
      <c r="ACB297" s="54"/>
      <c r="ACC297" s="54"/>
      <c r="ACD297" s="54"/>
      <c r="ACE297" s="54"/>
      <c r="ACF297" s="54"/>
      <c r="ACG297" s="54"/>
      <c r="ACH297" s="54"/>
      <c r="ACI297" s="54"/>
      <c r="ACJ297" s="54"/>
      <c r="ACK297" s="54"/>
      <c r="ACL297" s="54"/>
      <c r="ACM297" s="54"/>
      <c r="ACN297" s="54"/>
      <c r="ACO297" s="54"/>
      <c r="ACP297" s="54"/>
      <c r="ACQ297" s="54"/>
      <c r="ACR297" s="54"/>
      <c r="ACS297" s="54"/>
      <c r="ACT297" s="54"/>
      <c r="ACU297" s="54"/>
      <c r="ACV297" s="54"/>
      <c r="ACW297" s="54"/>
      <c r="ACX297" s="54"/>
      <c r="ACY297" s="54"/>
      <c r="ACZ297" s="54"/>
      <c r="ADA297" s="54"/>
      <c r="ADB297" s="54"/>
      <c r="ADC297" s="54"/>
      <c r="ADD297" s="54"/>
      <c r="ADE297" s="54"/>
      <c r="ADF297" s="54"/>
      <c r="ADG297" s="54"/>
      <c r="ADH297" s="54"/>
      <c r="ADI297" s="54"/>
      <c r="ADJ297" s="54"/>
      <c r="ADK297" s="54"/>
      <c r="ADL297" s="54"/>
      <c r="ADM297" s="54"/>
      <c r="ADN297" s="54"/>
      <c r="ADO297" s="54"/>
      <c r="ADP297" s="54"/>
      <c r="ADQ297" s="54"/>
      <c r="ADR297" s="54"/>
      <c r="ADS297" s="54"/>
      <c r="ADT297" s="54"/>
      <c r="ADU297" s="54"/>
      <c r="ADV297" s="54"/>
      <c r="ADW297" s="54"/>
      <c r="ADX297" s="54"/>
      <c r="ADY297" s="54"/>
      <c r="ADZ297" s="54"/>
      <c r="AEA297" s="54"/>
      <c r="AEB297" s="54"/>
      <c r="AEC297" s="54"/>
      <c r="AED297" s="54"/>
      <c r="AEE297" s="54"/>
      <c r="AEF297" s="54"/>
      <c r="AEG297" s="54"/>
      <c r="AEH297" s="54"/>
      <c r="AEI297" s="54"/>
      <c r="AEJ297" s="54"/>
      <c r="AEK297" s="54"/>
      <c r="AEL297" s="54"/>
      <c r="AEM297" s="54"/>
      <c r="AEN297" s="54"/>
      <c r="AEO297" s="54"/>
      <c r="AEP297" s="54"/>
      <c r="AEQ297" s="54"/>
      <c r="AER297" s="54"/>
      <c r="AES297" s="54"/>
      <c r="AET297" s="54"/>
      <c r="AEU297" s="54"/>
      <c r="AEV297" s="54"/>
      <c r="AEW297" s="54"/>
      <c r="AEX297" s="54"/>
      <c r="AEY297" s="54"/>
      <c r="AEZ297" s="54"/>
      <c r="AFA297" s="54"/>
      <c r="AFB297" s="54"/>
      <c r="AFC297" s="54"/>
      <c r="AFD297" s="54"/>
      <c r="AFE297" s="54"/>
      <c r="AFF297" s="54"/>
      <c r="AFG297" s="54"/>
      <c r="AFH297" s="54"/>
      <c r="AFI297" s="54"/>
      <c r="AFJ297" s="54"/>
      <c r="AFK297" s="54"/>
      <c r="AFL297" s="54"/>
      <c r="AFM297" s="54"/>
      <c r="AFN297" s="54"/>
      <c r="AFO297" s="54"/>
      <c r="AFP297" s="54"/>
      <c r="AFQ297" s="54"/>
      <c r="AFR297" s="54"/>
      <c r="AFS297" s="54"/>
      <c r="AFT297" s="54"/>
      <c r="AFU297" s="54"/>
      <c r="AFV297" s="54"/>
      <c r="AFW297" s="54"/>
      <c r="AFX297" s="54"/>
      <c r="AFY297" s="54"/>
      <c r="AFZ297" s="54"/>
      <c r="AGA297" s="54"/>
      <c r="AGB297" s="54"/>
      <c r="AGC297" s="54"/>
      <c r="AGD297" s="54"/>
      <c r="AGE297" s="54"/>
      <c r="AGF297" s="54"/>
      <c r="AGG297" s="54"/>
      <c r="AGH297" s="54"/>
      <c r="AGI297" s="54"/>
      <c r="AGJ297" s="54"/>
      <c r="AGK297" s="54"/>
      <c r="AGL297" s="54"/>
      <c r="AGM297" s="54"/>
      <c r="AGN297" s="54"/>
      <c r="AGO297" s="54"/>
      <c r="AGP297" s="54"/>
      <c r="AGQ297" s="54"/>
      <c r="AGR297" s="54"/>
      <c r="AGS297" s="54"/>
      <c r="AGT297" s="54"/>
      <c r="AGU297" s="54"/>
      <c r="AGV297" s="54"/>
      <c r="AGW297" s="54"/>
      <c r="AGX297" s="54"/>
      <c r="AGY297" s="54"/>
      <c r="AGZ297" s="54"/>
      <c r="AHA297" s="54"/>
      <c r="AHB297" s="54"/>
      <c r="AHC297" s="54"/>
      <c r="AHD297" s="54"/>
      <c r="AHE297" s="54"/>
      <c r="AHF297" s="54"/>
      <c r="AHG297" s="54"/>
      <c r="AHH297" s="54"/>
      <c r="AHI297" s="54"/>
      <c r="AHJ297" s="54"/>
      <c r="AHK297" s="54"/>
      <c r="AHL297" s="54"/>
      <c r="AHM297" s="54"/>
      <c r="AHN297" s="54"/>
      <c r="AHO297" s="54"/>
      <c r="AHP297" s="54"/>
      <c r="AHQ297" s="54"/>
      <c r="AHR297" s="54"/>
      <c r="AHS297" s="54"/>
      <c r="AHT297" s="54"/>
      <c r="AHU297" s="54"/>
      <c r="AHV297" s="54"/>
      <c r="AHW297" s="54"/>
      <c r="AHX297" s="54"/>
      <c r="AHY297" s="54"/>
      <c r="AHZ297" s="54"/>
      <c r="AIA297" s="54"/>
      <c r="AIB297" s="54"/>
      <c r="AIC297" s="54"/>
      <c r="AID297" s="54"/>
      <c r="AIE297" s="54"/>
      <c r="AIF297" s="54"/>
      <c r="AIG297" s="54"/>
      <c r="AIH297" s="54"/>
      <c r="AII297" s="54"/>
      <c r="AIJ297" s="54"/>
      <c r="AIK297" s="54"/>
      <c r="AIL297" s="54"/>
      <c r="AIM297" s="54"/>
      <c r="AIN297" s="54"/>
      <c r="AIO297" s="54"/>
      <c r="AIP297" s="54"/>
      <c r="AIQ297" s="54"/>
      <c r="AIR297" s="54"/>
      <c r="AIS297" s="54"/>
      <c r="AIT297" s="54"/>
      <c r="AIU297" s="54"/>
      <c r="AIV297" s="54"/>
      <c r="AIW297" s="54"/>
      <c r="AIX297" s="54"/>
      <c r="AIY297" s="54"/>
      <c r="AIZ297" s="54"/>
      <c r="AJA297" s="54"/>
      <c r="AJB297" s="54"/>
      <c r="AJC297" s="54"/>
      <c r="AJD297" s="54"/>
      <c r="AJE297" s="54"/>
      <c r="AJF297" s="54"/>
      <c r="AJG297" s="54"/>
      <c r="AJH297" s="54"/>
      <c r="AJI297" s="54"/>
      <c r="AJJ297" s="54"/>
      <c r="AJK297" s="54"/>
      <c r="AJL297" s="54"/>
      <c r="AJM297" s="54"/>
      <c r="AJN297" s="54"/>
      <c r="AJO297" s="54"/>
      <c r="AJP297" s="54"/>
      <c r="AJQ297" s="54"/>
      <c r="AJR297" s="54"/>
      <c r="AJS297" s="54"/>
      <c r="AJT297" s="54"/>
      <c r="AJU297" s="54"/>
      <c r="AJV297" s="54"/>
      <c r="AJW297" s="54"/>
      <c r="AJX297" s="54"/>
      <c r="AJY297" s="54"/>
      <c r="AJZ297" s="54"/>
      <c r="AKA297" s="54"/>
      <c r="AKB297" s="54"/>
      <c r="AKC297" s="54"/>
      <c r="AKD297" s="54"/>
      <c r="AKE297" s="54"/>
      <c r="AKF297" s="54"/>
      <c r="AKG297" s="54"/>
      <c r="AKH297" s="54"/>
      <c r="AKI297" s="54"/>
      <c r="AKJ297" s="54"/>
      <c r="AKK297" s="54"/>
      <c r="AKL297" s="54"/>
      <c r="AKM297" s="54"/>
      <c r="AKN297" s="54"/>
      <c r="AKO297" s="54"/>
      <c r="AKP297" s="54"/>
      <c r="AKQ297" s="54"/>
      <c r="AKR297" s="54"/>
      <c r="AKS297" s="54"/>
      <c r="AKT297" s="54"/>
      <c r="AKU297" s="54"/>
      <c r="AKV297" s="54"/>
      <c r="AKW297" s="54"/>
      <c r="AKX297" s="54"/>
      <c r="AKY297" s="54"/>
      <c r="AKZ297" s="54"/>
      <c r="ALA297" s="54"/>
      <c r="ALB297" s="54"/>
      <c r="ALC297" s="54"/>
      <c r="ALD297" s="54"/>
      <c r="ALE297" s="54"/>
      <c r="ALF297" s="54"/>
      <c r="ALG297" s="54"/>
      <c r="ALH297" s="54"/>
      <c r="ALI297" s="54"/>
      <c r="ALJ297" s="54"/>
      <c r="ALK297" s="54"/>
      <c r="ALL297" s="54"/>
      <c r="ALM297" s="54"/>
      <c r="ALN297" s="54"/>
      <c r="ALO297" s="54"/>
      <c r="ALP297" s="54"/>
      <c r="ALQ297" s="54"/>
    </row>
    <row r="298">
      <c r="A298" s="75">
        <v>42289.0</v>
      </c>
      <c r="B298" s="46" t="s">
        <v>31</v>
      </c>
      <c r="C298" s="9">
        <v>5.0</v>
      </c>
      <c r="E298" s="9">
        <v>4.0</v>
      </c>
      <c r="G298" s="9" t="s">
        <v>161</v>
      </c>
      <c r="H298" s="9" t="s">
        <v>160</v>
      </c>
      <c r="K298" s="9" t="s">
        <v>160</v>
      </c>
      <c r="M298" s="9" t="s">
        <v>160</v>
      </c>
      <c r="T298" s="9" t="s">
        <v>160</v>
      </c>
      <c r="V298" s="9" t="s">
        <v>160</v>
      </c>
      <c r="X298" s="9" t="s">
        <v>161</v>
      </c>
      <c r="AF298" s="9" t="s">
        <v>161</v>
      </c>
      <c r="AH298" s="9" t="s">
        <v>161</v>
      </c>
      <c r="AK298" s="9" t="s">
        <v>161</v>
      </c>
      <c r="AO298">
        <f t="shared" ref="AO298:AO331" si="32">COUNTA(G298:AN298)</f>
        <v>10</v>
      </c>
      <c r="AP298">
        <f t="shared" ref="AP298:AP331" si="33">(COUNTIF(G298:AN298,"V"))</f>
        <v>5</v>
      </c>
      <c r="AS298" s="48">
        <f t="shared" si="4"/>
        <v>9</v>
      </c>
    </row>
    <row r="299">
      <c r="A299" s="76">
        <v>42296.0</v>
      </c>
      <c r="C299" s="9">
        <v>4.0</v>
      </c>
      <c r="E299" s="9">
        <v>3.0</v>
      </c>
      <c r="H299" s="9" t="s">
        <v>161</v>
      </c>
      <c r="K299" s="9" t="s">
        <v>160</v>
      </c>
      <c r="M299" s="9" t="s">
        <v>161</v>
      </c>
      <c r="T299" s="9" t="s">
        <v>161</v>
      </c>
      <c r="X299" s="9" t="s">
        <v>161</v>
      </c>
      <c r="AD299" s="9" t="s">
        <v>160</v>
      </c>
      <c r="AE299" s="9" t="s">
        <v>160</v>
      </c>
      <c r="AG299" s="9" t="s">
        <v>161</v>
      </c>
      <c r="AK299" s="9" t="s">
        <v>160</v>
      </c>
      <c r="AL299" s="9" t="s">
        <v>160</v>
      </c>
      <c r="AO299">
        <f t="shared" si="32"/>
        <v>10</v>
      </c>
      <c r="AP299">
        <f t="shared" si="33"/>
        <v>5</v>
      </c>
      <c r="AS299" s="48">
        <f t="shared" si="4"/>
        <v>7</v>
      </c>
      <c r="AZ299" s="35">
        <v>25.0</v>
      </c>
      <c r="BA299" s="35">
        <v>27.0</v>
      </c>
      <c r="BB299" s="35">
        <v>3.0</v>
      </c>
      <c r="BC299" s="35">
        <v>0.0</v>
      </c>
      <c r="BD299" s="35">
        <v>43.0</v>
      </c>
      <c r="BE299" s="35">
        <v>0.0</v>
      </c>
      <c r="BF299" s="35">
        <v>18.0</v>
      </c>
      <c r="BG299" s="35">
        <v>0.0</v>
      </c>
      <c r="BH299" s="35">
        <v>0.0</v>
      </c>
      <c r="BI299" s="35">
        <v>0.0</v>
      </c>
      <c r="BJ299" s="35">
        <v>0.0</v>
      </c>
      <c r="BK299" s="35">
        <v>0.0</v>
      </c>
      <c r="BL299" s="35">
        <v>0.0</v>
      </c>
      <c r="BM299" s="35">
        <v>26.0</v>
      </c>
      <c r="BN299" s="35">
        <v>0.0</v>
      </c>
      <c r="BO299" s="35">
        <v>37.0</v>
      </c>
      <c r="BP299" s="35">
        <v>4.0</v>
      </c>
      <c r="BQ299" s="35">
        <v>27.0</v>
      </c>
      <c r="BR299" s="35">
        <v>34.0</v>
      </c>
      <c r="BS299" s="35">
        <v>0.0</v>
      </c>
      <c r="BT299" s="35">
        <v>7.0</v>
      </c>
      <c r="BU299" s="35">
        <v>0.0</v>
      </c>
      <c r="BV299" s="35">
        <v>7.0</v>
      </c>
      <c r="BW299" s="35">
        <v>30.0</v>
      </c>
      <c r="BX299" s="35">
        <v>5.0</v>
      </c>
      <c r="BY299" s="35">
        <v>20.0</v>
      </c>
      <c r="BZ299" s="35">
        <v>17.0</v>
      </c>
      <c r="CA299" s="35">
        <v>50.0</v>
      </c>
      <c r="CB299" s="35">
        <v>3.0</v>
      </c>
      <c r="CC299" s="35">
        <v>9.0</v>
      </c>
    </row>
    <row r="300">
      <c r="A300" s="76">
        <v>42303.0</v>
      </c>
      <c r="C300" s="9">
        <v>6.0</v>
      </c>
      <c r="E300" s="9">
        <v>5.0</v>
      </c>
      <c r="K300" s="9" t="s">
        <v>160</v>
      </c>
      <c r="M300" s="9" t="s">
        <v>160</v>
      </c>
      <c r="T300" s="9" t="s">
        <v>161</v>
      </c>
      <c r="V300" s="9" t="s">
        <v>160</v>
      </c>
      <c r="X300" s="9" t="s">
        <v>161</v>
      </c>
      <c r="AC300" s="9" t="s">
        <v>161</v>
      </c>
      <c r="AF300" s="9" t="s">
        <v>161</v>
      </c>
      <c r="AG300" s="9" t="s">
        <v>160</v>
      </c>
      <c r="AH300" s="9" t="s">
        <v>160</v>
      </c>
      <c r="AK300" s="9" t="s">
        <v>161</v>
      </c>
      <c r="AO300">
        <f t="shared" si="32"/>
        <v>10</v>
      </c>
      <c r="AP300">
        <f t="shared" si="33"/>
        <v>5</v>
      </c>
      <c r="AS300" s="48">
        <f t="shared" si="4"/>
        <v>11</v>
      </c>
    </row>
    <row r="301">
      <c r="A301" s="76">
        <v>42310.0</v>
      </c>
      <c r="C301" s="9">
        <v>5.0</v>
      </c>
      <c r="E301" s="9">
        <v>4.0</v>
      </c>
      <c r="K301" s="9" t="s">
        <v>161</v>
      </c>
      <c r="T301" s="9" t="s">
        <v>161</v>
      </c>
      <c r="V301" s="9" t="s">
        <v>160</v>
      </c>
      <c r="X301" s="9" t="s">
        <v>161</v>
      </c>
      <c r="Y301" s="9" t="s">
        <v>160</v>
      </c>
      <c r="AC301" s="9" t="s">
        <v>161</v>
      </c>
      <c r="AF301" s="9" t="s">
        <v>160</v>
      </c>
      <c r="AG301" s="9" t="s">
        <v>161</v>
      </c>
      <c r="AH301" s="9" t="s">
        <v>160</v>
      </c>
      <c r="AK301" s="9" t="s">
        <v>160</v>
      </c>
      <c r="AO301">
        <f t="shared" si="32"/>
        <v>10</v>
      </c>
      <c r="AP301">
        <f t="shared" si="33"/>
        <v>5</v>
      </c>
      <c r="AS301" s="48">
        <f t="shared" si="4"/>
        <v>9</v>
      </c>
    </row>
    <row r="302">
      <c r="A302" s="76">
        <v>42317.0</v>
      </c>
      <c r="C302" s="9">
        <v>8.0</v>
      </c>
      <c r="E302" s="9">
        <v>5.0</v>
      </c>
      <c r="G302" s="9" t="s">
        <v>161</v>
      </c>
      <c r="H302" s="9" t="s">
        <v>160</v>
      </c>
      <c r="T302" s="9" t="s">
        <v>160</v>
      </c>
      <c r="X302" s="9" t="s">
        <v>161</v>
      </c>
      <c r="Y302" s="9" t="s">
        <v>161</v>
      </c>
      <c r="AG302" s="9" t="s">
        <v>160</v>
      </c>
      <c r="AH302" s="9" t="s">
        <v>160</v>
      </c>
      <c r="AJ302" s="9" t="s">
        <v>161</v>
      </c>
      <c r="AK302" s="9" t="s">
        <v>160</v>
      </c>
      <c r="AL302" s="9" t="s">
        <v>161</v>
      </c>
      <c r="AO302">
        <f t="shared" si="32"/>
        <v>10</v>
      </c>
      <c r="AP302">
        <f t="shared" si="33"/>
        <v>5</v>
      </c>
      <c r="AS302" s="48">
        <f t="shared" si="4"/>
        <v>13</v>
      </c>
    </row>
    <row r="303">
      <c r="A303" s="76">
        <v>42324.0</v>
      </c>
      <c r="C303" s="9">
        <v>9.0</v>
      </c>
      <c r="E303" s="9">
        <v>7.0</v>
      </c>
      <c r="K303" s="9" t="s">
        <v>160</v>
      </c>
      <c r="M303" s="9" t="s">
        <v>160</v>
      </c>
      <c r="V303" s="9" t="s">
        <v>160</v>
      </c>
      <c r="X303" s="9" t="s">
        <v>160</v>
      </c>
      <c r="Y303" s="9" t="s">
        <v>161</v>
      </c>
      <c r="AC303" s="9" t="s">
        <v>161</v>
      </c>
      <c r="AD303" s="9" t="s">
        <v>160</v>
      </c>
      <c r="AG303" s="9" t="s">
        <v>161</v>
      </c>
      <c r="AH303" s="9" t="s">
        <v>161</v>
      </c>
      <c r="AK303" s="9" t="s">
        <v>161</v>
      </c>
      <c r="AO303">
        <f t="shared" si="32"/>
        <v>10</v>
      </c>
      <c r="AP303">
        <f t="shared" si="33"/>
        <v>5</v>
      </c>
      <c r="AS303" s="48">
        <f t="shared" si="4"/>
        <v>16</v>
      </c>
    </row>
    <row r="304">
      <c r="A304" s="76">
        <v>42331.0</v>
      </c>
      <c r="C304" s="9">
        <v>5.0</v>
      </c>
      <c r="E304" s="9">
        <v>5.0</v>
      </c>
      <c r="H304" s="9" t="s">
        <v>162</v>
      </c>
      <c r="K304" s="9" t="s">
        <v>162</v>
      </c>
      <c r="M304" s="9" t="s">
        <v>162</v>
      </c>
      <c r="V304" s="9" t="s">
        <v>162</v>
      </c>
      <c r="X304" s="9" t="s">
        <v>162</v>
      </c>
      <c r="Y304" s="9" t="s">
        <v>162</v>
      </c>
      <c r="AE304" s="9" t="s">
        <v>162</v>
      </c>
      <c r="AF304" s="9" t="s">
        <v>162</v>
      </c>
      <c r="AH304" s="9" t="s">
        <v>162</v>
      </c>
      <c r="AK304" s="9" t="s">
        <v>162</v>
      </c>
      <c r="AO304">
        <f t="shared" si="32"/>
        <v>10</v>
      </c>
      <c r="AP304">
        <f t="shared" si="33"/>
        <v>0</v>
      </c>
      <c r="AS304" s="48">
        <f t="shared" si="4"/>
        <v>10</v>
      </c>
    </row>
    <row r="305">
      <c r="A305" s="76">
        <v>42338.0</v>
      </c>
      <c r="C305" s="9">
        <v>4.0</v>
      </c>
      <c r="E305" s="9">
        <v>3.0</v>
      </c>
      <c r="G305" s="9" t="s">
        <v>160</v>
      </c>
      <c r="H305" s="9" t="s">
        <v>160</v>
      </c>
      <c r="K305" s="9" t="s">
        <v>161</v>
      </c>
      <c r="V305" s="9" t="s">
        <v>161</v>
      </c>
      <c r="X305" s="9" t="s">
        <v>161</v>
      </c>
      <c r="Y305" s="9" t="s">
        <v>160</v>
      </c>
      <c r="AC305" s="9" t="s">
        <v>161</v>
      </c>
      <c r="AF305" s="9" t="s">
        <v>161</v>
      </c>
      <c r="AH305" s="9" t="s">
        <v>160</v>
      </c>
      <c r="AK305" s="9" t="s">
        <v>160</v>
      </c>
      <c r="AO305">
        <f t="shared" si="32"/>
        <v>10</v>
      </c>
      <c r="AP305">
        <f t="shared" si="33"/>
        <v>5</v>
      </c>
      <c r="AS305" s="48">
        <f t="shared" si="4"/>
        <v>7</v>
      </c>
    </row>
    <row r="306">
      <c r="A306" s="76">
        <v>42345.0</v>
      </c>
      <c r="C306" s="9">
        <v>7.0</v>
      </c>
      <c r="E306" s="9">
        <v>7.0</v>
      </c>
      <c r="G306" s="9" t="s">
        <v>162</v>
      </c>
      <c r="K306" s="9" t="s">
        <v>162</v>
      </c>
      <c r="M306" s="9" t="s">
        <v>162</v>
      </c>
      <c r="T306" s="9" t="s">
        <v>162</v>
      </c>
      <c r="AA306" s="9" t="s">
        <v>162</v>
      </c>
      <c r="AD306" s="9" t="s">
        <v>162</v>
      </c>
      <c r="AE306" s="9" t="s">
        <v>162</v>
      </c>
      <c r="AH306" s="9" t="s">
        <v>162</v>
      </c>
      <c r="AK306" s="9" t="s">
        <v>162</v>
      </c>
      <c r="AL306" s="9" t="s">
        <v>162</v>
      </c>
      <c r="AO306">
        <f t="shared" si="32"/>
        <v>10</v>
      </c>
      <c r="AP306">
        <f t="shared" si="33"/>
        <v>0</v>
      </c>
      <c r="AS306" s="48">
        <f t="shared" si="4"/>
        <v>14</v>
      </c>
    </row>
    <row r="307">
      <c r="A307" s="76">
        <v>42352.0</v>
      </c>
      <c r="C307" s="9">
        <v>6.0</v>
      </c>
      <c r="E307" s="9">
        <v>5.0</v>
      </c>
      <c r="G307" s="9" t="s">
        <v>160</v>
      </c>
      <c r="H307" s="9" t="s">
        <v>160</v>
      </c>
      <c r="K307" s="9" t="s">
        <v>160</v>
      </c>
      <c r="M307" s="9" t="s">
        <v>161</v>
      </c>
      <c r="V307" s="9" t="s">
        <v>161</v>
      </c>
      <c r="X307" s="9" t="s">
        <v>161</v>
      </c>
      <c r="Y307" s="9" t="s">
        <v>160</v>
      </c>
      <c r="AC307" s="9" t="s">
        <v>161</v>
      </c>
      <c r="AD307" s="9" t="s">
        <v>160</v>
      </c>
      <c r="AF307" s="9" t="s">
        <v>161</v>
      </c>
      <c r="AO307">
        <f t="shared" si="32"/>
        <v>10</v>
      </c>
      <c r="AP307">
        <f t="shared" si="33"/>
        <v>5</v>
      </c>
      <c r="AS307" s="48">
        <f t="shared" si="4"/>
        <v>11</v>
      </c>
    </row>
    <row r="308">
      <c r="A308" s="76">
        <v>42359.0</v>
      </c>
      <c r="C308" s="9">
        <v>7.0</v>
      </c>
      <c r="E308" s="9">
        <v>4.0</v>
      </c>
      <c r="H308" s="9" t="s">
        <v>161</v>
      </c>
      <c r="M308" s="9" t="s">
        <v>160</v>
      </c>
      <c r="T308" s="9" t="s">
        <v>161</v>
      </c>
      <c r="V308" s="9" t="s">
        <v>161</v>
      </c>
      <c r="W308" s="9" t="s">
        <v>160</v>
      </c>
      <c r="X308" s="9" t="s">
        <v>160</v>
      </c>
      <c r="AD308" s="9" t="s">
        <v>160</v>
      </c>
      <c r="AH308" s="9" t="s">
        <v>161</v>
      </c>
      <c r="AK308" s="9" t="s">
        <v>161</v>
      </c>
      <c r="AL308" s="9" t="s">
        <v>160</v>
      </c>
      <c r="AO308">
        <f t="shared" si="32"/>
        <v>10</v>
      </c>
      <c r="AP308">
        <f t="shared" si="33"/>
        <v>5</v>
      </c>
      <c r="AS308" s="48">
        <f t="shared" si="4"/>
        <v>11</v>
      </c>
    </row>
    <row r="309">
      <c r="A309" s="76">
        <v>42366.0</v>
      </c>
      <c r="C309" s="9">
        <v>7.0</v>
      </c>
      <c r="E309" s="9">
        <v>7.0</v>
      </c>
      <c r="H309" s="9" t="s">
        <v>162</v>
      </c>
      <c r="K309" s="9" t="s">
        <v>162</v>
      </c>
      <c r="V309" s="9" t="s">
        <v>162</v>
      </c>
      <c r="W309" s="9" t="s">
        <v>162</v>
      </c>
      <c r="X309" s="9" t="s">
        <v>162</v>
      </c>
      <c r="Y309" s="9" t="s">
        <v>162</v>
      </c>
      <c r="AH309" s="9" t="s">
        <v>162</v>
      </c>
      <c r="AK309" s="9" t="s">
        <v>162</v>
      </c>
      <c r="AL309" s="9" t="s">
        <v>162</v>
      </c>
      <c r="AM309" s="9" t="s">
        <v>162</v>
      </c>
      <c r="AO309">
        <f t="shared" si="32"/>
        <v>10</v>
      </c>
      <c r="AP309">
        <f t="shared" si="33"/>
        <v>0</v>
      </c>
      <c r="AS309" s="48">
        <f t="shared" si="4"/>
        <v>14</v>
      </c>
    </row>
    <row r="310">
      <c r="A310" s="76">
        <v>42373.0</v>
      </c>
      <c r="C310" s="9">
        <v>9.0</v>
      </c>
      <c r="E310" s="9">
        <v>3.0</v>
      </c>
      <c r="H310" s="9" t="s">
        <v>161</v>
      </c>
      <c r="V310" s="9" t="s">
        <v>160</v>
      </c>
      <c r="W310" s="9" t="s">
        <v>161</v>
      </c>
      <c r="X310" s="9" t="s">
        <v>161</v>
      </c>
      <c r="Y310" s="9" t="s">
        <v>161</v>
      </c>
      <c r="AD310" s="9" t="s">
        <v>160</v>
      </c>
      <c r="AF310" s="9" t="s">
        <v>160</v>
      </c>
      <c r="AH310" s="9" t="s">
        <v>160</v>
      </c>
      <c r="AK310" s="9" t="s">
        <v>160</v>
      </c>
      <c r="AL310" s="9" t="s">
        <v>161</v>
      </c>
      <c r="AO310">
        <f t="shared" si="32"/>
        <v>10</v>
      </c>
      <c r="AP310">
        <f t="shared" si="33"/>
        <v>5</v>
      </c>
      <c r="AS310" s="48">
        <f t="shared" si="4"/>
        <v>12</v>
      </c>
    </row>
    <row r="311">
      <c r="A311" s="76">
        <v>42380.0</v>
      </c>
      <c r="C311" s="9">
        <v>7.0</v>
      </c>
      <c r="E311" s="9">
        <v>2.0</v>
      </c>
      <c r="G311" s="9" t="s">
        <v>160</v>
      </c>
      <c r="K311" s="9" t="s">
        <v>161</v>
      </c>
      <c r="M311" s="9" t="s">
        <v>161</v>
      </c>
      <c r="X311" s="9" t="s">
        <v>160</v>
      </c>
      <c r="Y311" s="9" t="s">
        <v>160</v>
      </c>
      <c r="AC311" s="9" t="s">
        <v>160</v>
      </c>
      <c r="AD311" s="9" t="s">
        <v>161</v>
      </c>
      <c r="AH311" s="9" t="s">
        <v>160</v>
      </c>
      <c r="AK311" s="9" t="s">
        <v>161</v>
      </c>
      <c r="AL311" s="9" t="s">
        <v>161</v>
      </c>
      <c r="AO311">
        <f t="shared" si="32"/>
        <v>10</v>
      </c>
      <c r="AP311">
        <f t="shared" si="33"/>
        <v>5</v>
      </c>
      <c r="AS311" s="48">
        <f t="shared" si="4"/>
        <v>9</v>
      </c>
    </row>
    <row r="312">
      <c r="A312" s="76">
        <v>42387.0</v>
      </c>
      <c r="C312" s="9">
        <v>6.0</v>
      </c>
      <c r="E312" s="9">
        <v>3.0</v>
      </c>
      <c r="H312" s="9" t="s">
        <v>161</v>
      </c>
      <c r="K312" s="9" t="s">
        <v>160</v>
      </c>
      <c r="M312" s="9" t="s">
        <v>161</v>
      </c>
      <c r="V312" s="9" t="s">
        <v>160</v>
      </c>
      <c r="X312" s="9" t="s">
        <v>161</v>
      </c>
      <c r="Y312" s="9" t="s">
        <v>160</v>
      </c>
      <c r="AC312" s="9" t="s">
        <v>161</v>
      </c>
      <c r="AD312" s="9" t="s">
        <v>161</v>
      </c>
      <c r="AH312" s="9" t="s">
        <v>160</v>
      </c>
      <c r="AK312" s="9" t="s">
        <v>160</v>
      </c>
      <c r="AO312">
        <f t="shared" si="32"/>
        <v>10</v>
      </c>
      <c r="AP312">
        <f t="shared" si="33"/>
        <v>5</v>
      </c>
      <c r="AS312" s="48">
        <f t="shared" si="4"/>
        <v>9</v>
      </c>
    </row>
    <row r="313">
      <c r="A313" s="76">
        <v>42394.0</v>
      </c>
      <c r="C313" s="9">
        <v>5.0</v>
      </c>
      <c r="E313" s="9">
        <v>5.0</v>
      </c>
      <c r="K313" s="9" t="s">
        <v>162</v>
      </c>
      <c r="M313" s="9" t="s">
        <v>162</v>
      </c>
      <c r="V313" s="9" t="s">
        <v>162</v>
      </c>
      <c r="X313" s="9" t="s">
        <v>162</v>
      </c>
      <c r="Y313" s="9" t="s">
        <v>162</v>
      </c>
      <c r="AC313" s="9" t="s">
        <v>162</v>
      </c>
      <c r="AD313" s="9" t="s">
        <v>162</v>
      </c>
      <c r="AG313" s="9" t="s">
        <v>162</v>
      </c>
      <c r="AH313" s="9" t="s">
        <v>162</v>
      </c>
      <c r="AK313" s="9" t="s">
        <v>162</v>
      </c>
      <c r="AO313">
        <f t="shared" si="32"/>
        <v>10</v>
      </c>
      <c r="AP313">
        <f t="shared" si="33"/>
        <v>0</v>
      </c>
      <c r="AS313" s="48">
        <f t="shared" si="4"/>
        <v>10</v>
      </c>
    </row>
    <row r="314">
      <c r="A314" s="76">
        <v>42401.0</v>
      </c>
      <c r="C314" s="9">
        <v>5.0</v>
      </c>
      <c r="E314" s="9">
        <v>4.0</v>
      </c>
      <c r="G314" s="9" t="s">
        <v>161</v>
      </c>
      <c r="H314" s="9" t="s">
        <v>160</v>
      </c>
      <c r="K314" s="9" t="s">
        <v>161</v>
      </c>
      <c r="M314" s="9" t="s">
        <v>161</v>
      </c>
      <c r="X314" s="9" t="s">
        <v>161</v>
      </c>
      <c r="Y314" s="9" t="s">
        <v>161</v>
      </c>
      <c r="AC314" s="9" t="s">
        <v>160</v>
      </c>
      <c r="AF314" s="9" t="s">
        <v>160</v>
      </c>
      <c r="AH314" s="9" t="s">
        <v>160</v>
      </c>
      <c r="AJ314" s="9" t="s">
        <v>160</v>
      </c>
      <c r="AO314">
        <f t="shared" si="32"/>
        <v>10</v>
      </c>
      <c r="AP314">
        <f t="shared" si="33"/>
        <v>5</v>
      </c>
      <c r="AS314" s="48">
        <f t="shared" si="4"/>
        <v>9</v>
      </c>
    </row>
    <row r="315">
      <c r="A315" s="76">
        <v>42408.0</v>
      </c>
      <c r="C315" s="9">
        <v>5.0</v>
      </c>
      <c r="E315" s="9">
        <v>4.0</v>
      </c>
      <c r="G315" s="9" t="s">
        <v>161</v>
      </c>
      <c r="H315" s="9" t="s">
        <v>161</v>
      </c>
      <c r="K315" s="9" t="s">
        <v>161</v>
      </c>
      <c r="M315" s="9" t="s">
        <v>161</v>
      </c>
      <c r="X315" s="9" t="s">
        <v>160</v>
      </c>
      <c r="AA315" s="9" t="s">
        <v>160</v>
      </c>
      <c r="AF315" s="9" t="s">
        <v>160</v>
      </c>
      <c r="AK315" s="9" t="s">
        <v>160</v>
      </c>
      <c r="AL315" s="9" t="s">
        <v>161</v>
      </c>
      <c r="AM315" s="9" t="s">
        <v>160</v>
      </c>
      <c r="AO315">
        <f t="shared" si="32"/>
        <v>10</v>
      </c>
      <c r="AP315">
        <f t="shared" si="33"/>
        <v>5</v>
      </c>
      <c r="AS315" s="48">
        <f t="shared" si="4"/>
        <v>9</v>
      </c>
    </row>
    <row r="316">
      <c r="A316" s="76">
        <v>42415.0</v>
      </c>
      <c r="C316" s="9">
        <v>4.0</v>
      </c>
      <c r="E316" s="9">
        <v>3.0</v>
      </c>
      <c r="H316" s="9" t="s">
        <v>160</v>
      </c>
      <c r="K316" s="9" t="s">
        <v>161</v>
      </c>
      <c r="M316" s="9" t="s">
        <v>160</v>
      </c>
      <c r="T316" s="9" t="s">
        <v>161</v>
      </c>
      <c r="V316" s="9" t="s">
        <v>160</v>
      </c>
      <c r="Y316" s="9" t="s">
        <v>161</v>
      </c>
      <c r="AF316" s="9" t="s">
        <v>160</v>
      </c>
      <c r="AG316" s="9" t="s">
        <v>161</v>
      </c>
      <c r="AJ316" s="9" t="s">
        <v>161</v>
      </c>
      <c r="AK316" s="9" t="s">
        <v>160</v>
      </c>
      <c r="AO316">
        <f t="shared" si="32"/>
        <v>10</v>
      </c>
      <c r="AP316">
        <f t="shared" si="33"/>
        <v>5</v>
      </c>
      <c r="AS316" s="48">
        <f t="shared" si="4"/>
        <v>7</v>
      </c>
    </row>
    <row r="317">
      <c r="A317" s="76">
        <v>42422.0</v>
      </c>
      <c r="C317" s="9">
        <v>4.0</v>
      </c>
      <c r="E317" s="9">
        <v>4.0</v>
      </c>
      <c r="H317" s="9" t="s">
        <v>162</v>
      </c>
      <c r="T317" s="9" t="s">
        <v>162</v>
      </c>
      <c r="V317" s="9" t="s">
        <v>162</v>
      </c>
      <c r="Y317" s="9" t="s">
        <v>162</v>
      </c>
      <c r="AD317" s="9" t="s">
        <v>162</v>
      </c>
      <c r="AF317" s="9" t="s">
        <v>162</v>
      </c>
      <c r="AG317" s="9" t="s">
        <v>162</v>
      </c>
      <c r="AH317" s="9" t="s">
        <v>162</v>
      </c>
      <c r="AK317" s="9" t="s">
        <v>162</v>
      </c>
      <c r="AL317" s="9" t="s">
        <v>162</v>
      </c>
      <c r="AO317">
        <f t="shared" si="32"/>
        <v>10</v>
      </c>
      <c r="AP317">
        <f t="shared" si="33"/>
        <v>0</v>
      </c>
      <c r="AS317" s="48">
        <f t="shared" si="4"/>
        <v>8</v>
      </c>
    </row>
    <row r="318">
      <c r="A318" s="76">
        <v>42429.0</v>
      </c>
      <c r="C318" s="9">
        <v>5.0</v>
      </c>
      <c r="E318" s="9">
        <v>3.0</v>
      </c>
      <c r="H318" s="9" t="s">
        <v>160</v>
      </c>
      <c r="T318" s="9" t="s">
        <v>161</v>
      </c>
      <c r="V318" s="9" t="s">
        <v>161</v>
      </c>
      <c r="Y318" s="9" t="s">
        <v>161</v>
      </c>
      <c r="AA318" s="9" t="s">
        <v>160</v>
      </c>
      <c r="AD318" s="9" t="s">
        <v>160</v>
      </c>
      <c r="AE318" s="9" t="s">
        <v>161</v>
      </c>
      <c r="AG318" s="9" t="s">
        <v>160</v>
      </c>
      <c r="AH318" s="9" t="s">
        <v>160</v>
      </c>
      <c r="AK318" s="9" t="s">
        <v>161</v>
      </c>
      <c r="AO318">
        <f t="shared" si="32"/>
        <v>10</v>
      </c>
      <c r="AP318">
        <f t="shared" si="33"/>
        <v>5</v>
      </c>
      <c r="AS318" s="48">
        <f t="shared" si="4"/>
        <v>8</v>
      </c>
    </row>
    <row r="319">
      <c r="A319" s="76">
        <v>42436.0</v>
      </c>
      <c r="C319" s="9">
        <v>8.0</v>
      </c>
      <c r="E319" s="9">
        <v>4.0</v>
      </c>
      <c r="H319" s="9" t="s">
        <v>161</v>
      </c>
      <c r="M319" s="9" t="s">
        <v>161</v>
      </c>
      <c r="W319" s="9" t="s">
        <v>161</v>
      </c>
      <c r="X319" s="9" t="s">
        <v>160</v>
      </c>
      <c r="Y319" s="9" t="s">
        <v>161</v>
      </c>
      <c r="AF319" s="9" t="s">
        <v>161</v>
      </c>
      <c r="AH319" s="9" t="s">
        <v>160</v>
      </c>
      <c r="AK319" s="9" t="s">
        <v>160</v>
      </c>
      <c r="AL319" s="9" t="s">
        <v>160</v>
      </c>
      <c r="AM319" s="9" t="s">
        <v>160</v>
      </c>
      <c r="AO319">
        <f t="shared" si="32"/>
        <v>10</v>
      </c>
      <c r="AP319">
        <f t="shared" si="33"/>
        <v>5</v>
      </c>
      <c r="AS319" s="48">
        <f t="shared" si="4"/>
        <v>12</v>
      </c>
    </row>
    <row r="320">
      <c r="A320" s="76">
        <v>42443.0</v>
      </c>
      <c r="C320" s="9">
        <v>5.0</v>
      </c>
      <c r="E320" s="9">
        <v>4.0</v>
      </c>
      <c r="H320" s="9" t="s">
        <v>161</v>
      </c>
      <c r="K320" s="9" t="s">
        <v>160</v>
      </c>
      <c r="T320" s="9" t="s">
        <v>160</v>
      </c>
      <c r="X320" s="9" t="s">
        <v>161</v>
      </c>
      <c r="Y320" s="9" t="s">
        <v>160</v>
      </c>
      <c r="AF320" s="9" t="s">
        <v>161</v>
      </c>
      <c r="AH320" s="9" t="s">
        <v>160</v>
      </c>
      <c r="AK320" s="9" t="s">
        <v>160</v>
      </c>
      <c r="AL320" s="9" t="s">
        <v>161</v>
      </c>
      <c r="AM320" s="9" t="s">
        <v>161</v>
      </c>
      <c r="AO320">
        <f t="shared" si="32"/>
        <v>10</v>
      </c>
      <c r="AP320">
        <f t="shared" si="33"/>
        <v>5</v>
      </c>
      <c r="AS320" s="48">
        <f t="shared" si="4"/>
        <v>9</v>
      </c>
    </row>
    <row r="321">
      <c r="A321" s="76">
        <v>42450.0</v>
      </c>
      <c r="C321" s="9">
        <v>5.0</v>
      </c>
      <c r="E321" s="9">
        <v>4.0</v>
      </c>
      <c r="G321" s="9" t="s">
        <v>161</v>
      </c>
      <c r="K321" s="9" t="s">
        <v>161</v>
      </c>
      <c r="M321" s="9" t="s">
        <v>161</v>
      </c>
      <c r="T321" s="9" t="s">
        <v>160</v>
      </c>
      <c r="V321" s="9" t="s">
        <v>161</v>
      </c>
      <c r="X321" s="9" t="s">
        <v>161</v>
      </c>
      <c r="Y321" s="9" t="s">
        <v>160</v>
      </c>
      <c r="AD321" s="9" t="s">
        <v>160</v>
      </c>
      <c r="AH321" s="9" t="s">
        <v>160</v>
      </c>
      <c r="AK321" s="9" t="s">
        <v>160</v>
      </c>
      <c r="AO321">
        <f t="shared" si="32"/>
        <v>10</v>
      </c>
      <c r="AP321">
        <f t="shared" si="33"/>
        <v>5</v>
      </c>
      <c r="AS321" s="48">
        <f t="shared" si="4"/>
        <v>9</v>
      </c>
    </row>
    <row r="322">
      <c r="A322" s="76">
        <v>42457.0</v>
      </c>
      <c r="C322" s="9">
        <v>8.0</v>
      </c>
      <c r="E322" s="9">
        <v>5.0</v>
      </c>
      <c r="K322" s="9" t="s">
        <v>160</v>
      </c>
      <c r="T322" s="9" t="s">
        <v>161</v>
      </c>
      <c r="V322" s="9" t="s">
        <v>161</v>
      </c>
      <c r="X322" s="9" t="s">
        <v>161</v>
      </c>
      <c r="Y322" s="9" t="s">
        <v>160</v>
      </c>
      <c r="AG322" s="9" t="s">
        <v>160</v>
      </c>
      <c r="AJ322" s="9" t="s">
        <v>160</v>
      </c>
      <c r="AK322" s="9" t="s">
        <v>160</v>
      </c>
      <c r="AL322" s="9" t="s">
        <v>161</v>
      </c>
      <c r="AM322" s="9" t="s">
        <v>161</v>
      </c>
      <c r="AO322">
        <f t="shared" si="32"/>
        <v>10</v>
      </c>
      <c r="AP322">
        <f t="shared" si="33"/>
        <v>5</v>
      </c>
      <c r="AS322" s="48">
        <f t="shared" si="4"/>
        <v>13</v>
      </c>
    </row>
    <row r="323">
      <c r="A323" s="76">
        <v>42464.0</v>
      </c>
      <c r="C323" s="9">
        <v>6.0</v>
      </c>
      <c r="E323" s="9">
        <v>5.0</v>
      </c>
      <c r="K323" s="9" t="s">
        <v>160</v>
      </c>
      <c r="T323" s="9" t="s">
        <v>160</v>
      </c>
      <c r="X323" s="9" t="s">
        <v>161</v>
      </c>
      <c r="Y323" s="9" t="s">
        <v>160</v>
      </c>
      <c r="AD323" s="9" t="s">
        <v>161</v>
      </c>
      <c r="AF323" s="9" t="s">
        <v>161</v>
      </c>
      <c r="AG323" s="9" t="s">
        <v>160</v>
      </c>
      <c r="AH323" s="9" t="s">
        <v>161</v>
      </c>
      <c r="AK323" s="9" t="s">
        <v>160</v>
      </c>
      <c r="AL323" s="9" t="s">
        <v>161</v>
      </c>
      <c r="AO323">
        <f t="shared" si="32"/>
        <v>10</v>
      </c>
      <c r="AP323">
        <f t="shared" si="33"/>
        <v>5</v>
      </c>
      <c r="AS323" s="48">
        <f t="shared" si="4"/>
        <v>11</v>
      </c>
    </row>
    <row r="324">
      <c r="A324" s="76">
        <v>42471.0</v>
      </c>
      <c r="C324" s="9">
        <v>4.0</v>
      </c>
      <c r="E324" s="9">
        <v>3.0</v>
      </c>
      <c r="K324" s="9" t="s">
        <v>160</v>
      </c>
      <c r="T324" s="9" t="s">
        <v>161</v>
      </c>
      <c r="X324" s="9" t="s">
        <v>161</v>
      </c>
      <c r="AD324" s="9" t="s">
        <v>160</v>
      </c>
      <c r="AF324" s="9" t="s">
        <v>161</v>
      </c>
      <c r="AG324" s="9" t="s">
        <v>161</v>
      </c>
      <c r="AH324" s="9" t="s">
        <v>161</v>
      </c>
      <c r="AJ324" s="9" t="s">
        <v>160</v>
      </c>
      <c r="AK324" s="9" t="s">
        <v>160</v>
      </c>
      <c r="AL324" s="9" t="s">
        <v>160</v>
      </c>
      <c r="AO324">
        <f t="shared" si="32"/>
        <v>10</v>
      </c>
      <c r="AP324">
        <f t="shared" si="33"/>
        <v>5</v>
      </c>
      <c r="AS324" s="48">
        <f t="shared" si="4"/>
        <v>7</v>
      </c>
    </row>
    <row r="325">
      <c r="A325" s="76">
        <v>42478.0</v>
      </c>
      <c r="C325" s="9">
        <v>9.0</v>
      </c>
      <c r="E325" s="9">
        <v>3.0</v>
      </c>
      <c r="G325" s="9" t="s">
        <v>160</v>
      </c>
      <c r="K325" s="9" t="s">
        <v>160</v>
      </c>
      <c r="M325" s="9" t="s">
        <v>161</v>
      </c>
      <c r="V325" s="9" t="s">
        <v>160</v>
      </c>
      <c r="W325" s="9" t="s">
        <v>161</v>
      </c>
      <c r="X325" s="9" t="s">
        <v>161</v>
      </c>
      <c r="Y325" s="9" t="s">
        <v>160</v>
      </c>
      <c r="AD325" s="9" t="s">
        <v>161</v>
      </c>
      <c r="AH325" s="9" t="s">
        <v>161</v>
      </c>
      <c r="AK325" s="9" t="s">
        <v>160</v>
      </c>
      <c r="AO325">
        <f t="shared" si="32"/>
        <v>10</v>
      </c>
      <c r="AP325">
        <f t="shared" si="33"/>
        <v>5</v>
      </c>
      <c r="AS325" s="48">
        <f t="shared" si="4"/>
        <v>12</v>
      </c>
    </row>
    <row r="326">
      <c r="A326" s="76">
        <v>42486.0</v>
      </c>
      <c r="C326" s="9">
        <v>9.0</v>
      </c>
      <c r="E326" s="9">
        <v>6.0</v>
      </c>
      <c r="G326" s="9" t="s">
        <v>160</v>
      </c>
      <c r="H326" s="9" t="s">
        <v>161</v>
      </c>
      <c r="K326" s="9" t="s">
        <v>161</v>
      </c>
      <c r="T326" s="9" t="s">
        <v>161</v>
      </c>
      <c r="V326" s="9" t="s">
        <v>160</v>
      </c>
      <c r="X326" s="9" t="s">
        <v>161</v>
      </c>
      <c r="Y326" s="9" t="s">
        <v>161</v>
      </c>
      <c r="AD326" s="9" t="s">
        <v>160</v>
      </c>
      <c r="AH326" s="9" t="s">
        <v>160</v>
      </c>
      <c r="AI326" s="9" t="s">
        <v>160</v>
      </c>
      <c r="AO326">
        <f t="shared" si="32"/>
        <v>10</v>
      </c>
      <c r="AP326">
        <f t="shared" si="33"/>
        <v>5</v>
      </c>
      <c r="AS326" s="48">
        <f t="shared" si="4"/>
        <v>15</v>
      </c>
    </row>
    <row r="327">
      <c r="A327" s="76">
        <v>42492.0</v>
      </c>
      <c r="C327" s="9">
        <v>6.0</v>
      </c>
      <c r="E327" s="9">
        <v>4.0</v>
      </c>
      <c r="G327" s="9" t="s">
        <v>160</v>
      </c>
      <c r="H327" s="9" t="s">
        <v>161</v>
      </c>
      <c r="K327" s="9" t="s">
        <v>160</v>
      </c>
      <c r="T327" s="9" t="s">
        <v>161</v>
      </c>
      <c r="V327" s="9" t="s">
        <v>161</v>
      </c>
      <c r="X327" s="9" t="s">
        <v>160</v>
      </c>
      <c r="AH327" s="9" t="s">
        <v>161</v>
      </c>
      <c r="AJ327" s="9" t="s">
        <v>160</v>
      </c>
      <c r="AK327" s="9" t="s">
        <v>161</v>
      </c>
      <c r="AL327" s="9" t="s">
        <v>160</v>
      </c>
      <c r="AO327">
        <f t="shared" si="32"/>
        <v>10</v>
      </c>
      <c r="AP327">
        <f t="shared" si="33"/>
        <v>5</v>
      </c>
      <c r="AS327" s="48">
        <f t="shared" si="4"/>
        <v>10</v>
      </c>
    </row>
    <row r="328">
      <c r="A328" s="76">
        <v>42499.0</v>
      </c>
      <c r="C328" s="9">
        <v>3.0</v>
      </c>
      <c r="E328" s="9">
        <v>2.0</v>
      </c>
      <c r="G328" s="9" t="s">
        <v>160</v>
      </c>
      <c r="H328" s="9" t="s">
        <v>161</v>
      </c>
      <c r="K328" s="9" t="s">
        <v>160</v>
      </c>
      <c r="M328" s="9" t="s">
        <v>161</v>
      </c>
      <c r="T328" s="9" t="s">
        <v>160</v>
      </c>
      <c r="V328" s="9" t="s">
        <v>160</v>
      </c>
      <c r="X328" s="9" t="s">
        <v>160</v>
      </c>
      <c r="Y328" s="9" t="s">
        <v>161</v>
      </c>
      <c r="AH328" s="9" t="s">
        <v>161</v>
      </c>
      <c r="AI328" s="9" t="s">
        <v>161</v>
      </c>
      <c r="AO328">
        <f t="shared" si="32"/>
        <v>10</v>
      </c>
      <c r="AP328">
        <f t="shared" si="33"/>
        <v>5</v>
      </c>
      <c r="AS328" s="48">
        <f t="shared" si="4"/>
        <v>5</v>
      </c>
    </row>
    <row r="329">
      <c r="A329" s="76">
        <v>42506.0</v>
      </c>
      <c r="C329" s="9">
        <v>6.0</v>
      </c>
      <c r="E329" s="9">
        <v>5.0</v>
      </c>
      <c r="H329" s="9" t="s">
        <v>160</v>
      </c>
      <c r="K329" s="9" t="s">
        <v>161</v>
      </c>
      <c r="M329" s="9" t="s">
        <v>161</v>
      </c>
      <c r="N329" s="9" t="s">
        <v>161</v>
      </c>
      <c r="T329" s="9" t="s">
        <v>160</v>
      </c>
      <c r="X329" s="9" t="s">
        <v>160</v>
      </c>
      <c r="Y329" s="9" t="s">
        <v>161</v>
      </c>
      <c r="AD329" s="9" t="s">
        <v>161</v>
      </c>
      <c r="AF329" s="9" t="s">
        <v>160</v>
      </c>
      <c r="AH329" s="9" t="s">
        <v>160</v>
      </c>
      <c r="AO329">
        <f t="shared" si="32"/>
        <v>10</v>
      </c>
      <c r="AP329">
        <f t="shared" si="33"/>
        <v>5</v>
      </c>
      <c r="AS329" s="48">
        <f t="shared" si="4"/>
        <v>11</v>
      </c>
    </row>
    <row r="330">
      <c r="A330" s="76">
        <v>42513.0</v>
      </c>
      <c r="AO330">
        <f t="shared" si="32"/>
        <v>0</v>
      </c>
      <c r="AP330">
        <f t="shared" si="33"/>
        <v>0</v>
      </c>
      <c r="AS330" s="48">
        <f t="shared" si="4"/>
        <v>0</v>
      </c>
    </row>
    <row r="331">
      <c r="A331" s="76">
        <v>42520.0</v>
      </c>
      <c r="C331" s="9">
        <v>3.0</v>
      </c>
      <c r="E331" s="9">
        <v>2.0</v>
      </c>
      <c r="G331" s="9" t="s">
        <v>160</v>
      </c>
      <c r="I331" s="9" t="s">
        <v>160</v>
      </c>
      <c r="T331" s="9" t="s">
        <v>160</v>
      </c>
      <c r="V331" s="9" t="s">
        <v>160</v>
      </c>
      <c r="X331" s="9" t="s">
        <v>161</v>
      </c>
      <c r="Y331" s="9" t="s">
        <v>161</v>
      </c>
      <c r="AD331" s="9" t="s">
        <v>161</v>
      </c>
      <c r="AF331" s="9" t="s">
        <v>161</v>
      </c>
      <c r="AH331" s="9" t="s">
        <v>160</v>
      </c>
      <c r="AJ331" s="9" t="s">
        <v>161</v>
      </c>
      <c r="AO331">
        <f t="shared" si="32"/>
        <v>10</v>
      </c>
      <c r="AP331">
        <f t="shared" si="33"/>
        <v>5</v>
      </c>
      <c r="AS331" s="48">
        <f t="shared" si="4"/>
        <v>5</v>
      </c>
    </row>
    <row r="332">
      <c r="A332" s="68"/>
      <c r="B332" s="77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48">
        <f t="shared" si="4"/>
        <v>0</v>
      </c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  <c r="DO332" s="54"/>
      <c r="DP332" s="54"/>
      <c r="DQ332" s="54"/>
      <c r="DR332" s="54"/>
      <c r="DS332" s="54"/>
      <c r="DT332" s="54"/>
      <c r="DU332" s="54"/>
      <c r="DV332" s="54"/>
      <c r="DW332" s="54"/>
      <c r="DX332" s="54"/>
      <c r="DY332" s="54"/>
      <c r="DZ332" s="54"/>
      <c r="EA332" s="54"/>
      <c r="EB332" s="54"/>
      <c r="EC332" s="54"/>
      <c r="ED332" s="54"/>
      <c r="EE332" s="54"/>
      <c r="EF332" s="54"/>
      <c r="EG332" s="54"/>
      <c r="EH332" s="54"/>
      <c r="EI332" s="54"/>
      <c r="EJ332" s="54"/>
      <c r="EK332" s="54"/>
      <c r="EL332" s="54"/>
      <c r="EM332" s="54"/>
      <c r="EN332" s="54"/>
      <c r="EO332" s="54"/>
      <c r="EP332" s="54"/>
      <c r="EQ332" s="54"/>
      <c r="ER332" s="54"/>
      <c r="ES332" s="54"/>
      <c r="ET332" s="54"/>
      <c r="EU332" s="54"/>
      <c r="EV332" s="54"/>
      <c r="EW332" s="54"/>
      <c r="EX332" s="54"/>
      <c r="EY332" s="54"/>
      <c r="EZ332" s="54"/>
      <c r="FA332" s="54"/>
      <c r="FB332" s="54"/>
      <c r="FC332" s="54"/>
      <c r="FD332" s="54"/>
      <c r="FE332" s="54"/>
      <c r="FF332" s="54"/>
      <c r="FG332" s="54"/>
      <c r="FH332" s="54"/>
      <c r="FI332" s="54"/>
      <c r="FJ332" s="54"/>
      <c r="FK332" s="54"/>
      <c r="FL332" s="54"/>
      <c r="FM332" s="54"/>
      <c r="FN332" s="54"/>
      <c r="FO332" s="54"/>
      <c r="FP332" s="54"/>
      <c r="FQ332" s="54"/>
      <c r="FR332" s="54"/>
      <c r="FS332" s="54"/>
      <c r="FT332" s="54"/>
      <c r="FU332" s="54"/>
      <c r="FV332" s="54"/>
      <c r="FW332" s="54"/>
      <c r="FX332" s="54"/>
      <c r="FY332" s="54"/>
      <c r="FZ332" s="54"/>
      <c r="GA332" s="54"/>
      <c r="GB332" s="54"/>
      <c r="GC332" s="54"/>
      <c r="GD332" s="54"/>
      <c r="GE332" s="54"/>
      <c r="GF332" s="54"/>
      <c r="GG332" s="54"/>
      <c r="GH332" s="54"/>
      <c r="GI332" s="54"/>
      <c r="GJ332" s="54"/>
      <c r="GK332" s="54"/>
      <c r="GL332" s="54"/>
      <c r="GM332" s="54"/>
      <c r="GN332" s="54"/>
      <c r="GO332" s="54"/>
      <c r="GP332" s="54"/>
      <c r="GQ332" s="54"/>
      <c r="GR332" s="54"/>
      <c r="GS332" s="54"/>
      <c r="GT332" s="54"/>
      <c r="GU332" s="54"/>
      <c r="GV332" s="54"/>
      <c r="GW332" s="54"/>
      <c r="GX332" s="54"/>
      <c r="GY332" s="54"/>
      <c r="GZ332" s="54"/>
      <c r="HA332" s="54"/>
      <c r="HB332" s="54"/>
      <c r="HC332" s="54"/>
      <c r="HD332" s="54"/>
      <c r="HE332" s="54"/>
      <c r="HF332" s="54"/>
      <c r="HG332" s="54"/>
      <c r="HH332" s="54"/>
      <c r="HI332" s="54"/>
      <c r="HJ332" s="54"/>
      <c r="HK332" s="54"/>
      <c r="HL332" s="54"/>
      <c r="HM332" s="54"/>
      <c r="HN332" s="54"/>
      <c r="HO332" s="54"/>
      <c r="HP332" s="54"/>
      <c r="HQ332" s="54"/>
      <c r="HR332" s="54"/>
      <c r="HS332" s="54"/>
      <c r="HT332" s="54"/>
      <c r="HU332" s="54"/>
      <c r="HV332" s="54"/>
      <c r="HW332" s="54"/>
      <c r="HX332" s="54"/>
      <c r="HY332" s="54"/>
      <c r="HZ332" s="54"/>
      <c r="IA332" s="54"/>
      <c r="IB332" s="54"/>
      <c r="IC332" s="54"/>
      <c r="ID332" s="54"/>
      <c r="IE332" s="54"/>
      <c r="IF332" s="54"/>
      <c r="IG332" s="54"/>
      <c r="IH332" s="54"/>
      <c r="II332" s="54"/>
      <c r="IJ332" s="54"/>
      <c r="IK332" s="54"/>
      <c r="IL332" s="54"/>
      <c r="IM332" s="54"/>
      <c r="IN332" s="54"/>
      <c r="IO332" s="54"/>
      <c r="IP332" s="54"/>
      <c r="IQ332" s="54"/>
      <c r="IR332" s="54"/>
      <c r="IS332" s="54"/>
      <c r="IT332" s="54"/>
      <c r="IU332" s="54"/>
      <c r="IV332" s="54"/>
      <c r="IW332" s="54"/>
      <c r="IX332" s="54"/>
      <c r="IY332" s="54"/>
      <c r="IZ332" s="54"/>
      <c r="JA332" s="54"/>
      <c r="JB332" s="54"/>
      <c r="JC332" s="54"/>
      <c r="JD332" s="54"/>
      <c r="JE332" s="54"/>
      <c r="JF332" s="54"/>
      <c r="JG332" s="54"/>
      <c r="JH332" s="54"/>
      <c r="JI332" s="54"/>
      <c r="JJ332" s="54"/>
      <c r="JK332" s="54"/>
      <c r="JL332" s="54"/>
      <c r="JM332" s="54"/>
      <c r="JN332" s="54"/>
      <c r="JO332" s="54"/>
      <c r="JP332" s="54"/>
      <c r="JQ332" s="54"/>
      <c r="JR332" s="54"/>
      <c r="JS332" s="54"/>
      <c r="JT332" s="54"/>
      <c r="JU332" s="54"/>
      <c r="JV332" s="54"/>
      <c r="JW332" s="54"/>
      <c r="JX332" s="54"/>
      <c r="JY332" s="54"/>
      <c r="JZ332" s="54"/>
      <c r="KA332" s="54"/>
      <c r="KB332" s="54"/>
      <c r="KC332" s="54"/>
      <c r="KD332" s="54"/>
      <c r="KE332" s="54"/>
      <c r="KF332" s="54"/>
      <c r="KG332" s="54"/>
      <c r="KH332" s="54"/>
      <c r="KI332" s="54"/>
      <c r="KJ332" s="54"/>
      <c r="KK332" s="54"/>
      <c r="KL332" s="54"/>
      <c r="KM332" s="54"/>
      <c r="KN332" s="54"/>
      <c r="KO332" s="54"/>
      <c r="KP332" s="54"/>
      <c r="KQ332" s="54"/>
      <c r="KR332" s="54"/>
      <c r="KS332" s="54"/>
      <c r="KT332" s="54"/>
      <c r="KU332" s="54"/>
      <c r="KV332" s="54"/>
      <c r="KW332" s="54"/>
      <c r="KX332" s="54"/>
      <c r="KY332" s="54"/>
      <c r="KZ332" s="54"/>
      <c r="LA332" s="54"/>
      <c r="LB332" s="54"/>
      <c r="LC332" s="54"/>
      <c r="LD332" s="54"/>
      <c r="LE332" s="54"/>
      <c r="LF332" s="54"/>
      <c r="LG332" s="54"/>
      <c r="LH332" s="54"/>
      <c r="LI332" s="54"/>
      <c r="LJ332" s="54"/>
      <c r="LK332" s="54"/>
      <c r="LL332" s="54"/>
      <c r="LM332" s="54"/>
      <c r="LN332" s="54"/>
      <c r="LO332" s="54"/>
      <c r="LP332" s="54"/>
      <c r="LQ332" s="54"/>
      <c r="LR332" s="54"/>
      <c r="LS332" s="54"/>
      <c r="LT332" s="54"/>
      <c r="LU332" s="54"/>
      <c r="LV332" s="54"/>
      <c r="LW332" s="54"/>
      <c r="LX332" s="54"/>
      <c r="LY332" s="54"/>
      <c r="LZ332" s="54"/>
      <c r="MA332" s="54"/>
      <c r="MB332" s="54"/>
      <c r="MC332" s="54"/>
      <c r="MD332" s="54"/>
      <c r="ME332" s="54"/>
      <c r="MF332" s="54"/>
      <c r="MG332" s="54"/>
      <c r="MH332" s="54"/>
      <c r="MI332" s="54"/>
      <c r="MJ332" s="54"/>
      <c r="MK332" s="54"/>
      <c r="ML332" s="54"/>
      <c r="MM332" s="54"/>
      <c r="MN332" s="54"/>
      <c r="MO332" s="54"/>
      <c r="MP332" s="54"/>
      <c r="MQ332" s="54"/>
      <c r="MR332" s="54"/>
      <c r="MS332" s="54"/>
      <c r="MT332" s="54"/>
      <c r="MU332" s="54"/>
      <c r="MV332" s="54"/>
      <c r="MW332" s="54"/>
      <c r="MX332" s="54"/>
      <c r="MY332" s="54"/>
      <c r="MZ332" s="54"/>
      <c r="NA332" s="54"/>
      <c r="NB332" s="54"/>
      <c r="NC332" s="54"/>
      <c r="ND332" s="54"/>
      <c r="NE332" s="54"/>
      <c r="NF332" s="54"/>
      <c r="NG332" s="54"/>
      <c r="NH332" s="54"/>
      <c r="NI332" s="54"/>
      <c r="NJ332" s="54"/>
      <c r="NK332" s="54"/>
      <c r="NL332" s="54"/>
      <c r="NM332" s="54"/>
      <c r="NN332" s="54"/>
      <c r="NO332" s="54"/>
      <c r="NP332" s="54"/>
      <c r="NQ332" s="54"/>
      <c r="NR332" s="54"/>
      <c r="NS332" s="54"/>
      <c r="NT332" s="54"/>
      <c r="NU332" s="54"/>
      <c r="NV332" s="54"/>
      <c r="NW332" s="54"/>
      <c r="NX332" s="54"/>
      <c r="NY332" s="54"/>
      <c r="NZ332" s="54"/>
      <c r="OA332" s="54"/>
      <c r="OB332" s="54"/>
      <c r="OC332" s="54"/>
      <c r="OD332" s="54"/>
      <c r="OE332" s="54"/>
      <c r="OF332" s="54"/>
      <c r="OG332" s="54"/>
      <c r="OH332" s="54"/>
      <c r="OI332" s="54"/>
      <c r="OJ332" s="54"/>
      <c r="OK332" s="54"/>
      <c r="OL332" s="54"/>
      <c r="OM332" s="54"/>
      <c r="ON332" s="54"/>
      <c r="OO332" s="54"/>
      <c r="OP332" s="54"/>
      <c r="OQ332" s="54"/>
      <c r="OR332" s="54"/>
      <c r="OS332" s="54"/>
      <c r="OT332" s="54"/>
      <c r="OU332" s="54"/>
      <c r="OV332" s="54"/>
      <c r="OW332" s="54"/>
      <c r="OX332" s="54"/>
      <c r="OY332" s="54"/>
      <c r="OZ332" s="54"/>
      <c r="PA332" s="54"/>
      <c r="PB332" s="54"/>
      <c r="PC332" s="54"/>
      <c r="PD332" s="54"/>
      <c r="PE332" s="54"/>
      <c r="PF332" s="54"/>
      <c r="PG332" s="54"/>
      <c r="PH332" s="54"/>
      <c r="PI332" s="54"/>
      <c r="PJ332" s="54"/>
      <c r="PK332" s="54"/>
      <c r="PL332" s="54"/>
      <c r="PM332" s="54"/>
      <c r="PN332" s="54"/>
      <c r="PO332" s="54"/>
      <c r="PP332" s="54"/>
      <c r="PQ332" s="54"/>
      <c r="PR332" s="54"/>
      <c r="PS332" s="54"/>
      <c r="PT332" s="54"/>
      <c r="PU332" s="54"/>
      <c r="PV332" s="54"/>
      <c r="PW332" s="54"/>
      <c r="PX332" s="54"/>
      <c r="PY332" s="54"/>
      <c r="PZ332" s="54"/>
      <c r="QA332" s="54"/>
      <c r="QB332" s="54"/>
      <c r="QC332" s="54"/>
      <c r="QD332" s="54"/>
      <c r="QE332" s="54"/>
      <c r="QF332" s="54"/>
      <c r="QG332" s="54"/>
      <c r="QH332" s="54"/>
      <c r="QI332" s="54"/>
      <c r="QJ332" s="54"/>
      <c r="QK332" s="54"/>
      <c r="QL332" s="54"/>
      <c r="QM332" s="54"/>
      <c r="QN332" s="54"/>
      <c r="QO332" s="54"/>
      <c r="QP332" s="54"/>
      <c r="QQ332" s="54"/>
      <c r="QR332" s="54"/>
      <c r="QS332" s="54"/>
      <c r="QT332" s="54"/>
      <c r="QU332" s="54"/>
      <c r="QV332" s="54"/>
      <c r="QW332" s="54"/>
      <c r="QX332" s="54"/>
      <c r="QY332" s="54"/>
      <c r="QZ332" s="54"/>
      <c r="RA332" s="54"/>
      <c r="RB332" s="54"/>
      <c r="RC332" s="54"/>
      <c r="RD332" s="54"/>
      <c r="RE332" s="54"/>
      <c r="RF332" s="54"/>
      <c r="RG332" s="54"/>
      <c r="RH332" s="54"/>
      <c r="RI332" s="54"/>
      <c r="RJ332" s="54"/>
      <c r="RK332" s="54"/>
      <c r="RL332" s="54"/>
      <c r="RM332" s="54"/>
      <c r="RN332" s="54"/>
      <c r="RO332" s="54"/>
      <c r="RP332" s="54"/>
      <c r="RQ332" s="54"/>
      <c r="RR332" s="54"/>
      <c r="RS332" s="54"/>
      <c r="RT332" s="54"/>
      <c r="RU332" s="54"/>
      <c r="RV332" s="54"/>
      <c r="RW332" s="54"/>
      <c r="RX332" s="54"/>
      <c r="RY332" s="54"/>
      <c r="RZ332" s="54"/>
      <c r="SA332" s="54"/>
      <c r="SB332" s="54"/>
      <c r="SC332" s="54"/>
      <c r="SD332" s="54"/>
      <c r="SE332" s="54"/>
      <c r="SF332" s="54"/>
      <c r="SG332" s="54"/>
      <c r="SH332" s="54"/>
      <c r="SI332" s="54"/>
      <c r="SJ332" s="54"/>
      <c r="SK332" s="54"/>
      <c r="SL332" s="54"/>
      <c r="SM332" s="54"/>
      <c r="SN332" s="54"/>
      <c r="SO332" s="54"/>
      <c r="SP332" s="54"/>
      <c r="SQ332" s="54"/>
      <c r="SR332" s="54"/>
      <c r="SS332" s="54"/>
      <c r="ST332" s="54"/>
      <c r="SU332" s="54"/>
      <c r="SV332" s="54"/>
      <c r="SW332" s="54"/>
      <c r="SX332" s="54"/>
      <c r="SY332" s="54"/>
      <c r="SZ332" s="54"/>
      <c r="TA332" s="54"/>
      <c r="TB332" s="54"/>
      <c r="TC332" s="54"/>
      <c r="TD332" s="54"/>
      <c r="TE332" s="54"/>
      <c r="TF332" s="54"/>
      <c r="TG332" s="54"/>
      <c r="TH332" s="54"/>
      <c r="TI332" s="54"/>
      <c r="TJ332" s="54"/>
      <c r="TK332" s="54"/>
      <c r="TL332" s="54"/>
      <c r="TM332" s="54"/>
      <c r="TN332" s="54"/>
      <c r="TO332" s="54"/>
      <c r="TP332" s="54"/>
      <c r="TQ332" s="54"/>
      <c r="TR332" s="54"/>
      <c r="TS332" s="54"/>
      <c r="TT332" s="54"/>
      <c r="TU332" s="54"/>
      <c r="TV332" s="54"/>
      <c r="TW332" s="54"/>
      <c r="TX332" s="54"/>
      <c r="TY332" s="54"/>
      <c r="TZ332" s="54"/>
      <c r="UA332" s="54"/>
      <c r="UB332" s="54"/>
      <c r="UC332" s="54"/>
      <c r="UD332" s="54"/>
      <c r="UE332" s="54"/>
      <c r="UF332" s="54"/>
      <c r="UG332" s="54"/>
      <c r="UH332" s="54"/>
      <c r="UI332" s="54"/>
      <c r="UJ332" s="54"/>
      <c r="UK332" s="54"/>
      <c r="UL332" s="54"/>
      <c r="UM332" s="54"/>
      <c r="UN332" s="54"/>
      <c r="UO332" s="54"/>
      <c r="UP332" s="54"/>
      <c r="UQ332" s="54"/>
      <c r="UR332" s="54"/>
      <c r="US332" s="54"/>
      <c r="UT332" s="54"/>
      <c r="UU332" s="54"/>
      <c r="UV332" s="54"/>
      <c r="UW332" s="54"/>
      <c r="UX332" s="54"/>
      <c r="UY332" s="54"/>
      <c r="UZ332" s="54"/>
      <c r="VA332" s="54"/>
      <c r="VB332" s="54"/>
      <c r="VC332" s="54"/>
      <c r="VD332" s="54"/>
      <c r="VE332" s="54"/>
      <c r="VF332" s="54"/>
      <c r="VG332" s="54"/>
      <c r="VH332" s="54"/>
      <c r="VI332" s="54"/>
      <c r="VJ332" s="54"/>
      <c r="VK332" s="54"/>
      <c r="VL332" s="54"/>
      <c r="VM332" s="54"/>
      <c r="VN332" s="54"/>
      <c r="VO332" s="54"/>
      <c r="VP332" s="54"/>
      <c r="VQ332" s="54"/>
      <c r="VR332" s="54"/>
      <c r="VS332" s="54"/>
      <c r="VT332" s="54"/>
      <c r="VU332" s="54"/>
      <c r="VV332" s="54"/>
      <c r="VW332" s="54"/>
      <c r="VX332" s="54"/>
      <c r="VY332" s="54"/>
      <c r="VZ332" s="54"/>
      <c r="WA332" s="54"/>
      <c r="WB332" s="54"/>
      <c r="WC332" s="54"/>
      <c r="WD332" s="54"/>
      <c r="WE332" s="54"/>
      <c r="WF332" s="54"/>
      <c r="WG332" s="54"/>
      <c r="WH332" s="54"/>
      <c r="WI332" s="54"/>
      <c r="WJ332" s="54"/>
      <c r="WK332" s="54"/>
      <c r="WL332" s="54"/>
      <c r="WM332" s="54"/>
      <c r="WN332" s="54"/>
      <c r="WO332" s="54"/>
      <c r="WP332" s="54"/>
      <c r="WQ332" s="54"/>
      <c r="WR332" s="54"/>
      <c r="WS332" s="54"/>
      <c r="WT332" s="54"/>
      <c r="WU332" s="54"/>
      <c r="WV332" s="54"/>
      <c r="WW332" s="54"/>
      <c r="WX332" s="54"/>
      <c r="WY332" s="54"/>
      <c r="WZ332" s="54"/>
      <c r="XA332" s="54"/>
      <c r="XB332" s="54"/>
      <c r="XC332" s="54"/>
      <c r="XD332" s="54"/>
      <c r="XE332" s="54"/>
      <c r="XF332" s="54"/>
      <c r="XG332" s="54"/>
      <c r="XH332" s="54"/>
      <c r="XI332" s="54"/>
      <c r="XJ332" s="54"/>
      <c r="XK332" s="54"/>
      <c r="XL332" s="54"/>
      <c r="XM332" s="54"/>
      <c r="XN332" s="54"/>
      <c r="XO332" s="54"/>
      <c r="XP332" s="54"/>
      <c r="XQ332" s="54"/>
      <c r="XR332" s="54"/>
      <c r="XS332" s="54"/>
      <c r="XT332" s="54"/>
      <c r="XU332" s="54"/>
      <c r="XV332" s="54"/>
      <c r="XW332" s="54"/>
      <c r="XX332" s="54"/>
      <c r="XY332" s="54"/>
      <c r="XZ332" s="54"/>
      <c r="YA332" s="54"/>
      <c r="YB332" s="54"/>
      <c r="YC332" s="54"/>
      <c r="YD332" s="54"/>
      <c r="YE332" s="54"/>
      <c r="YF332" s="54"/>
      <c r="YG332" s="54"/>
      <c r="YH332" s="54"/>
      <c r="YI332" s="54"/>
      <c r="YJ332" s="54"/>
      <c r="YK332" s="54"/>
      <c r="YL332" s="54"/>
      <c r="YM332" s="54"/>
      <c r="YN332" s="54"/>
      <c r="YO332" s="54"/>
      <c r="YP332" s="54"/>
      <c r="YQ332" s="54"/>
      <c r="YR332" s="54"/>
      <c r="YS332" s="54"/>
      <c r="YT332" s="54"/>
      <c r="YU332" s="54"/>
      <c r="YV332" s="54"/>
      <c r="YW332" s="54"/>
      <c r="YX332" s="54"/>
      <c r="YY332" s="54"/>
      <c r="YZ332" s="54"/>
      <c r="ZA332" s="54"/>
      <c r="ZB332" s="54"/>
      <c r="ZC332" s="54"/>
      <c r="ZD332" s="54"/>
      <c r="ZE332" s="54"/>
      <c r="ZF332" s="54"/>
      <c r="ZG332" s="54"/>
      <c r="ZH332" s="54"/>
      <c r="ZI332" s="54"/>
      <c r="ZJ332" s="54"/>
      <c r="ZK332" s="54"/>
      <c r="ZL332" s="54"/>
      <c r="ZM332" s="54"/>
      <c r="ZN332" s="54"/>
      <c r="ZO332" s="54"/>
      <c r="ZP332" s="54"/>
      <c r="ZQ332" s="54"/>
      <c r="ZR332" s="54"/>
      <c r="ZS332" s="54"/>
      <c r="ZT332" s="54"/>
      <c r="ZU332" s="54"/>
      <c r="ZV332" s="54"/>
      <c r="ZW332" s="54"/>
      <c r="ZX332" s="54"/>
      <c r="ZY332" s="54"/>
      <c r="ZZ332" s="54"/>
      <c r="AAA332" s="54"/>
      <c r="AAB332" s="54"/>
      <c r="AAC332" s="54"/>
      <c r="AAD332" s="54"/>
      <c r="AAE332" s="54"/>
      <c r="AAF332" s="54"/>
      <c r="AAG332" s="54"/>
      <c r="AAH332" s="54"/>
      <c r="AAI332" s="54"/>
      <c r="AAJ332" s="54"/>
      <c r="AAK332" s="54"/>
      <c r="AAL332" s="54"/>
      <c r="AAM332" s="54"/>
      <c r="AAN332" s="54"/>
      <c r="AAO332" s="54"/>
      <c r="AAP332" s="54"/>
      <c r="AAQ332" s="54"/>
      <c r="AAR332" s="54"/>
      <c r="AAS332" s="54"/>
      <c r="AAT332" s="54"/>
      <c r="AAU332" s="54"/>
      <c r="AAV332" s="54"/>
      <c r="AAW332" s="54"/>
      <c r="AAX332" s="54"/>
      <c r="AAY332" s="54"/>
      <c r="AAZ332" s="54"/>
      <c r="ABA332" s="54"/>
      <c r="ABB332" s="54"/>
      <c r="ABC332" s="54"/>
      <c r="ABD332" s="54"/>
      <c r="ABE332" s="54"/>
      <c r="ABF332" s="54"/>
      <c r="ABG332" s="54"/>
      <c r="ABH332" s="54"/>
      <c r="ABI332" s="54"/>
      <c r="ABJ332" s="54"/>
      <c r="ABK332" s="54"/>
      <c r="ABL332" s="54"/>
      <c r="ABM332" s="54"/>
      <c r="ABN332" s="54"/>
      <c r="ABO332" s="54"/>
      <c r="ABP332" s="54"/>
      <c r="ABQ332" s="54"/>
      <c r="ABR332" s="54"/>
      <c r="ABS332" s="54"/>
      <c r="ABT332" s="54"/>
      <c r="ABU332" s="54"/>
      <c r="ABV332" s="54"/>
      <c r="ABW332" s="54"/>
      <c r="ABX332" s="54"/>
      <c r="ABY332" s="54"/>
      <c r="ABZ332" s="54"/>
      <c r="ACA332" s="54"/>
      <c r="ACB332" s="54"/>
      <c r="ACC332" s="54"/>
      <c r="ACD332" s="54"/>
      <c r="ACE332" s="54"/>
      <c r="ACF332" s="54"/>
      <c r="ACG332" s="54"/>
      <c r="ACH332" s="54"/>
      <c r="ACI332" s="54"/>
      <c r="ACJ332" s="54"/>
      <c r="ACK332" s="54"/>
      <c r="ACL332" s="54"/>
      <c r="ACM332" s="54"/>
      <c r="ACN332" s="54"/>
      <c r="ACO332" s="54"/>
      <c r="ACP332" s="54"/>
      <c r="ACQ332" s="54"/>
      <c r="ACR332" s="54"/>
      <c r="ACS332" s="54"/>
      <c r="ACT332" s="54"/>
      <c r="ACU332" s="54"/>
      <c r="ACV332" s="54"/>
      <c r="ACW332" s="54"/>
      <c r="ACX332" s="54"/>
      <c r="ACY332" s="54"/>
      <c r="ACZ332" s="54"/>
      <c r="ADA332" s="54"/>
      <c r="ADB332" s="54"/>
      <c r="ADC332" s="54"/>
      <c r="ADD332" s="54"/>
      <c r="ADE332" s="54"/>
      <c r="ADF332" s="54"/>
      <c r="ADG332" s="54"/>
      <c r="ADH332" s="54"/>
      <c r="ADI332" s="54"/>
      <c r="ADJ332" s="54"/>
      <c r="ADK332" s="54"/>
      <c r="ADL332" s="54"/>
      <c r="ADM332" s="54"/>
      <c r="ADN332" s="54"/>
      <c r="ADO332" s="54"/>
      <c r="ADP332" s="54"/>
      <c r="ADQ332" s="54"/>
      <c r="ADR332" s="54"/>
      <c r="ADS332" s="54"/>
      <c r="ADT332" s="54"/>
      <c r="ADU332" s="54"/>
      <c r="ADV332" s="54"/>
      <c r="ADW332" s="54"/>
      <c r="ADX332" s="54"/>
      <c r="ADY332" s="54"/>
      <c r="ADZ332" s="54"/>
      <c r="AEA332" s="54"/>
      <c r="AEB332" s="54"/>
      <c r="AEC332" s="54"/>
      <c r="AED332" s="54"/>
      <c r="AEE332" s="54"/>
      <c r="AEF332" s="54"/>
      <c r="AEG332" s="54"/>
      <c r="AEH332" s="54"/>
      <c r="AEI332" s="54"/>
      <c r="AEJ332" s="54"/>
      <c r="AEK332" s="54"/>
      <c r="AEL332" s="54"/>
      <c r="AEM332" s="54"/>
      <c r="AEN332" s="54"/>
      <c r="AEO332" s="54"/>
      <c r="AEP332" s="54"/>
      <c r="AEQ332" s="54"/>
      <c r="AER332" s="54"/>
      <c r="AES332" s="54"/>
      <c r="AET332" s="54"/>
      <c r="AEU332" s="54"/>
      <c r="AEV332" s="54"/>
      <c r="AEW332" s="54"/>
      <c r="AEX332" s="54"/>
      <c r="AEY332" s="54"/>
      <c r="AEZ332" s="54"/>
      <c r="AFA332" s="54"/>
      <c r="AFB332" s="54"/>
      <c r="AFC332" s="54"/>
      <c r="AFD332" s="54"/>
      <c r="AFE332" s="54"/>
      <c r="AFF332" s="54"/>
      <c r="AFG332" s="54"/>
      <c r="AFH332" s="54"/>
      <c r="AFI332" s="54"/>
      <c r="AFJ332" s="54"/>
      <c r="AFK332" s="54"/>
      <c r="AFL332" s="54"/>
      <c r="AFM332" s="54"/>
      <c r="AFN332" s="54"/>
      <c r="AFO332" s="54"/>
      <c r="AFP332" s="54"/>
      <c r="AFQ332" s="54"/>
      <c r="AFR332" s="54"/>
      <c r="AFS332" s="54"/>
      <c r="AFT332" s="54"/>
      <c r="AFU332" s="54"/>
      <c r="AFV332" s="54"/>
      <c r="AFW332" s="54"/>
      <c r="AFX332" s="54"/>
      <c r="AFY332" s="54"/>
      <c r="AFZ332" s="54"/>
      <c r="AGA332" s="54"/>
      <c r="AGB332" s="54"/>
      <c r="AGC332" s="54"/>
      <c r="AGD332" s="54"/>
      <c r="AGE332" s="54"/>
      <c r="AGF332" s="54"/>
      <c r="AGG332" s="54"/>
      <c r="AGH332" s="54"/>
      <c r="AGI332" s="54"/>
      <c r="AGJ332" s="54"/>
      <c r="AGK332" s="54"/>
      <c r="AGL332" s="54"/>
      <c r="AGM332" s="54"/>
      <c r="AGN332" s="54"/>
      <c r="AGO332" s="54"/>
      <c r="AGP332" s="54"/>
      <c r="AGQ332" s="54"/>
      <c r="AGR332" s="54"/>
      <c r="AGS332" s="54"/>
      <c r="AGT332" s="54"/>
      <c r="AGU332" s="54"/>
      <c r="AGV332" s="54"/>
      <c r="AGW332" s="54"/>
      <c r="AGX332" s="54"/>
      <c r="AGY332" s="54"/>
      <c r="AGZ332" s="54"/>
      <c r="AHA332" s="54"/>
      <c r="AHB332" s="54"/>
      <c r="AHC332" s="54"/>
      <c r="AHD332" s="54"/>
      <c r="AHE332" s="54"/>
      <c r="AHF332" s="54"/>
      <c r="AHG332" s="54"/>
      <c r="AHH332" s="54"/>
      <c r="AHI332" s="54"/>
      <c r="AHJ332" s="54"/>
      <c r="AHK332" s="54"/>
      <c r="AHL332" s="54"/>
      <c r="AHM332" s="54"/>
      <c r="AHN332" s="54"/>
      <c r="AHO332" s="54"/>
      <c r="AHP332" s="54"/>
      <c r="AHQ332" s="54"/>
      <c r="AHR332" s="54"/>
      <c r="AHS332" s="54"/>
      <c r="AHT332" s="54"/>
      <c r="AHU332" s="54"/>
      <c r="AHV332" s="54"/>
      <c r="AHW332" s="54"/>
      <c r="AHX332" s="54"/>
      <c r="AHY332" s="54"/>
      <c r="AHZ332" s="54"/>
      <c r="AIA332" s="54"/>
      <c r="AIB332" s="54"/>
      <c r="AIC332" s="54"/>
      <c r="AID332" s="54"/>
      <c r="AIE332" s="54"/>
      <c r="AIF332" s="54"/>
      <c r="AIG332" s="54"/>
      <c r="AIH332" s="54"/>
      <c r="AII332" s="54"/>
      <c r="AIJ332" s="54"/>
      <c r="AIK332" s="54"/>
      <c r="AIL332" s="54"/>
      <c r="AIM332" s="54"/>
      <c r="AIN332" s="54"/>
      <c r="AIO332" s="54"/>
      <c r="AIP332" s="54"/>
      <c r="AIQ332" s="54"/>
      <c r="AIR332" s="54"/>
      <c r="AIS332" s="54"/>
      <c r="AIT332" s="54"/>
      <c r="AIU332" s="54"/>
      <c r="AIV332" s="54"/>
      <c r="AIW332" s="54"/>
      <c r="AIX332" s="54"/>
      <c r="AIY332" s="54"/>
      <c r="AIZ332" s="54"/>
      <c r="AJA332" s="54"/>
      <c r="AJB332" s="54"/>
      <c r="AJC332" s="54"/>
      <c r="AJD332" s="54"/>
      <c r="AJE332" s="54"/>
      <c r="AJF332" s="54"/>
      <c r="AJG332" s="54"/>
      <c r="AJH332" s="54"/>
      <c r="AJI332" s="54"/>
      <c r="AJJ332" s="54"/>
      <c r="AJK332" s="54"/>
      <c r="AJL332" s="54"/>
      <c r="AJM332" s="54"/>
      <c r="AJN332" s="54"/>
      <c r="AJO332" s="54"/>
      <c r="AJP332" s="54"/>
      <c r="AJQ332" s="54"/>
      <c r="AJR332" s="54"/>
      <c r="AJS332" s="54"/>
      <c r="AJT332" s="54"/>
      <c r="AJU332" s="54"/>
      <c r="AJV332" s="54"/>
      <c r="AJW332" s="54"/>
      <c r="AJX332" s="54"/>
      <c r="AJY332" s="54"/>
      <c r="AJZ332" s="54"/>
      <c r="AKA332" s="54"/>
      <c r="AKB332" s="54"/>
      <c r="AKC332" s="54"/>
      <c r="AKD332" s="54"/>
      <c r="AKE332" s="54"/>
      <c r="AKF332" s="54"/>
      <c r="AKG332" s="54"/>
      <c r="AKH332" s="54"/>
      <c r="AKI332" s="54"/>
      <c r="AKJ332" s="54"/>
      <c r="AKK332" s="54"/>
      <c r="AKL332" s="54"/>
      <c r="AKM332" s="54"/>
      <c r="AKN332" s="54"/>
      <c r="AKO332" s="54"/>
      <c r="AKP332" s="54"/>
      <c r="AKQ332" s="54"/>
      <c r="AKR332" s="54"/>
      <c r="AKS332" s="54"/>
      <c r="AKT332" s="54"/>
      <c r="AKU332" s="54"/>
      <c r="AKV332" s="54"/>
      <c r="AKW332" s="54"/>
      <c r="AKX332" s="54"/>
      <c r="AKY332" s="54"/>
      <c r="AKZ332" s="54"/>
      <c r="ALA332" s="54"/>
      <c r="ALB332" s="54"/>
      <c r="ALC332" s="54"/>
      <c r="ALD332" s="54"/>
      <c r="ALE332" s="54"/>
      <c r="ALF332" s="54"/>
      <c r="ALG332" s="54"/>
      <c r="ALH332" s="54"/>
      <c r="ALI332" s="54"/>
      <c r="ALJ332" s="54"/>
      <c r="ALK332" s="54"/>
      <c r="ALL332" s="54"/>
      <c r="ALM332" s="54"/>
      <c r="ALN332" s="54"/>
      <c r="ALO332" s="54"/>
      <c r="ALP332" s="54"/>
      <c r="ALQ332" s="54"/>
    </row>
    <row r="333">
      <c r="A333" s="76">
        <v>42527.0</v>
      </c>
      <c r="B333" s="46" t="s">
        <v>68</v>
      </c>
      <c r="C333" s="32">
        <v>8.0</v>
      </c>
      <c r="E333">
        <v>5.0</v>
      </c>
      <c r="G333" s="9" t="s">
        <v>160</v>
      </c>
      <c r="H333" s="9" t="s">
        <v>160</v>
      </c>
      <c r="M333" s="9" t="s">
        <v>161</v>
      </c>
      <c r="N333" s="9" t="s">
        <v>161</v>
      </c>
      <c r="T333" s="9" t="s">
        <v>160</v>
      </c>
      <c r="X333" s="9" t="s">
        <v>160</v>
      </c>
      <c r="Y333" s="9" t="s">
        <v>161</v>
      </c>
      <c r="AH333" s="9" t="s">
        <v>161</v>
      </c>
      <c r="AI333" s="9" t="s">
        <v>161</v>
      </c>
      <c r="AJ333" s="9" t="s">
        <v>160</v>
      </c>
      <c r="AO333">
        <f t="shared" ref="AO333:AO348" si="34">COUNTA(G333:AN333)</f>
        <v>10</v>
      </c>
      <c r="AP333">
        <f t="shared" ref="AP333:AP348" si="35">(COUNTIF(G333:AN333,"V"))</f>
        <v>5</v>
      </c>
      <c r="AS333" s="48">
        <f t="shared" si="4"/>
        <v>13</v>
      </c>
    </row>
    <row r="334">
      <c r="A334" s="76">
        <v>42541.0</v>
      </c>
      <c r="C334" s="32">
        <v>6.0</v>
      </c>
      <c r="E334">
        <v>4.0</v>
      </c>
      <c r="G334" s="9" t="s">
        <v>160</v>
      </c>
      <c r="H334" s="9" t="s">
        <v>160</v>
      </c>
      <c r="K334" s="9" t="s">
        <v>161</v>
      </c>
      <c r="M334" s="9" t="s">
        <v>160</v>
      </c>
      <c r="N334" s="9" t="s">
        <v>161</v>
      </c>
      <c r="U334" s="9" t="s">
        <v>161</v>
      </c>
      <c r="V334" s="9" t="s">
        <v>160</v>
      </c>
      <c r="X334" s="9" t="s">
        <v>161</v>
      </c>
      <c r="Y334" s="9" t="s">
        <v>161</v>
      </c>
      <c r="AI334" s="9" t="s">
        <v>160</v>
      </c>
      <c r="AO334">
        <f t="shared" si="34"/>
        <v>10</v>
      </c>
      <c r="AP334">
        <f t="shared" si="35"/>
        <v>5</v>
      </c>
      <c r="AS334" s="48">
        <f t="shared" si="4"/>
        <v>10</v>
      </c>
    </row>
    <row r="335">
      <c r="A335" s="76">
        <v>42548.0</v>
      </c>
      <c r="C335" s="32">
        <v>8.0</v>
      </c>
      <c r="E335">
        <v>6.0</v>
      </c>
      <c r="G335" s="9" t="s">
        <v>161</v>
      </c>
      <c r="H335" s="9" t="s">
        <v>160</v>
      </c>
      <c r="K335" s="9" t="s">
        <v>161</v>
      </c>
      <c r="M335" s="9" t="s">
        <v>160</v>
      </c>
      <c r="T335" s="9" t="s">
        <v>160</v>
      </c>
      <c r="V335" s="9" t="s">
        <v>160</v>
      </c>
      <c r="Y335" s="9" t="s">
        <v>160</v>
      </c>
      <c r="AH335" s="9" t="s">
        <v>161</v>
      </c>
      <c r="AK335" s="9" t="s">
        <v>161</v>
      </c>
      <c r="AL335" s="9" t="s">
        <v>161</v>
      </c>
      <c r="AO335">
        <f t="shared" si="34"/>
        <v>10</v>
      </c>
      <c r="AP335">
        <f t="shared" si="35"/>
        <v>5</v>
      </c>
      <c r="AS335" s="48">
        <f t="shared" si="4"/>
        <v>14</v>
      </c>
    </row>
    <row r="336">
      <c r="A336" s="76">
        <v>42555.0</v>
      </c>
      <c r="C336" s="32">
        <v>9.0</v>
      </c>
      <c r="E336">
        <v>6.0</v>
      </c>
      <c r="H336" s="9" t="s">
        <v>160</v>
      </c>
      <c r="K336" s="9" t="s">
        <v>160</v>
      </c>
      <c r="M336" s="9" t="s">
        <v>161</v>
      </c>
      <c r="N336" s="9" t="s">
        <v>160</v>
      </c>
      <c r="U336" s="9" t="s">
        <v>161</v>
      </c>
      <c r="V336" s="9" t="s">
        <v>160</v>
      </c>
      <c r="X336" s="9" t="s">
        <v>161</v>
      </c>
      <c r="AF336" s="9" t="s">
        <v>160</v>
      </c>
      <c r="AI336" s="9" t="s">
        <v>161</v>
      </c>
      <c r="AK336" s="9" t="s">
        <v>161</v>
      </c>
      <c r="AO336">
        <f t="shared" si="34"/>
        <v>10</v>
      </c>
      <c r="AP336">
        <f t="shared" si="35"/>
        <v>5</v>
      </c>
      <c r="AS336" s="48">
        <f t="shared" si="4"/>
        <v>15</v>
      </c>
    </row>
    <row r="337">
      <c r="A337" s="76">
        <v>42562.0</v>
      </c>
      <c r="C337" s="32">
        <v>6.0</v>
      </c>
      <c r="E337">
        <v>3.0</v>
      </c>
      <c r="H337" s="9" t="s">
        <v>161</v>
      </c>
      <c r="K337" s="9" t="s">
        <v>161</v>
      </c>
      <c r="X337" s="9" t="s">
        <v>160</v>
      </c>
      <c r="Y337" s="9" t="s">
        <v>160</v>
      </c>
      <c r="AA337" s="9" t="s">
        <v>161</v>
      </c>
      <c r="AF337" s="9" t="s">
        <v>160</v>
      </c>
      <c r="AH337" s="9" t="s">
        <v>161</v>
      </c>
      <c r="AK337" s="9" t="s">
        <v>161</v>
      </c>
      <c r="AL337" s="9" t="s">
        <v>160</v>
      </c>
      <c r="AM337" s="9" t="s">
        <v>160</v>
      </c>
      <c r="AO337">
        <f t="shared" si="34"/>
        <v>10</v>
      </c>
      <c r="AP337">
        <f t="shared" si="35"/>
        <v>5</v>
      </c>
      <c r="AS337" s="48">
        <f t="shared" si="4"/>
        <v>9</v>
      </c>
    </row>
    <row r="338">
      <c r="A338" s="76">
        <v>42569.0</v>
      </c>
      <c r="C338" s="32">
        <v>6.0</v>
      </c>
      <c r="E338">
        <v>4.0</v>
      </c>
      <c r="G338" s="9" t="s">
        <v>160</v>
      </c>
      <c r="H338" s="9" t="s">
        <v>160</v>
      </c>
      <c r="K338" s="9" t="s">
        <v>161</v>
      </c>
      <c r="X338" s="9" t="s">
        <v>161</v>
      </c>
      <c r="Y338" s="9" t="s">
        <v>161</v>
      </c>
      <c r="AA338" s="9" t="s">
        <v>161</v>
      </c>
      <c r="AD338" s="9" t="s">
        <v>160</v>
      </c>
      <c r="AH338" s="9" t="s">
        <v>161</v>
      </c>
      <c r="AI338" s="9" t="s">
        <v>160</v>
      </c>
      <c r="AK338" s="9" t="s">
        <v>160</v>
      </c>
      <c r="AO338">
        <f t="shared" si="34"/>
        <v>10</v>
      </c>
      <c r="AP338">
        <f t="shared" si="35"/>
        <v>5</v>
      </c>
      <c r="AS338" s="48">
        <f t="shared" si="4"/>
        <v>10</v>
      </c>
    </row>
    <row r="339">
      <c r="A339" s="76">
        <v>42576.0</v>
      </c>
      <c r="C339" s="32">
        <v>9.0</v>
      </c>
      <c r="E339">
        <v>6.0</v>
      </c>
      <c r="K339" s="9" t="s">
        <v>161</v>
      </c>
      <c r="L339" s="9" t="s">
        <v>160</v>
      </c>
      <c r="N339" s="9" t="s">
        <v>161</v>
      </c>
      <c r="T339" s="9" t="s">
        <v>160</v>
      </c>
      <c r="X339" s="9" t="s">
        <v>161</v>
      </c>
      <c r="Y339" s="9" t="s">
        <v>160</v>
      </c>
      <c r="AA339" s="9" t="s">
        <v>160</v>
      </c>
      <c r="AF339" s="9" t="s">
        <v>161</v>
      </c>
      <c r="AH339" s="9" t="s">
        <v>160</v>
      </c>
      <c r="AI339" s="9" t="s">
        <v>161</v>
      </c>
      <c r="AO339">
        <f t="shared" si="34"/>
        <v>10</v>
      </c>
      <c r="AP339">
        <f t="shared" si="35"/>
        <v>5</v>
      </c>
      <c r="AS339" s="48">
        <f t="shared" si="4"/>
        <v>15</v>
      </c>
    </row>
    <row r="340">
      <c r="A340" s="76">
        <v>42583.0</v>
      </c>
      <c r="C340" s="32">
        <v>10.0</v>
      </c>
      <c r="E340">
        <v>2.0</v>
      </c>
      <c r="G340" s="9" t="s">
        <v>161</v>
      </c>
      <c r="H340" s="9" t="s">
        <v>161</v>
      </c>
      <c r="K340" s="9" t="s">
        <v>161</v>
      </c>
      <c r="N340" s="9" t="s">
        <v>160</v>
      </c>
      <c r="V340" s="9" t="s">
        <v>160</v>
      </c>
      <c r="X340" s="9" t="s">
        <v>160</v>
      </c>
      <c r="Y340" s="9" t="s">
        <v>160</v>
      </c>
      <c r="AH340" s="9" t="s">
        <v>161</v>
      </c>
      <c r="AI340" s="9" t="s">
        <v>160</v>
      </c>
      <c r="AJ340" s="9" t="s">
        <v>161</v>
      </c>
      <c r="AO340">
        <f t="shared" si="34"/>
        <v>10</v>
      </c>
      <c r="AP340">
        <f t="shared" si="35"/>
        <v>5</v>
      </c>
      <c r="AS340" s="48">
        <f t="shared" si="4"/>
        <v>12</v>
      </c>
    </row>
    <row r="341">
      <c r="A341" s="76">
        <v>42590.0</v>
      </c>
      <c r="C341" s="32">
        <v>6.0</v>
      </c>
      <c r="E341">
        <v>4.0</v>
      </c>
      <c r="H341" s="9" t="s">
        <v>160</v>
      </c>
      <c r="I341" s="9" t="s">
        <v>161</v>
      </c>
      <c r="M341" s="9" t="s">
        <v>160</v>
      </c>
      <c r="T341" s="9" t="s">
        <v>161</v>
      </c>
      <c r="V341" s="9" t="s">
        <v>160</v>
      </c>
      <c r="X341" s="9" t="s">
        <v>161</v>
      </c>
      <c r="Y341" s="9" t="s">
        <v>160</v>
      </c>
      <c r="AD341" s="9" t="s">
        <v>160</v>
      </c>
      <c r="AH341" s="9" t="s">
        <v>161</v>
      </c>
      <c r="AJ341" s="9" t="s">
        <v>161</v>
      </c>
      <c r="AO341">
        <f t="shared" si="34"/>
        <v>10</v>
      </c>
      <c r="AP341">
        <f t="shared" si="35"/>
        <v>5</v>
      </c>
      <c r="AS341" s="48">
        <f t="shared" si="4"/>
        <v>10</v>
      </c>
    </row>
    <row r="342">
      <c r="A342" s="76">
        <v>42597.0</v>
      </c>
      <c r="C342" s="32">
        <v>8.0</v>
      </c>
      <c r="E342">
        <v>7.0</v>
      </c>
      <c r="G342" s="9" t="s">
        <v>160</v>
      </c>
      <c r="H342" s="9" t="s">
        <v>160</v>
      </c>
      <c r="M342" s="9" t="s">
        <v>160</v>
      </c>
      <c r="N342" s="9" t="s">
        <v>161</v>
      </c>
      <c r="V342" s="9" t="s">
        <v>161</v>
      </c>
      <c r="X342" s="9" t="s">
        <v>161</v>
      </c>
      <c r="Y342" s="9" t="s">
        <v>160</v>
      </c>
      <c r="AD342" s="9" t="s">
        <v>160</v>
      </c>
      <c r="AH342" s="9" t="s">
        <v>161</v>
      </c>
      <c r="AI342" s="9" t="s">
        <v>161</v>
      </c>
      <c r="AO342">
        <f t="shared" si="34"/>
        <v>10</v>
      </c>
      <c r="AP342">
        <f t="shared" si="35"/>
        <v>5</v>
      </c>
      <c r="AS342" s="48">
        <f t="shared" si="4"/>
        <v>15</v>
      </c>
    </row>
    <row r="343">
      <c r="A343" s="76">
        <v>42604.0</v>
      </c>
      <c r="C343" s="32">
        <v>5.0</v>
      </c>
      <c r="E343">
        <v>5.0</v>
      </c>
      <c r="G343" s="9" t="s">
        <v>162</v>
      </c>
      <c r="H343" s="9" t="s">
        <v>162</v>
      </c>
      <c r="M343" s="9" t="s">
        <v>162</v>
      </c>
      <c r="T343" s="9" t="s">
        <v>162</v>
      </c>
      <c r="V343" s="9" t="s">
        <v>162</v>
      </c>
      <c r="X343" s="9" t="s">
        <v>162</v>
      </c>
      <c r="Y343" s="9" t="s">
        <v>162</v>
      </c>
      <c r="AF343" s="9" t="s">
        <v>162</v>
      </c>
      <c r="AH343" s="9" t="s">
        <v>162</v>
      </c>
      <c r="AJ343" s="9" t="s">
        <v>162</v>
      </c>
      <c r="AO343">
        <f t="shared" si="34"/>
        <v>10</v>
      </c>
      <c r="AP343">
        <f t="shared" si="35"/>
        <v>0</v>
      </c>
      <c r="AS343" s="48">
        <f t="shared" si="4"/>
        <v>10</v>
      </c>
    </row>
    <row r="344">
      <c r="A344" s="76">
        <v>42611.0</v>
      </c>
      <c r="C344" s="32">
        <v>5.0</v>
      </c>
      <c r="E344">
        <v>2.0</v>
      </c>
      <c r="G344" s="9" t="s">
        <v>160</v>
      </c>
      <c r="K344" s="9" t="s">
        <v>161</v>
      </c>
      <c r="M344" s="9" t="s">
        <v>161</v>
      </c>
      <c r="N344" s="9" t="s">
        <v>161</v>
      </c>
      <c r="T344" s="9" t="s">
        <v>161</v>
      </c>
      <c r="V344" s="9" t="s">
        <v>160</v>
      </c>
      <c r="Y344" s="9" t="s">
        <v>160</v>
      </c>
      <c r="AF344" s="9" t="s">
        <v>160</v>
      </c>
      <c r="AI344" s="9" t="s">
        <v>160</v>
      </c>
      <c r="AJ344" s="9" t="s">
        <v>161</v>
      </c>
      <c r="AO344">
        <f t="shared" si="34"/>
        <v>10</v>
      </c>
      <c r="AP344">
        <f t="shared" si="35"/>
        <v>5</v>
      </c>
      <c r="AS344" s="48">
        <f t="shared" si="4"/>
        <v>7</v>
      </c>
    </row>
    <row r="345">
      <c r="A345" s="76">
        <v>42618.0</v>
      </c>
      <c r="C345" s="32">
        <v>6.0</v>
      </c>
      <c r="E345">
        <v>4.0</v>
      </c>
      <c r="H345" s="9" t="s">
        <v>161</v>
      </c>
      <c r="K345" s="9" t="s">
        <v>160</v>
      </c>
      <c r="M345" s="9" t="s">
        <v>161</v>
      </c>
      <c r="N345" s="9" t="s">
        <v>160</v>
      </c>
      <c r="T345" s="9" t="s">
        <v>160</v>
      </c>
      <c r="V345" s="9" t="s">
        <v>160</v>
      </c>
      <c r="X345" s="9" t="s">
        <v>161</v>
      </c>
      <c r="Y345" s="9" t="s">
        <v>161</v>
      </c>
      <c r="AH345" s="9" t="s">
        <v>160</v>
      </c>
      <c r="AI345" s="9" t="s">
        <v>161</v>
      </c>
      <c r="AO345">
        <f t="shared" si="34"/>
        <v>10</v>
      </c>
      <c r="AP345">
        <f t="shared" si="35"/>
        <v>5</v>
      </c>
      <c r="AS345" s="48">
        <f t="shared" si="4"/>
        <v>10</v>
      </c>
    </row>
    <row r="346">
      <c r="A346" s="76">
        <v>42625.0</v>
      </c>
      <c r="C346" s="32">
        <v>8.0</v>
      </c>
      <c r="E346">
        <v>4.0</v>
      </c>
      <c r="G346" s="9" t="s">
        <v>161</v>
      </c>
      <c r="H346" s="9" t="s">
        <v>161</v>
      </c>
      <c r="K346" s="9" t="s">
        <v>161</v>
      </c>
      <c r="N346" s="9" t="s">
        <v>160</v>
      </c>
      <c r="T346" s="9" t="s">
        <v>160</v>
      </c>
      <c r="V346" s="9" t="s">
        <v>161</v>
      </c>
      <c r="X346" s="9" t="s">
        <v>160</v>
      </c>
      <c r="Y346" s="9" t="s">
        <v>160</v>
      </c>
      <c r="AH346" s="9" t="s">
        <v>161</v>
      </c>
      <c r="AJ346" s="9" t="s">
        <v>160</v>
      </c>
      <c r="AO346">
        <f t="shared" si="34"/>
        <v>10</v>
      </c>
      <c r="AP346">
        <f t="shared" si="35"/>
        <v>5</v>
      </c>
      <c r="AS346" s="48">
        <f t="shared" si="4"/>
        <v>12</v>
      </c>
    </row>
    <row r="347">
      <c r="A347" s="76">
        <v>42632.0</v>
      </c>
      <c r="C347" s="32">
        <v>9.0</v>
      </c>
      <c r="E347">
        <v>6.0</v>
      </c>
      <c r="G347" s="9" t="s">
        <v>160</v>
      </c>
      <c r="H347" s="9" t="s">
        <v>161</v>
      </c>
      <c r="M347" s="9" t="s">
        <v>161</v>
      </c>
      <c r="N347" s="9" t="s">
        <v>160</v>
      </c>
      <c r="T347" s="9" t="s">
        <v>160</v>
      </c>
      <c r="V347" s="9" t="s">
        <v>161</v>
      </c>
      <c r="Y347" s="9" t="s">
        <v>160</v>
      </c>
      <c r="AF347" s="9" t="s">
        <v>161</v>
      </c>
      <c r="AH347" s="9" t="s">
        <v>160</v>
      </c>
      <c r="AI347" s="9" t="s">
        <v>161</v>
      </c>
      <c r="AO347">
        <f t="shared" si="34"/>
        <v>10</v>
      </c>
      <c r="AP347">
        <f t="shared" si="35"/>
        <v>5</v>
      </c>
      <c r="AS347" s="48">
        <f t="shared" si="4"/>
        <v>15</v>
      </c>
    </row>
    <row r="348">
      <c r="A348" s="76">
        <v>42639.0</v>
      </c>
      <c r="C348" s="32">
        <v>5.0</v>
      </c>
      <c r="E348">
        <v>5.0</v>
      </c>
      <c r="G348" s="9" t="s">
        <v>162</v>
      </c>
      <c r="H348" s="9" t="s">
        <v>162</v>
      </c>
      <c r="K348" s="9" t="s">
        <v>162</v>
      </c>
      <c r="M348" s="9" t="s">
        <v>162</v>
      </c>
      <c r="T348" s="9" t="s">
        <v>162</v>
      </c>
      <c r="V348" s="9" t="s">
        <v>162</v>
      </c>
      <c r="X348" s="9" t="s">
        <v>162</v>
      </c>
      <c r="Y348" s="9" t="s">
        <v>162</v>
      </c>
      <c r="AD348" s="9" t="s">
        <v>162</v>
      </c>
      <c r="AH348" s="9" t="s">
        <v>162</v>
      </c>
      <c r="AO348">
        <f t="shared" si="34"/>
        <v>10</v>
      </c>
      <c r="AP348">
        <f t="shared" si="35"/>
        <v>0</v>
      </c>
      <c r="AS348" s="48">
        <f t="shared" si="4"/>
        <v>10</v>
      </c>
    </row>
    <row r="349">
      <c r="A349" s="68"/>
      <c r="B349" s="57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48">
        <f t="shared" si="4"/>
        <v>0</v>
      </c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  <c r="DO349" s="54"/>
      <c r="DP349" s="54"/>
      <c r="DQ349" s="54"/>
      <c r="DR349" s="54"/>
      <c r="DS349" s="54"/>
      <c r="DT349" s="54"/>
      <c r="DU349" s="54"/>
      <c r="DV349" s="54"/>
      <c r="DW349" s="54"/>
      <c r="DX349" s="54"/>
      <c r="DY349" s="54"/>
      <c r="DZ349" s="54"/>
      <c r="EA349" s="54"/>
      <c r="EB349" s="54"/>
      <c r="EC349" s="54"/>
      <c r="ED349" s="54"/>
      <c r="EE349" s="54"/>
      <c r="EF349" s="54"/>
      <c r="EG349" s="54"/>
      <c r="EH349" s="54"/>
      <c r="EI349" s="54"/>
      <c r="EJ349" s="54"/>
      <c r="EK349" s="54"/>
      <c r="EL349" s="54"/>
      <c r="EM349" s="54"/>
      <c r="EN349" s="54"/>
      <c r="EO349" s="54"/>
      <c r="EP349" s="54"/>
      <c r="EQ349" s="54"/>
      <c r="ER349" s="54"/>
      <c r="ES349" s="54"/>
      <c r="ET349" s="54"/>
      <c r="EU349" s="54"/>
      <c r="EV349" s="54"/>
      <c r="EW349" s="54"/>
      <c r="EX349" s="54"/>
      <c r="EY349" s="54"/>
      <c r="EZ349" s="54"/>
      <c r="FA349" s="54"/>
      <c r="FB349" s="54"/>
      <c r="FC349" s="54"/>
      <c r="FD349" s="54"/>
      <c r="FE349" s="54"/>
      <c r="FF349" s="54"/>
      <c r="FG349" s="54"/>
      <c r="FH349" s="54"/>
      <c r="FI349" s="54"/>
      <c r="FJ349" s="54"/>
      <c r="FK349" s="54"/>
      <c r="FL349" s="54"/>
      <c r="FM349" s="54"/>
      <c r="FN349" s="54"/>
      <c r="FO349" s="54"/>
      <c r="FP349" s="54"/>
      <c r="FQ349" s="54"/>
      <c r="FR349" s="54"/>
      <c r="FS349" s="54"/>
      <c r="FT349" s="54"/>
      <c r="FU349" s="54"/>
      <c r="FV349" s="54"/>
      <c r="FW349" s="54"/>
      <c r="FX349" s="54"/>
      <c r="FY349" s="54"/>
      <c r="FZ349" s="54"/>
      <c r="GA349" s="54"/>
      <c r="GB349" s="54"/>
      <c r="GC349" s="54"/>
      <c r="GD349" s="54"/>
      <c r="GE349" s="54"/>
      <c r="GF349" s="54"/>
      <c r="GG349" s="54"/>
      <c r="GH349" s="54"/>
      <c r="GI349" s="54"/>
      <c r="GJ349" s="54"/>
      <c r="GK349" s="54"/>
      <c r="GL349" s="54"/>
      <c r="GM349" s="54"/>
      <c r="GN349" s="54"/>
      <c r="GO349" s="54"/>
      <c r="GP349" s="54"/>
      <c r="GQ349" s="54"/>
      <c r="GR349" s="54"/>
      <c r="GS349" s="54"/>
      <c r="GT349" s="54"/>
      <c r="GU349" s="54"/>
      <c r="GV349" s="54"/>
      <c r="GW349" s="54"/>
      <c r="GX349" s="54"/>
      <c r="GY349" s="54"/>
      <c r="GZ349" s="54"/>
      <c r="HA349" s="54"/>
      <c r="HB349" s="54"/>
      <c r="HC349" s="54"/>
      <c r="HD349" s="54"/>
      <c r="HE349" s="54"/>
      <c r="HF349" s="54"/>
      <c r="HG349" s="54"/>
      <c r="HH349" s="54"/>
      <c r="HI349" s="54"/>
      <c r="HJ349" s="54"/>
      <c r="HK349" s="54"/>
      <c r="HL349" s="54"/>
      <c r="HM349" s="54"/>
      <c r="HN349" s="54"/>
      <c r="HO349" s="54"/>
      <c r="HP349" s="54"/>
      <c r="HQ349" s="54"/>
      <c r="HR349" s="54"/>
      <c r="HS349" s="54"/>
      <c r="HT349" s="54"/>
      <c r="HU349" s="54"/>
      <c r="HV349" s="54"/>
      <c r="HW349" s="54"/>
      <c r="HX349" s="54"/>
      <c r="HY349" s="54"/>
      <c r="HZ349" s="54"/>
      <c r="IA349" s="54"/>
      <c r="IB349" s="54"/>
      <c r="IC349" s="54"/>
      <c r="ID349" s="54"/>
      <c r="IE349" s="54"/>
      <c r="IF349" s="54"/>
      <c r="IG349" s="54"/>
      <c r="IH349" s="54"/>
      <c r="II349" s="54"/>
      <c r="IJ349" s="54"/>
      <c r="IK349" s="54"/>
      <c r="IL349" s="54"/>
      <c r="IM349" s="54"/>
      <c r="IN349" s="54"/>
      <c r="IO349" s="54"/>
      <c r="IP349" s="54"/>
      <c r="IQ349" s="54"/>
      <c r="IR349" s="54"/>
      <c r="IS349" s="54"/>
      <c r="IT349" s="54"/>
      <c r="IU349" s="54"/>
      <c r="IV349" s="54"/>
      <c r="IW349" s="54"/>
      <c r="IX349" s="54"/>
      <c r="IY349" s="54"/>
      <c r="IZ349" s="54"/>
      <c r="JA349" s="54"/>
      <c r="JB349" s="54"/>
      <c r="JC349" s="54"/>
      <c r="JD349" s="54"/>
      <c r="JE349" s="54"/>
      <c r="JF349" s="54"/>
      <c r="JG349" s="54"/>
      <c r="JH349" s="54"/>
      <c r="JI349" s="54"/>
      <c r="JJ349" s="54"/>
      <c r="JK349" s="54"/>
      <c r="JL349" s="54"/>
      <c r="JM349" s="54"/>
      <c r="JN349" s="54"/>
      <c r="JO349" s="54"/>
      <c r="JP349" s="54"/>
      <c r="JQ349" s="54"/>
      <c r="JR349" s="54"/>
      <c r="JS349" s="54"/>
      <c r="JT349" s="54"/>
      <c r="JU349" s="54"/>
      <c r="JV349" s="54"/>
      <c r="JW349" s="54"/>
      <c r="JX349" s="54"/>
      <c r="JY349" s="54"/>
      <c r="JZ349" s="54"/>
      <c r="KA349" s="54"/>
      <c r="KB349" s="54"/>
      <c r="KC349" s="54"/>
      <c r="KD349" s="54"/>
      <c r="KE349" s="54"/>
      <c r="KF349" s="54"/>
      <c r="KG349" s="54"/>
      <c r="KH349" s="54"/>
      <c r="KI349" s="54"/>
      <c r="KJ349" s="54"/>
      <c r="KK349" s="54"/>
      <c r="KL349" s="54"/>
      <c r="KM349" s="54"/>
      <c r="KN349" s="54"/>
      <c r="KO349" s="54"/>
      <c r="KP349" s="54"/>
      <c r="KQ349" s="54"/>
      <c r="KR349" s="54"/>
      <c r="KS349" s="54"/>
      <c r="KT349" s="54"/>
      <c r="KU349" s="54"/>
      <c r="KV349" s="54"/>
      <c r="KW349" s="54"/>
      <c r="KX349" s="54"/>
      <c r="KY349" s="54"/>
      <c r="KZ349" s="54"/>
      <c r="LA349" s="54"/>
      <c r="LB349" s="54"/>
      <c r="LC349" s="54"/>
      <c r="LD349" s="54"/>
      <c r="LE349" s="54"/>
      <c r="LF349" s="54"/>
      <c r="LG349" s="54"/>
      <c r="LH349" s="54"/>
      <c r="LI349" s="54"/>
      <c r="LJ349" s="54"/>
      <c r="LK349" s="54"/>
      <c r="LL349" s="54"/>
      <c r="LM349" s="54"/>
      <c r="LN349" s="54"/>
      <c r="LO349" s="54"/>
      <c r="LP349" s="54"/>
      <c r="LQ349" s="54"/>
      <c r="LR349" s="54"/>
      <c r="LS349" s="54"/>
      <c r="LT349" s="54"/>
      <c r="LU349" s="54"/>
      <c r="LV349" s="54"/>
      <c r="LW349" s="54"/>
      <c r="LX349" s="54"/>
      <c r="LY349" s="54"/>
      <c r="LZ349" s="54"/>
      <c r="MA349" s="54"/>
      <c r="MB349" s="54"/>
      <c r="MC349" s="54"/>
      <c r="MD349" s="54"/>
      <c r="ME349" s="54"/>
      <c r="MF349" s="54"/>
      <c r="MG349" s="54"/>
      <c r="MH349" s="54"/>
      <c r="MI349" s="54"/>
      <c r="MJ349" s="54"/>
      <c r="MK349" s="54"/>
      <c r="ML349" s="54"/>
      <c r="MM349" s="54"/>
      <c r="MN349" s="54"/>
      <c r="MO349" s="54"/>
      <c r="MP349" s="54"/>
      <c r="MQ349" s="54"/>
      <c r="MR349" s="54"/>
      <c r="MS349" s="54"/>
      <c r="MT349" s="54"/>
      <c r="MU349" s="54"/>
      <c r="MV349" s="54"/>
      <c r="MW349" s="54"/>
      <c r="MX349" s="54"/>
      <c r="MY349" s="54"/>
      <c r="MZ349" s="54"/>
      <c r="NA349" s="54"/>
      <c r="NB349" s="54"/>
      <c r="NC349" s="54"/>
      <c r="ND349" s="54"/>
      <c r="NE349" s="54"/>
      <c r="NF349" s="54"/>
      <c r="NG349" s="54"/>
      <c r="NH349" s="54"/>
      <c r="NI349" s="54"/>
      <c r="NJ349" s="54"/>
      <c r="NK349" s="54"/>
      <c r="NL349" s="54"/>
      <c r="NM349" s="54"/>
      <c r="NN349" s="54"/>
      <c r="NO349" s="54"/>
      <c r="NP349" s="54"/>
      <c r="NQ349" s="54"/>
      <c r="NR349" s="54"/>
      <c r="NS349" s="54"/>
      <c r="NT349" s="54"/>
      <c r="NU349" s="54"/>
      <c r="NV349" s="54"/>
      <c r="NW349" s="54"/>
      <c r="NX349" s="54"/>
      <c r="NY349" s="54"/>
      <c r="NZ349" s="54"/>
      <c r="OA349" s="54"/>
      <c r="OB349" s="54"/>
      <c r="OC349" s="54"/>
      <c r="OD349" s="54"/>
      <c r="OE349" s="54"/>
      <c r="OF349" s="54"/>
      <c r="OG349" s="54"/>
      <c r="OH349" s="54"/>
      <c r="OI349" s="54"/>
      <c r="OJ349" s="54"/>
      <c r="OK349" s="54"/>
      <c r="OL349" s="54"/>
      <c r="OM349" s="54"/>
      <c r="ON349" s="54"/>
      <c r="OO349" s="54"/>
      <c r="OP349" s="54"/>
      <c r="OQ349" s="54"/>
      <c r="OR349" s="54"/>
      <c r="OS349" s="54"/>
      <c r="OT349" s="54"/>
      <c r="OU349" s="54"/>
      <c r="OV349" s="54"/>
      <c r="OW349" s="54"/>
      <c r="OX349" s="54"/>
      <c r="OY349" s="54"/>
      <c r="OZ349" s="54"/>
      <c r="PA349" s="54"/>
      <c r="PB349" s="54"/>
      <c r="PC349" s="54"/>
      <c r="PD349" s="54"/>
      <c r="PE349" s="54"/>
      <c r="PF349" s="54"/>
      <c r="PG349" s="54"/>
      <c r="PH349" s="54"/>
      <c r="PI349" s="54"/>
      <c r="PJ349" s="54"/>
      <c r="PK349" s="54"/>
      <c r="PL349" s="54"/>
      <c r="PM349" s="54"/>
      <c r="PN349" s="54"/>
      <c r="PO349" s="54"/>
      <c r="PP349" s="54"/>
      <c r="PQ349" s="54"/>
      <c r="PR349" s="54"/>
      <c r="PS349" s="54"/>
      <c r="PT349" s="54"/>
      <c r="PU349" s="54"/>
      <c r="PV349" s="54"/>
      <c r="PW349" s="54"/>
      <c r="PX349" s="54"/>
      <c r="PY349" s="54"/>
      <c r="PZ349" s="54"/>
      <c r="QA349" s="54"/>
      <c r="QB349" s="54"/>
      <c r="QC349" s="54"/>
      <c r="QD349" s="54"/>
      <c r="QE349" s="54"/>
      <c r="QF349" s="54"/>
      <c r="QG349" s="54"/>
      <c r="QH349" s="54"/>
      <c r="QI349" s="54"/>
      <c r="QJ349" s="54"/>
      <c r="QK349" s="54"/>
      <c r="QL349" s="54"/>
      <c r="QM349" s="54"/>
      <c r="QN349" s="54"/>
      <c r="QO349" s="54"/>
      <c r="QP349" s="54"/>
      <c r="QQ349" s="54"/>
      <c r="QR349" s="54"/>
      <c r="QS349" s="54"/>
      <c r="QT349" s="54"/>
      <c r="QU349" s="54"/>
      <c r="QV349" s="54"/>
      <c r="QW349" s="54"/>
      <c r="QX349" s="54"/>
      <c r="QY349" s="54"/>
      <c r="QZ349" s="54"/>
      <c r="RA349" s="54"/>
      <c r="RB349" s="54"/>
      <c r="RC349" s="54"/>
      <c r="RD349" s="54"/>
      <c r="RE349" s="54"/>
      <c r="RF349" s="54"/>
      <c r="RG349" s="54"/>
      <c r="RH349" s="54"/>
      <c r="RI349" s="54"/>
      <c r="RJ349" s="54"/>
      <c r="RK349" s="54"/>
      <c r="RL349" s="54"/>
      <c r="RM349" s="54"/>
      <c r="RN349" s="54"/>
      <c r="RO349" s="54"/>
      <c r="RP349" s="54"/>
      <c r="RQ349" s="54"/>
      <c r="RR349" s="54"/>
      <c r="RS349" s="54"/>
      <c r="RT349" s="54"/>
      <c r="RU349" s="54"/>
      <c r="RV349" s="54"/>
      <c r="RW349" s="54"/>
      <c r="RX349" s="54"/>
      <c r="RY349" s="54"/>
      <c r="RZ349" s="54"/>
      <c r="SA349" s="54"/>
      <c r="SB349" s="54"/>
      <c r="SC349" s="54"/>
      <c r="SD349" s="54"/>
      <c r="SE349" s="54"/>
      <c r="SF349" s="54"/>
      <c r="SG349" s="54"/>
      <c r="SH349" s="54"/>
      <c r="SI349" s="54"/>
      <c r="SJ349" s="54"/>
      <c r="SK349" s="54"/>
      <c r="SL349" s="54"/>
      <c r="SM349" s="54"/>
      <c r="SN349" s="54"/>
      <c r="SO349" s="54"/>
      <c r="SP349" s="54"/>
      <c r="SQ349" s="54"/>
      <c r="SR349" s="54"/>
      <c r="SS349" s="54"/>
      <c r="ST349" s="54"/>
      <c r="SU349" s="54"/>
      <c r="SV349" s="54"/>
      <c r="SW349" s="54"/>
      <c r="SX349" s="54"/>
      <c r="SY349" s="54"/>
      <c r="SZ349" s="54"/>
      <c r="TA349" s="54"/>
      <c r="TB349" s="54"/>
      <c r="TC349" s="54"/>
      <c r="TD349" s="54"/>
      <c r="TE349" s="54"/>
      <c r="TF349" s="54"/>
      <c r="TG349" s="54"/>
      <c r="TH349" s="54"/>
      <c r="TI349" s="54"/>
      <c r="TJ349" s="54"/>
      <c r="TK349" s="54"/>
      <c r="TL349" s="54"/>
      <c r="TM349" s="54"/>
      <c r="TN349" s="54"/>
      <c r="TO349" s="54"/>
      <c r="TP349" s="54"/>
      <c r="TQ349" s="54"/>
      <c r="TR349" s="54"/>
      <c r="TS349" s="54"/>
      <c r="TT349" s="54"/>
      <c r="TU349" s="54"/>
      <c r="TV349" s="54"/>
      <c r="TW349" s="54"/>
      <c r="TX349" s="54"/>
      <c r="TY349" s="54"/>
      <c r="TZ349" s="54"/>
      <c r="UA349" s="54"/>
      <c r="UB349" s="54"/>
      <c r="UC349" s="54"/>
      <c r="UD349" s="54"/>
      <c r="UE349" s="54"/>
      <c r="UF349" s="54"/>
      <c r="UG349" s="54"/>
      <c r="UH349" s="54"/>
      <c r="UI349" s="54"/>
      <c r="UJ349" s="54"/>
      <c r="UK349" s="54"/>
      <c r="UL349" s="54"/>
      <c r="UM349" s="54"/>
      <c r="UN349" s="54"/>
      <c r="UO349" s="54"/>
      <c r="UP349" s="54"/>
      <c r="UQ349" s="54"/>
      <c r="UR349" s="54"/>
      <c r="US349" s="54"/>
      <c r="UT349" s="54"/>
      <c r="UU349" s="54"/>
      <c r="UV349" s="54"/>
      <c r="UW349" s="54"/>
      <c r="UX349" s="54"/>
      <c r="UY349" s="54"/>
      <c r="UZ349" s="54"/>
      <c r="VA349" s="54"/>
      <c r="VB349" s="54"/>
      <c r="VC349" s="54"/>
      <c r="VD349" s="54"/>
      <c r="VE349" s="54"/>
      <c r="VF349" s="54"/>
      <c r="VG349" s="54"/>
      <c r="VH349" s="54"/>
      <c r="VI349" s="54"/>
      <c r="VJ349" s="54"/>
      <c r="VK349" s="54"/>
      <c r="VL349" s="54"/>
      <c r="VM349" s="54"/>
      <c r="VN349" s="54"/>
      <c r="VO349" s="54"/>
      <c r="VP349" s="54"/>
      <c r="VQ349" s="54"/>
      <c r="VR349" s="54"/>
      <c r="VS349" s="54"/>
      <c r="VT349" s="54"/>
      <c r="VU349" s="54"/>
      <c r="VV349" s="54"/>
      <c r="VW349" s="54"/>
      <c r="VX349" s="54"/>
      <c r="VY349" s="54"/>
      <c r="VZ349" s="54"/>
      <c r="WA349" s="54"/>
      <c r="WB349" s="54"/>
      <c r="WC349" s="54"/>
      <c r="WD349" s="54"/>
      <c r="WE349" s="54"/>
      <c r="WF349" s="54"/>
      <c r="WG349" s="54"/>
      <c r="WH349" s="54"/>
      <c r="WI349" s="54"/>
      <c r="WJ349" s="54"/>
      <c r="WK349" s="54"/>
      <c r="WL349" s="54"/>
      <c r="WM349" s="54"/>
      <c r="WN349" s="54"/>
      <c r="WO349" s="54"/>
      <c r="WP349" s="54"/>
      <c r="WQ349" s="54"/>
      <c r="WR349" s="54"/>
      <c r="WS349" s="54"/>
      <c r="WT349" s="54"/>
      <c r="WU349" s="54"/>
      <c r="WV349" s="54"/>
      <c r="WW349" s="54"/>
      <c r="WX349" s="54"/>
      <c r="WY349" s="54"/>
      <c r="WZ349" s="54"/>
      <c r="XA349" s="54"/>
      <c r="XB349" s="54"/>
      <c r="XC349" s="54"/>
      <c r="XD349" s="54"/>
      <c r="XE349" s="54"/>
      <c r="XF349" s="54"/>
      <c r="XG349" s="54"/>
      <c r="XH349" s="54"/>
      <c r="XI349" s="54"/>
      <c r="XJ349" s="54"/>
      <c r="XK349" s="54"/>
      <c r="XL349" s="54"/>
      <c r="XM349" s="54"/>
      <c r="XN349" s="54"/>
      <c r="XO349" s="54"/>
      <c r="XP349" s="54"/>
      <c r="XQ349" s="54"/>
      <c r="XR349" s="54"/>
      <c r="XS349" s="54"/>
      <c r="XT349" s="54"/>
      <c r="XU349" s="54"/>
      <c r="XV349" s="54"/>
      <c r="XW349" s="54"/>
      <c r="XX349" s="54"/>
      <c r="XY349" s="54"/>
      <c r="XZ349" s="54"/>
      <c r="YA349" s="54"/>
      <c r="YB349" s="54"/>
      <c r="YC349" s="54"/>
      <c r="YD349" s="54"/>
      <c r="YE349" s="54"/>
      <c r="YF349" s="54"/>
      <c r="YG349" s="54"/>
      <c r="YH349" s="54"/>
      <c r="YI349" s="54"/>
      <c r="YJ349" s="54"/>
      <c r="YK349" s="54"/>
      <c r="YL349" s="54"/>
      <c r="YM349" s="54"/>
      <c r="YN349" s="54"/>
      <c r="YO349" s="54"/>
      <c r="YP349" s="54"/>
      <c r="YQ349" s="54"/>
      <c r="YR349" s="54"/>
      <c r="YS349" s="54"/>
      <c r="YT349" s="54"/>
      <c r="YU349" s="54"/>
      <c r="YV349" s="54"/>
      <c r="YW349" s="54"/>
      <c r="YX349" s="54"/>
      <c r="YY349" s="54"/>
      <c r="YZ349" s="54"/>
      <c r="ZA349" s="54"/>
      <c r="ZB349" s="54"/>
      <c r="ZC349" s="54"/>
      <c r="ZD349" s="54"/>
      <c r="ZE349" s="54"/>
      <c r="ZF349" s="54"/>
      <c r="ZG349" s="54"/>
      <c r="ZH349" s="54"/>
      <c r="ZI349" s="54"/>
      <c r="ZJ349" s="54"/>
      <c r="ZK349" s="54"/>
      <c r="ZL349" s="54"/>
      <c r="ZM349" s="54"/>
      <c r="ZN349" s="54"/>
      <c r="ZO349" s="54"/>
      <c r="ZP349" s="54"/>
      <c r="ZQ349" s="54"/>
      <c r="ZR349" s="54"/>
      <c r="ZS349" s="54"/>
      <c r="ZT349" s="54"/>
      <c r="ZU349" s="54"/>
      <c r="ZV349" s="54"/>
      <c r="ZW349" s="54"/>
      <c r="ZX349" s="54"/>
      <c r="ZY349" s="54"/>
      <c r="ZZ349" s="54"/>
      <c r="AAA349" s="54"/>
      <c r="AAB349" s="54"/>
      <c r="AAC349" s="54"/>
      <c r="AAD349" s="54"/>
      <c r="AAE349" s="54"/>
      <c r="AAF349" s="54"/>
      <c r="AAG349" s="54"/>
      <c r="AAH349" s="54"/>
      <c r="AAI349" s="54"/>
      <c r="AAJ349" s="54"/>
      <c r="AAK349" s="54"/>
      <c r="AAL349" s="54"/>
      <c r="AAM349" s="54"/>
      <c r="AAN349" s="54"/>
      <c r="AAO349" s="54"/>
      <c r="AAP349" s="54"/>
      <c r="AAQ349" s="54"/>
      <c r="AAR349" s="54"/>
      <c r="AAS349" s="54"/>
      <c r="AAT349" s="54"/>
      <c r="AAU349" s="54"/>
      <c r="AAV349" s="54"/>
      <c r="AAW349" s="54"/>
      <c r="AAX349" s="54"/>
      <c r="AAY349" s="54"/>
      <c r="AAZ349" s="54"/>
      <c r="ABA349" s="54"/>
      <c r="ABB349" s="54"/>
      <c r="ABC349" s="54"/>
      <c r="ABD349" s="54"/>
      <c r="ABE349" s="54"/>
      <c r="ABF349" s="54"/>
      <c r="ABG349" s="54"/>
      <c r="ABH349" s="54"/>
      <c r="ABI349" s="54"/>
      <c r="ABJ349" s="54"/>
      <c r="ABK349" s="54"/>
      <c r="ABL349" s="54"/>
      <c r="ABM349" s="54"/>
      <c r="ABN349" s="54"/>
      <c r="ABO349" s="54"/>
      <c r="ABP349" s="54"/>
      <c r="ABQ349" s="54"/>
      <c r="ABR349" s="54"/>
      <c r="ABS349" s="54"/>
      <c r="ABT349" s="54"/>
      <c r="ABU349" s="54"/>
      <c r="ABV349" s="54"/>
      <c r="ABW349" s="54"/>
      <c r="ABX349" s="54"/>
      <c r="ABY349" s="54"/>
      <c r="ABZ349" s="54"/>
      <c r="ACA349" s="54"/>
      <c r="ACB349" s="54"/>
      <c r="ACC349" s="54"/>
      <c r="ACD349" s="54"/>
      <c r="ACE349" s="54"/>
      <c r="ACF349" s="54"/>
      <c r="ACG349" s="54"/>
      <c r="ACH349" s="54"/>
      <c r="ACI349" s="54"/>
      <c r="ACJ349" s="54"/>
      <c r="ACK349" s="54"/>
      <c r="ACL349" s="54"/>
      <c r="ACM349" s="54"/>
      <c r="ACN349" s="54"/>
      <c r="ACO349" s="54"/>
      <c r="ACP349" s="54"/>
      <c r="ACQ349" s="54"/>
      <c r="ACR349" s="54"/>
      <c r="ACS349" s="54"/>
      <c r="ACT349" s="54"/>
      <c r="ACU349" s="54"/>
      <c r="ACV349" s="54"/>
      <c r="ACW349" s="54"/>
      <c r="ACX349" s="54"/>
      <c r="ACY349" s="54"/>
      <c r="ACZ349" s="54"/>
      <c r="ADA349" s="54"/>
      <c r="ADB349" s="54"/>
      <c r="ADC349" s="54"/>
      <c r="ADD349" s="54"/>
      <c r="ADE349" s="54"/>
      <c r="ADF349" s="54"/>
      <c r="ADG349" s="54"/>
      <c r="ADH349" s="54"/>
      <c r="ADI349" s="54"/>
      <c r="ADJ349" s="54"/>
      <c r="ADK349" s="54"/>
      <c r="ADL349" s="54"/>
      <c r="ADM349" s="54"/>
      <c r="ADN349" s="54"/>
      <c r="ADO349" s="54"/>
      <c r="ADP349" s="54"/>
      <c r="ADQ349" s="54"/>
      <c r="ADR349" s="54"/>
      <c r="ADS349" s="54"/>
      <c r="ADT349" s="54"/>
      <c r="ADU349" s="54"/>
      <c r="ADV349" s="54"/>
      <c r="ADW349" s="54"/>
      <c r="ADX349" s="54"/>
      <c r="ADY349" s="54"/>
      <c r="ADZ349" s="54"/>
      <c r="AEA349" s="54"/>
      <c r="AEB349" s="54"/>
      <c r="AEC349" s="54"/>
      <c r="AED349" s="54"/>
      <c r="AEE349" s="54"/>
      <c r="AEF349" s="54"/>
      <c r="AEG349" s="54"/>
      <c r="AEH349" s="54"/>
      <c r="AEI349" s="54"/>
      <c r="AEJ349" s="54"/>
      <c r="AEK349" s="54"/>
      <c r="AEL349" s="54"/>
      <c r="AEM349" s="54"/>
      <c r="AEN349" s="54"/>
      <c r="AEO349" s="54"/>
      <c r="AEP349" s="54"/>
      <c r="AEQ349" s="54"/>
      <c r="AER349" s="54"/>
      <c r="AES349" s="54"/>
      <c r="AET349" s="54"/>
      <c r="AEU349" s="54"/>
      <c r="AEV349" s="54"/>
      <c r="AEW349" s="54"/>
      <c r="AEX349" s="54"/>
      <c r="AEY349" s="54"/>
      <c r="AEZ349" s="54"/>
      <c r="AFA349" s="54"/>
      <c r="AFB349" s="54"/>
      <c r="AFC349" s="54"/>
      <c r="AFD349" s="54"/>
      <c r="AFE349" s="54"/>
      <c r="AFF349" s="54"/>
      <c r="AFG349" s="54"/>
      <c r="AFH349" s="54"/>
      <c r="AFI349" s="54"/>
      <c r="AFJ349" s="54"/>
      <c r="AFK349" s="54"/>
      <c r="AFL349" s="54"/>
      <c r="AFM349" s="54"/>
      <c r="AFN349" s="54"/>
      <c r="AFO349" s="54"/>
      <c r="AFP349" s="54"/>
      <c r="AFQ349" s="54"/>
      <c r="AFR349" s="54"/>
      <c r="AFS349" s="54"/>
      <c r="AFT349" s="54"/>
      <c r="AFU349" s="54"/>
      <c r="AFV349" s="54"/>
      <c r="AFW349" s="54"/>
      <c r="AFX349" s="54"/>
      <c r="AFY349" s="54"/>
      <c r="AFZ349" s="54"/>
      <c r="AGA349" s="54"/>
      <c r="AGB349" s="54"/>
      <c r="AGC349" s="54"/>
      <c r="AGD349" s="54"/>
      <c r="AGE349" s="54"/>
      <c r="AGF349" s="54"/>
      <c r="AGG349" s="54"/>
      <c r="AGH349" s="54"/>
      <c r="AGI349" s="54"/>
      <c r="AGJ349" s="54"/>
      <c r="AGK349" s="54"/>
      <c r="AGL349" s="54"/>
      <c r="AGM349" s="54"/>
      <c r="AGN349" s="54"/>
      <c r="AGO349" s="54"/>
      <c r="AGP349" s="54"/>
      <c r="AGQ349" s="54"/>
      <c r="AGR349" s="54"/>
      <c r="AGS349" s="54"/>
      <c r="AGT349" s="54"/>
      <c r="AGU349" s="54"/>
      <c r="AGV349" s="54"/>
      <c r="AGW349" s="54"/>
      <c r="AGX349" s="54"/>
      <c r="AGY349" s="54"/>
      <c r="AGZ349" s="54"/>
      <c r="AHA349" s="54"/>
      <c r="AHB349" s="54"/>
      <c r="AHC349" s="54"/>
      <c r="AHD349" s="54"/>
      <c r="AHE349" s="54"/>
      <c r="AHF349" s="54"/>
      <c r="AHG349" s="54"/>
      <c r="AHH349" s="54"/>
      <c r="AHI349" s="54"/>
      <c r="AHJ349" s="54"/>
      <c r="AHK349" s="54"/>
      <c r="AHL349" s="54"/>
      <c r="AHM349" s="54"/>
      <c r="AHN349" s="54"/>
      <c r="AHO349" s="54"/>
      <c r="AHP349" s="54"/>
      <c r="AHQ349" s="54"/>
      <c r="AHR349" s="54"/>
      <c r="AHS349" s="54"/>
      <c r="AHT349" s="54"/>
      <c r="AHU349" s="54"/>
      <c r="AHV349" s="54"/>
      <c r="AHW349" s="54"/>
      <c r="AHX349" s="54"/>
      <c r="AHY349" s="54"/>
      <c r="AHZ349" s="54"/>
      <c r="AIA349" s="54"/>
      <c r="AIB349" s="54"/>
      <c r="AIC349" s="54"/>
      <c r="AID349" s="54"/>
      <c r="AIE349" s="54"/>
      <c r="AIF349" s="54"/>
      <c r="AIG349" s="54"/>
      <c r="AIH349" s="54"/>
      <c r="AII349" s="54"/>
      <c r="AIJ349" s="54"/>
      <c r="AIK349" s="54"/>
      <c r="AIL349" s="54"/>
      <c r="AIM349" s="54"/>
      <c r="AIN349" s="54"/>
      <c r="AIO349" s="54"/>
      <c r="AIP349" s="54"/>
      <c r="AIQ349" s="54"/>
      <c r="AIR349" s="54"/>
      <c r="AIS349" s="54"/>
      <c r="AIT349" s="54"/>
      <c r="AIU349" s="54"/>
      <c r="AIV349" s="54"/>
      <c r="AIW349" s="54"/>
      <c r="AIX349" s="54"/>
      <c r="AIY349" s="54"/>
      <c r="AIZ349" s="54"/>
      <c r="AJA349" s="54"/>
      <c r="AJB349" s="54"/>
      <c r="AJC349" s="54"/>
      <c r="AJD349" s="54"/>
      <c r="AJE349" s="54"/>
      <c r="AJF349" s="54"/>
      <c r="AJG349" s="54"/>
      <c r="AJH349" s="54"/>
      <c r="AJI349" s="54"/>
      <c r="AJJ349" s="54"/>
      <c r="AJK349" s="54"/>
      <c r="AJL349" s="54"/>
      <c r="AJM349" s="54"/>
      <c r="AJN349" s="54"/>
      <c r="AJO349" s="54"/>
      <c r="AJP349" s="54"/>
      <c r="AJQ349" s="54"/>
      <c r="AJR349" s="54"/>
      <c r="AJS349" s="54"/>
      <c r="AJT349" s="54"/>
      <c r="AJU349" s="54"/>
      <c r="AJV349" s="54"/>
      <c r="AJW349" s="54"/>
      <c r="AJX349" s="54"/>
      <c r="AJY349" s="54"/>
      <c r="AJZ349" s="54"/>
      <c r="AKA349" s="54"/>
      <c r="AKB349" s="54"/>
      <c r="AKC349" s="54"/>
      <c r="AKD349" s="54"/>
      <c r="AKE349" s="54"/>
      <c r="AKF349" s="54"/>
      <c r="AKG349" s="54"/>
      <c r="AKH349" s="54"/>
      <c r="AKI349" s="54"/>
      <c r="AKJ349" s="54"/>
      <c r="AKK349" s="54"/>
      <c r="AKL349" s="54"/>
      <c r="AKM349" s="54"/>
      <c r="AKN349" s="54"/>
      <c r="AKO349" s="54"/>
      <c r="AKP349" s="54"/>
      <c r="AKQ349" s="54"/>
      <c r="AKR349" s="54"/>
      <c r="AKS349" s="54"/>
      <c r="AKT349" s="54"/>
      <c r="AKU349" s="54"/>
      <c r="AKV349" s="54"/>
      <c r="AKW349" s="54"/>
      <c r="AKX349" s="54"/>
      <c r="AKY349" s="54"/>
      <c r="AKZ349" s="54"/>
      <c r="ALA349" s="54"/>
      <c r="ALB349" s="54"/>
      <c r="ALC349" s="54"/>
      <c r="ALD349" s="54"/>
      <c r="ALE349" s="54"/>
      <c r="ALF349" s="54"/>
      <c r="ALG349" s="54"/>
      <c r="ALH349" s="54"/>
      <c r="ALI349" s="54"/>
      <c r="ALJ349" s="54"/>
      <c r="ALK349" s="54"/>
      <c r="ALL349" s="54"/>
      <c r="ALM349" s="54"/>
      <c r="ALN349" s="54"/>
      <c r="ALO349" s="54"/>
      <c r="ALP349" s="54"/>
      <c r="ALQ349" s="54"/>
    </row>
    <row r="350">
      <c r="A350" s="75">
        <v>42646.0</v>
      </c>
      <c r="B350" s="46" t="s">
        <v>70</v>
      </c>
      <c r="C350" s="9">
        <v>9.0</v>
      </c>
      <c r="E350" s="9">
        <v>6.0</v>
      </c>
      <c r="G350" s="9" t="s">
        <v>160</v>
      </c>
      <c r="H350" s="9" t="s">
        <v>161</v>
      </c>
      <c r="K350" s="9" t="s">
        <v>161</v>
      </c>
      <c r="T350" s="9" t="s">
        <v>161</v>
      </c>
      <c r="W350" s="9" t="s">
        <v>160</v>
      </c>
      <c r="AA350" s="9" t="s">
        <v>160</v>
      </c>
      <c r="AF350" s="9" t="s">
        <v>160</v>
      </c>
      <c r="AH350" s="9" t="s">
        <v>160</v>
      </c>
      <c r="AI350" s="9" t="s">
        <v>161</v>
      </c>
      <c r="AJ350" s="9" t="s">
        <v>161</v>
      </c>
      <c r="AO350">
        <f t="shared" ref="AO350:AO376" si="36">COUNTA(G350:AN350)</f>
        <v>10</v>
      </c>
      <c r="AP350">
        <f t="shared" ref="AP350:AP376" si="37">(COUNTIF(G350:AN350,"V"))</f>
        <v>5</v>
      </c>
      <c r="AS350" s="48">
        <f t="shared" si="4"/>
        <v>15</v>
      </c>
    </row>
    <row r="351">
      <c r="A351" s="76">
        <v>42653.0</v>
      </c>
      <c r="C351" s="9">
        <v>5.0</v>
      </c>
      <c r="E351" s="9">
        <v>4.0</v>
      </c>
      <c r="G351" s="9" t="s">
        <v>161</v>
      </c>
      <c r="H351" s="9" t="s">
        <v>161</v>
      </c>
      <c r="N351" s="9" t="s">
        <v>160</v>
      </c>
      <c r="W351" s="9" t="s">
        <v>160</v>
      </c>
      <c r="X351" s="9" t="s">
        <v>160</v>
      </c>
      <c r="Y351" s="9" t="s">
        <v>160</v>
      </c>
      <c r="AA351" s="9" t="s">
        <v>161</v>
      </c>
      <c r="AC351" s="9" t="s">
        <v>160</v>
      </c>
      <c r="AD351" s="9" t="s">
        <v>161</v>
      </c>
      <c r="AH351" s="9" t="s">
        <v>161</v>
      </c>
      <c r="AO351">
        <f t="shared" si="36"/>
        <v>10</v>
      </c>
      <c r="AP351">
        <f t="shared" si="37"/>
        <v>5</v>
      </c>
      <c r="AS351" s="48">
        <f t="shared" si="4"/>
        <v>9</v>
      </c>
    </row>
    <row r="352">
      <c r="A352" s="76">
        <v>42660.0</v>
      </c>
      <c r="C352" s="9">
        <v>6.0</v>
      </c>
      <c r="E352" s="9">
        <v>5.0</v>
      </c>
      <c r="H352" s="9" t="s">
        <v>161</v>
      </c>
      <c r="M352" s="9" t="s">
        <v>161</v>
      </c>
      <c r="N352" s="9" t="s">
        <v>160</v>
      </c>
      <c r="T352" s="9" t="s">
        <v>160</v>
      </c>
      <c r="X352" s="9" t="s">
        <v>161</v>
      </c>
      <c r="Y352" s="9" t="s">
        <v>160</v>
      </c>
      <c r="AC352" s="9" t="s">
        <v>160</v>
      </c>
      <c r="AF352" s="9" t="s">
        <v>161</v>
      </c>
      <c r="AH352" s="9" t="s">
        <v>160</v>
      </c>
      <c r="AJ352" s="9" t="s">
        <v>161</v>
      </c>
      <c r="AO352">
        <f t="shared" si="36"/>
        <v>10</v>
      </c>
      <c r="AP352">
        <f t="shared" si="37"/>
        <v>5</v>
      </c>
      <c r="AS352" s="48">
        <f t="shared" si="4"/>
        <v>11</v>
      </c>
    </row>
    <row r="353">
      <c r="A353" s="76">
        <v>42667.0</v>
      </c>
      <c r="C353" s="9">
        <v>10.0</v>
      </c>
      <c r="E353" s="9">
        <v>8.0</v>
      </c>
      <c r="G353" s="9" t="s">
        <v>160</v>
      </c>
      <c r="M353" s="9" t="s">
        <v>161</v>
      </c>
      <c r="N353" s="9" t="s">
        <v>160</v>
      </c>
      <c r="X353" s="9" t="s">
        <v>161</v>
      </c>
      <c r="Y353" s="9" t="s">
        <v>161</v>
      </c>
      <c r="AA353" s="9" t="s">
        <v>160</v>
      </c>
      <c r="AC353" s="9" t="s">
        <v>160</v>
      </c>
      <c r="AF353" s="9" t="s">
        <v>161</v>
      </c>
      <c r="AG353" s="9" t="s">
        <v>161</v>
      </c>
      <c r="AH353" s="9" t="s">
        <v>160</v>
      </c>
      <c r="AO353">
        <f t="shared" si="36"/>
        <v>10</v>
      </c>
      <c r="AP353">
        <f t="shared" si="37"/>
        <v>5</v>
      </c>
      <c r="AS353" s="48">
        <f t="shared" si="4"/>
        <v>18</v>
      </c>
    </row>
    <row r="354">
      <c r="A354" s="76">
        <v>42674.0</v>
      </c>
      <c r="C354" s="9">
        <v>5.0</v>
      </c>
      <c r="E354" s="9">
        <v>3.0</v>
      </c>
      <c r="G354" s="9" t="s">
        <v>160</v>
      </c>
      <c r="H354" s="9" t="s">
        <v>160</v>
      </c>
      <c r="M354" s="9" t="s">
        <v>161</v>
      </c>
      <c r="T354" s="9" t="s">
        <v>160</v>
      </c>
      <c r="V354" s="9" t="s">
        <v>161</v>
      </c>
      <c r="X354" s="9" t="s">
        <v>160</v>
      </c>
      <c r="Y354" s="9" t="s">
        <v>160</v>
      </c>
      <c r="AA354" s="9" t="s">
        <v>161</v>
      </c>
      <c r="AH354" s="9" t="s">
        <v>161</v>
      </c>
      <c r="AK354" s="9" t="s">
        <v>161</v>
      </c>
      <c r="AO354">
        <f t="shared" si="36"/>
        <v>10</v>
      </c>
      <c r="AP354">
        <f t="shared" si="37"/>
        <v>5</v>
      </c>
      <c r="AS354" s="48">
        <f t="shared" si="4"/>
        <v>8</v>
      </c>
    </row>
    <row r="355">
      <c r="A355" s="76">
        <v>42681.0</v>
      </c>
      <c r="C355" s="9">
        <v>10.0</v>
      </c>
      <c r="E355" s="9">
        <v>6.0</v>
      </c>
      <c r="K355" s="9" t="s">
        <v>160</v>
      </c>
      <c r="M355" s="9" t="s">
        <v>161</v>
      </c>
      <c r="N355" s="9" t="s">
        <v>160</v>
      </c>
      <c r="T355" s="9" t="s">
        <v>161</v>
      </c>
      <c r="X355" s="9" t="s">
        <v>161</v>
      </c>
      <c r="Y355" s="9" t="s">
        <v>161</v>
      </c>
      <c r="AA355" s="9" t="s">
        <v>160</v>
      </c>
      <c r="AD355" s="9" t="s">
        <v>160</v>
      </c>
      <c r="AG355" s="9" t="s">
        <v>160</v>
      </c>
      <c r="AH355" s="9" t="s">
        <v>161</v>
      </c>
      <c r="AO355">
        <f t="shared" si="36"/>
        <v>10</v>
      </c>
      <c r="AP355">
        <f t="shared" si="37"/>
        <v>5</v>
      </c>
      <c r="AS355" s="48">
        <f t="shared" si="4"/>
        <v>16</v>
      </c>
    </row>
    <row r="356">
      <c r="A356" s="76">
        <v>42688.0</v>
      </c>
      <c r="C356" s="9">
        <v>9.0</v>
      </c>
      <c r="E356" s="9">
        <v>8.0</v>
      </c>
      <c r="H356" s="9" t="s">
        <v>161</v>
      </c>
      <c r="K356" s="9" t="s">
        <v>160</v>
      </c>
      <c r="M356" s="9" t="s">
        <v>161</v>
      </c>
      <c r="N356" s="9" t="s">
        <v>160</v>
      </c>
      <c r="T356" s="9" t="s">
        <v>161</v>
      </c>
      <c r="V356" s="9" t="s">
        <v>161</v>
      </c>
      <c r="X356" s="9" t="s">
        <v>160</v>
      </c>
      <c r="AH356" s="9" t="s">
        <v>161</v>
      </c>
      <c r="AI356" s="9" t="s">
        <v>160</v>
      </c>
      <c r="AJ356" s="9" t="s">
        <v>160</v>
      </c>
      <c r="AO356">
        <f t="shared" si="36"/>
        <v>10</v>
      </c>
      <c r="AP356">
        <f t="shared" si="37"/>
        <v>5</v>
      </c>
      <c r="AS356" s="48">
        <f t="shared" si="4"/>
        <v>17</v>
      </c>
    </row>
    <row r="357">
      <c r="A357" s="76">
        <v>42695.0</v>
      </c>
      <c r="C357" s="9">
        <v>7.0</v>
      </c>
      <c r="E357" s="9">
        <v>7.0</v>
      </c>
      <c r="K357" s="9" t="s">
        <v>162</v>
      </c>
      <c r="N357" s="9" t="s">
        <v>162</v>
      </c>
      <c r="T357" s="9" t="s">
        <v>162</v>
      </c>
      <c r="X357" s="9" t="s">
        <v>162</v>
      </c>
      <c r="Y357" s="9" t="s">
        <v>162</v>
      </c>
      <c r="AC357" s="9" t="s">
        <v>162</v>
      </c>
      <c r="AD357" s="9" t="s">
        <v>162</v>
      </c>
      <c r="AF357" s="9" t="s">
        <v>162</v>
      </c>
      <c r="AG357" s="9" t="s">
        <v>162</v>
      </c>
      <c r="AH357" s="9" t="s">
        <v>162</v>
      </c>
      <c r="AO357">
        <f t="shared" si="36"/>
        <v>10</v>
      </c>
      <c r="AP357">
        <f t="shared" si="37"/>
        <v>0</v>
      </c>
      <c r="AS357" s="48">
        <f t="shared" si="4"/>
        <v>14</v>
      </c>
    </row>
    <row r="358">
      <c r="A358" s="76">
        <v>42702.0</v>
      </c>
      <c r="C358" s="9">
        <v>8.0</v>
      </c>
      <c r="E358" s="9">
        <v>7.0</v>
      </c>
      <c r="H358" s="9" t="s">
        <v>161</v>
      </c>
      <c r="K358" s="9" t="s">
        <v>161</v>
      </c>
      <c r="M358" s="9" t="s">
        <v>160</v>
      </c>
      <c r="N358" s="9" t="s">
        <v>160</v>
      </c>
      <c r="X358" s="9" t="s">
        <v>160</v>
      </c>
      <c r="Y358" s="9" t="s">
        <v>161</v>
      </c>
      <c r="AD358" s="9" t="s">
        <v>161</v>
      </c>
      <c r="AF358" s="9" t="s">
        <v>161</v>
      </c>
      <c r="AI358" s="9" t="s">
        <v>160</v>
      </c>
      <c r="AJ358" s="9" t="s">
        <v>160</v>
      </c>
      <c r="AO358">
        <f t="shared" si="36"/>
        <v>10</v>
      </c>
      <c r="AP358">
        <f t="shared" si="37"/>
        <v>5</v>
      </c>
      <c r="AS358" s="48">
        <f t="shared" si="4"/>
        <v>15</v>
      </c>
    </row>
    <row r="359">
      <c r="A359" s="76">
        <v>42709.0</v>
      </c>
      <c r="C359" s="9">
        <v>7.0</v>
      </c>
      <c r="E359" s="9">
        <v>6.0</v>
      </c>
      <c r="H359" s="9" t="s">
        <v>161</v>
      </c>
      <c r="K359" s="9" t="s">
        <v>161</v>
      </c>
      <c r="L359" s="9" t="s">
        <v>161</v>
      </c>
      <c r="M359" s="9" t="s">
        <v>161</v>
      </c>
      <c r="N359" s="9" t="s">
        <v>161</v>
      </c>
      <c r="T359" s="9" t="s">
        <v>160</v>
      </c>
      <c r="X359" s="9" t="s">
        <v>160</v>
      </c>
      <c r="Y359" s="9" t="s">
        <v>160</v>
      </c>
      <c r="AF359" s="9" t="s">
        <v>160</v>
      </c>
      <c r="AH359" s="9" t="s">
        <v>160</v>
      </c>
      <c r="AO359">
        <f t="shared" si="36"/>
        <v>10</v>
      </c>
      <c r="AP359">
        <f t="shared" si="37"/>
        <v>5</v>
      </c>
      <c r="AS359" s="48">
        <f t="shared" si="4"/>
        <v>13</v>
      </c>
    </row>
    <row r="360">
      <c r="A360" s="76">
        <v>42716.0</v>
      </c>
      <c r="C360" s="9">
        <v>6.0</v>
      </c>
      <c r="E360" s="9">
        <v>4.0</v>
      </c>
      <c r="H360" s="9" t="s">
        <v>160</v>
      </c>
      <c r="K360" s="9" t="s">
        <v>161</v>
      </c>
      <c r="X360" s="9" t="s">
        <v>160</v>
      </c>
      <c r="Y360" s="9" t="s">
        <v>161</v>
      </c>
      <c r="AD360" s="9" t="s">
        <v>161</v>
      </c>
      <c r="AE360" s="9" t="s">
        <v>161</v>
      </c>
      <c r="AG360" s="9" t="s">
        <v>160</v>
      </c>
      <c r="AH360" s="9" t="s">
        <v>161</v>
      </c>
      <c r="AI360" s="9" t="s">
        <v>160</v>
      </c>
      <c r="AJ360" s="9" t="s">
        <v>160</v>
      </c>
      <c r="AO360">
        <f t="shared" si="36"/>
        <v>10</v>
      </c>
      <c r="AP360">
        <f t="shared" si="37"/>
        <v>5</v>
      </c>
      <c r="AS360" s="48">
        <f t="shared" si="4"/>
        <v>10</v>
      </c>
    </row>
    <row r="361">
      <c r="A361" s="76">
        <v>42723.0</v>
      </c>
      <c r="C361" s="9">
        <v>10.0</v>
      </c>
      <c r="E361" s="9">
        <v>10.0</v>
      </c>
      <c r="H361" s="9" t="s">
        <v>162</v>
      </c>
      <c r="K361" s="9" t="s">
        <v>162</v>
      </c>
      <c r="M361" s="9" t="s">
        <v>162</v>
      </c>
      <c r="N361" s="9" t="s">
        <v>162</v>
      </c>
      <c r="T361" s="9" t="s">
        <v>162</v>
      </c>
      <c r="V361" s="9" t="s">
        <v>162</v>
      </c>
      <c r="X361" s="9" t="s">
        <v>162</v>
      </c>
      <c r="AD361" s="9" t="s">
        <v>162</v>
      </c>
      <c r="AH361" s="9" t="s">
        <v>162</v>
      </c>
      <c r="AI361" s="9" t="s">
        <v>162</v>
      </c>
      <c r="AO361">
        <f t="shared" si="36"/>
        <v>10</v>
      </c>
      <c r="AP361">
        <f t="shared" si="37"/>
        <v>0</v>
      </c>
      <c r="AS361" s="48">
        <f t="shared" si="4"/>
        <v>20</v>
      </c>
    </row>
    <row r="362">
      <c r="A362" s="76">
        <v>42737.0</v>
      </c>
      <c r="C362" s="9">
        <v>6.0</v>
      </c>
      <c r="E362" s="9">
        <v>5.0</v>
      </c>
      <c r="H362" s="9" t="s">
        <v>161</v>
      </c>
      <c r="J362" s="9" t="s">
        <v>160</v>
      </c>
      <c r="K362" s="9" t="s">
        <v>161</v>
      </c>
      <c r="N362" s="9" t="s">
        <v>160</v>
      </c>
      <c r="T362" s="9" t="s">
        <v>161</v>
      </c>
      <c r="V362" s="9" t="s">
        <v>161</v>
      </c>
      <c r="X362" s="9" t="s">
        <v>160</v>
      </c>
      <c r="Y362" s="9" t="s">
        <v>160</v>
      </c>
      <c r="AH362" s="9" t="s">
        <v>160</v>
      </c>
      <c r="AJ362" s="9" t="s">
        <v>161</v>
      </c>
      <c r="AO362">
        <f t="shared" si="36"/>
        <v>10</v>
      </c>
      <c r="AP362">
        <f t="shared" si="37"/>
        <v>5</v>
      </c>
      <c r="AS362" s="48">
        <f t="shared" si="4"/>
        <v>11</v>
      </c>
    </row>
    <row r="363">
      <c r="A363" s="76">
        <f t="shared" ref="A363:A376" si="38">+A362+7</f>
        <v>42744</v>
      </c>
      <c r="C363" s="9">
        <v>6.0</v>
      </c>
      <c r="E363" s="9">
        <v>5.0</v>
      </c>
      <c r="H363" s="9" t="s">
        <v>160</v>
      </c>
      <c r="K363" s="9" t="s">
        <v>161</v>
      </c>
      <c r="M363" s="9" t="s">
        <v>161</v>
      </c>
      <c r="N363" s="9" t="s">
        <v>161</v>
      </c>
      <c r="T363" s="9" t="s">
        <v>160</v>
      </c>
      <c r="V363" s="9" t="s">
        <v>161</v>
      </c>
      <c r="X363" s="9" t="s">
        <v>160</v>
      </c>
      <c r="Y363" s="9" t="s">
        <v>160</v>
      </c>
      <c r="AD363" s="9" t="s">
        <v>160</v>
      </c>
      <c r="AH363" s="9" t="s">
        <v>161</v>
      </c>
      <c r="AO363">
        <f t="shared" si="36"/>
        <v>10</v>
      </c>
      <c r="AP363">
        <f t="shared" si="37"/>
        <v>5</v>
      </c>
      <c r="AS363" s="48">
        <f t="shared" si="4"/>
        <v>11</v>
      </c>
    </row>
    <row r="364">
      <c r="A364" s="76">
        <f t="shared" si="38"/>
        <v>42751</v>
      </c>
      <c r="C364" s="9">
        <v>4.0</v>
      </c>
      <c r="E364" s="9">
        <v>3.0</v>
      </c>
      <c r="H364" s="9" t="s">
        <v>160</v>
      </c>
      <c r="K364" s="9" t="s">
        <v>160</v>
      </c>
      <c r="T364" s="9" t="s">
        <v>161</v>
      </c>
      <c r="V364" s="9" t="s">
        <v>161</v>
      </c>
      <c r="X364" s="9" t="s">
        <v>160</v>
      </c>
      <c r="Y364" s="9" t="s">
        <v>161</v>
      </c>
      <c r="AD364" s="9" t="s">
        <v>161</v>
      </c>
      <c r="AH364" s="9" t="s">
        <v>161</v>
      </c>
      <c r="AI364" s="9" t="s">
        <v>160</v>
      </c>
      <c r="AJ364" s="9" t="s">
        <v>160</v>
      </c>
      <c r="AO364">
        <f t="shared" si="36"/>
        <v>10</v>
      </c>
      <c r="AP364">
        <f t="shared" si="37"/>
        <v>5</v>
      </c>
      <c r="AS364" s="48">
        <f t="shared" si="4"/>
        <v>7</v>
      </c>
    </row>
    <row r="365">
      <c r="A365" s="76">
        <f t="shared" si="38"/>
        <v>42758</v>
      </c>
      <c r="C365" s="9">
        <v>6.0</v>
      </c>
      <c r="E365" s="9">
        <v>5.0</v>
      </c>
      <c r="H365" s="9" t="s">
        <v>161</v>
      </c>
      <c r="M365" s="9" t="s">
        <v>160</v>
      </c>
      <c r="N365" s="9" t="s">
        <v>161</v>
      </c>
      <c r="T365" s="9" t="s">
        <v>160</v>
      </c>
      <c r="V365" s="9" t="s">
        <v>160</v>
      </c>
      <c r="X365" s="9" t="s">
        <v>160</v>
      </c>
      <c r="Y365" s="9" t="s">
        <v>161</v>
      </c>
      <c r="AD365" s="9" t="s">
        <v>160</v>
      </c>
      <c r="AH365" s="9" t="s">
        <v>161</v>
      </c>
      <c r="AJ365" s="9" t="s">
        <v>161</v>
      </c>
      <c r="AO365">
        <f t="shared" si="36"/>
        <v>10</v>
      </c>
      <c r="AP365">
        <f t="shared" si="37"/>
        <v>5</v>
      </c>
      <c r="AS365" s="48">
        <f t="shared" si="4"/>
        <v>11</v>
      </c>
    </row>
    <row r="366">
      <c r="A366" s="76">
        <f t="shared" si="38"/>
        <v>42765</v>
      </c>
      <c r="C366" s="9">
        <v>10.0</v>
      </c>
      <c r="E366" s="9">
        <v>2.0</v>
      </c>
      <c r="H366" s="9" t="s">
        <v>161</v>
      </c>
      <c r="J366" s="9" t="s">
        <v>160</v>
      </c>
      <c r="K366" s="9" t="s">
        <v>160</v>
      </c>
      <c r="T366" s="9" t="s">
        <v>161</v>
      </c>
      <c r="X366" s="9" t="s">
        <v>160</v>
      </c>
      <c r="Y366" s="9" t="s">
        <v>161</v>
      </c>
      <c r="AD366" s="9" t="s">
        <v>161</v>
      </c>
      <c r="AF366" s="9" t="s">
        <v>161</v>
      </c>
      <c r="AG366" s="9" t="s">
        <v>160</v>
      </c>
      <c r="AH366" s="9" t="s">
        <v>160</v>
      </c>
      <c r="AO366">
        <f t="shared" si="36"/>
        <v>10</v>
      </c>
      <c r="AP366">
        <f t="shared" si="37"/>
        <v>5</v>
      </c>
      <c r="AS366" s="48">
        <f t="shared" si="4"/>
        <v>12</v>
      </c>
    </row>
    <row r="367">
      <c r="A367" s="76">
        <f t="shared" si="38"/>
        <v>42772</v>
      </c>
      <c r="C367" s="9">
        <v>6.0</v>
      </c>
      <c r="E367" s="9">
        <v>4.0</v>
      </c>
      <c r="H367" s="9" t="s">
        <v>161</v>
      </c>
      <c r="K367" s="9" t="s">
        <v>160</v>
      </c>
      <c r="T367" s="9" t="s">
        <v>161</v>
      </c>
      <c r="V367" s="9" t="s">
        <v>160</v>
      </c>
      <c r="X367" s="9" t="s">
        <v>161</v>
      </c>
      <c r="Y367" s="9" t="s">
        <v>160</v>
      </c>
      <c r="AD367" s="9" t="s">
        <v>160</v>
      </c>
      <c r="AF367" s="9" t="s">
        <v>160</v>
      </c>
      <c r="AH367" s="9" t="s">
        <v>161</v>
      </c>
      <c r="AJ367" s="9" t="s">
        <v>161</v>
      </c>
      <c r="AO367">
        <f t="shared" si="36"/>
        <v>10</v>
      </c>
      <c r="AP367">
        <f t="shared" si="37"/>
        <v>5</v>
      </c>
      <c r="AS367" s="48">
        <f t="shared" si="4"/>
        <v>10</v>
      </c>
    </row>
    <row r="368">
      <c r="A368" s="76">
        <f t="shared" si="38"/>
        <v>42779</v>
      </c>
      <c r="C368" s="9">
        <v>4.0</v>
      </c>
      <c r="E368" s="9">
        <v>4.0</v>
      </c>
      <c r="H368" s="9" t="s">
        <v>162</v>
      </c>
      <c r="K368" s="9" t="s">
        <v>162</v>
      </c>
      <c r="N368" s="9" t="s">
        <v>162</v>
      </c>
      <c r="T368" s="9" t="s">
        <v>162</v>
      </c>
      <c r="V368" s="9" t="s">
        <v>162</v>
      </c>
      <c r="X368" s="9" t="s">
        <v>162</v>
      </c>
      <c r="Y368" s="9" t="s">
        <v>162</v>
      </c>
      <c r="AD368" s="9" t="s">
        <v>162</v>
      </c>
      <c r="AF368" s="9" t="s">
        <v>162</v>
      </c>
      <c r="AH368" s="9" t="s">
        <v>162</v>
      </c>
      <c r="AO368">
        <f t="shared" si="36"/>
        <v>10</v>
      </c>
      <c r="AP368">
        <f t="shared" si="37"/>
        <v>0</v>
      </c>
      <c r="AS368" s="48">
        <f t="shared" si="4"/>
        <v>8</v>
      </c>
    </row>
    <row r="369">
      <c r="A369" s="76">
        <f t="shared" si="38"/>
        <v>42786</v>
      </c>
      <c r="C369" s="9">
        <v>6.0</v>
      </c>
      <c r="E369" s="9">
        <v>6.0</v>
      </c>
      <c r="H369" s="9" t="s">
        <v>162</v>
      </c>
      <c r="K369" s="9" t="s">
        <v>162</v>
      </c>
      <c r="N369" s="9" t="s">
        <v>162</v>
      </c>
      <c r="T369" s="9" t="s">
        <v>162</v>
      </c>
      <c r="V369" s="9" t="s">
        <v>162</v>
      </c>
      <c r="X369" s="9" t="s">
        <v>162</v>
      </c>
      <c r="Y369" s="9" t="s">
        <v>162</v>
      </c>
      <c r="AD369" s="9" t="s">
        <v>162</v>
      </c>
      <c r="AI369" s="9" t="s">
        <v>162</v>
      </c>
      <c r="AJ369" s="9" t="s">
        <v>162</v>
      </c>
      <c r="AO369">
        <f t="shared" si="36"/>
        <v>10</v>
      </c>
      <c r="AP369">
        <f t="shared" si="37"/>
        <v>0</v>
      </c>
      <c r="AS369" s="48">
        <f t="shared" si="4"/>
        <v>12</v>
      </c>
    </row>
    <row r="370">
      <c r="A370" s="76">
        <f t="shared" si="38"/>
        <v>42793</v>
      </c>
      <c r="C370" s="9">
        <v>10.0</v>
      </c>
      <c r="E370" s="9">
        <v>4.0</v>
      </c>
      <c r="H370" s="9" t="s">
        <v>160</v>
      </c>
      <c r="K370" s="9" t="s">
        <v>161</v>
      </c>
      <c r="M370" s="9" t="s">
        <v>161</v>
      </c>
      <c r="N370" s="9" t="s">
        <v>161</v>
      </c>
      <c r="V370" s="9" t="s">
        <v>161</v>
      </c>
      <c r="X370" s="9" t="s">
        <v>160</v>
      </c>
      <c r="Y370" s="9" t="s">
        <v>161</v>
      </c>
      <c r="AH370" s="9" t="s">
        <v>160</v>
      </c>
      <c r="AI370" s="9" t="s">
        <v>160</v>
      </c>
      <c r="AJ370" s="9" t="s">
        <v>160</v>
      </c>
      <c r="AO370">
        <f t="shared" si="36"/>
        <v>10</v>
      </c>
      <c r="AP370">
        <f t="shared" si="37"/>
        <v>5</v>
      </c>
      <c r="AS370" s="48">
        <f t="shared" si="4"/>
        <v>14</v>
      </c>
    </row>
    <row r="371">
      <c r="A371" s="76">
        <f t="shared" si="38"/>
        <v>42800</v>
      </c>
      <c r="C371" s="9">
        <v>8.0</v>
      </c>
      <c r="E371" s="9">
        <v>3.0</v>
      </c>
      <c r="H371" s="9" t="s">
        <v>160</v>
      </c>
      <c r="K371" s="9" t="s">
        <v>161</v>
      </c>
      <c r="N371" s="9" t="s">
        <v>161</v>
      </c>
      <c r="T371" s="9" t="s">
        <v>160</v>
      </c>
      <c r="V371" s="9" t="s">
        <v>160</v>
      </c>
      <c r="Y371" s="9" t="s">
        <v>160</v>
      </c>
      <c r="AD371" s="9" t="s">
        <v>161</v>
      </c>
      <c r="AF371" s="9" t="s">
        <v>161</v>
      </c>
      <c r="AH371" s="9" t="s">
        <v>161</v>
      </c>
      <c r="AI371" s="9" t="s">
        <v>160</v>
      </c>
      <c r="AO371">
        <f t="shared" si="36"/>
        <v>10</v>
      </c>
      <c r="AP371">
        <f t="shared" si="37"/>
        <v>5</v>
      </c>
      <c r="AS371" s="48">
        <f t="shared" si="4"/>
        <v>11</v>
      </c>
    </row>
    <row r="372">
      <c r="A372" s="76">
        <f t="shared" si="38"/>
        <v>42807</v>
      </c>
      <c r="C372" s="9">
        <v>6.0</v>
      </c>
      <c r="E372" s="9">
        <v>6.0</v>
      </c>
      <c r="H372" s="9" t="s">
        <v>162</v>
      </c>
      <c r="K372" s="9" t="s">
        <v>162</v>
      </c>
      <c r="M372" s="9" t="s">
        <v>162</v>
      </c>
      <c r="N372" s="9" t="s">
        <v>162</v>
      </c>
      <c r="T372" s="9" t="s">
        <v>162</v>
      </c>
      <c r="Y372" s="9" t="s">
        <v>162</v>
      </c>
      <c r="AD372" s="9" t="s">
        <v>162</v>
      </c>
      <c r="AF372" s="9" t="s">
        <v>162</v>
      </c>
      <c r="AH372" s="9" t="s">
        <v>162</v>
      </c>
      <c r="AI372" s="9" t="s">
        <v>162</v>
      </c>
      <c r="AO372">
        <f t="shared" si="36"/>
        <v>10</v>
      </c>
      <c r="AP372">
        <f t="shared" si="37"/>
        <v>0</v>
      </c>
      <c r="AS372" s="48">
        <f t="shared" si="4"/>
        <v>12</v>
      </c>
    </row>
    <row r="373">
      <c r="A373" s="76">
        <f t="shared" si="38"/>
        <v>42814</v>
      </c>
      <c r="C373" s="9">
        <v>6.0</v>
      </c>
      <c r="E373" s="9">
        <v>6.0</v>
      </c>
      <c r="H373" s="9" t="s">
        <v>162</v>
      </c>
      <c r="J373" s="9" t="s">
        <v>162</v>
      </c>
      <c r="T373" s="9" t="s">
        <v>162</v>
      </c>
      <c r="V373" s="9" t="s">
        <v>162</v>
      </c>
      <c r="Y373" s="9" t="s">
        <v>162</v>
      </c>
      <c r="AD373" s="9" t="s">
        <v>162</v>
      </c>
      <c r="AG373" s="9" t="s">
        <v>162</v>
      </c>
      <c r="AH373" s="9" t="s">
        <v>162</v>
      </c>
      <c r="AI373" s="9" t="s">
        <v>162</v>
      </c>
      <c r="AK373" s="9" t="s">
        <v>162</v>
      </c>
      <c r="AO373">
        <f t="shared" si="36"/>
        <v>10</v>
      </c>
      <c r="AP373">
        <f t="shared" si="37"/>
        <v>0</v>
      </c>
      <c r="AS373" s="48">
        <f t="shared" si="4"/>
        <v>12</v>
      </c>
    </row>
    <row r="374">
      <c r="A374" s="76">
        <f t="shared" si="38"/>
        <v>42821</v>
      </c>
      <c r="C374" s="9">
        <v>9.0</v>
      </c>
      <c r="E374" s="9">
        <v>6.0</v>
      </c>
      <c r="H374" s="9" t="s">
        <v>160</v>
      </c>
      <c r="K374" s="9" t="s">
        <v>161</v>
      </c>
      <c r="T374" s="9" t="s">
        <v>161</v>
      </c>
      <c r="V374" s="9" t="s">
        <v>160</v>
      </c>
      <c r="X374" s="9" t="s">
        <v>161</v>
      </c>
      <c r="Y374" s="9" t="s">
        <v>161</v>
      </c>
      <c r="AF374" s="9" t="s">
        <v>160</v>
      </c>
      <c r="AH374" s="9" t="s">
        <v>160</v>
      </c>
      <c r="AI374" s="9" t="s">
        <v>160</v>
      </c>
      <c r="AK374" s="9" t="s">
        <v>161</v>
      </c>
      <c r="AO374">
        <f t="shared" si="36"/>
        <v>10</v>
      </c>
      <c r="AP374">
        <f t="shared" si="37"/>
        <v>5</v>
      </c>
      <c r="AS374" s="48">
        <f t="shared" si="4"/>
        <v>15</v>
      </c>
    </row>
    <row r="375">
      <c r="A375" s="76">
        <f t="shared" si="38"/>
        <v>42828</v>
      </c>
      <c r="C375" s="9">
        <v>8.0</v>
      </c>
      <c r="E375" s="9">
        <v>5.0</v>
      </c>
      <c r="H375" s="9" t="s">
        <v>161</v>
      </c>
      <c r="K375" s="9" t="s">
        <v>161</v>
      </c>
      <c r="V375" s="9" t="s">
        <v>160</v>
      </c>
      <c r="X375" s="9" t="s">
        <v>161</v>
      </c>
      <c r="Y375" s="9" t="s">
        <v>160</v>
      </c>
      <c r="AA375" s="9" t="s">
        <v>161</v>
      </c>
      <c r="AE375" s="9" t="s">
        <v>160</v>
      </c>
      <c r="AF375" s="9" t="s">
        <v>160</v>
      </c>
      <c r="AH375" s="9" t="s">
        <v>160</v>
      </c>
      <c r="AJ375" s="9" t="s">
        <v>161</v>
      </c>
      <c r="AO375">
        <f t="shared" si="36"/>
        <v>10</v>
      </c>
      <c r="AP375">
        <f t="shared" si="37"/>
        <v>5</v>
      </c>
      <c r="AS375" s="48">
        <f t="shared" si="4"/>
        <v>13</v>
      </c>
    </row>
    <row r="376">
      <c r="A376" s="76">
        <f t="shared" si="38"/>
        <v>42835</v>
      </c>
      <c r="C376" s="9">
        <v>5.0</v>
      </c>
      <c r="E376" s="9">
        <v>4.0</v>
      </c>
      <c r="H376" s="9" t="s">
        <v>160</v>
      </c>
      <c r="K376" s="9" t="s">
        <v>161</v>
      </c>
      <c r="T376" s="9" t="s">
        <v>161</v>
      </c>
      <c r="V376" s="9" t="s">
        <v>160</v>
      </c>
      <c r="X376" s="9" t="s">
        <v>160</v>
      </c>
      <c r="Y376" s="9" t="s">
        <v>161</v>
      </c>
      <c r="AD376" s="9" t="s">
        <v>161</v>
      </c>
      <c r="AF376" s="9" t="s">
        <v>160</v>
      </c>
      <c r="AH376" s="9" t="s">
        <v>161</v>
      </c>
      <c r="AI376" s="9" t="s">
        <v>160</v>
      </c>
      <c r="AO376">
        <f t="shared" si="36"/>
        <v>10</v>
      </c>
      <c r="AP376">
        <f t="shared" si="37"/>
        <v>5</v>
      </c>
      <c r="AS376" s="48">
        <f t="shared" si="4"/>
        <v>9</v>
      </c>
    </row>
    <row r="377">
      <c r="A377" s="68"/>
      <c r="B377" s="79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48">
        <f t="shared" si="4"/>
        <v>0</v>
      </c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  <c r="DO377" s="54"/>
      <c r="DP377" s="54"/>
      <c r="DQ377" s="54"/>
      <c r="DR377" s="54"/>
      <c r="DS377" s="54"/>
      <c r="DT377" s="54"/>
      <c r="DU377" s="54"/>
      <c r="DV377" s="54"/>
      <c r="DW377" s="54"/>
      <c r="DX377" s="54"/>
      <c r="DY377" s="54"/>
      <c r="DZ377" s="54"/>
      <c r="EA377" s="54"/>
      <c r="EB377" s="54"/>
      <c r="EC377" s="54"/>
      <c r="ED377" s="54"/>
      <c r="EE377" s="54"/>
      <c r="EF377" s="54"/>
      <c r="EG377" s="54"/>
      <c r="EH377" s="54"/>
      <c r="EI377" s="54"/>
      <c r="EJ377" s="54"/>
      <c r="EK377" s="54"/>
      <c r="EL377" s="54"/>
      <c r="EM377" s="54"/>
      <c r="EN377" s="54"/>
      <c r="EO377" s="54"/>
      <c r="EP377" s="54"/>
      <c r="EQ377" s="54"/>
      <c r="ER377" s="54"/>
      <c r="ES377" s="54"/>
      <c r="ET377" s="54"/>
      <c r="EU377" s="54"/>
      <c r="EV377" s="54"/>
      <c r="EW377" s="54"/>
      <c r="EX377" s="54"/>
      <c r="EY377" s="54"/>
      <c r="EZ377" s="54"/>
      <c r="FA377" s="54"/>
      <c r="FB377" s="54"/>
      <c r="FC377" s="54"/>
      <c r="FD377" s="54"/>
      <c r="FE377" s="54"/>
      <c r="FF377" s="54"/>
      <c r="FG377" s="54"/>
      <c r="FH377" s="54"/>
      <c r="FI377" s="54"/>
      <c r="FJ377" s="54"/>
      <c r="FK377" s="54"/>
      <c r="FL377" s="54"/>
      <c r="FM377" s="54"/>
      <c r="FN377" s="54"/>
      <c r="FO377" s="54"/>
      <c r="FP377" s="54"/>
      <c r="FQ377" s="54"/>
      <c r="FR377" s="54"/>
      <c r="FS377" s="54"/>
      <c r="FT377" s="54"/>
      <c r="FU377" s="54"/>
      <c r="FV377" s="54"/>
      <c r="FW377" s="54"/>
      <c r="FX377" s="54"/>
      <c r="FY377" s="54"/>
      <c r="FZ377" s="54"/>
      <c r="GA377" s="54"/>
      <c r="GB377" s="54"/>
      <c r="GC377" s="54"/>
      <c r="GD377" s="54"/>
      <c r="GE377" s="54"/>
      <c r="GF377" s="54"/>
      <c r="GG377" s="54"/>
      <c r="GH377" s="54"/>
      <c r="GI377" s="54"/>
      <c r="GJ377" s="54"/>
      <c r="GK377" s="54"/>
      <c r="GL377" s="54"/>
      <c r="GM377" s="54"/>
      <c r="GN377" s="54"/>
      <c r="GO377" s="54"/>
      <c r="GP377" s="54"/>
      <c r="GQ377" s="54"/>
      <c r="GR377" s="54"/>
      <c r="GS377" s="54"/>
      <c r="GT377" s="54"/>
      <c r="GU377" s="54"/>
      <c r="GV377" s="54"/>
      <c r="GW377" s="54"/>
      <c r="GX377" s="54"/>
      <c r="GY377" s="54"/>
      <c r="GZ377" s="54"/>
      <c r="HA377" s="54"/>
      <c r="HB377" s="54"/>
      <c r="HC377" s="54"/>
      <c r="HD377" s="54"/>
      <c r="HE377" s="54"/>
      <c r="HF377" s="54"/>
      <c r="HG377" s="54"/>
      <c r="HH377" s="54"/>
      <c r="HI377" s="54"/>
      <c r="HJ377" s="54"/>
      <c r="HK377" s="54"/>
      <c r="HL377" s="54"/>
      <c r="HM377" s="54"/>
      <c r="HN377" s="54"/>
      <c r="HO377" s="54"/>
      <c r="HP377" s="54"/>
      <c r="HQ377" s="54"/>
      <c r="HR377" s="54"/>
      <c r="HS377" s="54"/>
      <c r="HT377" s="54"/>
      <c r="HU377" s="54"/>
      <c r="HV377" s="54"/>
      <c r="HW377" s="54"/>
      <c r="HX377" s="54"/>
      <c r="HY377" s="54"/>
      <c r="HZ377" s="54"/>
      <c r="IA377" s="54"/>
      <c r="IB377" s="54"/>
      <c r="IC377" s="54"/>
      <c r="ID377" s="54"/>
      <c r="IE377" s="54"/>
      <c r="IF377" s="54"/>
      <c r="IG377" s="54"/>
      <c r="IH377" s="54"/>
      <c r="II377" s="54"/>
      <c r="IJ377" s="54"/>
      <c r="IK377" s="54"/>
      <c r="IL377" s="54"/>
      <c r="IM377" s="54"/>
      <c r="IN377" s="54"/>
      <c r="IO377" s="54"/>
      <c r="IP377" s="54"/>
      <c r="IQ377" s="54"/>
      <c r="IR377" s="54"/>
      <c r="IS377" s="54"/>
      <c r="IT377" s="54"/>
      <c r="IU377" s="54"/>
      <c r="IV377" s="54"/>
      <c r="IW377" s="54"/>
      <c r="IX377" s="54"/>
      <c r="IY377" s="54"/>
      <c r="IZ377" s="54"/>
      <c r="JA377" s="54"/>
      <c r="JB377" s="54"/>
      <c r="JC377" s="54"/>
      <c r="JD377" s="54"/>
      <c r="JE377" s="54"/>
      <c r="JF377" s="54"/>
      <c r="JG377" s="54"/>
      <c r="JH377" s="54"/>
      <c r="JI377" s="54"/>
      <c r="JJ377" s="54"/>
      <c r="JK377" s="54"/>
      <c r="JL377" s="54"/>
      <c r="JM377" s="54"/>
      <c r="JN377" s="54"/>
      <c r="JO377" s="54"/>
      <c r="JP377" s="54"/>
      <c r="JQ377" s="54"/>
      <c r="JR377" s="54"/>
      <c r="JS377" s="54"/>
      <c r="JT377" s="54"/>
      <c r="JU377" s="54"/>
      <c r="JV377" s="54"/>
      <c r="JW377" s="54"/>
      <c r="JX377" s="54"/>
      <c r="JY377" s="54"/>
      <c r="JZ377" s="54"/>
      <c r="KA377" s="54"/>
      <c r="KB377" s="54"/>
      <c r="KC377" s="54"/>
      <c r="KD377" s="54"/>
      <c r="KE377" s="54"/>
      <c r="KF377" s="54"/>
      <c r="KG377" s="54"/>
      <c r="KH377" s="54"/>
      <c r="KI377" s="54"/>
      <c r="KJ377" s="54"/>
      <c r="KK377" s="54"/>
      <c r="KL377" s="54"/>
      <c r="KM377" s="54"/>
      <c r="KN377" s="54"/>
      <c r="KO377" s="54"/>
      <c r="KP377" s="54"/>
      <c r="KQ377" s="54"/>
      <c r="KR377" s="54"/>
      <c r="KS377" s="54"/>
      <c r="KT377" s="54"/>
      <c r="KU377" s="54"/>
      <c r="KV377" s="54"/>
      <c r="KW377" s="54"/>
      <c r="KX377" s="54"/>
      <c r="KY377" s="54"/>
      <c r="KZ377" s="54"/>
      <c r="LA377" s="54"/>
      <c r="LB377" s="54"/>
      <c r="LC377" s="54"/>
      <c r="LD377" s="54"/>
      <c r="LE377" s="54"/>
      <c r="LF377" s="54"/>
      <c r="LG377" s="54"/>
      <c r="LH377" s="54"/>
      <c r="LI377" s="54"/>
      <c r="LJ377" s="54"/>
      <c r="LK377" s="54"/>
      <c r="LL377" s="54"/>
      <c r="LM377" s="54"/>
      <c r="LN377" s="54"/>
      <c r="LO377" s="54"/>
      <c r="LP377" s="54"/>
      <c r="LQ377" s="54"/>
      <c r="LR377" s="54"/>
      <c r="LS377" s="54"/>
      <c r="LT377" s="54"/>
      <c r="LU377" s="54"/>
      <c r="LV377" s="54"/>
      <c r="LW377" s="54"/>
      <c r="LX377" s="54"/>
      <c r="LY377" s="54"/>
      <c r="LZ377" s="54"/>
      <c r="MA377" s="54"/>
      <c r="MB377" s="54"/>
      <c r="MC377" s="54"/>
      <c r="MD377" s="54"/>
      <c r="ME377" s="54"/>
      <c r="MF377" s="54"/>
      <c r="MG377" s="54"/>
      <c r="MH377" s="54"/>
      <c r="MI377" s="54"/>
      <c r="MJ377" s="54"/>
      <c r="MK377" s="54"/>
      <c r="ML377" s="54"/>
      <c r="MM377" s="54"/>
      <c r="MN377" s="54"/>
      <c r="MO377" s="54"/>
      <c r="MP377" s="54"/>
      <c r="MQ377" s="54"/>
      <c r="MR377" s="54"/>
      <c r="MS377" s="54"/>
      <c r="MT377" s="54"/>
      <c r="MU377" s="54"/>
      <c r="MV377" s="54"/>
      <c r="MW377" s="54"/>
      <c r="MX377" s="54"/>
      <c r="MY377" s="54"/>
      <c r="MZ377" s="54"/>
      <c r="NA377" s="54"/>
      <c r="NB377" s="54"/>
      <c r="NC377" s="54"/>
      <c r="ND377" s="54"/>
      <c r="NE377" s="54"/>
      <c r="NF377" s="54"/>
      <c r="NG377" s="54"/>
      <c r="NH377" s="54"/>
      <c r="NI377" s="54"/>
      <c r="NJ377" s="54"/>
      <c r="NK377" s="54"/>
      <c r="NL377" s="54"/>
      <c r="NM377" s="54"/>
      <c r="NN377" s="54"/>
      <c r="NO377" s="54"/>
      <c r="NP377" s="54"/>
      <c r="NQ377" s="54"/>
      <c r="NR377" s="54"/>
      <c r="NS377" s="54"/>
      <c r="NT377" s="54"/>
      <c r="NU377" s="54"/>
      <c r="NV377" s="54"/>
      <c r="NW377" s="54"/>
      <c r="NX377" s="54"/>
      <c r="NY377" s="54"/>
      <c r="NZ377" s="54"/>
      <c r="OA377" s="54"/>
      <c r="OB377" s="54"/>
      <c r="OC377" s="54"/>
      <c r="OD377" s="54"/>
      <c r="OE377" s="54"/>
      <c r="OF377" s="54"/>
      <c r="OG377" s="54"/>
      <c r="OH377" s="54"/>
      <c r="OI377" s="54"/>
      <c r="OJ377" s="54"/>
      <c r="OK377" s="54"/>
      <c r="OL377" s="54"/>
      <c r="OM377" s="54"/>
      <c r="ON377" s="54"/>
      <c r="OO377" s="54"/>
      <c r="OP377" s="54"/>
      <c r="OQ377" s="54"/>
      <c r="OR377" s="54"/>
      <c r="OS377" s="54"/>
      <c r="OT377" s="54"/>
      <c r="OU377" s="54"/>
      <c r="OV377" s="54"/>
      <c r="OW377" s="54"/>
      <c r="OX377" s="54"/>
      <c r="OY377" s="54"/>
      <c r="OZ377" s="54"/>
      <c r="PA377" s="54"/>
      <c r="PB377" s="54"/>
      <c r="PC377" s="54"/>
      <c r="PD377" s="54"/>
      <c r="PE377" s="54"/>
      <c r="PF377" s="54"/>
      <c r="PG377" s="54"/>
      <c r="PH377" s="54"/>
      <c r="PI377" s="54"/>
      <c r="PJ377" s="54"/>
      <c r="PK377" s="54"/>
      <c r="PL377" s="54"/>
      <c r="PM377" s="54"/>
      <c r="PN377" s="54"/>
      <c r="PO377" s="54"/>
      <c r="PP377" s="54"/>
      <c r="PQ377" s="54"/>
      <c r="PR377" s="54"/>
      <c r="PS377" s="54"/>
      <c r="PT377" s="54"/>
      <c r="PU377" s="54"/>
      <c r="PV377" s="54"/>
      <c r="PW377" s="54"/>
      <c r="PX377" s="54"/>
      <c r="PY377" s="54"/>
      <c r="PZ377" s="54"/>
      <c r="QA377" s="54"/>
      <c r="QB377" s="54"/>
      <c r="QC377" s="54"/>
      <c r="QD377" s="54"/>
      <c r="QE377" s="54"/>
      <c r="QF377" s="54"/>
      <c r="QG377" s="54"/>
      <c r="QH377" s="54"/>
      <c r="QI377" s="54"/>
      <c r="QJ377" s="54"/>
      <c r="QK377" s="54"/>
      <c r="QL377" s="54"/>
      <c r="QM377" s="54"/>
      <c r="QN377" s="54"/>
      <c r="QO377" s="54"/>
      <c r="QP377" s="54"/>
      <c r="QQ377" s="54"/>
      <c r="QR377" s="54"/>
      <c r="QS377" s="54"/>
      <c r="QT377" s="54"/>
      <c r="QU377" s="54"/>
      <c r="QV377" s="54"/>
      <c r="QW377" s="54"/>
      <c r="QX377" s="54"/>
      <c r="QY377" s="54"/>
      <c r="QZ377" s="54"/>
      <c r="RA377" s="54"/>
      <c r="RB377" s="54"/>
      <c r="RC377" s="54"/>
      <c r="RD377" s="54"/>
      <c r="RE377" s="54"/>
      <c r="RF377" s="54"/>
      <c r="RG377" s="54"/>
      <c r="RH377" s="54"/>
      <c r="RI377" s="54"/>
      <c r="RJ377" s="54"/>
      <c r="RK377" s="54"/>
      <c r="RL377" s="54"/>
      <c r="RM377" s="54"/>
      <c r="RN377" s="54"/>
      <c r="RO377" s="54"/>
      <c r="RP377" s="54"/>
      <c r="RQ377" s="54"/>
      <c r="RR377" s="54"/>
      <c r="RS377" s="54"/>
      <c r="RT377" s="54"/>
      <c r="RU377" s="54"/>
      <c r="RV377" s="54"/>
      <c r="RW377" s="54"/>
      <c r="RX377" s="54"/>
      <c r="RY377" s="54"/>
      <c r="RZ377" s="54"/>
      <c r="SA377" s="54"/>
      <c r="SB377" s="54"/>
      <c r="SC377" s="54"/>
      <c r="SD377" s="54"/>
      <c r="SE377" s="54"/>
      <c r="SF377" s="54"/>
      <c r="SG377" s="54"/>
      <c r="SH377" s="54"/>
      <c r="SI377" s="54"/>
      <c r="SJ377" s="54"/>
      <c r="SK377" s="54"/>
      <c r="SL377" s="54"/>
      <c r="SM377" s="54"/>
      <c r="SN377" s="54"/>
      <c r="SO377" s="54"/>
      <c r="SP377" s="54"/>
      <c r="SQ377" s="54"/>
      <c r="SR377" s="54"/>
      <c r="SS377" s="54"/>
      <c r="ST377" s="54"/>
      <c r="SU377" s="54"/>
      <c r="SV377" s="54"/>
      <c r="SW377" s="54"/>
      <c r="SX377" s="54"/>
      <c r="SY377" s="54"/>
      <c r="SZ377" s="54"/>
      <c r="TA377" s="54"/>
      <c r="TB377" s="54"/>
      <c r="TC377" s="54"/>
      <c r="TD377" s="54"/>
      <c r="TE377" s="54"/>
      <c r="TF377" s="54"/>
      <c r="TG377" s="54"/>
      <c r="TH377" s="54"/>
      <c r="TI377" s="54"/>
      <c r="TJ377" s="54"/>
      <c r="TK377" s="54"/>
      <c r="TL377" s="54"/>
      <c r="TM377" s="54"/>
      <c r="TN377" s="54"/>
      <c r="TO377" s="54"/>
      <c r="TP377" s="54"/>
      <c r="TQ377" s="54"/>
      <c r="TR377" s="54"/>
      <c r="TS377" s="54"/>
      <c r="TT377" s="54"/>
      <c r="TU377" s="54"/>
      <c r="TV377" s="54"/>
      <c r="TW377" s="54"/>
      <c r="TX377" s="54"/>
      <c r="TY377" s="54"/>
      <c r="TZ377" s="54"/>
      <c r="UA377" s="54"/>
      <c r="UB377" s="54"/>
      <c r="UC377" s="54"/>
      <c r="UD377" s="54"/>
      <c r="UE377" s="54"/>
      <c r="UF377" s="54"/>
      <c r="UG377" s="54"/>
      <c r="UH377" s="54"/>
      <c r="UI377" s="54"/>
      <c r="UJ377" s="54"/>
      <c r="UK377" s="54"/>
      <c r="UL377" s="54"/>
      <c r="UM377" s="54"/>
      <c r="UN377" s="54"/>
      <c r="UO377" s="54"/>
      <c r="UP377" s="54"/>
      <c r="UQ377" s="54"/>
      <c r="UR377" s="54"/>
      <c r="US377" s="54"/>
      <c r="UT377" s="54"/>
      <c r="UU377" s="54"/>
      <c r="UV377" s="54"/>
      <c r="UW377" s="54"/>
      <c r="UX377" s="54"/>
      <c r="UY377" s="54"/>
      <c r="UZ377" s="54"/>
      <c r="VA377" s="54"/>
      <c r="VB377" s="54"/>
      <c r="VC377" s="54"/>
      <c r="VD377" s="54"/>
      <c r="VE377" s="54"/>
      <c r="VF377" s="54"/>
      <c r="VG377" s="54"/>
      <c r="VH377" s="54"/>
      <c r="VI377" s="54"/>
      <c r="VJ377" s="54"/>
      <c r="VK377" s="54"/>
      <c r="VL377" s="54"/>
      <c r="VM377" s="54"/>
      <c r="VN377" s="54"/>
      <c r="VO377" s="54"/>
      <c r="VP377" s="54"/>
      <c r="VQ377" s="54"/>
      <c r="VR377" s="54"/>
      <c r="VS377" s="54"/>
      <c r="VT377" s="54"/>
      <c r="VU377" s="54"/>
      <c r="VV377" s="54"/>
      <c r="VW377" s="54"/>
      <c r="VX377" s="54"/>
      <c r="VY377" s="54"/>
      <c r="VZ377" s="54"/>
      <c r="WA377" s="54"/>
      <c r="WB377" s="54"/>
      <c r="WC377" s="54"/>
      <c r="WD377" s="54"/>
      <c r="WE377" s="54"/>
      <c r="WF377" s="54"/>
      <c r="WG377" s="54"/>
      <c r="WH377" s="54"/>
      <c r="WI377" s="54"/>
      <c r="WJ377" s="54"/>
      <c r="WK377" s="54"/>
      <c r="WL377" s="54"/>
      <c r="WM377" s="54"/>
      <c r="WN377" s="54"/>
      <c r="WO377" s="54"/>
      <c r="WP377" s="54"/>
      <c r="WQ377" s="54"/>
      <c r="WR377" s="54"/>
      <c r="WS377" s="54"/>
      <c r="WT377" s="54"/>
      <c r="WU377" s="54"/>
      <c r="WV377" s="54"/>
      <c r="WW377" s="54"/>
      <c r="WX377" s="54"/>
      <c r="WY377" s="54"/>
      <c r="WZ377" s="54"/>
      <c r="XA377" s="54"/>
      <c r="XB377" s="54"/>
      <c r="XC377" s="54"/>
      <c r="XD377" s="54"/>
      <c r="XE377" s="54"/>
      <c r="XF377" s="54"/>
      <c r="XG377" s="54"/>
      <c r="XH377" s="54"/>
      <c r="XI377" s="54"/>
      <c r="XJ377" s="54"/>
      <c r="XK377" s="54"/>
      <c r="XL377" s="54"/>
      <c r="XM377" s="54"/>
      <c r="XN377" s="54"/>
      <c r="XO377" s="54"/>
      <c r="XP377" s="54"/>
      <c r="XQ377" s="54"/>
      <c r="XR377" s="54"/>
      <c r="XS377" s="54"/>
      <c r="XT377" s="54"/>
      <c r="XU377" s="54"/>
      <c r="XV377" s="54"/>
      <c r="XW377" s="54"/>
      <c r="XX377" s="54"/>
      <c r="XY377" s="54"/>
      <c r="XZ377" s="54"/>
      <c r="YA377" s="54"/>
      <c r="YB377" s="54"/>
      <c r="YC377" s="54"/>
      <c r="YD377" s="54"/>
      <c r="YE377" s="54"/>
      <c r="YF377" s="54"/>
      <c r="YG377" s="54"/>
      <c r="YH377" s="54"/>
      <c r="YI377" s="54"/>
      <c r="YJ377" s="54"/>
      <c r="YK377" s="54"/>
      <c r="YL377" s="54"/>
      <c r="YM377" s="54"/>
      <c r="YN377" s="54"/>
      <c r="YO377" s="54"/>
      <c r="YP377" s="54"/>
      <c r="YQ377" s="54"/>
      <c r="YR377" s="54"/>
      <c r="YS377" s="54"/>
      <c r="YT377" s="54"/>
      <c r="YU377" s="54"/>
      <c r="YV377" s="54"/>
      <c r="YW377" s="54"/>
      <c r="YX377" s="54"/>
      <c r="YY377" s="54"/>
      <c r="YZ377" s="54"/>
      <c r="ZA377" s="54"/>
      <c r="ZB377" s="54"/>
      <c r="ZC377" s="54"/>
      <c r="ZD377" s="54"/>
      <c r="ZE377" s="54"/>
      <c r="ZF377" s="54"/>
      <c r="ZG377" s="54"/>
      <c r="ZH377" s="54"/>
      <c r="ZI377" s="54"/>
      <c r="ZJ377" s="54"/>
      <c r="ZK377" s="54"/>
      <c r="ZL377" s="54"/>
      <c r="ZM377" s="54"/>
      <c r="ZN377" s="54"/>
      <c r="ZO377" s="54"/>
      <c r="ZP377" s="54"/>
      <c r="ZQ377" s="54"/>
      <c r="ZR377" s="54"/>
      <c r="ZS377" s="54"/>
      <c r="ZT377" s="54"/>
      <c r="ZU377" s="54"/>
      <c r="ZV377" s="54"/>
      <c r="ZW377" s="54"/>
      <c r="ZX377" s="54"/>
      <c r="ZY377" s="54"/>
      <c r="ZZ377" s="54"/>
      <c r="AAA377" s="54"/>
      <c r="AAB377" s="54"/>
      <c r="AAC377" s="54"/>
      <c r="AAD377" s="54"/>
      <c r="AAE377" s="54"/>
      <c r="AAF377" s="54"/>
      <c r="AAG377" s="54"/>
      <c r="AAH377" s="54"/>
      <c r="AAI377" s="54"/>
      <c r="AAJ377" s="54"/>
      <c r="AAK377" s="54"/>
      <c r="AAL377" s="54"/>
      <c r="AAM377" s="54"/>
      <c r="AAN377" s="54"/>
      <c r="AAO377" s="54"/>
      <c r="AAP377" s="54"/>
      <c r="AAQ377" s="54"/>
      <c r="AAR377" s="54"/>
      <c r="AAS377" s="54"/>
      <c r="AAT377" s="54"/>
      <c r="AAU377" s="54"/>
      <c r="AAV377" s="54"/>
      <c r="AAW377" s="54"/>
      <c r="AAX377" s="54"/>
      <c r="AAY377" s="54"/>
      <c r="AAZ377" s="54"/>
      <c r="ABA377" s="54"/>
      <c r="ABB377" s="54"/>
      <c r="ABC377" s="54"/>
      <c r="ABD377" s="54"/>
      <c r="ABE377" s="54"/>
      <c r="ABF377" s="54"/>
      <c r="ABG377" s="54"/>
      <c r="ABH377" s="54"/>
      <c r="ABI377" s="54"/>
      <c r="ABJ377" s="54"/>
      <c r="ABK377" s="54"/>
      <c r="ABL377" s="54"/>
      <c r="ABM377" s="54"/>
      <c r="ABN377" s="54"/>
      <c r="ABO377" s="54"/>
      <c r="ABP377" s="54"/>
      <c r="ABQ377" s="54"/>
      <c r="ABR377" s="54"/>
      <c r="ABS377" s="54"/>
      <c r="ABT377" s="54"/>
      <c r="ABU377" s="54"/>
      <c r="ABV377" s="54"/>
      <c r="ABW377" s="54"/>
      <c r="ABX377" s="54"/>
      <c r="ABY377" s="54"/>
      <c r="ABZ377" s="54"/>
      <c r="ACA377" s="54"/>
      <c r="ACB377" s="54"/>
      <c r="ACC377" s="54"/>
      <c r="ACD377" s="54"/>
      <c r="ACE377" s="54"/>
      <c r="ACF377" s="54"/>
      <c r="ACG377" s="54"/>
      <c r="ACH377" s="54"/>
      <c r="ACI377" s="54"/>
      <c r="ACJ377" s="54"/>
      <c r="ACK377" s="54"/>
      <c r="ACL377" s="54"/>
      <c r="ACM377" s="54"/>
      <c r="ACN377" s="54"/>
      <c r="ACO377" s="54"/>
      <c r="ACP377" s="54"/>
      <c r="ACQ377" s="54"/>
      <c r="ACR377" s="54"/>
      <c r="ACS377" s="54"/>
      <c r="ACT377" s="54"/>
      <c r="ACU377" s="54"/>
      <c r="ACV377" s="54"/>
      <c r="ACW377" s="54"/>
      <c r="ACX377" s="54"/>
      <c r="ACY377" s="54"/>
      <c r="ACZ377" s="54"/>
      <c r="ADA377" s="54"/>
      <c r="ADB377" s="54"/>
      <c r="ADC377" s="54"/>
      <c r="ADD377" s="54"/>
      <c r="ADE377" s="54"/>
      <c r="ADF377" s="54"/>
      <c r="ADG377" s="54"/>
      <c r="ADH377" s="54"/>
      <c r="ADI377" s="54"/>
      <c r="ADJ377" s="54"/>
      <c r="ADK377" s="54"/>
      <c r="ADL377" s="54"/>
      <c r="ADM377" s="54"/>
      <c r="ADN377" s="54"/>
      <c r="ADO377" s="54"/>
      <c r="ADP377" s="54"/>
      <c r="ADQ377" s="54"/>
      <c r="ADR377" s="54"/>
      <c r="ADS377" s="54"/>
      <c r="ADT377" s="54"/>
      <c r="ADU377" s="54"/>
      <c r="ADV377" s="54"/>
      <c r="ADW377" s="54"/>
      <c r="ADX377" s="54"/>
      <c r="ADY377" s="54"/>
      <c r="ADZ377" s="54"/>
      <c r="AEA377" s="54"/>
      <c r="AEB377" s="54"/>
      <c r="AEC377" s="54"/>
      <c r="AED377" s="54"/>
      <c r="AEE377" s="54"/>
      <c r="AEF377" s="54"/>
      <c r="AEG377" s="54"/>
      <c r="AEH377" s="54"/>
      <c r="AEI377" s="54"/>
      <c r="AEJ377" s="54"/>
      <c r="AEK377" s="54"/>
      <c r="AEL377" s="54"/>
      <c r="AEM377" s="54"/>
      <c r="AEN377" s="54"/>
      <c r="AEO377" s="54"/>
      <c r="AEP377" s="54"/>
      <c r="AEQ377" s="54"/>
      <c r="AER377" s="54"/>
      <c r="AES377" s="54"/>
      <c r="AET377" s="54"/>
      <c r="AEU377" s="54"/>
      <c r="AEV377" s="54"/>
      <c r="AEW377" s="54"/>
      <c r="AEX377" s="54"/>
      <c r="AEY377" s="54"/>
      <c r="AEZ377" s="54"/>
      <c r="AFA377" s="54"/>
      <c r="AFB377" s="54"/>
      <c r="AFC377" s="54"/>
      <c r="AFD377" s="54"/>
      <c r="AFE377" s="54"/>
      <c r="AFF377" s="54"/>
      <c r="AFG377" s="54"/>
      <c r="AFH377" s="54"/>
      <c r="AFI377" s="54"/>
      <c r="AFJ377" s="54"/>
      <c r="AFK377" s="54"/>
      <c r="AFL377" s="54"/>
      <c r="AFM377" s="54"/>
      <c r="AFN377" s="54"/>
      <c r="AFO377" s="54"/>
      <c r="AFP377" s="54"/>
      <c r="AFQ377" s="54"/>
      <c r="AFR377" s="54"/>
      <c r="AFS377" s="54"/>
      <c r="AFT377" s="54"/>
      <c r="AFU377" s="54"/>
      <c r="AFV377" s="54"/>
      <c r="AFW377" s="54"/>
      <c r="AFX377" s="54"/>
      <c r="AFY377" s="54"/>
      <c r="AFZ377" s="54"/>
      <c r="AGA377" s="54"/>
      <c r="AGB377" s="54"/>
      <c r="AGC377" s="54"/>
      <c r="AGD377" s="54"/>
      <c r="AGE377" s="54"/>
      <c r="AGF377" s="54"/>
      <c r="AGG377" s="54"/>
      <c r="AGH377" s="54"/>
      <c r="AGI377" s="54"/>
      <c r="AGJ377" s="54"/>
      <c r="AGK377" s="54"/>
      <c r="AGL377" s="54"/>
      <c r="AGM377" s="54"/>
      <c r="AGN377" s="54"/>
      <c r="AGO377" s="54"/>
      <c r="AGP377" s="54"/>
      <c r="AGQ377" s="54"/>
      <c r="AGR377" s="54"/>
      <c r="AGS377" s="54"/>
      <c r="AGT377" s="54"/>
      <c r="AGU377" s="54"/>
      <c r="AGV377" s="54"/>
      <c r="AGW377" s="54"/>
      <c r="AGX377" s="54"/>
      <c r="AGY377" s="54"/>
      <c r="AGZ377" s="54"/>
      <c r="AHA377" s="54"/>
      <c r="AHB377" s="54"/>
      <c r="AHC377" s="54"/>
      <c r="AHD377" s="54"/>
      <c r="AHE377" s="54"/>
      <c r="AHF377" s="54"/>
      <c r="AHG377" s="54"/>
      <c r="AHH377" s="54"/>
      <c r="AHI377" s="54"/>
      <c r="AHJ377" s="54"/>
      <c r="AHK377" s="54"/>
      <c r="AHL377" s="54"/>
      <c r="AHM377" s="54"/>
      <c r="AHN377" s="54"/>
      <c r="AHO377" s="54"/>
      <c r="AHP377" s="54"/>
      <c r="AHQ377" s="54"/>
      <c r="AHR377" s="54"/>
      <c r="AHS377" s="54"/>
      <c r="AHT377" s="54"/>
      <c r="AHU377" s="54"/>
      <c r="AHV377" s="54"/>
      <c r="AHW377" s="54"/>
      <c r="AHX377" s="54"/>
      <c r="AHY377" s="54"/>
      <c r="AHZ377" s="54"/>
      <c r="AIA377" s="54"/>
      <c r="AIB377" s="54"/>
      <c r="AIC377" s="54"/>
      <c r="AID377" s="54"/>
      <c r="AIE377" s="54"/>
      <c r="AIF377" s="54"/>
      <c r="AIG377" s="54"/>
      <c r="AIH377" s="54"/>
      <c r="AII377" s="54"/>
      <c r="AIJ377" s="54"/>
      <c r="AIK377" s="54"/>
      <c r="AIL377" s="54"/>
      <c r="AIM377" s="54"/>
      <c r="AIN377" s="54"/>
      <c r="AIO377" s="54"/>
      <c r="AIP377" s="54"/>
      <c r="AIQ377" s="54"/>
      <c r="AIR377" s="54"/>
      <c r="AIS377" s="54"/>
      <c r="AIT377" s="54"/>
      <c r="AIU377" s="54"/>
      <c r="AIV377" s="54"/>
      <c r="AIW377" s="54"/>
      <c r="AIX377" s="54"/>
      <c r="AIY377" s="54"/>
      <c r="AIZ377" s="54"/>
      <c r="AJA377" s="54"/>
      <c r="AJB377" s="54"/>
      <c r="AJC377" s="54"/>
      <c r="AJD377" s="54"/>
      <c r="AJE377" s="54"/>
      <c r="AJF377" s="54"/>
      <c r="AJG377" s="54"/>
      <c r="AJH377" s="54"/>
      <c r="AJI377" s="54"/>
      <c r="AJJ377" s="54"/>
      <c r="AJK377" s="54"/>
      <c r="AJL377" s="54"/>
      <c r="AJM377" s="54"/>
      <c r="AJN377" s="54"/>
      <c r="AJO377" s="54"/>
      <c r="AJP377" s="54"/>
      <c r="AJQ377" s="54"/>
      <c r="AJR377" s="54"/>
      <c r="AJS377" s="54"/>
      <c r="AJT377" s="54"/>
      <c r="AJU377" s="54"/>
      <c r="AJV377" s="54"/>
      <c r="AJW377" s="54"/>
      <c r="AJX377" s="54"/>
      <c r="AJY377" s="54"/>
      <c r="AJZ377" s="54"/>
      <c r="AKA377" s="54"/>
      <c r="AKB377" s="54"/>
      <c r="AKC377" s="54"/>
      <c r="AKD377" s="54"/>
      <c r="AKE377" s="54"/>
      <c r="AKF377" s="54"/>
      <c r="AKG377" s="54"/>
      <c r="AKH377" s="54"/>
      <c r="AKI377" s="54"/>
      <c r="AKJ377" s="54"/>
      <c r="AKK377" s="54"/>
      <c r="AKL377" s="54"/>
      <c r="AKM377" s="54"/>
      <c r="AKN377" s="54"/>
      <c r="AKO377" s="54"/>
      <c r="AKP377" s="54"/>
      <c r="AKQ377" s="54"/>
      <c r="AKR377" s="54"/>
      <c r="AKS377" s="54"/>
      <c r="AKT377" s="54"/>
      <c r="AKU377" s="54"/>
      <c r="AKV377" s="54"/>
      <c r="AKW377" s="54"/>
      <c r="AKX377" s="54"/>
      <c r="AKY377" s="54"/>
      <c r="AKZ377" s="54"/>
      <c r="ALA377" s="54"/>
      <c r="ALB377" s="54"/>
      <c r="ALC377" s="54"/>
      <c r="ALD377" s="54"/>
      <c r="ALE377" s="54"/>
      <c r="ALF377" s="54"/>
      <c r="ALG377" s="54"/>
      <c r="ALH377" s="54"/>
      <c r="ALI377" s="54"/>
      <c r="ALJ377" s="54"/>
      <c r="ALK377" s="54"/>
      <c r="ALL377" s="54"/>
      <c r="ALM377" s="54"/>
      <c r="ALN377" s="54"/>
      <c r="ALO377" s="54"/>
      <c r="ALP377" s="54"/>
      <c r="ALQ377" s="54"/>
    </row>
    <row r="378">
      <c r="A378" s="75">
        <v>42849.0</v>
      </c>
      <c r="B378" s="46" t="s">
        <v>71</v>
      </c>
      <c r="C378" s="9">
        <v>8.0</v>
      </c>
      <c r="E378" s="9">
        <v>6.0</v>
      </c>
      <c r="H378" s="9" t="s">
        <v>160</v>
      </c>
      <c r="K378" s="9" t="s">
        <v>160</v>
      </c>
      <c r="N378" s="9" t="s">
        <v>161</v>
      </c>
      <c r="T378" s="9" t="s">
        <v>161</v>
      </c>
      <c r="V378" s="9" t="s">
        <v>160</v>
      </c>
      <c r="X378" s="9" t="s">
        <v>161</v>
      </c>
      <c r="Y378" s="9" t="s">
        <v>161</v>
      </c>
      <c r="AD378" s="9" t="s">
        <v>160</v>
      </c>
      <c r="AI378" s="9" t="s">
        <v>160</v>
      </c>
      <c r="AJ378" s="9" t="s">
        <v>161</v>
      </c>
      <c r="AO378">
        <f t="shared" ref="AO378:AO397" si="39">COUNTA(G378:AN378)</f>
        <v>10</v>
      </c>
      <c r="AP378">
        <f t="shared" ref="AP378:AP397" si="40">(COUNTIF(G378:AN378,"V"))</f>
        <v>5</v>
      </c>
      <c r="AS378" s="48">
        <f t="shared" si="4"/>
        <v>14</v>
      </c>
    </row>
    <row r="379">
      <c r="A379" s="76">
        <v>42863.0</v>
      </c>
      <c r="C379" s="9">
        <v>9.0</v>
      </c>
      <c r="E379" s="9">
        <v>6.0</v>
      </c>
      <c r="H379" s="9" t="s">
        <v>161</v>
      </c>
      <c r="K379" s="9" t="s">
        <v>160</v>
      </c>
      <c r="N379" s="9" t="s">
        <v>160</v>
      </c>
      <c r="T379" s="9" t="s">
        <v>160</v>
      </c>
      <c r="V379" s="9" t="s">
        <v>160</v>
      </c>
      <c r="X379" s="9" t="s">
        <v>161</v>
      </c>
      <c r="AD379" s="9" t="s">
        <v>160</v>
      </c>
      <c r="AF379" s="9" t="s">
        <v>161</v>
      </c>
      <c r="AH379" s="9" t="s">
        <v>161</v>
      </c>
      <c r="AI379" s="9" t="s">
        <v>161</v>
      </c>
      <c r="AO379">
        <f t="shared" si="39"/>
        <v>10</v>
      </c>
      <c r="AP379">
        <f t="shared" si="40"/>
        <v>5</v>
      </c>
      <c r="AS379" s="48">
        <f t="shared" si="4"/>
        <v>15</v>
      </c>
    </row>
    <row r="380">
      <c r="A380" s="76">
        <f t="shared" ref="A380:A392" si="41">A379+7</f>
        <v>42870</v>
      </c>
      <c r="C380" s="9">
        <v>4.0</v>
      </c>
      <c r="E380" s="9">
        <v>3.0</v>
      </c>
      <c r="H380" s="9" t="s">
        <v>161</v>
      </c>
      <c r="K380" s="9" t="s">
        <v>161</v>
      </c>
      <c r="T380" s="9" t="s">
        <v>161</v>
      </c>
      <c r="V380" s="9" t="s">
        <v>160</v>
      </c>
      <c r="X380" s="9" t="s">
        <v>160</v>
      </c>
      <c r="Y380" s="9" t="s">
        <v>161</v>
      </c>
      <c r="AD380" s="9" t="s">
        <v>161</v>
      </c>
      <c r="AF380" s="9" t="s">
        <v>160</v>
      </c>
      <c r="AH380" s="9" t="s">
        <v>160</v>
      </c>
      <c r="AI380" s="9" t="s">
        <v>160</v>
      </c>
      <c r="AO380">
        <f t="shared" si="39"/>
        <v>10</v>
      </c>
      <c r="AP380">
        <f t="shared" si="40"/>
        <v>5</v>
      </c>
      <c r="AS380" s="48">
        <f t="shared" si="4"/>
        <v>7</v>
      </c>
    </row>
    <row r="381">
      <c r="A381" s="76">
        <f t="shared" si="41"/>
        <v>42877</v>
      </c>
      <c r="C381" s="9">
        <v>7.0</v>
      </c>
      <c r="E381" s="9">
        <v>5.0</v>
      </c>
      <c r="H381" s="9" t="s">
        <v>160</v>
      </c>
      <c r="K381" s="9" t="s">
        <v>160</v>
      </c>
      <c r="T381" s="9" t="s">
        <v>160</v>
      </c>
      <c r="V381" s="9" t="s">
        <v>160</v>
      </c>
      <c r="X381" s="9" t="s">
        <v>161</v>
      </c>
      <c r="AA381" s="9" t="s">
        <v>161</v>
      </c>
      <c r="AC381" s="9" t="s">
        <v>160</v>
      </c>
      <c r="AD381" s="9" t="s">
        <v>161</v>
      </c>
      <c r="AF381" s="9" t="s">
        <v>161</v>
      </c>
      <c r="AH381" s="9" t="s">
        <v>161</v>
      </c>
      <c r="AO381">
        <f t="shared" si="39"/>
        <v>10</v>
      </c>
      <c r="AP381">
        <f t="shared" si="40"/>
        <v>5</v>
      </c>
      <c r="AS381" s="48">
        <f t="shared" si="4"/>
        <v>12</v>
      </c>
    </row>
    <row r="382">
      <c r="A382" s="76">
        <f t="shared" si="41"/>
        <v>42884</v>
      </c>
      <c r="C382" s="9">
        <v>11.0</v>
      </c>
      <c r="E382" s="9">
        <v>10.0</v>
      </c>
      <c r="H382" s="9" t="s">
        <v>160</v>
      </c>
      <c r="K382" s="9" t="s">
        <v>161</v>
      </c>
      <c r="N382" s="9" t="s">
        <v>161</v>
      </c>
      <c r="T382" s="9" t="s">
        <v>161</v>
      </c>
      <c r="X382" s="9" t="s">
        <v>161</v>
      </c>
      <c r="AD382" s="9" t="s">
        <v>160</v>
      </c>
      <c r="AF382" s="9" t="s">
        <v>160</v>
      </c>
      <c r="AH382" s="9" t="s">
        <v>160</v>
      </c>
      <c r="AI382" s="9" t="s">
        <v>160</v>
      </c>
      <c r="AJ382" s="9" t="s">
        <v>161</v>
      </c>
      <c r="AO382">
        <f t="shared" si="39"/>
        <v>10</v>
      </c>
      <c r="AP382">
        <f t="shared" si="40"/>
        <v>5</v>
      </c>
      <c r="AS382" s="48">
        <f t="shared" si="4"/>
        <v>21</v>
      </c>
    </row>
    <row r="383">
      <c r="A383" s="76">
        <f t="shared" si="41"/>
        <v>42891</v>
      </c>
      <c r="C383" s="9">
        <v>6.0</v>
      </c>
      <c r="E383" s="9">
        <v>4.0</v>
      </c>
      <c r="H383" s="9" t="s">
        <v>160</v>
      </c>
      <c r="K383" s="9" t="s">
        <v>160</v>
      </c>
      <c r="M383" s="9" t="s">
        <v>160</v>
      </c>
      <c r="V383" s="9" t="s">
        <v>160</v>
      </c>
      <c r="X383" s="9" t="s">
        <v>161</v>
      </c>
      <c r="Y383" s="9" t="s">
        <v>160</v>
      </c>
      <c r="AD383" s="9" t="s">
        <v>161</v>
      </c>
      <c r="AH383" s="9" t="s">
        <v>161</v>
      </c>
      <c r="AI383" s="9" t="s">
        <v>161</v>
      </c>
      <c r="AJ383" s="9" t="s">
        <v>161</v>
      </c>
      <c r="AO383">
        <f t="shared" si="39"/>
        <v>10</v>
      </c>
      <c r="AP383">
        <f t="shared" si="40"/>
        <v>5</v>
      </c>
      <c r="AS383" s="48">
        <f t="shared" si="4"/>
        <v>10</v>
      </c>
    </row>
    <row r="384">
      <c r="A384" s="76">
        <f t="shared" si="41"/>
        <v>42898</v>
      </c>
      <c r="C384" s="9">
        <v>5.0</v>
      </c>
      <c r="E384" s="9">
        <v>3.0</v>
      </c>
      <c r="H384" s="9" t="s">
        <v>161</v>
      </c>
      <c r="K384" s="9" t="s">
        <v>161</v>
      </c>
      <c r="M384" s="9" t="s">
        <v>161</v>
      </c>
      <c r="T384" s="9" t="s">
        <v>160</v>
      </c>
      <c r="Y384" s="9" t="s">
        <v>160</v>
      </c>
      <c r="AD384" s="9" t="s">
        <v>160</v>
      </c>
      <c r="AF384" s="9" t="s">
        <v>160</v>
      </c>
      <c r="AH384" s="9" t="s">
        <v>160</v>
      </c>
      <c r="AI384" s="9" t="s">
        <v>161</v>
      </c>
      <c r="AJ384" s="9" t="s">
        <v>161</v>
      </c>
      <c r="AO384">
        <f t="shared" si="39"/>
        <v>10</v>
      </c>
      <c r="AP384">
        <f t="shared" si="40"/>
        <v>5</v>
      </c>
      <c r="AS384" s="48">
        <f t="shared" si="4"/>
        <v>8</v>
      </c>
    </row>
    <row r="385">
      <c r="A385" s="76">
        <f t="shared" si="41"/>
        <v>42905</v>
      </c>
      <c r="C385" s="9">
        <v>9.0</v>
      </c>
      <c r="E385" s="9">
        <v>4.0</v>
      </c>
      <c r="H385" s="9" t="s">
        <v>160</v>
      </c>
      <c r="K385" s="9" t="s">
        <v>161</v>
      </c>
      <c r="N385" s="9" t="s">
        <v>161</v>
      </c>
      <c r="T385" s="9" t="s">
        <v>160</v>
      </c>
      <c r="V385" s="9" t="s">
        <v>160</v>
      </c>
      <c r="X385" s="9" t="s">
        <v>161</v>
      </c>
      <c r="Y385" s="9" t="s">
        <v>162</v>
      </c>
      <c r="AD385" s="9" t="s">
        <v>161</v>
      </c>
      <c r="AF385" s="9" t="s">
        <v>160</v>
      </c>
      <c r="AH385" s="9" t="s">
        <v>160</v>
      </c>
      <c r="AO385">
        <f t="shared" si="39"/>
        <v>10</v>
      </c>
      <c r="AP385">
        <f t="shared" si="40"/>
        <v>5</v>
      </c>
      <c r="AS385" s="48">
        <f t="shared" si="4"/>
        <v>13</v>
      </c>
    </row>
    <row r="386">
      <c r="A386" s="76">
        <f t="shared" si="41"/>
        <v>42912</v>
      </c>
      <c r="C386" s="9">
        <v>11.0</v>
      </c>
      <c r="E386" s="9">
        <v>5.0</v>
      </c>
      <c r="H386" s="9" t="s">
        <v>160</v>
      </c>
      <c r="I386" s="9" t="s">
        <v>161</v>
      </c>
      <c r="K386" s="9" t="s">
        <v>160</v>
      </c>
      <c r="T386" s="9" t="s">
        <v>161</v>
      </c>
      <c r="V386" s="9" t="s">
        <v>160</v>
      </c>
      <c r="X386" s="9" t="s">
        <v>161</v>
      </c>
      <c r="Y386" s="9" t="s">
        <v>160</v>
      </c>
      <c r="AD386" s="9" t="s">
        <v>161</v>
      </c>
      <c r="AI386" s="9" t="s">
        <v>161</v>
      </c>
      <c r="AJ386" s="9" t="s">
        <v>160</v>
      </c>
      <c r="AO386">
        <f t="shared" si="39"/>
        <v>10</v>
      </c>
      <c r="AP386">
        <f t="shared" si="40"/>
        <v>5</v>
      </c>
      <c r="AS386" s="48">
        <f t="shared" si="4"/>
        <v>16</v>
      </c>
    </row>
    <row r="387">
      <c r="A387" s="76">
        <f t="shared" si="41"/>
        <v>42919</v>
      </c>
      <c r="C387" s="9">
        <v>6.0</v>
      </c>
      <c r="E387" s="9">
        <v>6.0</v>
      </c>
      <c r="H387" s="9" t="s">
        <v>162</v>
      </c>
      <c r="I387" s="9" t="s">
        <v>162</v>
      </c>
      <c r="M387" s="9" t="s">
        <v>162</v>
      </c>
      <c r="T387" s="9" t="s">
        <v>162</v>
      </c>
      <c r="V387" s="9" t="s">
        <v>162</v>
      </c>
      <c r="X387" s="9" t="s">
        <v>162</v>
      </c>
      <c r="Y387" s="9" t="s">
        <v>162</v>
      </c>
      <c r="AF387" s="9" t="s">
        <v>162</v>
      </c>
      <c r="AH387" s="9" t="s">
        <v>162</v>
      </c>
      <c r="AI387" s="9" t="s">
        <v>162</v>
      </c>
      <c r="AO387">
        <f t="shared" si="39"/>
        <v>10</v>
      </c>
      <c r="AP387">
        <f t="shared" si="40"/>
        <v>0</v>
      </c>
      <c r="AS387" s="48">
        <f t="shared" si="4"/>
        <v>12</v>
      </c>
    </row>
    <row r="388">
      <c r="A388" s="76">
        <f t="shared" si="41"/>
        <v>42926</v>
      </c>
      <c r="C388" s="9">
        <v>6.0</v>
      </c>
      <c r="E388" s="9">
        <v>4.0</v>
      </c>
      <c r="H388" s="9" t="s">
        <v>160</v>
      </c>
      <c r="M388" s="9" t="s">
        <v>161</v>
      </c>
      <c r="T388" s="9" t="s">
        <v>160</v>
      </c>
      <c r="V388" s="9" t="s">
        <v>161</v>
      </c>
      <c r="X388" s="9" t="s">
        <v>161</v>
      </c>
      <c r="Y388" s="9" t="s">
        <v>160</v>
      </c>
      <c r="AD388" s="9" t="s">
        <v>160</v>
      </c>
      <c r="AH388" s="9" t="s">
        <v>160</v>
      </c>
      <c r="AI388" s="9" t="s">
        <v>161</v>
      </c>
      <c r="AJ388" s="9" t="s">
        <v>161</v>
      </c>
      <c r="AO388">
        <f t="shared" si="39"/>
        <v>10</v>
      </c>
      <c r="AP388">
        <f t="shared" si="40"/>
        <v>5</v>
      </c>
      <c r="AS388" s="48">
        <f t="shared" si="4"/>
        <v>10</v>
      </c>
    </row>
    <row r="389">
      <c r="A389" s="76">
        <f t="shared" si="41"/>
        <v>42933</v>
      </c>
      <c r="C389" s="9">
        <v>4.0</v>
      </c>
      <c r="E389" s="9">
        <v>4.0</v>
      </c>
      <c r="H389" s="9" t="s">
        <v>162</v>
      </c>
      <c r="K389" s="9" t="s">
        <v>162</v>
      </c>
      <c r="T389" s="9" t="s">
        <v>162</v>
      </c>
      <c r="V389" s="9" t="s">
        <v>162</v>
      </c>
      <c r="X389" s="9" t="s">
        <v>162</v>
      </c>
      <c r="Y389" s="9" t="s">
        <v>162</v>
      </c>
      <c r="AD389" s="9" t="s">
        <v>162</v>
      </c>
      <c r="AF389" s="9" t="s">
        <v>162</v>
      </c>
      <c r="AH389" s="9" t="s">
        <v>162</v>
      </c>
      <c r="AI389" s="9" t="s">
        <v>162</v>
      </c>
      <c r="AO389">
        <f t="shared" si="39"/>
        <v>10</v>
      </c>
      <c r="AP389">
        <f t="shared" si="40"/>
        <v>0</v>
      </c>
      <c r="AS389" s="48">
        <f t="shared" si="4"/>
        <v>8</v>
      </c>
    </row>
    <row r="390">
      <c r="A390" s="76">
        <f t="shared" si="41"/>
        <v>42940</v>
      </c>
      <c r="C390" s="9">
        <v>6.0</v>
      </c>
      <c r="E390" s="9">
        <v>5.0</v>
      </c>
      <c r="K390" s="9" t="s">
        <v>160</v>
      </c>
      <c r="T390" s="9" t="s">
        <v>161</v>
      </c>
      <c r="V390" s="9" t="s">
        <v>161</v>
      </c>
      <c r="X390" s="9" t="s">
        <v>160</v>
      </c>
      <c r="Y390" s="9" t="s">
        <v>161</v>
      </c>
      <c r="AD390" s="9" t="s">
        <v>161</v>
      </c>
      <c r="AF390" s="9" t="s">
        <v>160</v>
      </c>
      <c r="AH390" s="9" t="s">
        <v>160</v>
      </c>
      <c r="AI390" s="9" t="s">
        <v>161</v>
      </c>
      <c r="AJ390" s="9" t="s">
        <v>160</v>
      </c>
      <c r="AO390">
        <f t="shared" si="39"/>
        <v>10</v>
      </c>
      <c r="AP390">
        <f t="shared" si="40"/>
        <v>5</v>
      </c>
      <c r="AS390" s="48">
        <f t="shared" si="4"/>
        <v>11</v>
      </c>
    </row>
    <row r="391">
      <c r="A391" s="76">
        <f t="shared" si="41"/>
        <v>42947</v>
      </c>
      <c r="C391" s="9">
        <v>5.0</v>
      </c>
      <c r="E391" s="9">
        <v>3.0</v>
      </c>
      <c r="H391" s="9" t="s">
        <v>161</v>
      </c>
      <c r="M391" s="9" t="s">
        <v>161</v>
      </c>
      <c r="N391" s="9" t="s">
        <v>160</v>
      </c>
      <c r="T391" s="9" t="s">
        <v>160</v>
      </c>
      <c r="V391" s="9" t="s">
        <v>160</v>
      </c>
      <c r="X391" s="9" t="s">
        <v>161</v>
      </c>
      <c r="Y391" s="9" t="s">
        <v>160</v>
      </c>
      <c r="AH391" s="9" t="s">
        <v>160</v>
      </c>
      <c r="AI391" s="9" t="s">
        <v>161</v>
      </c>
      <c r="AJ391" s="9" t="s">
        <v>161</v>
      </c>
      <c r="AO391">
        <f t="shared" si="39"/>
        <v>10</v>
      </c>
      <c r="AP391">
        <f t="shared" si="40"/>
        <v>5</v>
      </c>
      <c r="AS391" s="48">
        <f t="shared" si="4"/>
        <v>8</v>
      </c>
    </row>
    <row r="392">
      <c r="A392" s="76">
        <f t="shared" si="41"/>
        <v>42954</v>
      </c>
      <c r="C392" s="9">
        <v>8.0</v>
      </c>
      <c r="E392" s="9">
        <v>4.0</v>
      </c>
      <c r="H392" s="9" t="s">
        <v>161</v>
      </c>
      <c r="K392" s="9" t="s">
        <v>161</v>
      </c>
      <c r="X392" s="9" t="s">
        <v>160</v>
      </c>
      <c r="Y392" s="9" t="s">
        <v>160</v>
      </c>
      <c r="AD392" s="9" t="s">
        <v>161</v>
      </c>
      <c r="AE392" s="9" t="s">
        <v>160</v>
      </c>
      <c r="AH392" s="9" t="s">
        <v>160</v>
      </c>
      <c r="AI392" s="9" t="s">
        <v>161</v>
      </c>
      <c r="AK392" s="9" t="s">
        <v>161</v>
      </c>
      <c r="AL392" s="9" t="s">
        <v>160</v>
      </c>
      <c r="AO392">
        <f t="shared" si="39"/>
        <v>10</v>
      </c>
      <c r="AP392">
        <f t="shared" si="40"/>
        <v>5</v>
      </c>
      <c r="AS392" s="48">
        <f t="shared" si="4"/>
        <v>12</v>
      </c>
    </row>
    <row r="393">
      <c r="A393" s="76">
        <f>A392+14</f>
        <v>42968</v>
      </c>
      <c r="C393" s="9">
        <v>5.0</v>
      </c>
      <c r="E393" s="9">
        <v>3.0</v>
      </c>
      <c r="H393" s="9" t="s">
        <v>161</v>
      </c>
      <c r="K393" s="9" t="s">
        <v>160</v>
      </c>
      <c r="M393" s="9" t="s">
        <v>161</v>
      </c>
      <c r="V393" s="9" t="s">
        <v>160</v>
      </c>
      <c r="X393" s="9" t="s">
        <v>160</v>
      </c>
      <c r="AD393" s="9" t="s">
        <v>160</v>
      </c>
      <c r="AF393" s="9" t="s">
        <v>160</v>
      </c>
      <c r="AI393" s="9" t="s">
        <v>161</v>
      </c>
      <c r="AJ393" s="9" t="s">
        <v>161</v>
      </c>
      <c r="AK393" s="9" t="s">
        <v>161</v>
      </c>
      <c r="AO393">
        <f t="shared" si="39"/>
        <v>10</v>
      </c>
      <c r="AP393">
        <f t="shared" si="40"/>
        <v>5</v>
      </c>
      <c r="AS393" s="48">
        <f t="shared" si="4"/>
        <v>8</v>
      </c>
    </row>
    <row r="394">
      <c r="A394" s="76">
        <f t="shared" ref="A394:A395" si="42">A393+7</f>
        <v>42975</v>
      </c>
      <c r="C394" s="9">
        <v>8.0</v>
      </c>
      <c r="E394" s="9">
        <v>7.0</v>
      </c>
      <c r="H394" s="9" t="s">
        <v>161</v>
      </c>
      <c r="K394" s="9" t="s">
        <v>160</v>
      </c>
      <c r="X394" s="9" t="s">
        <v>161</v>
      </c>
      <c r="AA394" s="9" t="s">
        <v>160</v>
      </c>
      <c r="AD394" s="9" t="s">
        <v>160</v>
      </c>
      <c r="AF394" s="9" t="s">
        <v>161</v>
      </c>
      <c r="AG394" s="9" t="s">
        <v>160</v>
      </c>
      <c r="AH394" s="9" t="s">
        <v>160</v>
      </c>
      <c r="AI394" s="9" t="s">
        <v>161</v>
      </c>
      <c r="AK394" s="9" t="s">
        <v>161</v>
      </c>
      <c r="AO394">
        <f t="shared" si="39"/>
        <v>10</v>
      </c>
      <c r="AP394">
        <f t="shared" si="40"/>
        <v>5</v>
      </c>
      <c r="AS394" s="48">
        <f t="shared" si="4"/>
        <v>15</v>
      </c>
    </row>
    <row r="395">
      <c r="A395" s="76">
        <f t="shared" si="42"/>
        <v>42982</v>
      </c>
      <c r="C395" s="9">
        <v>5.0</v>
      </c>
      <c r="E395" s="9">
        <v>5.0</v>
      </c>
      <c r="H395" s="9" t="s">
        <v>162</v>
      </c>
      <c r="K395" s="9" t="s">
        <v>162</v>
      </c>
      <c r="V395" s="9" t="s">
        <v>162</v>
      </c>
      <c r="X395" s="9" t="s">
        <v>162</v>
      </c>
      <c r="Y395" s="9" t="s">
        <v>162</v>
      </c>
      <c r="AD395" s="9" t="s">
        <v>162</v>
      </c>
      <c r="AF395" s="9" t="s">
        <v>162</v>
      </c>
      <c r="AH395" s="9" t="s">
        <v>162</v>
      </c>
      <c r="AI395" s="9" t="s">
        <v>162</v>
      </c>
      <c r="AK395" s="9" t="s">
        <v>162</v>
      </c>
      <c r="AO395">
        <f t="shared" si="39"/>
        <v>10</v>
      </c>
      <c r="AP395">
        <f t="shared" si="40"/>
        <v>0</v>
      </c>
      <c r="AS395" s="48">
        <f t="shared" si="4"/>
        <v>10</v>
      </c>
    </row>
    <row r="396">
      <c r="A396" s="76">
        <f>A395+14</f>
        <v>42996</v>
      </c>
      <c r="C396" s="9">
        <v>3.0</v>
      </c>
      <c r="E396" s="9">
        <v>3.0</v>
      </c>
      <c r="H396" s="9" t="s">
        <v>162</v>
      </c>
      <c r="K396" s="9" t="s">
        <v>162</v>
      </c>
      <c r="V396" s="9" t="s">
        <v>162</v>
      </c>
      <c r="X396" s="9" t="s">
        <v>162</v>
      </c>
      <c r="Y396" s="9" t="s">
        <v>162</v>
      </c>
      <c r="AA396" s="9" t="s">
        <v>162</v>
      </c>
      <c r="AD396" s="9" t="s">
        <v>162</v>
      </c>
      <c r="AH396" s="9" t="s">
        <v>162</v>
      </c>
      <c r="AI396" s="9" t="s">
        <v>162</v>
      </c>
      <c r="AK396" s="9" t="s">
        <v>162</v>
      </c>
      <c r="AO396">
        <f t="shared" si="39"/>
        <v>10</v>
      </c>
      <c r="AP396">
        <f t="shared" si="40"/>
        <v>0</v>
      </c>
      <c r="AS396" s="48">
        <f t="shared" si="4"/>
        <v>6</v>
      </c>
    </row>
    <row r="397">
      <c r="A397" s="76">
        <f>A396+7</f>
        <v>43003</v>
      </c>
      <c r="C397" s="9">
        <v>10.0</v>
      </c>
      <c r="E397" s="9">
        <v>4.0</v>
      </c>
      <c r="G397" s="9" t="s">
        <v>160</v>
      </c>
      <c r="H397" s="9" t="s">
        <v>161</v>
      </c>
      <c r="V397" s="9" t="s">
        <v>160</v>
      </c>
      <c r="X397" s="9" t="s">
        <v>160</v>
      </c>
      <c r="Y397" s="9" t="s">
        <v>161</v>
      </c>
      <c r="AD397" s="9" t="s">
        <v>160</v>
      </c>
      <c r="AF397" s="9" t="s">
        <v>161</v>
      </c>
      <c r="AG397" s="9" t="s">
        <v>160</v>
      </c>
      <c r="AH397" s="9" t="s">
        <v>161</v>
      </c>
      <c r="AK397" s="9" t="s">
        <v>161</v>
      </c>
      <c r="AO397">
        <f t="shared" si="39"/>
        <v>10</v>
      </c>
      <c r="AP397">
        <f t="shared" si="40"/>
        <v>5</v>
      </c>
      <c r="AS397" s="48">
        <f t="shared" si="4"/>
        <v>14</v>
      </c>
    </row>
    <row r="398">
      <c r="A398" s="68"/>
      <c r="B398" s="79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48">
        <f t="shared" si="4"/>
        <v>0</v>
      </c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  <c r="DO398" s="54"/>
      <c r="DP398" s="54"/>
      <c r="DQ398" s="54"/>
      <c r="DR398" s="54"/>
      <c r="DS398" s="54"/>
      <c r="DT398" s="54"/>
      <c r="DU398" s="54"/>
      <c r="DV398" s="54"/>
      <c r="DW398" s="54"/>
      <c r="DX398" s="54"/>
      <c r="DY398" s="54"/>
      <c r="DZ398" s="54"/>
      <c r="EA398" s="54"/>
      <c r="EB398" s="54"/>
      <c r="EC398" s="54"/>
      <c r="ED398" s="54"/>
      <c r="EE398" s="54"/>
      <c r="EF398" s="54"/>
      <c r="EG398" s="54"/>
      <c r="EH398" s="54"/>
      <c r="EI398" s="54"/>
      <c r="EJ398" s="54"/>
      <c r="EK398" s="54"/>
      <c r="EL398" s="54"/>
      <c r="EM398" s="54"/>
      <c r="EN398" s="54"/>
      <c r="EO398" s="54"/>
      <c r="EP398" s="54"/>
      <c r="EQ398" s="54"/>
      <c r="ER398" s="54"/>
      <c r="ES398" s="54"/>
      <c r="ET398" s="54"/>
      <c r="EU398" s="54"/>
      <c r="EV398" s="54"/>
      <c r="EW398" s="54"/>
      <c r="EX398" s="54"/>
      <c r="EY398" s="54"/>
      <c r="EZ398" s="54"/>
      <c r="FA398" s="54"/>
      <c r="FB398" s="54"/>
      <c r="FC398" s="54"/>
      <c r="FD398" s="54"/>
      <c r="FE398" s="54"/>
      <c r="FF398" s="54"/>
      <c r="FG398" s="54"/>
      <c r="FH398" s="54"/>
      <c r="FI398" s="54"/>
      <c r="FJ398" s="54"/>
      <c r="FK398" s="54"/>
      <c r="FL398" s="54"/>
      <c r="FM398" s="54"/>
      <c r="FN398" s="54"/>
      <c r="FO398" s="54"/>
      <c r="FP398" s="54"/>
      <c r="FQ398" s="54"/>
      <c r="FR398" s="54"/>
      <c r="FS398" s="54"/>
      <c r="FT398" s="54"/>
      <c r="FU398" s="54"/>
      <c r="FV398" s="54"/>
      <c r="FW398" s="54"/>
      <c r="FX398" s="54"/>
      <c r="FY398" s="54"/>
      <c r="FZ398" s="54"/>
      <c r="GA398" s="54"/>
      <c r="GB398" s="54"/>
      <c r="GC398" s="54"/>
      <c r="GD398" s="54"/>
      <c r="GE398" s="54"/>
      <c r="GF398" s="54"/>
      <c r="GG398" s="54"/>
      <c r="GH398" s="54"/>
      <c r="GI398" s="54"/>
      <c r="GJ398" s="54"/>
      <c r="GK398" s="54"/>
      <c r="GL398" s="54"/>
      <c r="GM398" s="54"/>
      <c r="GN398" s="54"/>
      <c r="GO398" s="54"/>
      <c r="GP398" s="54"/>
      <c r="GQ398" s="54"/>
      <c r="GR398" s="54"/>
      <c r="GS398" s="54"/>
      <c r="GT398" s="54"/>
      <c r="GU398" s="54"/>
      <c r="GV398" s="54"/>
      <c r="GW398" s="54"/>
      <c r="GX398" s="54"/>
      <c r="GY398" s="54"/>
      <c r="GZ398" s="54"/>
      <c r="HA398" s="54"/>
      <c r="HB398" s="54"/>
      <c r="HC398" s="54"/>
      <c r="HD398" s="54"/>
      <c r="HE398" s="54"/>
      <c r="HF398" s="54"/>
      <c r="HG398" s="54"/>
      <c r="HH398" s="54"/>
      <c r="HI398" s="54"/>
      <c r="HJ398" s="54"/>
      <c r="HK398" s="54"/>
      <c r="HL398" s="54"/>
      <c r="HM398" s="54"/>
      <c r="HN398" s="54"/>
      <c r="HO398" s="54"/>
      <c r="HP398" s="54"/>
      <c r="HQ398" s="54"/>
      <c r="HR398" s="54"/>
      <c r="HS398" s="54"/>
      <c r="HT398" s="54"/>
      <c r="HU398" s="54"/>
      <c r="HV398" s="54"/>
      <c r="HW398" s="54"/>
      <c r="HX398" s="54"/>
      <c r="HY398" s="54"/>
      <c r="HZ398" s="54"/>
      <c r="IA398" s="54"/>
      <c r="IB398" s="54"/>
      <c r="IC398" s="54"/>
      <c r="ID398" s="54"/>
      <c r="IE398" s="54"/>
      <c r="IF398" s="54"/>
      <c r="IG398" s="54"/>
      <c r="IH398" s="54"/>
      <c r="II398" s="54"/>
      <c r="IJ398" s="54"/>
      <c r="IK398" s="54"/>
      <c r="IL398" s="54"/>
      <c r="IM398" s="54"/>
      <c r="IN398" s="54"/>
      <c r="IO398" s="54"/>
      <c r="IP398" s="54"/>
      <c r="IQ398" s="54"/>
      <c r="IR398" s="54"/>
      <c r="IS398" s="54"/>
      <c r="IT398" s="54"/>
      <c r="IU398" s="54"/>
      <c r="IV398" s="54"/>
      <c r="IW398" s="54"/>
      <c r="IX398" s="54"/>
      <c r="IY398" s="54"/>
      <c r="IZ398" s="54"/>
      <c r="JA398" s="54"/>
      <c r="JB398" s="54"/>
      <c r="JC398" s="54"/>
      <c r="JD398" s="54"/>
      <c r="JE398" s="54"/>
      <c r="JF398" s="54"/>
      <c r="JG398" s="54"/>
      <c r="JH398" s="54"/>
      <c r="JI398" s="54"/>
      <c r="JJ398" s="54"/>
      <c r="JK398" s="54"/>
      <c r="JL398" s="54"/>
      <c r="JM398" s="54"/>
      <c r="JN398" s="54"/>
      <c r="JO398" s="54"/>
      <c r="JP398" s="54"/>
      <c r="JQ398" s="54"/>
      <c r="JR398" s="54"/>
      <c r="JS398" s="54"/>
      <c r="JT398" s="54"/>
      <c r="JU398" s="54"/>
      <c r="JV398" s="54"/>
      <c r="JW398" s="54"/>
      <c r="JX398" s="54"/>
      <c r="JY398" s="54"/>
      <c r="JZ398" s="54"/>
      <c r="KA398" s="54"/>
      <c r="KB398" s="54"/>
      <c r="KC398" s="54"/>
      <c r="KD398" s="54"/>
      <c r="KE398" s="54"/>
      <c r="KF398" s="54"/>
      <c r="KG398" s="54"/>
      <c r="KH398" s="54"/>
      <c r="KI398" s="54"/>
      <c r="KJ398" s="54"/>
      <c r="KK398" s="54"/>
      <c r="KL398" s="54"/>
      <c r="KM398" s="54"/>
      <c r="KN398" s="54"/>
      <c r="KO398" s="54"/>
      <c r="KP398" s="54"/>
      <c r="KQ398" s="54"/>
      <c r="KR398" s="54"/>
      <c r="KS398" s="54"/>
      <c r="KT398" s="54"/>
      <c r="KU398" s="54"/>
      <c r="KV398" s="54"/>
      <c r="KW398" s="54"/>
      <c r="KX398" s="54"/>
      <c r="KY398" s="54"/>
      <c r="KZ398" s="54"/>
      <c r="LA398" s="54"/>
      <c r="LB398" s="54"/>
      <c r="LC398" s="54"/>
      <c r="LD398" s="54"/>
      <c r="LE398" s="54"/>
      <c r="LF398" s="54"/>
      <c r="LG398" s="54"/>
      <c r="LH398" s="54"/>
      <c r="LI398" s="54"/>
      <c r="LJ398" s="54"/>
      <c r="LK398" s="54"/>
      <c r="LL398" s="54"/>
      <c r="LM398" s="54"/>
      <c r="LN398" s="54"/>
      <c r="LO398" s="54"/>
      <c r="LP398" s="54"/>
      <c r="LQ398" s="54"/>
      <c r="LR398" s="54"/>
      <c r="LS398" s="54"/>
      <c r="LT398" s="54"/>
      <c r="LU398" s="54"/>
      <c r="LV398" s="54"/>
      <c r="LW398" s="54"/>
      <c r="LX398" s="54"/>
      <c r="LY398" s="54"/>
      <c r="LZ398" s="54"/>
      <c r="MA398" s="54"/>
      <c r="MB398" s="54"/>
      <c r="MC398" s="54"/>
      <c r="MD398" s="54"/>
      <c r="ME398" s="54"/>
      <c r="MF398" s="54"/>
      <c r="MG398" s="54"/>
      <c r="MH398" s="54"/>
      <c r="MI398" s="54"/>
      <c r="MJ398" s="54"/>
      <c r="MK398" s="54"/>
      <c r="ML398" s="54"/>
      <c r="MM398" s="54"/>
      <c r="MN398" s="54"/>
      <c r="MO398" s="54"/>
      <c r="MP398" s="54"/>
      <c r="MQ398" s="54"/>
      <c r="MR398" s="54"/>
      <c r="MS398" s="54"/>
      <c r="MT398" s="54"/>
      <c r="MU398" s="54"/>
      <c r="MV398" s="54"/>
      <c r="MW398" s="54"/>
      <c r="MX398" s="54"/>
      <c r="MY398" s="54"/>
      <c r="MZ398" s="54"/>
      <c r="NA398" s="54"/>
      <c r="NB398" s="54"/>
      <c r="NC398" s="54"/>
      <c r="ND398" s="54"/>
      <c r="NE398" s="54"/>
      <c r="NF398" s="54"/>
      <c r="NG398" s="54"/>
      <c r="NH398" s="54"/>
      <c r="NI398" s="54"/>
      <c r="NJ398" s="54"/>
      <c r="NK398" s="54"/>
      <c r="NL398" s="54"/>
      <c r="NM398" s="54"/>
      <c r="NN398" s="54"/>
      <c r="NO398" s="54"/>
      <c r="NP398" s="54"/>
      <c r="NQ398" s="54"/>
      <c r="NR398" s="54"/>
      <c r="NS398" s="54"/>
      <c r="NT398" s="54"/>
      <c r="NU398" s="54"/>
      <c r="NV398" s="54"/>
      <c r="NW398" s="54"/>
      <c r="NX398" s="54"/>
      <c r="NY398" s="54"/>
      <c r="NZ398" s="54"/>
      <c r="OA398" s="54"/>
      <c r="OB398" s="54"/>
      <c r="OC398" s="54"/>
      <c r="OD398" s="54"/>
      <c r="OE398" s="54"/>
      <c r="OF398" s="54"/>
      <c r="OG398" s="54"/>
      <c r="OH398" s="54"/>
      <c r="OI398" s="54"/>
      <c r="OJ398" s="54"/>
      <c r="OK398" s="54"/>
      <c r="OL398" s="54"/>
      <c r="OM398" s="54"/>
      <c r="ON398" s="54"/>
      <c r="OO398" s="54"/>
      <c r="OP398" s="54"/>
      <c r="OQ398" s="54"/>
      <c r="OR398" s="54"/>
      <c r="OS398" s="54"/>
      <c r="OT398" s="54"/>
      <c r="OU398" s="54"/>
      <c r="OV398" s="54"/>
      <c r="OW398" s="54"/>
      <c r="OX398" s="54"/>
      <c r="OY398" s="54"/>
      <c r="OZ398" s="54"/>
      <c r="PA398" s="54"/>
      <c r="PB398" s="54"/>
      <c r="PC398" s="54"/>
      <c r="PD398" s="54"/>
      <c r="PE398" s="54"/>
      <c r="PF398" s="54"/>
      <c r="PG398" s="54"/>
      <c r="PH398" s="54"/>
      <c r="PI398" s="54"/>
      <c r="PJ398" s="54"/>
      <c r="PK398" s="54"/>
      <c r="PL398" s="54"/>
      <c r="PM398" s="54"/>
      <c r="PN398" s="54"/>
      <c r="PO398" s="54"/>
      <c r="PP398" s="54"/>
      <c r="PQ398" s="54"/>
      <c r="PR398" s="54"/>
      <c r="PS398" s="54"/>
      <c r="PT398" s="54"/>
      <c r="PU398" s="54"/>
      <c r="PV398" s="54"/>
      <c r="PW398" s="54"/>
      <c r="PX398" s="54"/>
      <c r="PY398" s="54"/>
      <c r="PZ398" s="54"/>
      <c r="QA398" s="54"/>
      <c r="QB398" s="54"/>
      <c r="QC398" s="54"/>
      <c r="QD398" s="54"/>
      <c r="QE398" s="54"/>
      <c r="QF398" s="54"/>
      <c r="QG398" s="54"/>
      <c r="QH398" s="54"/>
      <c r="QI398" s="54"/>
      <c r="QJ398" s="54"/>
      <c r="QK398" s="54"/>
      <c r="QL398" s="54"/>
      <c r="QM398" s="54"/>
      <c r="QN398" s="54"/>
      <c r="QO398" s="54"/>
      <c r="QP398" s="54"/>
      <c r="QQ398" s="54"/>
      <c r="QR398" s="54"/>
      <c r="QS398" s="54"/>
      <c r="QT398" s="54"/>
      <c r="QU398" s="54"/>
      <c r="QV398" s="54"/>
      <c r="QW398" s="54"/>
      <c r="QX398" s="54"/>
      <c r="QY398" s="54"/>
      <c r="QZ398" s="54"/>
      <c r="RA398" s="54"/>
      <c r="RB398" s="54"/>
      <c r="RC398" s="54"/>
      <c r="RD398" s="54"/>
      <c r="RE398" s="54"/>
      <c r="RF398" s="54"/>
      <c r="RG398" s="54"/>
      <c r="RH398" s="54"/>
      <c r="RI398" s="54"/>
      <c r="RJ398" s="54"/>
      <c r="RK398" s="54"/>
      <c r="RL398" s="54"/>
      <c r="RM398" s="54"/>
      <c r="RN398" s="54"/>
      <c r="RO398" s="54"/>
      <c r="RP398" s="54"/>
      <c r="RQ398" s="54"/>
      <c r="RR398" s="54"/>
      <c r="RS398" s="54"/>
      <c r="RT398" s="54"/>
      <c r="RU398" s="54"/>
      <c r="RV398" s="54"/>
      <c r="RW398" s="54"/>
      <c r="RX398" s="54"/>
      <c r="RY398" s="54"/>
      <c r="RZ398" s="54"/>
      <c r="SA398" s="54"/>
      <c r="SB398" s="54"/>
      <c r="SC398" s="54"/>
      <c r="SD398" s="54"/>
      <c r="SE398" s="54"/>
      <c r="SF398" s="54"/>
      <c r="SG398" s="54"/>
      <c r="SH398" s="54"/>
      <c r="SI398" s="54"/>
      <c r="SJ398" s="54"/>
      <c r="SK398" s="54"/>
      <c r="SL398" s="54"/>
      <c r="SM398" s="54"/>
      <c r="SN398" s="54"/>
      <c r="SO398" s="54"/>
      <c r="SP398" s="54"/>
      <c r="SQ398" s="54"/>
      <c r="SR398" s="54"/>
      <c r="SS398" s="54"/>
      <c r="ST398" s="54"/>
      <c r="SU398" s="54"/>
      <c r="SV398" s="54"/>
      <c r="SW398" s="54"/>
      <c r="SX398" s="54"/>
      <c r="SY398" s="54"/>
      <c r="SZ398" s="54"/>
      <c r="TA398" s="54"/>
      <c r="TB398" s="54"/>
      <c r="TC398" s="54"/>
      <c r="TD398" s="54"/>
      <c r="TE398" s="54"/>
      <c r="TF398" s="54"/>
      <c r="TG398" s="54"/>
      <c r="TH398" s="54"/>
      <c r="TI398" s="54"/>
      <c r="TJ398" s="54"/>
      <c r="TK398" s="54"/>
      <c r="TL398" s="54"/>
      <c r="TM398" s="54"/>
      <c r="TN398" s="54"/>
      <c r="TO398" s="54"/>
      <c r="TP398" s="54"/>
      <c r="TQ398" s="54"/>
      <c r="TR398" s="54"/>
      <c r="TS398" s="54"/>
      <c r="TT398" s="54"/>
      <c r="TU398" s="54"/>
      <c r="TV398" s="54"/>
      <c r="TW398" s="54"/>
      <c r="TX398" s="54"/>
      <c r="TY398" s="54"/>
      <c r="TZ398" s="54"/>
      <c r="UA398" s="54"/>
      <c r="UB398" s="54"/>
      <c r="UC398" s="54"/>
      <c r="UD398" s="54"/>
      <c r="UE398" s="54"/>
      <c r="UF398" s="54"/>
      <c r="UG398" s="54"/>
      <c r="UH398" s="54"/>
      <c r="UI398" s="54"/>
      <c r="UJ398" s="54"/>
      <c r="UK398" s="54"/>
      <c r="UL398" s="54"/>
      <c r="UM398" s="54"/>
      <c r="UN398" s="54"/>
      <c r="UO398" s="54"/>
      <c r="UP398" s="54"/>
      <c r="UQ398" s="54"/>
      <c r="UR398" s="54"/>
      <c r="US398" s="54"/>
      <c r="UT398" s="54"/>
      <c r="UU398" s="54"/>
      <c r="UV398" s="54"/>
      <c r="UW398" s="54"/>
      <c r="UX398" s="54"/>
      <c r="UY398" s="54"/>
      <c r="UZ398" s="54"/>
      <c r="VA398" s="54"/>
      <c r="VB398" s="54"/>
      <c r="VC398" s="54"/>
      <c r="VD398" s="54"/>
      <c r="VE398" s="54"/>
      <c r="VF398" s="54"/>
      <c r="VG398" s="54"/>
      <c r="VH398" s="54"/>
      <c r="VI398" s="54"/>
      <c r="VJ398" s="54"/>
      <c r="VK398" s="54"/>
      <c r="VL398" s="54"/>
      <c r="VM398" s="54"/>
      <c r="VN398" s="54"/>
      <c r="VO398" s="54"/>
      <c r="VP398" s="54"/>
      <c r="VQ398" s="54"/>
      <c r="VR398" s="54"/>
      <c r="VS398" s="54"/>
      <c r="VT398" s="54"/>
      <c r="VU398" s="54"/>
      <c r="VV398" s="54"/>
      <c r="VW398" s="54"/>
      <c r="VX398" s="54"/>
      <c r="VY398" s="54"/>
      <c r="VZ398" s="54"/>
      <c r="WA398" s="54"/>
      <c r="WB398" s="54"/>
      <c r="WC398" s="54"/>
      <c r="WD398" s="54"/>
      <c r="WE398" s="54"/>
      <c r="WF398" s="54"/>
      <c r="WG398" s="54"/>
      <c r="WH398" s="54"/>
      <c r="WI398" s="54"/>
      <c r="WJ398" s="54"/>
      <c r="WK398" s="54"/>
      <c r="WL398" s="54"/>
      <c r="WM398" s="54"/>
      <c r="WN398" s="54"/>
      <c r="WO398" s="54"/>
      <c r="WP398" s="54"/>
      <c r="WQ398" s="54"/>
      <c r="WR398" s="54"/>
      <c r="WS398" s="54"/>
      <c r="WT398" s="54"/>
      <c r="WU398" s="54"/>
      <c r="WV398" s="54"/>
      <c r="WW398" s="54"/>
      <c r="WX398" s="54"/>
      <c r="WY398" s="54"/>
      <c r="WZ398" s="54"/>
      <c r="XA398" s="54"/>
      <c r="XB398" s="54"/>
      <c r="XC398" s="54"/>
      <c r="XD398" s="54"/>
      <c r="XE398" s="54"/>
      <c r="XF398" s="54"/>
      <c r="XG398" s="54"/>
      <c r="XH398" s="54"/>
      <c r="XI398" s="54"/>
      <c r="XJ398" s="54"/>
      <c r="XK398" s="54"/>
      <c r="XL398" s="54"/>
      <c r="XM398" s="54"/>
      <c r="XN398" s="54"/>
      <c r="XO398" s="54"/>
      <c r="XP398" s="54"/>
      <c r="XQ398" s="54"/>
      <c r="XR398" s="54"/>
      <c r="XS398" s="54"/>
      <c r="XT398" s="54"/>
      <c r="XU398" s="54"/>
      <c r="XV398" s="54"/>
      <c r="XW398" s="54"/>
      <c r="XX398" s="54"/>
      <c r="XY398" s="54"/>
      <c r="XZ398" s="54"/>
      <c r="YA398" s="54"/>
      <c r="YB398" s="54"/>
      <c r="YC398" s="54"/>
      <c r="YD398" s="54"/>
      <c r="YE398" s="54"/>
      <c r="YF398" s="54"/>
      <c r="YG398" s="54"/>
      <c r="YH398" s="54"/>
      <c r="YI398" s="54"/>
      <c r="YJ398" s="54"/>
      <c r="YK398" s="54"/>
      <c r="YL398" s="54"/>
      <c r="YM398" s="54"/>
      <c r="YN398" s="54"/>
      <c r="YO398" s="54"/>
      <c r="YP398" s="54"/>
      <c r="YQ398" s="54"/>
      <c r="YR398" s="54"/>
      <c r="YS398" s="54"/>
      <c r="YT398" s="54"/>
      <c r="YU398" s="54"/>
      <c r="YV398" s="54"/>
      <c r="YW398" s="54"/>
      <c r="YX398" s="54"/>
      <c r="YY398" s="54"/>
      <c r="YZ398" s="54"/>
      <c r="ZA398" s="54"/>
      <c r="ZB398" s="54"/>
      <c r="ZC398" s="54"/>
      <c r="ZD398" s="54"/>
      <c r="ZE398" s="54"/>
      <c r="ZF398" s="54"/>
      <c r="ZG398" s="54"/>
      <c r="ZH398" s="54"/>
      <c r="ZI398" s="54"/>
      <c r="ZJ398" s="54"/>
      <c r="ZK398" s="54"/>
      <c r="ZL398" s="54"/>
      <c r="ZM398" s="54"/>
      <c r="ZN398" s="54"/>
      <c r="ZO398" s="54"/>
      <c r="ZP398" s="54"/>
      <c r="ZQ398" s="54"/>
      <c r="ZR398" s="54"/>
      <c r="ZS398" s="54"/>
      <c r="ZT398" s="54"/>
      <c r="ZU398" s="54"/>
      <c r="ZV398" s="54"/>
      <c r="ZW398" s="54"/>
      <c r="ZX398" s="54"/>
      <c r="ZY398" s="54"/>
      <c r="ZZ398" s="54"/>
      <c r="AAA398" s="54"/>
      <c r="AAB398" s="54"/>
      <c r="AAC398" s="54"/>
      <c r="AAD398" s="54"/>
      <c r="AAE398" s="54"/>
      <c r="AAF398" s="54"/>
      <c r="AAG398" s="54"/>
      <c r="AAH398" s="54"/>
      <c r="AAI398" s="54"/>
      <c r="AAJ398" s="54"/>
      <c r="AAK398" s="54"/>
      <c r="AAL398" s="54"/>
      <c r="AAM398" s="54"/>
      <c r="AAN398" s="54"/>
      <c r="AAO398" s="54"/>
      <c r="AAP398" s="54"/>
      <c r="AAQ398" s="54"/>
      <c r="AAR398" s="54"/>
      <c r="AAS398" s="54"/>
      <c r="AAT398" s="54"/>
      <c r="AAU398" s="54"/>
      <c r="AAV398" s="54"/>
      <c r="AAW398" s="54"/>
      <c r="AAX398" s="54"/>
      <c r="AAY398" s="54"/>
      <c r="AAZ398" s="54"/>
      <c r="ABA398" s="54"/>
      <c r="ABB398" s="54"/>
      <c r="ABC398" s="54"/>
      <c r="ABD398" s="54"/>
      <c r="ABE398" s="54"/>
      <c r="ABF398" s="54"/>
      <c r="ABG398" s="54"/>
      <c r="ABH398" s="54"/>
      <c r="ABI398" s="54"/>
      <c r="ABJ398" s="54"/>
      <c r="ABK398" s="54"/>
      <c r="ABL398" s="54"/>
      <c r="ABM398" s="54"/>
      <c r="ABN398" s="54"/>
      <c r="ABO398" s="54"/>
      <c r="ABP398" s="54"/>
      <c r="ABQ398" s="54"/>
      <c r="ABR398" s="54"/>
      <c r="ABS398" s="54"/>
      <c r="ABT398" s="54"/>
      <c r="ABU398" s="54"/>
      <c r="ABV398" s="54"/>
      <c r="ABW398" s="54"/>
      <c r="ABX398" s="54"/>
      <c r="ABY398" s="54"/>
      <c r="ABZ398" s="54"/>
      <c r="ACA398" s="54"/>
      <c r="ACB398" s="54"/>
      <c r="ACC398" s="54"/>
      <c r="ACD398" s="54"/>
      <c r="ACE398" s="54"/>
      <c r="ACF398" s="54"/>
      <c r="ACG398" s="54"/>
      <c r="ACH398" s="54"/>
      <c r="ACI398" s="54"/>
      <c r="ACJ398" s="54"/>
      <c r="ACK398" s="54"/>
      <c r="ACL398" s="54"/>
      <c r="ACM398" s="54"/>
      <c r="ACN398" s="54"/>
      <c r="ACO398" s="54"/>
      <c r="ACP398" s="54"/>
      <c r="ACQ398" s="54"/>
      <c r="ACR398" s="54"/>
      <c r="ACS398" s="54"/>
      <c r="ACT398" s="54"/>
      <c r="ACU398" s="54"/>
      <c r="ACV398" s="54"/>
      <c r="ACW398" s="54"/>
      <c r="ACX398" s="54"/>
      <c r="ACY398" s="54"/>
      <c r="ACZ398" s="54"/>
      <c r="ADA398" s="54"/>
      <c r="ADB398" s="54"/>
      <c r="ADC398" s="54"/>
      <c r="ADD398" s="54"/>
      <c r="ADE398" s="54"/>
      <c r="ADF398" s="54"/>
      <c r="ADG398" s="54"/>
      <c r="ADH398" s="54"/>
      <c r="ADI398" s="54"/>
      <c r="ADJ398" s="54"/>
      <c r="ADK398" s="54"/>
      <c r="ADL398" s="54"/>
      <c r="ADM398" s="54"/>
      <c r="ADN398" s="54"/>
      <c r="ADO398" s="54"/>
      <c r="ADP398" s="54"/>
      <c r="ADQ398" s="54"/>
      <c r="ADR398" s="54"/>
      <c r="ADS398" s="54"/>
      <c r="ADT398" s="54"/>
      <c r="ADU398" s="54"/>
      <c r="ADV398" s="54"/>
      <c r="ADW398" s="54"/>
      <c r="ADX398" s="54"/>
      <c r="ADY398" s="54"/>
      <c r="ADZ398" s="54"/>
      <c r="AEA398" s="54"/>
      <c r="AEB398" s="54"/>
      <c r="AEC398" s="54"/>
      <c r="AED398" s="54"/>
      <c r="AEE398" s="54"/>
      <c r="AEF398" s="54"/>
      <c r="AEG398" s="54"/>
      <c r="AEH398" s="54"/>
      <c r="AEI398" s="54"/>
      <c r="AEJ398" s="54"/>
      <c r="AEK398" s="54"/>
      <c r="AEL398" s="54"/>
      <c r="AEM398" s="54"/>
      <c r="AEN398" s="54"/>
      <c r="AEO398" s="54"/>
      <c r="AEP398" s="54"/>
      <c r="AEQ398" s="54"/>
      <c r="AER398" s="54"/>
      <c r="AES398" s="54"/>
      <c r="AET398" s="54"/>
      <c r="AEU398" s="54"/>
      <c r="AEV398" s="54"/>
      <c r="AEW398" s="54"/>
      <c r="AEX398" s="54"/>
      <c r="AEY398" s="54"/>
      <c r="AEZ398" s="54"/>
      <c r="AFA398" s="54"/>
      <c r="AFB398" s="54"/>
      <c r="AFC398" s="54"/>
      <c r="AFD398" s="54"/>
      <c r="AFE398" s="54"/>
      <c r="AFF398" s="54"/>
      <c r="AFG398" s="54"/>
      <c r="AFH398" s="54"/>
      <c r="AFI398" s="54"/>
      <c r="AFJ398" s="54"/>
      <c r="AFK398" s="54"/>
      <c r="AFL398" s="54"/>
      <c r="AFM398" s="54"/>
      <c r="AFN398" s="54"/>
      <c r="AFO398" s="54"/>
      <c r="AFP398" s="54"/>
      <c r="AFQ398" s="54"/>
      <c r="AFR398" s="54"/>
      <c r="AFS398" s="54"/>
      <c r="AFT398" s="54"/>
      <c r="AFU398" s="54"/>
      <c r="AFV398" s="54"/>
      <c r="AFW398" s="54"/>
      <c r="AFX398" s="54"/>
      <c r="AFY398" s="54"/>
      <c r="AFZ398" s="54"/>
      <c r="AGA398" s="54"/>
      <c r="AGB398" s="54"/>
      <c r="AGC398" s="54"/>
      <c r="AGD398" s="54"/>
      <c r="AGE398" s="54"/>
      <c r="AGF398" s="54"/>
      <c r="AGG398" s="54"/>
      <c r="AGH398" s="54"/>
      <c r="AGI398" s="54"/>
      <c r="AGJ398" s="54"/>
      <c r="AGK398" s="54"/>
      <c r="AGL398" s="54"/>
      <c r="AGM398" s="54"/>
      <c r="AGN398" s="54"/>
      <c r="AGO398" s="54"/>
      <c r="AGP398" s="54"/>
      <c r="AGQ398" s="54"/>
      <c r="AGR398" s="54"/>
      <c r="AGS398" s="54"/>
      <c r="AGT398" s="54"/>
      <c r="AGU398" s="54"/>
      <c r="AGV398" s="54"/>
      <c r="AGW398" s="54"/>
      <c r="AGX398" s="54"/>
      <c r="AGY398" s="54"/>
      <c r="AGZ398" s="54"/>
      <c r="AHA398" s="54"/>
      <c r="AHB398" s="54"/>
      <c r="AHC398" s="54"/>
      <c r="AHD398" s="54"/>
      <c r="AHE398" s="54"/>
      <c r="AHF398" s="54"/>
      <c r="AHG398" s="54"/>
      <c r="AHH398" s="54"/>
      <c r="AHI398" s="54"/>
      <c r="AHJ398" s="54"/>
      <c r="AHK398" s="54"/>
      <c r="AHL398" s="54"/>
      <c r="AHM398" s="54"/>
      <c r="AHN398" s="54"/>
      <c r="AHO398" s="54"/>
      <c r="AHP398" s="54"/>
      <c r="AHQ398" s="54"/>
      <c r="AHR398" s="54"/>
      <c r="AHS398" s="54"/>
      <c r="AHT398" s="54"/>
      <c r="AHU398" s="54"/>
      <c r="AHV398" s="54"/>
      <c r="AHW398" s="54"/>
      <c r="AHX398" s="54"/>
      <c r="AHY398" s="54"/>
      <c r="AHZ398" s="54"/>
      <c r="AIA398" s="54"/>
      <c r="AIB398" s="54"/>
      <c r="AIC398" s="54"/>
      <c r="AID398" s="54"/>
      <c r="AIE398" s="54"/>
      <c r="AIF398" s="54"/>
      <c r="AIG398" s="54"/>
      <c r="AIH398" s="54"/>
      <c r="AII398" s="54"/>
      <c r="AIJ398" s="54"/>
      <c r="AIK398" s="54"/>
      <c r="AIL398" s="54"/>
      <c r="AIM398" s="54"/>
      <c r="AIN398" s="54"/>
      <c r="AIO398" s="54"/>
      <c r="AIP398" s="54"/>
      <c r="AIQ398" s="54"/>
      <c r="AIR398" s="54"/>
      <c r="AIS398" s="54"/>
      <c r="AIT398" s="54"/>
      <c r="AIU398" s="54"/>
      <c r="AIV398" s="54"/>
      <c r="AIW398" s="54"/>
      <c r="AIX398" s="54"/>
      <c r="AIY398" s="54"/>
      <c r="AIZ398" s="54"/>
      <c r="AJA398" s="54"/>
      <c r="AJB398" s="54"/>
      <c r="AJC398" s="54"/>
      <c r="AJD398" s="54"/>
      <c r="AJE398" s="54"/>
      <c r="AJF398" s="54"/>
      <c r="AJG398" s="54"/>
      <c r="AJH398" s="54"/>
      <c r="AJI398" s="54"/>
      <c r="AJJ398" s="54"/>
      <c r="AJK398" s="54"/>
      <c r="AJL398" s="54"/>
      <c r="AJM398" s="54"/>
      <c r="AJN398" s="54"/>
      <c r="AJO398" s="54"/>
      <c r="AJP398" s="54"/>
      <c r="AJQ398" s="54"/>
      <c r="AJR398" s="54"/>
      <c r="AJS398" s="54"/>
      <c r="AJT398" s="54"/>
      <c r="AJU398" s="54"/>
      <c r="AJV398" s="54"/>
      <c r="AJW398" s="54"/>
      <c r="AJX398" s="54"/>
      <c r="AJY398" s="54"/>
      <c r="AJZ398" s="54"/>
      <c r="AKA398" s="54"/>
      <c r="AKB398" s="54"/>
      <c r="AKC398" s="54"/>
      <c r="AKD398" s="54"/>
      <c r="AKE398" s="54"/>
      <c r="AKF398" s="54"/>
      <c r="AKG398" s="54"/>
      <c r="AKH398" s="54"/>
      <c r="AKI398" s="54"/>
      <c r="AKJ398" s="54"/>
      <c r="AKK398" s="54"/>
      <c r="AKL398" s="54"/>
      <c r="AKM398" s="54"/>
      <c r="AKN398" s="54"/>
      <c r="AKO398" s="54"/>
      <c r="AKP398" s="54"/>
      <c r="AKQ398" s="54"/>
      <c r="AKR398" s="54"/>
      <c r="AKS398" s="54"/>
      <c r="AKT398" s="54"/>
      <c r="AKU398" s="54"/>
      <c r="AKV398" s="54"/>
      <c r="AKW398" s="54"/>
      <c r="AKX398" s="54"/>
      <c r="AKY398" s="54"/>
      <c r="AKZ398" s="54"/>
      <c r="ALA398" s="54"/>
      <c r="ALB398" s="54"/>
      <c r="ALC398" s="54"/>
      <c r="ALD398" s="54"/>
      <c r="ALE398" s="54"/>
      <c r="ALF398" s="54"/>
      <c r="ALG398" s="54"/>
      <c r="ALH398" s="54"/>
      <c r="ALI398" s="54"/>
      <c r="ALJ398" s="54"/>
      <c r="ALK398" s="54"/>
      <c r="ALL398" s="54"/>
      <c r="ALM398" s="54"/>
      <c r="ALN398" s="54"/>
      <c r="ALO398" s="54"/>
      <c r="ALP398" s="54"/>
      <c r="ALQ398" s="54"/>
    </row>
    <row r="399">
      <c r="A399" s="81">
        <v>43017.0</v>
      </c>
      <c r="B399" s="46" t="s">
        <v>73</v>
      </c>
      <c r="C399" s="9">
        <v>8.0</v>
      </c>
      <c r="E399" s="9">
        <v>5.0</v>
      </c>
      <c r="G399" s="9" t="s">
        <v>161</v>
      </c>
      <c r="H399" s="9" t="s">
        <v>160</v>
      </c>
      <c r="K399" s="9" t="s">
        <v>161</v>
      </c>
      <c r="T399" s="9" t="s">
        <v>160</v>
      </c>
      <c r="V399" s="9" t="s">
        <v>160</v>
      </c>
      <c r="X399" s="9" t="s">
        <v>161</v>
      </c>
      <c r="Y399" s="9" t="s">
        <v>161</v>
      </c>
      <c r="AF399" s="9" t="s">
        <v>160</v>
      </c>
      <c r="AI399" s="9" t="s">
        <v>161</v>
      </c>
      <c r="AJ399" s="9" t="s">
        <v>160</v>
      </c>
      <c r="AO399">
        <f t="shared" ref="AO399:AO425" si="43">COUNTA(G399:AN399)</f>
        <v>10</v>
      </c>
      <c r="AP399">
        <f t="shared" ref="AP399:AP425" si="44">(COUNTIF(G399:AN399,"V"))</f>
        <v>5</v>
      </c>
      <c r="AS399" s="48">
        <f t="shared" si="4"/>
        <v>13</v>
      </c>
    </row>
    <row r="400">
      <c r="A400" s="82">
        <f>A399+7</f>
        <v>43024</v>
      </c>
      <c r="C400" s="9">
        <v>5.0</v>
      </c>
      <c r="E400" s="9">
        <v>5.0</v>
      </c>
      <c r="H400" s="9" t="s">
        <v>162</v>
      </c>
      <c r="J400" s="9" t="s">
        <v>162</v>
      </c>
      <c r="K400" s="9" t="s">
        <v>162</v>
      </c>
      <c r="T400" s="9" t="s">
        <v>162</v>
      </c>
      <c r="X400" s="9" t="s">
        <v>162</v>
      </c>
      <c r="Y400" s="9" t="s">
        <v>162</v>
      </c>
      <c r="AD400" s="9" t="s">
        <v>162</v>
      </c>
      <c r="AF400" s="9" t="s">
        <v>162</v>
      </c>
      <c r="AH400" s="9" t="s">
        <v>162</v>
      </c>
      <c r="AI400" s="9" t="s">
        <v>162</v>
      </c>
      <c r="AO400">
        <f t="shared" si="43"/>
        <v>10</v>
      </c>
      <c r="AP400">
        <f t="shared" si="44"/>
        <v>0</v>
      </c>
      <c r="AS400" s="48">
        <f t="shared" si="4"/>
        <v>10</v>
      </c>
    </row>
    <row r="401">
      <c r="A401" s="82">
        <f>A400+14</f>
        <v>43038</v>
      </c>
      <c r="C401" s="9">
        <v>4.0</v>
      </c>
      <c r="E401" s="9">
        <v>4.0</v>
      </c>
      <c r="G401" s="9" t="s">
        <v>162</v>
      </c>
      <c r="H401" s="9" t="s">
        <v>162</v>
      </c>
      <c r="J401" s="9" t="s">
        <v>162</v>
      </c>
      <c r="T401" s="9" t="s">
        <v>162</v>
      </c>
      <c r="V401" s="9" t="s">
        <v>162</v>
      </c>
      <c r="X401" s="9" t="s">
        <v>162</v>
      </c>
      <c r="Y401" s="9" t="s">
        <v>162</v>
      </c>
      <c r="AE401" s="9" t="s">
        <v>162</v>
      </c>
      <c r="AG401" s="9" t="s">
        <v>162</v>
      </c>
      <c r="AH401" s="9" t="s">
        <v>162</v>
      </c>
      <c r="AO401">
        <f t="shared" si="43"/>
        <v>10</v>
      </c>
      <c r="AP401">
        <f t="shared" si="44"/>
        <v>0</v>
      </c>
      <c r="AS401" s="48">
        <f t="shared" si="4"/>
        <v>8</v>
      </c>
    </row>
    <row r="402">
      <c r="A402" s="82">
        <f t="shared" ref="A402:A408" si="45">A401+7</f>
        <v>43045</v>
      </c>
      <c r="C402" s="9">
        <v>4.0</v>
      </c>
      <c r="E402" s="9">
        <v>3.0</v>
      </c>
      <c r="G402" s="9" t="s">
        <v>160</v>
      </c>
      <c r="H402" s="9" t="s">
        <v>160</v>
      </c>
      <c r="M402" s="9" t="s">
        <v>161</v>
      </c>
      <c r="T402" s="9" t="s">
        <v>160</v>
      </c>
      <c r="V402" s="9" t="s">
        <v>160</v>
      </c>
      <c r="X402" s="9" t="s">
        <v>161</v>
      </c>
      <c r="Y402" s="9" t="s">
        <v>160</v>
      </c>
      <c r="AD402" s="9" t="s">
        <v>161</v>
      </c>
      <c r="AF402" s="9" t="s">
        <v>161</v>
      </c>
      <c r="AJ402" s="9" t="s">
        <v>161</v>
      </c>
      <c r="AO402">
        <f t="shared" si="43"/>
        <v>10</v>
      </c>
      <c r="AP402">
        <f t="shared" si="44"/>
        <v>5</v>
      </c>
      <c r="AS402" s="48">
        <f t="shared" si="4"/>
        <v>7</v>
      </c>
    </row>
    <row r="403">
      <c r="A403" s="82">
        <f t="shared" si="45"/>
        <v>43052</v>
      </c>
      <c r="C403" s="9">
        <v>7.0</v>
      </c>
      <c r="E403" s="9">
        <v>6.0</v>
      </c>
      <c r="J403" s="9" t="s">
        <v>161</v>
      </c>
      <c r="K403" s="9" t="s">
        <v>160</v>
      </c>
      <c r="X403" s="9" t="s">
        <v>161</v>
      </c>
      <c r="AD403" s="9" t="s">
        <v>160</v>
      </c>
      <c r="AE403" s="9" t="s">
        <v>161</v>
      </c>
      <c r="AF403" s="9" t="s">
        <v>160</v>
      </c>
      <c r="AH403" s="9" t="s">
        <v>160</v>
      </c>
      <c r="AI403" s="9" t="s">
        <v>161</v>
      </c>
      <c r="AK403" s="9" t="s">
        <v>160</v>
      </c>
      <c r="AL403" s="9" t="s">
        <v>161</v>
      </c>
      <c r="AO403">
        <f t="shared" si="43"/>
        <v>10</v>
      </c>
      <c r="AP403">
        <f t="shared" si="44"/>
        <v>5</v>
      </c>
      <c r="AS403" s="48">
        <f t="shared" si="4"/>
        <v>13</v>
      </c>
    </row>
    <row r="404">
      <c r="A404" s="82">
        <f t="shared" si="45"/>
        <v>43059</v>
      </c>
      <c r="C404" s="9">
        <v>6.0</v>
      </c>
      <c r="E404" s="9">
        <v>5.0</v>
      </c>
      <c r="H404" s="9" t="s">
        <v>161</v>
      </c>
      <c r="J404" s="9" t="s">
        <v>161</v>
      </c>
      <c r="K404" s="9" t="s">
        <v>160</v>
      </c>
      <c r="T404" s="9" t="s">
        <v>161</v>
      </c>
      <c r="V404" s="9" t="s">
        <v>160</v>
      </c>
      <c r="X404" s="9" t="s">
        <v>160</v>
      </c>
      <c r="Y404" s="9" t="s">
        <v>161</v>
      </c>
      <c r="AD404" s="9" t="s">
        <v>160</v>
      </c>
      <c r="AF404" s="9" t="s">
        <v>160</v>
      </c>
      <c r="AH404" s="9" t="s">
        <v>161</v>
      </c>
      <c r="AO404">
        <f t="shared" si="43"/>
        <v>10</v>
      </c>
      <c r="AP404">
        <f t="shared" si="44"/>
        <v>5</v>
      </c>
      <c r="AS404" s="48">
        <f t="shared" si="4"/>
        <v>11</v>
      </c>
    </row>
    <row r="405">
      <c r="A405" s="82">
        <f t="shared" si="45"/>
        <v>43066</v>
      </c>
      <c r="C405" s="9">
        <v>6.0</v>
      </c>
      <c r="E405" s="9">
        <v>5.0</v>
      </c>
      <c r="K405" s="9" t="s">
        <v>160</v>
      </c>
      <c r="M405" s="9" t="s">
        <v>161</v>
      </c>
      <c r="T405" s="9" t="s">
        <v>161</v>
      </c>
      <c r="V405" s="9" t="s">
        <v>161</v>
      </c>
      <c r="W405" s="9" t="s">
        <v>161</v>
      </c>
      <c r="X405" s="9" t="s">
        <v>160</v>
      </c>
      <c r="Y405" s="9" t="s">
        <v>161</v>
      </c>
      <c r="AD405" s="9" t="s">
        <v>160</v>
      </c>
      <c r="AH405" s="9" t="s">
        <v>160</v>
      </c>
      <c r="AI405" s="9" t="s">
        <v>160</v>
      </c>
      <c r="AO405">
        <f t="shared" si="43"/>
        <v>10</v>
      </c>
      <c r="AP405">
        <f t="shared" si="44"/>
        <v>5</v>
      </c>
      <c r="AS405" s="48">
        <f t="shared" si="4"/>
        <v>11</v>
      </c>
    </row>
    <row r="406">
      <c r="A406" s="82">
        <f t="shared" si="45"/>
        <v>43073</v>
      </c>
      <c r="C406" s="9">
        <v>4.0</v>
      </c>
      <c r="E406" s="9">
        <v>3.0</v>
      </c>
      <c r="H406" s="9" t="s">
        <v>161</v>
      </c>
      <c r="J406" s="9" t="s">
        <v>161</v>
      </c>
      <c r="K406" s="9" t="s">
        <v>160</v>
      </c>
      <c r="M406" s="9" t="s">
        <v>160</v>
      </c>
      <c r="T406" s="9" t="s">
        <v>161</v>
      </c>
      <c r="V406" s="9" t="s">
        <v>160</v>
      </c>
      <c r="X406" s="9" t="s">
        <v>160</v>
      </c>
      <c r="Y406" s="9" t="s">
        <v>161</v>
      </c>
      <c r="AH406" s="9" t="s">
        <v>161</v>
      </c>
      <c r="AI406" s="9" t="s">
        <v>160</v>
      </c>
      <c r="AO406">
        <f t="shared" si="43"/>
        <v>10</v>
      </c>
      <c r="AP406">
        <f t="shared" si="44"/>
        <v>5</v>
      </c>
      <c r="AS406" s="48">
        <f t="shared" si="4"/>
        <v>7</v>
      </c>
    </row>
    <row r="407">
      <c r="A407" s="82">
        <f t="shared" si="45"/>
        <v>43080</v>
      </c>
      <c r="C407" s="9">
        <v>10.0</v>
      </c>
      <c r="E407" s="9">
        <v>8.0</v>
      </c>
      <c r="G407" s="9" t="s">
        <v>160</v>
      </c>
      <c r="H407" s="9" t="s">
        <v>161</v>
      </c>
      <c r="K407" s="9" t="s">
        <v>161</v>
      </c>
      <c r="M407" s="9" t="s">
        <v>161</v>
      </c>
      <c r="T407" s="9" t="s">
        <v>160</v>
      </c>
      <c r="V407" s="9" t="s">
        <v>161</v>
      </c>
      <c r="X407" s="9" t="s">
        <v>160</v>
      </c>
      <c r="Y407" s="9" t="s">
        <v>160</v>
      </c>
      <c r="AF407" s="9" t="s">
        <v>161</v>
      </c>
      <c r="AH407" s="9" t="s">
        <v>160</v>
      </c>
      <c r="AO407">
        <f t="shared" si="43"/>
        <v>10</v>
      </c>
      <c r="AP407">
        <f t="shared" si="44"/>
        <v>5</v>
      </c>
      <c r="AS407" s="48">
        <f t="shared" si="4"/>
        <v>18</v>
      </c>
    </row>
    <row r="408">
      <c r="A408" s="82">
        <f t="shared" si="45"/>
        <v>43087</v>
      </c>
      <c r="C408" s="9">
        <v>9.0</v>
      </c>
      <c r="E408" s="9">
        <v>4.0</v>
      </c>
      <c r="G408" s="9" t="s">
        <v>161</v>
      </c>
      <c r="J408" s="9" t="s">
        <v>160</v>
      </c>
      <c r="V408" s="9" t="s">
        <v>160</v>
      </c>
      <c r="X408" s="9" t="s">
        <v>160</v>
      </c>
      <c r="AA408" s="9" t="s">
        <v>161</v>
      </c>
      <c r="AD408" s="9" t="s">
        <v>161</v>
      </c>
      <c r="AF408" s="9" t="s">
        <v>160</v>
      </c>
      <c r="AH408" s="9" t="s">
        <v>160</v>
      </c>
      <c r="AK408" s="9" t="s">
        <v>161</v>
      </c>
      <c r="AL408" s="9" t="s">
        <v>161</v>
      </c>
      <c r="AO408">
        <f t="shared" si="43"/>
        <v>10</v>
      </c>
      <c r="AP408">
        <f t="shared" si="44"/>
        <v>5</v>
      </c>
      <c r="AS408" s="48">
        <f t="shared" si="4"/>
        <v>13</v>
      </c>
    </row>
    <row r="409">
      <c r="A409" s="82">
        <f>A408+16</f>
        <v>43103</v>
      </c>
      <c r="C409" s="9">
        <v>5.0</v>
      </c>
      <c r="E409" s="9">
        <v>5.0</v>
      </c>
      <c r="H409" s="9" t="s">
        <v>162</v>
      </c>
      <c r="J409" s="9" t="s">
        <v>162</v>
      </c>
      <c r="K409" s="9" t="s">
        <v>162</v>
      </c>
      <c r="T409" s="9" t="s">
        <v>162</v>
      </c>
      <c r="X409" s="9" t="s">
        <v>162</v>
      </c>
      <c r="Y409" s="9" t="s">
        <v>162</v>
      </c>
      <c r="AD409" s="9" t="s">
        <v>162</v>
      </c>
      <c r="AF409" s="9" t="s">
        <v>162</v>
      </c>
      <c r="AH409" s="9" t="s">
        <v>162</v>
      </c>
      <c r="AI409" s="9" t="s">
        <v>162</v>
      </c>
      <c r="AO409">
        <f t="shared" si="43"/>
        <v>10</v>
      </c>
      <c r="AP409">
        <f t="shared" si="44"/>
        <v>0</v>
      </c>
      <c r="AS409" s="48">
        <f t="shared" si="4"/>
        <v>10</v>
      </c>
    </row>
    <row r="410">
      <c r="A410" s="82">
        <f>A409+5</f>
        <v>43108</v>
      </c>
      <c r="C410" s="9">
        <v>7.0</v>
      </c>
      <c r="E410" s="9">
        <v>7.0</v>
      </c>
      <c r="G410" s="9" t="s">
        <v>162</v>
      </c>
      <c r="H410" s="9" t="s">
        <v>162</v>
      </c>
      <c r="K410" s="9" t="s">
        <v>162</v>
      </c>
      <c r="T410" s="9" t="s">
        <v>162</v>
      </c>
      <c r="X410" s="9" t="s">
        <v>162</v>
      </c>
      <c r="Y410" s="9" t="s">
        <v>162</v>
      </c>
      <c r="AD410" s="9" t="s">
        <v>162</v>
      </c>
      <c r="AF410" s="9" t="s">
        <v>162</v>
      </c>
      <c r="AH410" s="9" t="s">
        <v>162</v>
      </c>
      <c r="AI410" s="9" t="s">
        <v>162</v>
      </c>
      <c r="AO410">
        <f t="shared" si="43"/>
        <v>10</v>
      </c>
      <c r="AP410">
        <f t="shared" si="44"/>
        <v>0</v>
      </c>
      <c r="AS410" s="48">
        <f t="shared" si="4"/>
        <v>14</v>
      </c>
    </row>
    <row r="411">
      <c r="A411" s="82">
        <f t="shared" ref="A411:A421" si="46">A410+7</f>
        <v>43115</v>
      </c>
      <c r="C411" s="9">
        <v>6.0</v>
      </c>
      <c r="E411" s="9">
        <v>5.0</v>
      </c>
      <c r="G411" s="9" t="s">
        <v>161</v>
      </c>
      <c r="H411" s="9" t="s">
        <v>161</v>
      </c>
      <c r="J411" s="9" t="s">
        <v>160</v>
      </c>
      <c r="K411" s="9" t="s">
        <v>160</v>
      </c>
      <c r="T411" s="9" t="s">
        <v>161</v>
      </c>
      <c r="X411" s="9" t="s">
        <v>160</v>
      </c>
      <c r="Y411" s="9" t="s">
        <v>161</v>
      </c>
      <c r="AD411" s="9" t="s">
        <v>160</v>
      </c>
      <c r="AH411" s="9" t="s">
        <v>161</v>
      </c>
      <c r="AI411" s="9" t="s">
        <v>160</v>
      </c>
      <c r="AO411">
        <f t="shared" si="43"/>
        <v>10</v>
      </c>
      <c r="AP411">
        <f t="shared" si="44"/>
        <v>5</v>
      </c>
      <c r="AS411" s="48">
        <f t="shared" si="4"/>
        <v>11</v>
      </c>
    </row>
    <row r="412">
      <c r="A412" s="82">
        <f t="shared" si="46"/>
        <v>43122</v>
      </c>
      <c r="C412" s="9">
        <v>6.0</v>
      </c>
      <c r="E412" s="9">
        <v>4.0</v>
      </c>
      <c r="G412" s="9" t="s">
        <v>160</v>
      </c>
      <c r="J412" s="9" t="s">
        <v>161</v>
      </c>
      <c r="K412" s="9" t="s">
        <v>161</v>
      </c>
      <c r="M412" s="9" t="s">
        <v>161</v>
      </c>
      <c r="X412" s="9" t="s">
        <v>161</v>
      </c>
      <c r="Y412" s="9" t="s">
        <v>161</v>
      </c>
      <c r="AD412" s="9" t="s">
        <v>160</v>
      </c>
      <c r="AF412" s="9" t="s">
        <v>160</v>
      </c>
      <c r="AH412" s="9" t="s">
        <v>160</v>
      </c>
      <c r="AI412" s="9" t="s">
        <v>160</v>
      </c>
      <c r="AO412">
        <f t="shared" si="43"/>
        <v>10</v>
      </c>
      <c r="AP412">
        <f t="shared" si="44"/>
        <v>5</v>
      </c>
      <c r="AS412" s="48">
        <f t="shared" si="4"/>
        <v>10</v>
      </c>
    </row>
    <row r="413">
      <c r="A413" s="82">
        <f t="shared" si="46"/>
        <v>43129</v>
      </c>
      <c r="C413" s="9">
        <v>5.0</v>
      </c>
      <c r="E413" s="9">
        <v>4.0</v>
      </c>
      <c r="H413" s="9" t="s">
        <v>160</v>
      </c>
      <c r="K413" s="9" t="s">
        <v>161</v>
      </c>
      <c r="T413" s="9" t="s">
        <v>160</v>
      </c>
      <c r="Y413" s="9" t="s">
        <v>161</v>
      </c>
      <c r="AA413" s="9" t="s">
        <v>161</v>
      </c>
      <c r="AD413" s="9" t="s">
        <v>161</v>
      </c>
      <c r="AF413" s="9" t="s">
        <v>160</v>
      </c>
      <c r="AH413" s="9" t="s">
        <v>160</v>
      </c>
      <c r="AI413" s="9" t="s">
        <v>161</v>
      </c>
      <c r="AK413" s="9" t="s">
        <v>160</v>
      </c>
      <c r="AO413">
        <f t="shared" si="43"/>
        <v>10</v>
      </c>
      <c r="AP413">
        <f t="shared" si="44"/>
        <v>5</v>
      </c>
      <c r="AS413" s="48">
        <f t="shared" si="4"/>
        <v>9</v>
      </c>
    </row>
    <row r="414">
      <c r="A414" s="82">
        <f t="shared" si="46"/>
        <v>43136</v>
      </c>
      <c r="C414" s="9">
        <v>5.0</v>
      </c>
      <c r="E414" s="9">
        <v>2.0</v>
      </c>
      <c r="H414" s="9" t="s">
        <v>160</v>
      </c>
      <c r="J414" s="9" t="s">
        <v>161</v>
      </c>
      <c r="K414" s="9" t="s">
        <v>160</v>
      </c>
      <c r="T414" s="9" t="s">
        <v>161</v>
      </c>
      <c r="V414" s="9" t="s">
        <v>161</v>
      </c>
      <c r="X414" s="9" t="s">
        <v>160</v>
      </c>
      <c r="Y414" s="9" t="s">
        <v>160</v>
      </c>
      <c r="AF414" s="9" t="s">
        <v>161</v>
      </c>
      <c r="AH414" s="9" t="s">
        <v>161</v>
      </c>
      <c r="AI414" s="9" t="s">
        <v>160</v>
      </c>
      <c r="AO414">
        <f t="shared" si="43"/>
        <v>10</v>
      </c>
      <c r="AP414">
        <f t="shared" si="44"/>
        <v>5</v>
      </c>
      <c r="AS414" s="48">
        <f t="shared" si="4"/>
        <v>7</v>
      </c>
    </row>
    <row r="415">
      <c r="A415" s="82">
        <f t="shared" si="46"/>
        <v>43143</v>
      </c>
      <c r="C415" s="9">
        <v>6.0</v>
      </c>
      <c r="E415" s="9">
        <v>6.0</v>
      </c>
      <c r="H415" s="9" t="s">
        <v>162</v>
      </c>
      <c r="J415" s="9" t="s">
        <v>162</v>
      </c>
      <c r="M415" s="9" t="s">
        <v>162</v>
      </c>
      <c r="T415" s="9" t="s">
        <v>162</v>
      </c>
      <c r="X415" s="9" t="s">
        <v>162</v>
      </c>
      <c r="Y415" s="9" t="s">
        <v>162</v>
      </c>
      <c r="AF415" s="9" t="s">
        <v>162</v>
      </c>
      <c r="AH415" s="9" t="s">
        <v>162</v>
      </c>
      <c r="AI415" s="9" t="s">
        <v>162</v>
      </c>
      <c r="AK415" s="9" t="s">
        <v>162</v>
      </c>
      <c r="AO415">
        <f t="shared" si="43"/>
        <v>10</v>
      </c>
      <c r="AP415">
        <f t="shared" si="44"/>
        <v>0</v>
      </c>
      <c r="AS415" s="48">
        <f t="shared" si="4"/>
        <v>12</v>
      </c>
    </row>
    <row r="416">
      <c r="A416" s="82">
        <f t="shared" si="46"/>
        <v>43150</v>
      </c>
      <c r="C416" s="9">
        <v>6.0</v>
      </c>
      <c r="E416" s="9">
        <v>3.0</v>
      </c>
      <c r="H416" s="9" t="s">
        <v>161</v>
      </c>
      <c r="J416" s="9" t="s">
        <v>161</v>
      </c>
      <c r="K416" s="9" t="s">
        <v>160</v>
      </c>
      <c r="M416" s="9" t="s">
        <v>160</v>
      </c>
      <c r="T416" s="9" t="s">
        <v>161</v>
      </c>
      <c r="V416" s="9" t="s">
        <v>161</v>
      </c>
      <c r="X416" s="9" t="s">
        <v>160</v>
      </c>
      <c r="Y416" s="9" t="s">
        <v>160</v>
      </c>
      <c r="AD416" s="9" t="s">
        <v>160</v>
      </c>
      <c r="AH416" s="9" t="s">
        <v>161</v>
      </c>
      <c r="AO416">
        <f t="shared" si="43"/>
        <v>10</v>
      </c>
      <c r="AP416">
        <f t="shared" si="44"/>
        <v>5</v>
      </c>
      <c r="AS416" s="48">
        <f t="shared" si="4"/>
        <v>9</v>
      </c>
    </row>
    <row r="417">
      <c r="A417" s="82">
        <f t="shared" si="46"/>
        <v>43157</v>
      </c>
      <c r="C417" s="9">
        <v>6.0</v>
      </c>
      <c r="E417" s="9">
        <v>6.0</v>
      </c>
      <c r="G417" s="9" t="s">
        <v>162</v>
      </c>
      <c r="H417" s="9" t="s">
        <v>162</v>
      </c>
      <c r="J417" s="9" t="s">
        <v>162</v>
      </c>
      <c r="K417" s="9" t="s">
        <v>162</v>
      </c>
      <c r="M417" s="9" t="s">
        <v>162</v>
      </c>
      <c r="T417" s="9" t="s">
        <v>162</v>
      </c>
      <c r="X417" s="9" t="s">
        <v>162</v>
      </c>
      <c r="Y417" s="9" t="s">
        <v>162</v>
      </c>
      <c r="AF417" s="9" t="s">
        <v>162</v>
      </c>
      <c r="AK417" s="9" t="s">
        <v>162</v>
      </c>
      <c r="AO417">
        <f t="shared" si="43"/>
        <v>10</v>
      </c>
      <c r="AP417">
        <f t="shared" si="44"/>
        <v>0</v>
      </c>
      <c r="AS417" s="48">
        <f t="shared" si="4"/>
        <v>12</v>
      </c>
    </row>
    <row r="418">
      <c r="A418" s="82">
        <f t="shared" si="46"/>
        <v>43164</v>
      </c>
      <c r="C418" s="9">
        <v>8.0</v>
      </c>
      <c r="E418" s="9">
        <v>5.0</v>
      </c>
      <c r="G418" s="9" t="s">
        <v>160</v>
      </c>
      <c r="H418" s="9" t="s">
        <v>160</v>
      </c>
      <c r="J418" s="9" t="s">
        <v>161</v>
      </c>
      <c r="K418" s="9" t="s">
        <v>160</v>
      </c>
      <c r="T418" s="9" t="s">
        <v>161</v>
      </c>
      <c r="V418" s="9" t="s">
        <v>161</v>
      </c>
      <c r="X418" s="9" t="s">
        <v>161</v>
      </c>
      <c r="Y418" s="9" t="s">
        <v>160</v>
      </c>
      <c r="AH418" s="9" t="s">
        <v>160</v>
      </c>
      <c r="AI418" s="9" t="s">
        <v>161</v>
      </c>
      <c r="AO418">
        <f t="shared" si="43"/>
        <v>10</v>
      </c>
      <c r="AP418">
        <f t="shared" si="44"/>
        <v>5</v>
      </c>
      <c r="AS418" s="48">
        <f t="shared" si="4"/>
        <v>13</v>
      </c>
    </row>
    <row r="419">
      <c r="A419" s="82">
        <f t="shared" si="46"/>
        <v>43171</v>
      </c>
      <c r="C419" s="9">
        <v>7.0</v>
      </c>
      <c r="E419" s="9">
        <v>6.0</v>
      </c>
      <c r="H419" s="9" t="s">
        <v>161</v>
      </c>
      <c r="J419" s="9" t="s">
        <v>160</v>
      </c>
      <c r="K419" s="9" t="s">
        <v>161</v>
      </c>
      <c r="M419" s="9" t="s">
        <v>161</v>
      </c>
      <c r="T419" s="9" t="s">
        <v>160</v>
      </c>
      <c r="X419" s="9" t="s">
        <v>160</v>
      </c>
      <c r="Y419" s="9" t="s">
        <v>161</v>
      </c>
      <c r="AF419" s="9" t="s">
        <v>161</v>
      </c>
      <c r="AH419" s="9" t="s">
        <v>160</v>
      </c>
      <c r="AI419" s="9" t="s">
        <v>160</v>
      </c>
      <c r="AO419">
        <f t="shared" si="43"/>
        <v>10</v>
      </c>
      <c r="AP419">
        <f t="shared" si="44"/>
        <v>5</v>
      </c>
      <c r="AS419" s="48">
        <f t="shared" si="4"/>
        <v>13</v>
      </c>
    </row>
    <row r="420">
      <c r="A420" s="82">
        <f t="shared" si="46"/>
        <v>43178</v>
      </c>
      <c r="C420" s="9">
        <v>10.0</v>
      </c>
      <c r="E420" s="9">
        <v>4.0</v>
      </c>
      <c r="G420" s="9" t="s">
        <v>161</v>
      </c>
      <c r="H420" s="9" t="s">
        <v>161</v>
      </c>
      <c r="K420" s="9" t="s">
        <v>161</v>
      </c>
      <c r="T420" s="9" t="s">
        <v>160</v>
      </c>
      <c r="V420" s="9" t="s">
        <v>160</v>
      </c>
      <c r="X420" s="9" t="s">
        <v>161</v>
      </c>
      <c r="Y420" s="9" t="s">
        <v>160</v>
      </c>
      <c r="AF420" s="9" t="s">
        <v>160</v>
      </c>
      <c r="AH420" s="9" t="s">
        <v>160</v>
      </c>
      <c r="AI420" s="9" t="s">
        <v>161</v>
      </c>
      <c r="AO420">
        <f t="shared" si="43"/>
        <v>10</v>
      </c>
      <c r="AP420">
        <f t="shared" si="44"/>
        <v>5</v>
      </c>
      <c r="AS420" s="48">
        <f t="shared" si="4"/>
        <v>14</v>
      </c>
    </row>
    <row r="421">
      <c r="A421" s="82">
        <f t="shared" si="46"/>
        <v>43185</v>
      </c>
      <c r="C421" s="9">
        <v>9.0</v>
      </c>
      <c r="E421" s="9">
        <v>8.0</v>
      </c>
      <c r="H421" s="9" t="s">
        <v>161</v>
      </c>
      <c r="J421" s="9" t="s">
        <v>161</v>
      </c>
      <c r="K421" s="9" t="s">
        <v>161</v>
      </c>
      <c r="T421" s="9" t="s">
        <v>161</v>
      </c>
      <c r="X421" s="9" t="s">
        <v>160</v>
      </c>
      <c r="Y421" s="9" t="s">
        <v>161</v>
      </c>
      <c r="AE421" s="9" t="s">
        <v>160</v>
      </c>
      <c r="AF421" s="9" t="s">
        <v>160</v>
      </c>
      <c r="AH421" s="9" t="s">
        <v>160</v>
      </c>
      <c r="AI421" s="9" t="s">
        <v>160</v>
      </c>
      <c r="AO421">
        <f t="shared" si="43"/>
        <v>10</v>
      </c>
      <c r="AP421">
        <f t="shared" si="44"/>
        <v>5</v>
      </c>
      <c r="AS421" s="48">
        <f t="shared" si="4"/>
        <v>17</v>
      </c>
    </row>
    <row r="422">
      <c r="A422" s="82">
        <f>A421+14</f>
        <v>43199</v>
      </c>
      <c r="C422" s="9">
        <v>7.0</v>
      </c>
      <c r="E422" s="9">
        <v>5.0</v>
      </c>
      <c r="G422" s="9" t="s">
        <v>160</v>
      </c>
      <c r="H422" s="9" t="s">
        <v>160</v>
      </c>
      <c r="J422" s="9" t="s">
        <v>160</v>
      </c>
      <c r="T422" s="9" t="s">
        <v>161</v>
      </c>
      <c r="W422" s="9" t="s">
        <v>160</v>
      </c>
      <c r="X422" s="9" t="s">
        <v>161</v>
      </c>
      <c r="Y422" s="9" t="s">
        <v>161</v>
      </c>
      <c r="AD422" s="9" t="s">
        <v>161</v>
      </c>
      <c r="AE422" s="9" t="s">
        <v>161</v>
      </c>
      <c r="AH422" s="9" t="s">
        <v>160</v>
      </c>
      <c r="AO422">
        <f t="shared" si="43"/>
        <v>10</v>
      </c>
      <c r="AP422">
        <f t="shared" si="44"/>
        <v>5</v>
      </c>
      <c r="AS422" s="48">
        <f t="shared" si="4"/>
        <v>12</v>
      </c>
    </row>
    <row r="423">
      <c r="A423" s="82">
        <f t="shared" ref="A423:A425" si="47">A422+7</f>
        <v>43206</v>
      </c>
      <c r="C423" s="9">
        <v>7.0</v>
      </c>
      <c r="E423" s="9">
        <v>6.0</v>
      </c>
      <c r="G423" s="9" t="s">
        <v>161</v>
      </c>
      <c r="H423" s="9" t="s">
        <v>160</v>
      </c>
      <c r="J423" s="9" t="s">
        <v>160</v>
      </c>
      <c r="K423" s="9" t="s">
        <v>161</v>
      </c>
      <c r="T423" s="9" t="s">
        <v>160</v>
      </c>
      <c r="V423" s="9" t="s">
        <v>161</v>
      </c>
      <c r="X423" s="9" t="s">
        <v>160</v>
      </c>
      <c r="AD423" s="9" t="s">
        <v>161</v>
      </c>
      <c r="AH423" s="9" t="s">
        <v>161</v>
      </c>
      <c r="AI423" s="9" t="s">
        <v>160</v>
      </c>
      <c r="AO423">
        <f t="shared" si="43"/>
        <v>10</v>
      </c>
      <c r="AP423">
        <f t="shared" si="44"/>
        <v>5</v>
      </c>
      <c r="AS423" s="48">
        <f t="shared" si="4"/>
        <v>13</v>
      </c>
    </row>
    <row r="424">
      <c r="A424" s="82">
        <f t="shared" si="47"/>
        <v>43213</v>
      </c>
      <c r="C424" s="9">
        <v>5.0</v>
      </c>
      <c r="E424" s="9">
        <v>2.0</v>
      </c>
      <c r="G424" s="9" t="s">
        <v>161</v>
      </c>
      <c r="H424" s="9" t="s">
        <v>160</v>
      </c>
      <c r="J424" s="9" t="s">
        <v>160</v>
      </c>
      <c r="K424" s="9" t="s">
        <v>161</v>
      </c>
      <c r="M424" s="9" t="s">
        <v>160</v>
      </c>
      <c r="T424" s="9" t="s">
        <v>160</v>
      </c>
      <c r="Y424" s="9" t="s">
        <v>160</v>
      </c>
      <c r="AD424" s="9" t="s">
        <v>161</v>
      </c>
      <c r="AF424" s="9" t="s">
        <v>161</v>
      </c>
      <c r="AH424" s="9" t="s">
        <v>161</v>
      </c>
      <c r="AO424">
        <f t="shared" si="43"/>
        <v>10</v>
      </c>
      <c r="AP424">
        <f t="shared" si="44"/>
        <v>5</v>
      </c>
      <c r="AS424" s="48">
        <f t="shared" si="4"/>
        <v>7</v>
      </c>
    </row>
    <row r="425">
      <c r="A425" s="82">
        <f t="shared" si="47"/>
        <v>43220</v>
      </c>
      <c r="C425" s="9">
        <v>9.0</v>
      </c>
      <c r="E425" s="9">
        <v>6.0</v>
      </c>
      <c r="G425" s="9" t="s">
        <v>161</v>
      </c>
      <c r="H425" s="9" t="s">
        <v>160</v>
      </c>
      <c r="K425" s="9" t="s">
        <v>160</v>
      </c>
      <c r="V425" s="9" t="s">
        <v>161</v>
      </c>
      <c r="X425" s="9" t="s">
        <v>160</v>
      </c>
      <c r="Y425" s="9" t="s">
        <v>160</v>
      </c>
      <c r="AD425" s="9" t="s">
        <v>161</v>
      </c>
      <c r="AF425" s="9" t="s">
        <v>161</v>
      </c>
      <c r="AH425" s="9" t="s">
        <v>161</v>
      </c>
      <c r="AI425" s="9" t="s">
        <v>160</v>
      </c>
      <c r="AO425">
        <f t="shared" si="43"/>
        <v>10</v>
      </c>
      <c r="AP425">
        <f t="shared" si="44"/>
        <v>5</v>
      </c>
      <c r="AS425" s="48">
        <f t="shared" si="4"/>
        <v>15</v>
      </c>
    </row>
    <row r="426">
      <c r="A426" s="68"/>
      <c r="B426" s="79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48">
        <f t="shared" si="4"/>
        <v>0</v>
      </c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  <c r="DO426" s="54"/>
      <c r="DP426" s="54"/>
      <c r="DQ426" s="54"/>
      <c r="DR426" s="54"/>
      <c r="DS426" s="54"/>
      <c r="DT426" s="54"/>
      <c r="DU426" s="54"/>
      <c r="DV426" s="54"/>
      <c r="DW426" s="54"/>
      <c r="DX426" s="54"/>
      <c r="DY426" s="54"/>
      <c r="DZ426" s="54"/>
      <c r="EA426" s="54"/>
      <c r="EB426" s="54"/>
      <c r="EC426" s="54"/>
      <c r="ED426" s="54"/>
      <c r="EE426" s="54"/>
      <c r="EF426" s="54"/>
      <c r="EG426" s="54"/>
      <c r="EH426" s="54"/>
      <c r="EI426" s="54"/>
      <c r="EJ426" s="54"/>
      <c r="EK426" s="54"/>
      <c r="EL426" s="54"/>
      <c r="EM426" s="54"/>
      <c r="EN426" s="54"/>
      <c r="EO426" s="54"/>
      <c r="EP426" s="54"/>
      <c r="EQ426" s="54"/>
      <c r="ER426" s="54"/>
      <c r="ES426" s="54"/>
      <c r="ET426" s="54"/>
      <c r="EU426" s="54"/>
      <c r="EV426" s="54"/>
      <c r="EW426" s="54"/>
      <c r="EX426" s="54"/>
      <c r="EY426" s="54"/>
      <c r="EZ426" s="54"/>
      <c r="FA426" s="54"/>
      <c r="FB426" s="54"/>
      <c r="FC426" s="54"/>
      <c r="FD426" s="54"/>
      <c r="FE426" s="54"/>
      <c r="FF426" s="54"/>
      <c r="FG426" s="54"/>
      <c r="FH426" s="54"/>
      <c r="FI426" s="54"/>
      <c r="FJ426" s="54"/>
      <c r="FK426" s="54"/>
      <c r="FL426" s="54"/>
      <c r="FM426" s="54"/>
      <c r="FN426" s="54"/>
      <c r="FO426" s="54"/>
      <c r="FP426" s="54"/>
      <c r="FQ426" s="54"/>
      <c r="FR426" s="54"/>
      <c r="FS426" s="54"/>
      <c r="FT426" s="54"/>
      <c r="FU426" s="54"/>
      <c r="FV426" s="54"/>
      <c r="FW426" s="54"/>
      <c r="FX426" s="54"/>
      <c r="FY426" s="54"/>
      <c r="FZ426" s="54"/>
      <c r="GA426" s="54"/>
      <c r="GB426" s="54"/>
      <c r="GC426" s="54"/>
      <c r="GD426" s="54"/>
      <c r="GE426" s="54"/>
      <c r="GF426" s="54"/>
      <c r="GG426" s="54"/>
      <c r="GH426" s="54"/>
      <c r="GI426" s="54"/>
      <c r="GJ426" s="54"/>
      <c r="GK426" s="54"/>
      <c r="GL426" s="54"/>
      <c r="GM426" s="54"/>
      <c r="GN426" s="54"/>
      <c r="GO426" s="54"/>
      <c r="GP426" s="54"/>
      <c r="GQ426" s="54"/>
      <c r="GR426" s="54"/>
      <c r="GS426" s="54"/>
      <c r="GT426" s="54"/>
      <c r="GU426" s="54"/>
      <c r="GV426" s="54"/>
      <c r="GW426" s="54"/>
      <c r="GX426" s="54"/>
      <c r="GY426" s="54"/>
      <c r="GZ426" s="54"/>
      <c r="HA426" s="54"/>
      <c r="HB426" s="54"/>
      <c r="HC426" s="54"/>
      <c r="HD426" s="54"/>
      <c r="HE426" s="54"/>
      <c r="HF426" s="54"/>
      <c r="HG426" s="54"/>
      <c r="HH426" s="54"/>
      <c r="HI426" s="54"/>
      <c r="HJ426" s="54"/>
      <c r="HK426" s="54"/>
      <c r="HL426" s="54"/>
      <c r="HM426" s="54"/>
      <c r="HN426" s="54"/>
      <c r="HO426" s="54"/>
      <c r="HP426" s="54"/>
      <c r="HQ426" s="54"/>
      <c r="HR426" s="54"/>
      <c r="HS426" s="54"/>
      <c r="HT426" s="54"/>
      <c r="HU426" s="54"/>
      <c r="HV426" s="54"/>
      <c r="HW426" s="54"/>
      <c r="HX426" s="54"/>
      <c r="HY426" s="54"/>
      <c r="HZ426" s="54"/>
      <c r="IA426" s="54"/>
      <c r="IB426" s="54"/>
      <c r="IC426" s="54"/>
      <c r="ID426" s="54"/>
      <c r="IE426" s="54"/>
      <c r="IF426" s="54"/>
      <c r="IG426" s="54"/>
      <c r="IH426" s="54"/>
      <c r="II426" s="54"/>
      <c r="IJ426" s="54"/>
      <c r="IK426" s="54"/>
      <c r="IL426" s="54"/>
      <c r="IM426" s="54"/>
      <c r="IN426" s="54"/>
      <c r="IO426" s="54"/>
      <c r="IP426" s="54"/>
      <c r="IQ426" s="54"/>
      <c r="IR426" s="54"/>
      <c r="IS426" s="54"/>
      <c r="IT426" s="54"/>
      <c r="IU426" s="54"/>
      <c r="IV426" s="54"/>
      <c r="IW426" s="54"/>
      <c r="IX426" s="54"/>
      <c r="IY426" s="54"/>
      <c r="IZ426" s="54"/>
      <c r="JA426" s="54"/>
      <c r="JB426" s="54"/>
      <c r="JC426" s="54"/>
      <c r="JD426" s="54"/>
      <c r="JE426" s="54"/>
      <c r="JF426" s="54"/>
      <c r="JG426" s="54"/>
      <c r="JH426" s="54"/>
      <c r="JI426" s="54"/>
      <c r="JJ426" s="54"/>
      <c r="JK426" s="54"/>
      <c r="JL426" s="54"/>
      <c r="JM426" s="54"/>
      <c r="JN426" s="54"/>
      <c r="JO426" s="54"/>
      <c r="JP426" s="54"/>
      <c r="JQ426" s="54"/>
      <c r="JR426" s="54"/>
      <c r="JS426" s="54"/>
      <c r="JT426" s="54"/>
      <c r="JU426" s="54"/>
      <c r="JV426" s="54"/>
      <c r="JW426" s="54"/>
      <c r="JX426" s="54"/>
      <c r="JY426" s="54"/>
      <c r="JZ426" s="54"/>
      <c r="KA426" s="54"/>
      <c r="KB426" s="54"/>
      <c r="KC426" s="54"/>
      <c r="KD426" s="54"/>
      <c r="KE426" s="54"/>
      <c r="KF426" s="54"/>
      <c r="KG426" s="54"/>
      <c r="KH426" s="54"/>
      <c r="KI426" s="54"/>
      <c r="KJ426" s="54"/>
      <c r="KK426" s="54"/>
      <c r="KL426" s="54"/>
      <c r="KM426" s="54"/>
      <c r="KN426" s="54"/>
      <c r="KO426" s="54"/>
      <c r="KP426" s="54"/>
      <c r="KQ426" s="54"/>
      <c r="KR426" s="54"/>
      <c r="KS426" s="54"/>
      <c r="KT426" s="54"/>
      <c r="KU426" s="54"/>
      <c r="KV426" s="54"/>
      <c r="KW426" s="54"/>
      <c r="KX426" s="54"/>
      <c r="KY426" s="54"/>
      <c r="KZ426" s="54"/>
      <c r="LA426" s="54"/>
      <c r="LB426" s="54"/>
      <c r="LC426" s="54"/>
      <c r="LD426" s="54"/>
      <c r="LE426" s="54"/>
      <c r="LF426" s="54"/>
      <c r="LG426" s="54"/>
      <c r="LH426" s="54"/>
      <c r="LI426" s="54"/>
      <c r="LJ426" s="54"/>
      <c r="LK426" s="54"/>
      <c r="LL426" s="54"/>
      <c r="LM426" s="54"/>
      <c r="LN426" s="54"/>
      <c r="LO426" s="54"/>
      <c r="LP426" s="54"/>
      <c r="LQ426" s="54"/>
      <c r="LR426" s="54"/>
      <c r="LS426" s="54"/>
      <c r="LT426" s="54"/>
      <c r="LU426" s="54"/>
      <c r="LV426" s="54"/>
      <c r="LW426" s="54"/>
      <c r="LX426" s="54"/>
      <c r="LY426" s="54"/>
      <c r="LZ426" s="54"/>
      <c r="MA426" s="54"/>
      <c r="MB426" s="54"/>
      <c r="MC426" s="54"/>
      <c r="MD426" s="54"/>
      <c r="ME426" s="54"/>
      <c r="MF426" s="54"/>
      <c r="MG426" s="54"/>
      <c r="MH426" s="54"/>
      <c r="MI426" s="54"/>
      <c r="MJ426" s="54"/>
      <c r="MK426" s="54"/>
      <c r="ML426" s="54"/>
      <c r="MM426" s="54"/>
      <c r="MN426" s="54"/>
      <c r="MO426" s="54"/>
      <c r="MP426" s="54"/>
      <c r="MQ426" s="54"/>
      <c r="MR426" s="54"/>
      <c r="MS426" s="54"/>
      <c r="MT426" s="54"/>
      <c r="MU426" s="54"/>
      <c r="MV426" s="54"/>
      <c r="MW426" s="54"/>
      <c r="MX426" s="54"/>
      <c r="MY426" s="54"/>
      <c r="MZ426" s="54"/>
      <c r="NA426" s="54"/>
      <c r="NB426" s="54"/>
      <c r="NC426" s="54"/>
      <c r="ND426" s="54"/>
      <c r="NE426" s="54"/>
      <c r="NF426" s="54"/>
      <c r="NG426" s="54"/>
      <c r="NH426" s="54"/>
      <c r="NI426" s="54"/>
      <c r="NJ426" s="54"/>
      <c r="NK426" s="54"/>
      <c r="NL426" s="54"/>
      <c r="NM426" s="54"/>
      <c r="NN426" s="54"/>
      <c r="NO426" s="54"/>
      <c r="NP426" s="54"/>
      <c r="NQ426" s="54"/>
      <c r="NR426" s="54"/>
      <c r="NS426" s="54"/>
      <c r="NT426" s="54"/>
      <c r="NU426" s="54"/>
      <c r="NV426" s="54"/>
      <c r="NW426" s="54"/>
      <c r="NX426" s="54"/>
      <c r="NY426" s="54"/>
      <c r="NZ426" s="54"/>
      <c r="OA426" s="54"/>
      <c r="OB426" s="54"/>
      <c r="OC426" s="54"/>
      <c r="OD426" s="54"/>
      <c r="OE426" s="54"/>
      <c r="OF426" s="54"/>
      <c r="OG426" s="54"/>
      <c r="OH426" s="54"/>
      <c r="OI426" s="54"/>
      <c r="OJ426" s="54"/>
      <c r="OK426" s="54"/>
      <c r="OL426" s="54"/>
      <c r="OM426" s="54"/>
      <c r="ON426" s="54"/>
      <c r="OO426" s="54"/>
      <c r="OP426" s="54"/>
      <c r="OQ426" s="54"/>
      <c r="OR426" s="54"/>
      <c r="OS426" s="54"/>
      <c r="OT426" s="54"/>
      <c r="OU426" s="54"/>
      <c r="OV426" s="54"/>
      <c r="OW426" s="54"/>
      <c r="OX426" s="54"/>
      <c r="OY426" s="54"/>
      <c r="OZ426" s="54"/>
      <c r="PA426" s="54"/>
      <c r="PB426" s="54"/>
      <c r="PC426" s="54"/>
      <c r="PD426" s="54"/>
      <c r="PE426" s="54"/>
      <c r="PF426" s="54"/>
      <c r="PG426" s="54"/>
      <c r="PH426" s="54"/>
      <c r="PI426" s="54"/>
      <c r="PJ426" s="54"/>
      <c r="PK426" s="54"/>
      <c r="PL426" s="54"/>
      <c r="PM426" s="54"/>
      <c r="PN426" s="54"/>
      <c r="PO426" s="54"/>
      <c r="PP426" s="54"/>
      <c r="PQ426" s="54"/>
      <c r="PR426" s="54"/>
      <c r="PS426" s="54"/>
      <c r="PT426" s="54"/>
      <c r="PU426" s="54"/>
      <c r="PV426" s="54"/>
      <c r="PW426" s="54"/>
      <c r="PX426" s="54"/>
      <c r="PY426" s="54"/>
      <c r="PZ426" s="54"/>
      <c r="QA426" s="54"/>
      <c r="QB426" s="54"/>
      <c r="QC426" s="54"/>
      <c r="QD426" s="54"/>
      <c r="QE426" s="54"/>
      <c r="QF426" s="54"/>
      <c r="QG426" s="54"/>
      <c r="QH426" s="54"/>
      <c r="QI426" s="54"/>
      <c r="QJ426" s="54"/>
      <c r="QK426" s="54"/>
      <c r="QL426" s="54"/>
      <c r="QM426" s="54"/>
      <c r="QN426" s="54"/>
      <c r="QO426" s="54"/>
      <c r="QP426" s="54"/>
      <c r="QQ426" s="54"/>
      <c r="QR426" s="54"/>
      <c r="QS426" s="54"/>
      <c r="QT426" s="54"/>
      <c r="QU426" s="54"/>
      <c r="QV426" s="54"/>
      <c r="QW426" s="54"/>
      <c r="QX426" s="54"/>
      <c r="QY426" s="54"/>
      <c r="QZ426" s="54"/>
      <c r="RA426" s="54"/>
      <c r="RB426" s="54"/>
      <c r="RC426" s="54"/>
      <c r="RD426" s="54"/>
      <c r="RE426" s="54"/>
      <c r="RF426" s="54"/>
      <c r="RG426" s="54"/>
      <c r="RH426" s="54"/>
      <c r="RI426" s="54"/>
      <c r="RJ426" s="54"/>
      <c r="RK426" s="54"/>
      <c r="RL426" s="54"/>
      <c r="RM426" s="54"/>
      <c r="RN426" s="54"/>
      <c r="RO426" s="54"/>
      <c r="RP426" s="54"/>
      <c r="RQ426" s="54"/>
      <c r="RR426" s="54"/>
      <c r="RS426" s="54"/>
      <c r="RT426" s="54"/>
      <c r="RU426" s="54"/>
      <c r="RV426" s="54"/>
      <c r="RW426" s="54"/>
      <c r="RX426" s="54"/>
      <c r="RY426" s="54"/>
      <c r="RZ426" s="54"/>
      <c r="SA426" s="54"/>
      <c r="SB426" s="54"/>
      <c r="SC426" s="54"/>
      <c r="SD426" s="54"/>
      <c r="SE426" s="54"/>
      <c r="SF426" s="54"/>
      <c r="SG426" s="54"/>
      <c r="SH426" s="54"/>
      <c r="SI426" s="54"/>
      <c r="SJ426" s="54"/>
      <c r="SK426" s="54"/>
      <c r="SL426" s="54"/>
      <c r="SM426" s="54"/>
      <c r="SN426" s="54"/>
      <c r="SO426" s="54"/>
      <c r="SP426" s="54"/>
      <c r="SQ426" s="54"/>
      <c r="SR426" s="54"/>
      <c r="SS426" s="54"/>
      <c r="ST426" s="54"/>
      <c r="SU426" s="54"/>
      <c r="SV426" s="54"/>
      <c r="SW426" s="54"/>
      <c r="SX426" s="54"/>
      <c r="SY426" s="54"/>
      <c r="SZ426" s="54"/>
      <c r="TA426" s="54"/>
      <c r="TB426" s="54"/>
      <c r="TC426" s="54"/>
      <c r="TD426" s="54"/>
      <c r="TE426" s="54"/>
      <c r="TF426" s="54"/>
      <c r="TG426" s="54"/>
      <c r="TH426" s="54"/>
      <c r="TI426" s="54"/>
      <c r="TJ426" s="54"/>
      <c r="TK426" s="54"/>
      <c r="TL426" s="54"/>
      <c r="TM426" s="54"/>
      <c r="TN426" s="54"/>
      <c r="TO426" s="54"/>
      <c r="TP426" s="54"/>
      <c r="TQ426" s="54"/>
      <c r="TR426" s="54"/>
      <c r="TS426" s="54"/>
      <c r="TT426" s="54"/>
      <c r="TU426" s="54"/>
      <c r="TV426" s="54"/>
      <c r="TW426" s="54"/>
      <c r="TX426" s="54"/>
      <c r="TY426" s="54"/>
      <c r="TZ426" s="54"/>
      <c r="UA426" s="54"/>
      <c r="UB426" s="54"/>
      <c r="UC426" s="54"/>
      <c r="UD426" s="54"/>
      <c r="UE426" s="54"/>
      <c r="UF426" s="54"/>
      <c r="UG426" s="54"/>
      <c r="UH426" s="54"/>
      <c r="UI426" s="54"/>
      <c r="UJ426" s="54"/>
      <c r="UK426" s="54"/>
      <c r="UL426" s="54"/>
      <c r="UM426" s="54"/>
      <c r="UN426" s="54"/>
      <c r="UO426" s="54"/>
      <c r="UP426" s="54"/>
      <c r="UQ426" s="54"/>
      <c r="UR426" s="54"/>
      <c r="US426" s="54"/>
      <c r="UT426" s="54"/>
      <c r="UU426" s="54"/>
      <c r="UV426" s="54"/>
      <c r="UW426" s="54"/>
      <c r="UX426" s="54"/>
      <c r="UY426" s="54"/>
      <c r="UZ426" s="54"/>
      <c r="VA426" s="54"/>
      <c r="VB426" s="54"/>
      <c r="VC426" s="54"/>
      <c r="VD426" s="54"/>
      <c r="VE426" s="54"/>
      <c r="VF426" s="54"/>
      <c r="VG426" s="54"/>
      <c r="VH426" s="54"/>
      <c r="VI426" s="54"/>
      <c r="VJ426" s="54"/>
      <c r="VK426" s="54"/>
      <c r="VL426" s="54"/>
      <c r="VM426" s="54"/>
      <c r="VN426" s="54"/>
      <c r="VO426" s="54"/>
      <c r="VP426" s="54"/>
      <c r="VQ426" s="54"/>
      <c r="VR426" s="54"/>
      <c r="VS426" s="54"/>
      <c r="VT426" s="54"/>
      <c r="VU426" s="54"/>
      <c r="VV426" s="54"/>
      <c r="VW426" s="54"/>
      <c r="VX426" s="54"/>
      <c r="VY426" s="54"/>
      <c r="VZ426" s="54"/>
      <c r="WA426" s="54"/>
      <c r="WB426" s="54"/>
      <c r="WC426" s="54"/>
      <c r="WD426" s="54"/>
      <c r="WE426" s="54"/>
      <c r="WF426" s="54"/>
      <c r="WG426" s="54"/>
      <c r="WH426" s="54"/>
      <c r="WI426" s="54"/>
      <c r="WJ426" s="54"/>
      <c r="WK426" s="54"/>
      <c r="WL426" s="54"/>
      <c r="WM426" s="54"/>
      <c r="WN426" s="54"/>
      <c r="WO426" s="54"/>
      <c r="WP426" s="54"/>
      <c r="WQ426" s="54"/>
      <c r="WR426" s="54"/>
      <c r="WS426" s="54"/>
      <c r="WT426" s="54"/>
      <c r="WU426" s="54"/>
      <c r="WV426" s="54"/>
      <c r="WW426" s="54"/>
      <c r="WX426" s="54"/>
      <c r="WY426" s="54"/>
      <c r="WZ426" s="54"/>
      <c r="XA426" s="54"/>
      <c r="XB426" s="54"/>
      <c r="XC426" s="54"/>
      <c r="XD426" s="54"/>
      <c r="XE426" s="54"/>
      <c r="XF426" s="54"/>
      <c r="XG426" s="54"/>
      <c r="XH426" s="54"/>
      <c r="XI426" s="54"/>
      <c r="XJ426" s="54"/>
      <c r="XK426" s="54"/>
      <c r="XL426" s="54"/>
      <c r="XM426" s="54"/>
      <c r="XN426" s="54"/>
      <c r="XO426" s="54"/>
      <c r="XP426" s="54"/>
      <c r="XQ426" s="54"/>
      <c r="XR426" s="54"/>
      <c r="XS426" s="54"/>
      <c r="XT426" s="54"/>
      <c r="XU426" s="54"/>
      <c r="XV426" s="54"/>
      <c r="XW426" s="54"/>
      <c r="XX426" s="54"/>
      <c r="XY426" s="54"/>
      <c r="XZ426" s="54"/>
      <c r="YA426" s="54"/>
      <c r="YB426" s="54"/>
      <c r="YC426" s="54"/>
      <c r="YD426" s="54"/>
      <c r="YE426" s="54"/>
      <c r="YF426" s="54"/>
      <c r="YG426" s="54"/>
      <c r="YH426" s="54"/>
      <c r="YI426" s="54"/>
      <c r="YJ426" s="54"/>
      <c r="YK426" s="54"/>
      <c r="YL426" s="54"/>
      <c r="YM426" s="54"/>
      <c r="YN426" s="54"/>
      <c r="YO426" s="54"/>
      <c r="YP426" s="54"/>
      <c r="YQ426" s="54"/>
      <c r="YR426" s="54"/>
      <c r="YS426" s="54"/>
      <c r="YT426" s="54"/>
      <c r="YU426" s="54"/>
      <c r="YV426" s="54"/>
      <c r="YW426" s="54"/>
      <c r="YX426" s="54"/>
      <c r="YY426" s="54"/>
      <c r="YZ426" s="54"/>
      <c r="ZA426" s="54"/>
      <c r="ZB426" s="54"/>
      <c r="ZC426" s="54"/>
      <c r="ZD426" s="54"/>
      <c r="ZE426" s="54"/>
      <c r="ZF426" s="54"/>
      <c r="ZG426" s="54"/>
      <c r="ZH426" s="54"/>
      <c r="ZI426" s="54"/>
      <c r="ZJ426" s="54"/>
      <c r="ZK426" s="54"/>
      <c r="ZL426" s="54"/>
      <c r="ZM426" s="54"/>
      <c r="ZN426" s="54"/>
      <c r="ZO426" s="54"/>
      <c r="ZP426" s="54"/>
      <c r="ZQ426" s="54"/>
      <c r="ZR426" s="54"/>
      <c r="ZS426" s="54"/>
      <c r="ZT426" s="54"/>
      <c r="ZU426" s="54"/>
      <c r="ZV426" s="54"/>
      <c r="ZW426" s="54"/>
      <c r="ZX426" s="54"/>
      <c r="ZY426" s="54"/>
      <c r="ZZ426" s="54"/>
      <c r="AAA426" s="54"/>
      <c r="AAB426" s="54"/>
      <c r="AAC426" s="54"/>
      <c r="AAD426" s="54"/>
      <c r="AAE426" s="54"/>
      <c r="AAF426" s="54"/>
      <c r="AAG426" s="54"/>
      <c r="AAH426" s="54"/>
      <c r="AAI426" s="54"/>
      <c r="AAJ426" s="54"/>
      <c r="AAK426" s="54"/>
      <c r="AAL426" s="54"/>
      <c r="AAM426" s="54"/>
      <c r="AAN426" s="54"/>
      <c r="AAO426" s="54"/>
      <c r="AAP426" s="54"/>
      <c r="AAQ426" s="54"/>
      <c r="AAR426" s="54"/>
      <c r="AAS426" s="54"/>
      <c r="AAT426" s="54"/>
      <c r="AAU426" s="54"/>
      <c r="AAV426" s="54"/>
      <c r="AAW426" s="54"/>
      <c r="AAX426" s="54"/>
      <c r="AAY426" s="54"/>
      <c r="AAZ426" s="54"/>
      <c r="ABA426" s="54"/>
      <c r="ABB426" s="54"/>
      <c r="ABC426" s="54"/>
      <c r="ABD426" s="54"/>
      <c r="ABE426" s="54"/>
      <c r="ABF426" s="54"/>
      <c r="ABG426" s="54"/>
      <c r="ABH426" s="54"/>
      <c r="ABI426" s="54"/>
      <c r="ABJ426" s="54"/>
      <c r="ABK426" s="54"/>
      <c r="ABL426" s="54"/>
      <c r="ABM426" s="54"/>
      <c r="ABN426" s="54"/>
      <c r="ABO426" s="54"/>
      <c r="ABP426" s="54"/>
      <c r="ABQ426" s="54"/>
      <c r="ABR426" s="54"/>
      <c r="ABS426" s="54"/>
      <c r="ABT426" s="54"/>
      <c r="ABU426" s="54"/>
      <c r="ABV426" s="54"/>
      <c r="ABW426" s="54"/>
      <c r="ABX426" s="54"/>
      <c r="ABY426" s="54"/>
      <c r="ABZ426" s="54"/>
      <c r="ACA426" s="54"/>
      <c r="ACB426" s="54"/>
      <c r="ACC426" s="54"/>
      <c r="ACD426" s="54"/>
      <c r="ACE426" s="54"/>
      <c r="ACF426" s="54"/>
      <c r="ACG426" s="54"/>
      <c r="ACH426" s="54"/>
      <c r="ACI426" s="54"/>
      <c r="ACJ426" s="54"/>
      <c r="ACK426" s="54"/>
      <c r="ACL426" s="54"/>
      <c r="ACM426" s="54"/>
      <c r="ACN426" s="54"/>
      <c r="ACO426" s="54"/>
      <c r="ACP426" s="54"/>
      <c r="ACQ426" s="54"/>
      <c r="ACR426" s="54"/>
      <c r="ACS426" s="54"/>
      <c r="ACT426" s="54"/>
      <c r="ACU426" s="54"/>
      <c r="ACV426" s="54"/>
      <c r="ACW426" s="54"/>
      <c r="ACX426" s="54"/>
      <c r="ACY426" s="54"/>
      <c r="ACZ426" s="54"/>
      <c r="ADA426" s="54"/>
      <c r="ADB426" s="54"/>
      <c r="ADC426" s="54"/>
      <c r="ADD426" s="54"/>
      <c r="ADE426" s="54"/>
      <c r="ADF426" s="54"/>
      <c r="ADG426" s="54"/>
      <c r="ADH426" s="54"/>
      <c r="ADI426" s="54"/>
      <c r="ADJ426" s="54"/>
      <c r="ADK426" s="54"/>
      <c r="ADL426" s="54"/>
      <c r="ADM426" s="54"/>
      <c r="ADN426" s="54"/>
      <c r="ADO426" s="54"/>
      <c r="ADP426" s="54"/>
      <c r="ADQ426" s="54"/>
      <c r="ADR426" s="54"/>
      <c r="ADS426" s="54"/>
      <c r="ADT426" s="54"/>
      <c r="ADU426" s="54"/>
      <c r="ADV426" s="54"/>
      <c r="ADW426" s="54"/>
      <c r="ADX426" s="54"/>
      <c r="ADY426" s="54"/>
      <c r="ADZ426" s="54"/>
      <c r="AEA426" s="54"/>
      <c r="AEB426" s="54"/>
      <c r="AEC426" s="54"/>
      <c r="AED426" s="54"/>
      <c r="AEE426" s="54"/>
      <c r="AEF426" s="54"/>
      <c r="AEG426" s="54"/>
      <c r="AEH426" s="54"/>
      <c r="AEI426" s="54"/>
      <c r="AEJ426" s="54"/>
      <c r="AEK426" s="54"/>
      <c r="AEL426" s="54"/>
      <c r="AEM426" s="54"/>
      <c r="AEN426" s="54"/>
      <c r="AEO426" s="54"/>
      <c r="AEP426" s="54"/>
      <c r="AEQ426" s="54"/>
      <c r="AER426" s="54"/>
      <c r="AES426" s="54"/>
      <c r="AET426" s="54"/>
      <c r="AEU426" s="54"/>
      <c r="AEV426" s="54"/>
      <c r="AEW426" s="54"/>
      <c r="AEX426" s="54"/>
      <c r="AEY426" s="54"/>
      <c r="AEZ426" s="54"/>
      <c r="AFA426" s="54"/>
      <c r="AFB426" s="54"/>
      <c r="AFC426" s="54"/>
      <c r="AFD426" s="54"/>
      <c r="AFE426" s="54"/>
      <c r="AFF426" s="54"/>
      <c r="AFG426" s="54"/>
      <c r="AFH426" s="54"/>
      <c r="AFI426" s="54"/>
      <c r="AFJ426" s="54"/>
      <c r="AFK426" s="54"/>
      <c r="AFL426" s="54"/>
      <c r="AFM426" s="54"/>
      <c r="AFN426" s="54"/>
      <c r="AFO426" s="54"/>
      <c r="AFP426" s="54"/>
      <c r="AFQ426" s="54"/>
      <c r="AFR426" s="54"/>
      <c r="AFS426" s="54"/>
      <c r="AFT426" s="54"/>
      <c r="AFU426" s="54"/>
      <c r="AFV426" s="54"/>
      <c r="AFW426" s="54"/>
      <c r="AFX426" s="54"/>
      <c r="AFY426" s="54"/>
      <c r="AFZ426" s="54"/>
      <c r="AGA426" s="54"/>
      <c r="AGB426" s="54"/>
      <c r="AGC426" s="54"/>
      <c r="AGD426" s="54"/>
      <c r="AGE426" s="54"/>
      <c r="AGF426" s="54"/>
      <c r="AGG426" s="54"/>
      <c r="AGH426" s="54"/>
      <c r="AGI426" s="54"/>
      <c r="AGJ426" s="54"/>
      <c r="AGK426" s="54"/>
      <c r="AGL426" s="54"/>
      <c r="AGM426" s="54"/>
      <c r="AGN426" s="54"/>
      <c r="AGO426" s="54"/>
      <c r="AGP426" s="54"/>
      <c r="AGQ426" s="54"/>
      <c r="AGR426" s="54"/>
      <c r="AGS426" s="54"/>
      <c r="AGT426" s="54"/>
      <c r="AGU426" s="54"/>
      <c r="AGV426" s="54"/>
      <c r="AGW426" s="54"/>
      <c r="AGX426" s="54"/>
      <c r="AGY426" s="54"/>
      <c r="AGZ426" s="54"/>
      <c r="AHA426" s="54"/>
      <c r="AHB426" s="54"/>
      <c r="AHC426" s="54"/>
      <c r="AHD426" s="54"/>
      <c r="AHE426" s="54"/>
      <c r="AHF426" s="54"/>
      <c r="AHG426" s="54"/>
      <c r="AHH426" s="54"/>
      <c r="AHI426" s="54"/>
      <c r="AHJ426" s="54"/>
      <c r="AHK426" s="54"/>
      <c r="AHL426" s="54"/>
      <c r="AHM426" s="54"/>
      <c r="AHN426" s="54"/>
      <c r="AHO426" s="54"/>
      <c r="AHP426" s="54"/>
      <c r="AHQ426" s="54"/>
      <c r="AHR426" s="54"/>
      <c r="AHS426" s="54"/>
      <c r="AHT426" s="54"/>
      <c r="AHU426" s="54"/>
      <c r="AHV426" s="54"/>
      <c r="AHW426" s="54"/>
      <c r="AHX426" s="54"/>
      <c r="AHY426" s="54"/>
      <c r="AHZ426" s="54"/>
      <c r="AIA426" s="54"/>
      <c r="AIB426" s="54"/>
      <c r="AIC426" s="54"/>
      <c r="AID426" s="54"/>
      <c r="AIE426" s="54"/>
      <c r="AIF426" s="54"/>
      <c r="AIG426" s="54"/>
      <c r="AIH426" s="54"/>
      <c r="AII426" s="54"/>
      <c r="AIJ426" s="54"/>
      <c r="AIK426" s="54"/>
      <c r="AIL426" s="54"/>
      <c r="AIM426" s="54"/>
      <c r="AIN426" s="54"/>
      <c r="AIO426" s="54"/>
      <c r="AIP426" s="54"/>
      <c r="AIQ426" s="54"/>
      <c r="AIR426" s="54"/>
      <c r="AIS426" s="54"/>
      <c r="AIT426" s="54"/>
      <c r="AIU426" s="54"/>
      <c r="AIV426" s="54"/>
      <c r="AIW426" s="54"/>
      <c r="AIX426" s="54"/>
      <c r="AIY426" s="54"/>
      <c r="AIZ426" s="54"/>
      <c r="AJA426" s="54"/>
      <c r="AJB426" s="54"/>
      <c r="AJC426" s="54"/>
      <c r="AJD426" s="54"/>
      <c r="AJE426" s="54"/>
      <c r="AJF426" s="54"/>
      <c r="AJG426" s="54"/>
      <c r="AJH426" s="54"/>
      <c r="AJI426" s="54"/>
      <c r="AJJ426" s="54"/>
      <c r="AJK426" s="54"/>
      <c r="AJL426" s="54"/>
      <c r="AJM426" s="54"/>
      <c r="AJN426" s="54"/>
      <c r="AJO426" s="54"/>
      <c r="AJP426" s="54"/>
      <c r="AJQ426" s="54"/>
      <c r="AJR426" s="54"/>
      <c r="AJS426" s="54"/>
      <c r="AJT426" s="54"/>
      <c r="AJU426" s="54"/>
      <c r="AJV426" s="54"/>
      <c r="AJW426" s="54"/>
      <c r="AJX426" s="54"/>
      <c r="AJY426" s="54"/>
      <c r="AJZ426" s="54"/>
      <c r="AKA426" s="54"/>
      <c r="AKB426" s="54"/>
      <c r="AKC426" s="54"/>
      <c r="AKD426" s="54"/>
      <c r="AKE426" s="54"/>
      <c r="AKF426" s="54"/>
      <c r="AKG426" s="54"/>
      <c r="AKH426" s="54"/>
      <c r="AKI426" s="54"/>
      <c r="AKJ426" s="54"/>
      <c r="AKK426" s="54"/>
      <c r="AKL426" s="54"/>
      <c r="AKM426" s="54"/>
      <c r="AKN426" s="54"/>
      <c r="AKO426" s="54"/>
      <c r="AKP426" s="54"/>
      <c r="AKQ426" s="54"/>
      <c r="AKR426" s="54"/>
      <c r="AKS426" s="54"/>
      <c r="AKT426" s="54"/>
      <c r="AKU426" s="54"/>
      <c r="AKV426" s="54"/>
      <c r="AKW426" s="54"/>
      <c r="AKX426" s="54"/>
      <c r="AKY426" s="54"/>
      <c r="AKZ426" s="54"/>
      <c r="ALA426" s="54"/>
      <c r="ALB426" s="54"/>
      <c r="ALC426" s="54"/>
      <c r="ALD426" s="54"/>
      <c r="ALE426" s="54"/>
      <c r="ALF426" s="54"/>
      <c r="ALG426" s="54"/>
      <c r="ALH426" s="54"/>
      <c r="ALI426" s="54"/>
      <c r="ALJ426" s="54"/>
      <c r="ALK426" s="54"/>
      <c r="ALL426" s="54"/>
      <c r="ALM426" s="54"/>
      <c r="ALN426" s="54"/>
      <c r="ALO426" s="54"/>
      <c r="ALP426" s="54"/>
      <c r="ALQ426" s="54"/>
    </row>
    <row r="427">
      <c r="A427" s="75">
        <v>43227.0</v>
      </c>
      <c r="B427" s="46" t="s">
        <v>74</v>
      </c>
      <c r="C427" s="9">
        <v>9.0</v>
      </c>
      <c r="E427" s="9">
        <v>8.0</v>
      </c>
      <c r="G427" s="9" t="s">
        <v>160</v>
      </c>
      <c r="H427" s="9" t="s">
        <v>161</v>
      </c>
      <c r="J427" s="9" t="s">
        <v>161</v>
      </c>
      <c r="K427" s="9" t="s">
        <v>160</v>
      </c>
      <c r="T427" s="9" t="s">
        <v>161</v>
      </c>
      <c r="V427" s="9" t="s">
        <v>161</v>
      </c>
      <c r="X427" s="9" t="s">
        <v>160</v>
      </c>
      <c r="AD427" s="9" t="s">
        <v>160</v>
      </c>
      <c r="AH427" s="9" t="s">
        <v>160</v>
      </c>
      <c r="AK427" s="9" t="s">
        <v>161</v>
      </c>
      <c r="AO427">
        <f t="shared" ref="AO427:AO447" si="48">COUNTA(G427:AN427)</f>
        <v>10</v>
      </c>
      <c r="AP427">
        <f t="shared" ref="AP427:AP447" si="49">(COUNTIF(G427:AN427,"V"))</f>
        <v>5</v>
      </c>
      <c r="AS427" s="48">
        <f t="shared" si="4"/>
        <v>17</v>
      </c>
    </row>
    <row r="428">
      <c r="A428" s="76">
        <f t="shared" ref="A428:A447" si="50">A427+7</f>
        <v>43234</v>
      </c>
      <c r="C428" s="9">
        <v>7.0</v>
      </c>
      <c r="E428" s="9">
        <v>4.0</v>
      </c>
      <c r="G428" s="9" t="s">
        <v>160</v>
      </c>
      <c r="H428" s="9" t="s">
        <v>161</v>
      </c>
      <c r="J428" s="9" t="s">
        <v>161</v>
      </c>
      <c r="M428" s="9" t="s">
        <v>161</v>
      </c>
      <c r="V428" s="9" t="s">
        <v>160</v>
      </c>
      <c r="X428" s="9" t="s">
        <v>160</v>
      </c>
      <c r="Y428" s="9" t="s">
        <v>161</v>
      </c>
      <c r="AD428" s="9" t="s">
        <v>161</v>
      </c>
      <c r="AH428" s="9" t="s">
        <v>160</v>
      </c>
      <c r="AJ428" s="9" t="s">
        <v>160</v>
      </c>
      <c r="AO428">
        <f t="shared" si="48"/>
        <v>10</v>
      </c>
      <c r="AP428">
        <f t="shared" si="49"/>
        <v>5</v>
      </c>
      <c r="AS428" s="48">
        <f t="shared" si="4"/>
        <v>11</v>
      </c>
    </row>
    <row r="429">
      <c r="A429" s="76">
        <f t="shared" si="50"/>
        <v>43241</v>
      </c>
      <c r="C429" s="9">
        <v>7.0</v>
      </c>
      <c r="E429" s="9">
        <v>4.0</v>
      </c>
      <c r="G429" s="9" t="s">
        <v>160</v>
      </c>
      <c r="H429" s="9" t="s">
        <v>161</v>
      </c>
      <c r="J429" s="9" t="s">
        <v>160</v>
      </c>
      <c r="K429" s="9" t="s">
        <v>160</v>
      </c>
      <c r="T429" s="9" t="s">
        <v>160</v>
      </c>
      <c r="V429" s="9" t="s">
        <v>161</v>
      </c>
      <c r="X429" s="9" t="s">
        <v>160</v>
      </c>
      <c r="Y429" s="9" t="s">
        <v>161</v>
      </c>
      <c r="AF429" s="9" t="s">
        <v>161</v>
      </c>
      <c r="AI429" s="9" t="s">
        <v>161</v>
      </c>
      <c r="AO429">
        <f t="shared" si="48"/>
        <v>10</v>
      </c>
      <c r="AP429">
        <f t="shared" si="49"/>
        <v>5</v>
      </c>
      <c r="AS429" s="48">
        <f t="shared" si="4"/>
        <v>11</v>
      </c>
    </row>
    <row r="430">
      <c r="A430" s="76">
        <f t="shared" si="50"/>
        <v>43248</v>
      </c>
      <c r="C430" s="9">
        <v>13.0</v>
      </c>
      <c r="E430" s="9">
        <v>8.0</v>
      </c>
      <c r="G430" s="9" t="s">
        <v>160</v>
      </c>
      <c r="H430" s="9" t="s">
        <v>160</v>
      </c>
      <c r="K430" s="9" t="s">
        <v>161</v>
      </c>
      <c r="M430" s="9" t="s">
        <v>161</v>
      </c>
      <c r="T430" s="9" t="s">
        <v>161</v>
      </c>
      <c r="X430" s="9" t="s">
        <v>161</v>
      </c>
      <c r="Y430" s="9" t="s">
        <v>161</v>
      </c>
      <c r="AD430" s="9" t="s">
        <v>160</v>
      </c>
      <c r="AH430" s="9" t="s">
        <v>160</v>
      </c>
      <c r="AI430" s="9" t="s">
        <v>160</v>
      </c>
      <c r="AO430">
        <f t="shared" si="48"/>
        <v>10</v>
      </c>
      <c r="AP430">
        <f t="shared" si="49"/>
        <v>5</v>
      </c>
      <c r="AS430" s="48">
        <f t="shared" si="4"/>
        <v>21</v>
      </c>
    </row>
    <row r="431">
      <c r="A431" s="76">
        <f t="shared" si="50"/>
        <v>43255</v>
      </c>
      <c r="C431" s="9">
        <v>7.0</v>
      </c>
      <c r="E431" s="9">
        <v>4.0</v>
      </c>
      <c r="H431" s="9" t="s">
        <v>160</v>
      </c>
      <c r="J431" s="9" t="s">
        <v>161</v>
      </c>
      <c r="K431" s="9" t="s">
        <v>160</v>
      </c>
      <c r="T431" s="9" t="s">
        <v>161</v>
      </c>
      <c r="V431" s="9" t="s">
        <v>160</v>
      </c>
      <c r="X431" s="9" t="s">
        <v>161</v>
      </c>
      <c r="Y431" s="9" t="s">
        <v>161</v>
      </c>
      <c r="AD431" s="9" t="s">
        <v>161</v>
      </c>
      <c r="AH431" s="9" t="s">
        <v>160</v>
      </c>
      <c r="AI431" s="9" t="s">
        <v>160</v>
      </c>
      <c r="AO431">
        <f t="shared" si="48"/>
        <v>10</v>
      </c>
      <c r="AP431">
        <f t="shared" si="49"/>
        <v>5</v>
      </c>
      <c r="AS431" s="48">
        <f t="shared" si="4"/>
        <v>11</v>
      </c>
    </row>
    <row r="432">
      <c r="A432" s="76">
        <f t="shared" si="50"/>
        <v>43262</v>
      </c>
      <c r="C432" s="9">
        <v>6.0</v>
      </c>
      <c r="E432" s="9">
        <v>5.0</v>
      </c>
      <c r="G432" s="9" t="s">
        <v>161</v>
      </c>
      <c r="H432" s="9" t="s">
        <v>161</v>
      </c>
      <c r="K432" s="9" t="s">
        <v>161</v>
      </c>
      <c r="T432" s="9" t="s">
        <v>160</v>
      </c>
      <c r="X432" s="9" t="s">
        <v>160</v>
      </c>
      <c r="Y432" s="9" t="s">
        <v>160</v>
      </c>
      <c r="AD432" s="9" t="s">
        <v>160</v>
      </c>
      <c r="AF432" s="9" t="s">
        <v>160</v>
      </c>
      <c r="AH432" s="9" t="s">
        <v>161</v>
      </c>
      <c r="AI432" s="9" t="s">
        <v>161</v>
      </c>
      <c r="AO432">
        <f t="shared" si="48"/>
        <v>10</v>
      </c>
      <c r="AP432">
        <f t="shared" si="49"/>
        <v>5</v>
      </c>
      <c r="AS432" s="48">
        <f t="shared" si="4"/>
        <v>11</v>
      </c>
    </row>
    <row r="433">
      <c r="A433" s="76">
        <f t="shared" si="50"/>
        <v>43269</v>
      </c>
      <c r="C433" s="9">
        <v>6.0</v>
      </c>
      <c r="E433" s="9">
        <v>5.0</v>
      </c>
      <c r="H433" s="9" t="s">
        <v>160</v>
      </c>
      <c r="K433" s="9" t="s">
        <v>161</v>
      </c>
      <c r="T433" s="9" t="s">
        <v>160</v>
      </c>
      <c r="V433" s="9" t="s">
        <v>160</v>
      </c>
      <c r="X433" s="9" t="s">
        <v>161</v>
      </c>
      <c r="Y433" s="9" t="s">
        <v>160</v>
      </c>
      <c r="AD433" s="9" t="s">
        <v>161</v>
      </c>
      <c r="AH433" s="9" t="s">
        <v>161</v>
      </c>
      <c r="AK433" s="9" t="s">
        <v>160</v>
      </c>
      <c r="AL433" s="9" t="s">
        <v>161</v>
      </c>
      <c r="AO433">
        <f t="shared" si="48"/>
        <v>10</v>
      </c>
      <c r="AP433">
        <f t="shared" si="49"/>
        <v>5</v>
      </c>
      <c r="AS433" s="48">
        <f t="shared" si="4"/>
        <v>11</v>
      </c>
    </row>
    <row r="434">
      <c r="A434" s="76">
        <f t="shared" si="50"/>
        <v>43276</v>
      </c>
      <c r="C434" s="9">
        <v>6.0</v>
      </c>
      <c r="E434" s="9">
        <v>2.0</v>
      </c>
      <c r="H434" s="9" t="s">
        <v>160</v>
      </c>
      <c r="J434" s="9" t="s">
        <v>160</v>
      </c>
      <c r="K434" s="9" t="s">
        <v>160</v>
      </c>
      <c r="T434" s="9" t="s">
        <v>161</v>
      </c>
      <c r="V434" s="9" t="s">
        <v>160</v>
      </c>
      <c r="X434" s="9" t="s">
        <v>160</v>
      </c>
      <c r="Y434" s="9" t="s">
        <v>161</v>
      </c>
      <c r="AD434" s="9" t="s">
        <v>161</v>
      </c>
      <c r="AH434" s="9" t="s">
        <v>161</v>
      </c>
      <c r="AI434" s="9" t="s">
        <v>161</v>
      </c>
      <c r="AO434">
        <f t="shared" si="48"/>
        <v>10</v>
      </c>
      <c r="AP434">
        <f t="shared" si="49"/>
        <v>5</v>
      </c>
      <c r="AS434" s="48">
        <f t="shared" si="4"/>
        <v>8</v>
      </c>
    </row>
    <row r="435">
      <c r="A435" s="76">
        <f t="shared" si="50"/>
        <v>43283</v>
      </c>
      <c r="C435" s="9">
        <v>6.0</v>
      </c>
      <c r="E435" s="9">
        <v>5.0</v>
      </c>
      <c r="G435" s="9" t="s">
        <v>160</v>
      </c>
      <c r="H435" s="9" t="s">
        <v>161</v>
      </c>
      <c r="J435" s="9" t="s">
        <v>161</v>
      </c>
      <c r="K435" s="9" t="s">
        <v>161</v>
      </c>
      <c r="V435" s="9" t="s">
        <v>161</v>
      </c>
      <c r="X435" s="9" t="s">
        <v>160</v>
      </c>
      <c r="Y435" s="9" t="s">
        <v>160</v>
      </c>
      <c r="AD435" s="9" t="s">
        <v>160</v>
      </c>
      <c r="AH435" s="9" t="s">
        <v>160</v>
      </c>
      <c r="AJ435" s="9" t="s">
        <v>161</v>
      </c>
      <c r="AO435">
        <f t="shared" si="48"/>
        <v>10</v>
      </c>
      <c r="AP435">
        <f t="shared" si="49"/>
        <v>5</v>
      </c>
      <c r="AS435" s="48">
        <f t="shared" si="4"/>
        <v>11</v>
      </c>
    </row>
    <row r="436">
      <c r="A436" s="76">
        <f t="shared" si="50"/>
        <v>43290</v>
      </c>
      <c r="C436" s="9">
        <v>7.0</v>
      </c>
      <c r="E436" s="9">
        <v>6.0</v>
      </c>
      <c r="G436" s="9" t="s">
        <v>161</v>
      </c>
      <c r="H436" s="9" t="s">
        <v>161</v>
      </c>
      <c r="J436" s="9" t="s">
        <v>160</v>
      </c>
      <c r="K436" s="9" t="s">
        <v>161</v>
      </c>
      <c r="V436" s="9" t="s">
        <v>160</v>
      </c>
      <c r="X436" s="9" t="s">
        <v>160</v>
      </c>
      <c r="Y436" s="9" t="s">
        <v>160</v>
      </c>
      <c r="AD436" s="9" t="s">
        <v>161</v>
      </c>
      <c r="AF436" s="9" t="s">
        <v>160</v>
      </c>
      <c r="AH436" s="9" t="s">
        <v>161</v>
      </c>
      <c r="AO436">
        <f t="shared" si="48"/>
        <v>10</v>
      </c>
      <c r="AP436">
        <f t="shared" si="49"/>
        <v>5</v>
      </c>
      <c r="AS436" s="48">
        <f t="shared" si="4"/>
        <v>13</v>
      </c>
    </row>
    <row r="437">
      <c r="A437" s="76">
        <f t="shared" si="50"/>
        <v>43297</v>
      </c>
      <c r="C437" s="9">
        <v>11.0</v>
      </c>
      <c r="E437" s="9">
        <v>9.0</v>
      </c>
      <c r="G437" s="9" t="s">
        <v>160</v>
      </c>
      <c r="H437" s="9" t="s">
        <v>161</v>
      </c>
      <c r="K437" s="9" t="s">
        <v>161</v>
      </c>
      <c r="N437" s="9" t="s">
        <v>160</v>
      </c>
      <c r="X437" s="9" t="s">
        <v>161</v>
      </c>
      <c r="Y437" s="9" t="s">
        <v>160</v>
      </c>
      <c r="AD437" s="9" t="s">
        <v>160</v>
      </c>
      <c r="AH437" s="9" t="s">
        <v>160</v>
      </c>
      <c r="AI437" s="9" t="s">
        <v>161</v>
      </c>
      <c r="AJ437" s="9" t="s">
        <v>161</v>
      </c>
      <c r="AO437">
        <f t="shared" si="48"/>
        <v>10</v>
      </c>
      <c r="AP437">
        <f t="shared" si="49"/>
        <v>5</v>
      </c>
      <c r="AS437" s="48">
        <f t="shared" si="4"/>
        <v>20</v>
      </c>
    </row>
    <row r="438">
      <c r="A438" s="76">
        <f t="shared" si="50"/>
        <v>43304</v>
      </c>
      <c r="C438" s="9">
        <v>5.0</v>
      </c>
      <c r="E438" s="9">
        <v>5.0</v>
      </c>
      <c r="H438" s="9" t="s">
        <v>162</v>
      </c>
      <c r="I438" s="9" t="s">
        <v>162</v>
      </c>
      <c r="J438" s="9" t="s">
        <v>162</v>
      </c>
      <c r="V438" s="9" t="s">
        <v>162</v>
      </c>
      <c r="X438" s="9" t="s">
        <v>162</v>
      </c>
      <c r="AE438" s="9" t="s">
        <v>162</v>
      </c>
      <c r="AH438" s="9" t="s">
        <v>162</v>
      </c>
      <c r="AI438" s="9" t="s">
        <v>162</v>
      </c>
      <c r="AJ438" s="9" t="s">
        <v>162</v>
      </c>
      <c r="AK438" s="9" t="s">
        <v>162</v>
      </c>
      <c r="AO438">
        <f t="shared" si="48"/>
        <v>10</v>
      </c>
      <c r="AP438">
        <f t="shared" si="49"/>
        <v>0</v>
      </c>
      <c r="AS438" s="48">
        <f t="shared" si="4"/>
        <v>10</v>
      </c>
    </row>
    <row r="439">
      <c r="A439" s="76">
        <f t="shared" si="50"/>
        <v>43311</v>
      </c>
      <c r="C439" s="9">
        <v>3.0</v>
      </c>
      <c r="E439" s="9">
        <v>3.0</v>
      </c>
      <c r="H439" s="9" t="s">
        <v>162</v>
      </c>
      <c r="J439" s="9" t="s">
        <v>162</v>
      </c>
      <c r="K439" s="9" t="s">
        <v>162</v>
      </c>
      <c r="V439" s="9" t="s">
        <v>162</v>
      </c>
      <c r="X439" s="9" t="s">
        <v>162</v>
      </c>
      <c r="Y439" s="9" t="s">
        <v>162</v>
      </c>
      <c r="AF439" s="9" t="s">
        <v>162</v>
      </c>
      <c r="AH439" s="9" t="s">
        <v>162</v>
      </c>
      <c r="AI439" s="9" t="s">
        <v>162</v>
      </c>
      <c r="AJ439" s="9" t="s">
        <v>162</v>
      </c>
      <c r="AO439">
        <f t="shared" si="48"/>
        <v>10</v>
      </c>
      <c r="AP439">
        <f t="shared" si="49"/>
        <v>0</v>
      </c>
      <c r="AS439" s="48">
        <f t="shared" si="4"/>
        <v>6</v>
      </c>
    </row>
    <row r="440">
      <c r="A440" s="76">
        <f t="shared" si="50"/>
        <v>43318</v>
      </c>
      <c r="C440" s="9">
        <v>8.0</v>
      </c>
      <c r="E440" s="9">
        <v>6.0</v>
      </c>
      <c r="H440" s="9" t="s">
        <v>160</v>
      </c>
      <c r="J440" s="9" t="s">
        <v>161</v>
      </c>
      <c r="K440" s="9" t="s">
        <v>160</v>
      </c>
      <c r="N440" s="9" t="s">
        <v>161</v>
      </c>
      <c r="P440" s="9" t="s">
        <v>160</v>
      </c>
      <c r="T440" s="9" t="s">
        <v>161</v>
      </c>
      <c r="V440" s="9" t="s">
        <v>161</v>
      </c>
      <c r="Y440" s="9" t="s">
        <v>161</v>
      </c>
      <c r="AD440" s="9" t="s">
        <v>160</v>
      </c>
      <c r="AJ440" s="9" t="s">
        <v>160</v>
      </c>
      <c r="AO440">
        <f t="shared" si="48"/>
        <v>10</v>
      </c>
      <c r="AP440">
        <f t="shared" si="49"/>
        <v>5</v>
      </c>
      <c r="AS440" s="48">
        <f t="shared" si="4"/>
        <v>14</v>
      </c>
    </row>
    <row r="441">
      <c r="A441" s="76">
        <f t="shared" si="50"/>
        <v>43325</v>
      </c>
      <c r="C441" s="9">
        <v>7.0</v>
      </c>
      <c r="E441" s="9">
        <v>4.0</v>
      </c>
      <c r="G441" s="9" t="s">
        <v>161</v>
      </c>
      <c r="H441" s="9" t="s">
        <v>161</v>
      </c>
      <c r="J441" s="9" t="s">
        <v>160</v>
      </c>
      <c r="K441" s="9" t="s">
        <v>160</v>
      </c>
      <c r="M441" s="9" t="s">
        <v>161</v>
      </c>
      <c r="V441" s="9" t="s">
        <v>161</v>
      </c>
      <c r="X441" s="9" t="s">
        <v>160</v>
      </c>
      <c r="Y441" s="9" t="s">
        <v>161</v>
      </c>
      <c r="AD441" s="9" t="s">
        <v>160</v>
      </c>
      <c r="AJ441" s="9" t="s">
        <v>160</v>
      </c>
      <c r="AO441">
        <f t="shared" si="48"/>
        <v>10</v>
      </c>
      <c r="AP441">
        <f t="shared" si="49"/>
        <v>5</v>
      </c>
      <c r="AS441" s="48">
        <f t="shared" si="4"/>
        <v>11</v>
      </c>
    </row>
    <row r="442">
      <c r="A442" s="76">
        <f t="shared" si="50"/>
        <v>43332</v>
      </c>
      <c r="C442" s="9">
        <v>7.0</v>
      </c>
      <c r="E442" s="9">
        <v>5.0</v>
      </c>
      <c r="G442" s="9" t="s">
        <v>160</v>
      </c>
      <c r="H442" s="9" t="s">
        <v>160</v>
      </c>
      <c r="J442" s="9" t="s">
        <v>161</v>
      </c>
      <c r="T442" s="9" t="s">
        <v>161</v>
      </c>
      <c r="V442" s="9" t="s">
        <v>161</v>
      </c>
      <c r="X442" s="9" t="s">
        <v>161</v>
      </c>
      <c r="AE442" s="9" t="s">
        <v>160</v>
      </c>
      <c r="AH442" s="9" t="s">
        <v>160</v>
      </c>
      <c r="AI442" s="9" t="s">
        <v>161</v>
      </c>
      <c r="AJ442" s="9" t="s">
        <v>160</v>
      </c>
      <c r="AO442">
        <f t="shared" si="48"/>
        <v>10</v>
      </c>
      <c r="AP442">
        <f t="shared" si="49"/>
        <v>5</v>
      </c>
      <c r="AS442" s="48">
        <f t="shared" si="4"/>
        <v>12</v>
      </c>
    </row>
    <row r="443">
      <c r="A443" s="76">
        <f t="shared" si="50"/>
        <v>43339</v>
      </c>
      <c r="C443" s="9">
        <v>7.0</v>
      </c>
      <c r="E443" s="9">
        <v>7.0</v>
      </c>
      <c r="H443" s="9" t="s">
        <v>162</v>
      </c>
      <c r="J443" s="9" t="s">
        <v>162</v>
      </c>
      <c r="K443" s="9" t="s">
        <v>162</v>
      </c>
      <c r="X443" s="9" t="s">
        <v>162</v>
      </c>
      <c r="AF443" s="9" t="s">
        <v>162</v>
      </c>
      <c r="AH443" s="9" t="s">
        <v>162</v>
      </c>
      <c r="AI443" s="9" t="s">
        <v>162</v>
      </c>
      <c r="AK443" s="9" t="s">
        <v>162</v>
      </c>
      <c r="AL443" s="9" t="s">
        <v>162</v>
      </c>
      <c r="AM443" s="9" t="s">
        <v>162</v>
      </c>
      <c r="AO443">
        <f t="shared" si="48"/>
        <v>10</v>
      </c>
      <c r="AP443">
        <f t="shared" si="49"/>
        <v>0</v>
      </c>
      <c r="AS443" s="48">
        <f t="shared" si="4"/>
        <v>14</v>
      </c>
    </row>
    <row r="444">
      <c r="A444" s="76">
        <f t="shared" si="50"/>
        <v>43346</v>
      </c>
      <c r="C444" s="9">
        <v>7.0</v>
      </c>
      <c r="E444" s="9">
        <v>5.0</v>
      </c>
      <c r="G444" s="9" t="s">
        <v>161</v>
      </c>
      <c r="H444" s="9" t="s">
        <v>160</v>
      </c>
      <c r="J444" s="9" t="s">
        <v>160</v>
      </c>
      <c r="K444" s="9" t="s">
        <v>161</v>
      </c>
      <c r="V444" s="9" t="s">
        <v>161</v>
      </c>
      <c r="X444" s="9" t="s">
        <v>161</v>
      </c>
      <c r="Y444" s="9" t="s">
        <v>160</v>
      </c>
      <c r="AD444" s="9" t="s">
        <v>161</v>
      </c>
      <c r="AH444" s="9" t="s">
        <v>160</v>
      </c>
      <c r="AI444" s="9" t="s">
        <v>160</v>
      </c>
      <c r="AO444">
        <f t="shared" si="48"/>
        <v>10</v>
      </c>
      <c r="AP444">
        <f t="shared" si="49"/>
        <v>5</v>
      </c>
      <c r="AS444" s="48">
        <f t="shared" si="4"/>
        <v>12</v>
      </c>
    </row>
    <row r="445">
      <c r="A445" s="76">
        <f t="shared" si="50"/>
        <v>43353</v>
      </c>
      <c r="C445" s="9">
        <v>5.0</v>
      </c>
      <c r="E445" s="9">
        <v>4.0</v>
      </c>
      <c r="G445" s="9" t="s">
        <v>160</v>
      </c>
      <c r="H445" s="9" t="s">
        <v>160</v>
      </c>
      <c r="J445" s="9" t="s">
        <v>160</v>
      </c>
      <c r="N445" s="9" t="s">
        <v>161</v>
      </c>
      <c r="V445" s="9" t="s">
        <v>160</v>
      </c>
      <c r="X445" s="9" t="s">
        <v>161</v>
      </c>
      <c r="Y445" s="9" t="s">
        <v>161</v>
      </c>
      <c r="AD445" s="9" t="s">
        <v>160</v>
      </c>
      <c r="AH445" s="9" t="s">
        <v>161</v>
      </c>
      <c r="AI445" s="9" t="s">
        <v>161</v>
      </c>
      <c r="AO445">
        <f t="shared" si="48"/>
        <v>10</v>
      </c>
      <c r="AP445">
        <f t="shared" si="49"/>
        <v>5</v>
      </c>
      <c r="AS445" s="48">
        <f t="shared" si="4"/>
        <v>9</v>
      </c>
    </row>
    <row r="446">
      <c r="A446" s="76">
        <f t="shared" si="50"/>
        <v>43360</v>
      </c>
      <c r="C446" s="9">
        <v>4.0</v>
      </c>
      <c r="E446" s="9">
        <v>2.0</v>
      </c>
      <c r="G446" s="9" t="s">
        <v>161</v>
      </c>
      <c r="H446" s="9" t="s">
        <v>161</v>
      </c>
      <c r="K446" s="9" t="s">
        <v>161</v>
      </c>
      <c r="M446" s="9" t="s">
        <v>160</v>
      </c>
      <c r="X446" s="9" t="s">
        <v>160</v>
      </c>
      <c r="Y446" s="9" t="s">
        <v>161</v>
      </c>
      <c r="AD446" s="9" t="s">
        <v>161</v>
      </c>
      <c r="AF446" s="9" t="s">
        <v>160</v>
      </c>
      <c r="AH446" s="9" t="s">
        <v>160</v>
      </c>
      <c r="AJ446" s="9" t="s">
        <v>160</v>
      </c>
      <c r="AO446">
        <f t="shared" si="48"/>
        <v>10</v>
      </c>
      <c r="AP446">
        <f t="shared" si="49"/>
        <v>5</v>
      </c>
      <c r="AS446" s="48">
        <f t="shared" si="4"/>
        <v>6</v>
      </c>
    </row>
    <row r="447">
      <c r="A447" s="76">
        <f t="shared" si="50"/>
        <v>43367</v>
      </c>
      <c r="C447" s="9">
        <v>5.0</v>
      </c>
      <c r="E447" s="9">
        <v>4.0</v>
      </c>
      <c r="G447" s="9" t="s">
        <v>161</v>
      </c>
      <c r="H447" s="9" t="s">
        <v>161</v>
      </c>
      <c r="J447" s="9" t="s">
        <v>160</v>
      </c>
      <c r="K447" s="9" t="s">
        <v>160</v>
      </c>
      <c r="U447" s="9" t="s">
        <v>161</v>
      </c>
      <c r="V447" s="9" t="s">
        <v>160</v>
      </c>
      <c r="X447" s="9" t="s">
        <v>160</v>
      </c>
      <c r="Y447" s="9" t="s">
        <v>161</v>
      </c>
      <c r="AH447" s="9" t="s">
        <v>161</v>
      </c>
      <c r="AI447" s="9" t="s">
        <v>160</v>
      </c>
      <c r="AO447">
        <f t="shared" si="48"/>
        <v>10</v>
      </c>
      <c r="AP447">
        <f t="shared" si="49"/>
        <v>5</v>
      </c>
      <c r="AS447" s="48">
        <f t="shared" si="4"/>
        <v>9</v>
      </c>
    </row>
    <row r="448">
      <c r="A448" s="68"/>
      <c r="B448" s="79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48">
        <f t="shared" si="4"/>
        <v>0</v>
      </c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  <c r="DO448" s="54"/>
      <c r="DP448" s="54"/>
      <c r="DQ448" s="54"/>
      <c r="DR448" s="54"/>
      <c r="DS448" s="54"/>
      <c r="DT448" s="54"/>
      <c r="DU448" s="54"/>
      <c r="DV448" s="54"/>
      <c r="DW448" s="54"/>
      <c r="DX448" s="54"/>
      <c r="DY448" s="54"/>
      <c r="DZ448" s="54"/>
      <c r="EA448" s="54"/>
      <c r="EB448" s="54"/>
      <c r="EC448" s="54"/>
      <c r="ED448" s="54"/>
      <c r="EE448" s="54"/>
      <c r="EF448" s="54"/>
      <c r="EG448" s="54"/>
      <c r="EH448" s="54"/>
      <c r="EI448" s="54"/>
      <c r="EJ448" s="54"/>
      <c r="EK448" s="54"/>
      <c r="EL448" s="54"/>
      <c r="EM448" s="54"/>
      <c r="EN448" s="54"/>
      <c r="EO448" s="54"/>
      <c r="EP448" s="54"/>
      <c r="EQ448" s="54"/>
      <c r="ER448" s="54"/>
      <c r="ES448" s="54"/>
      <c r="ET448" s="54"/>
      <c r="EU448" s="54"/>
      <c r="EV448" s="54"/>
      <c r="EW448" s="54"/>
      <c r="EX448" s="54"/>
      <c r="EY448" s="54"/>
      <c r="EZ448" s="54"/>
      <c r="FA448" s="54"/>
      <c r="FB448" s="54"/>
      <c r="FC448" s="54"/>
      <c r="FD448" s="54"/>
      <c r="FE448" s="54"/>
      <c r="FF448" s="54"/>
      <c r="FG448" s="54"/>
      <c r="FH448" s="54"/>
      <c r="FI448" s="54"/>
      <c r="FJ448" s="54"/>
      <c r="FK448" s="54"/>
      <c r="FL448" s="54"/>
      <c r="FM448" s="54"/>
      <c r="FN448" s="54"/>
      <c r="FO448" s="54"/>
      <c r="FP448" s="54"/>
      <c r="FQ448" s="54"/>
      <c r="FR448" s="54"/>
      <c r="FS448" s="54"/>
      <c r="FT448" s="54"/>
      <c r="FU448" s="54"/>
      <c r="FV448" s="54"/>
      <c r="FW448" s="54"/>
      <c r="FX448" s="54"/>
      <c r="FY448" s="54"/>
      <c r="FZ448" s="54"/>
      <c r="GA448" s="54"/>
      <c r="GB448" s="54"/>
      <c r="GC448" s="54"/>
      <c r="GD448" s="54"/>
      <c r="GE448" s="54"/>
      <c r="GF448" s="54"/>
      <c r="GG448" s="54"/>
      <c r="GH448" s="54"/>
      <c r="GI448" s="54"/>
      <c r="GJ448" s="54"/>
      <c r="GK448" s="54"/>
      <c r="GL448" s="54"/>
      <c r="GM448" s="54"/>
      <c r="GN448" s="54"/>
      <c r="GO448" s="54"/>
      <c r="GP448" s="54"/>
      <c r="GQ448" s="54"/>
      <c r="GR448" s="54"/>
      <c r="GS448" s="54"/>
      <c r="GT448" s="54"/>
      <c r="GU448" s="54"/>
      <c r="GV448" s="54"/>
      <c r="GW448" s="54"/>
      <c r="GX448" s="54"/>
      <c r="GY448" s="54"/>
      <c r="GZ448" s="54"/>
      <c r="HA448" s="54"/>
      <c r="HB448" s="54"/>
      <c r="HC448" s="54"/>
      <c r="HD448" s="54"/>
      <c r="HE448" s="54"/>
      <c r="HF448" s="54"/>
      <c r="HG448" s="54"/>
      <c r="HH448" s="54"/>
      <c r="HI448" s="54"/>
      <c r="HJ448" s="54"/>
      <c r="HK448" s="54"/>
      <c r="HL448" s="54"/>
      <c r="HM448" s="54"/>
      <c r="HN448" s="54"/>
      <c r="HO448" s="54"/>
      <c r="HP448" s="54"/>
      <c r="HQ448" s="54"/>
      <c r="HR448" s="54"/>
      <c r="HS448" s="54"/>
      <c r="HT448" s="54"/>
      <c r="HU448" s="54"/>
      <c r="HV448" s="54"/>
      <c r="HW448" s="54"/>
      <c r="HX448" s="54"/>
      <c r="HY448" s="54"/>
      <c r="HZ448" s="54"/>
      <c r="IA448" s="54"/>
      <c r="IB448" s="54"/>
      <c r="IC448" s="54"/>
      <c r="ID448" s="54"/>
      <c r="IE448" s="54"/>
      <c r="IF448" s="54"/>
      <c r="IG448" s="54"/>
      <c r="IH448" s="54"/>
      <c r="II448" s="54"/>
      <c r="IJ448" s="54"/>
      <c r="IK448" s="54"/>
      <c r="IL448" s="54"/>
      <c r="IM448" s="54"/>
      <c r="IN448" s="54"/>
      <c r="IO448" s="54"/>
      <c r="IP448" s="54"/>
      <c r="IQ448" s="54"/>
      <c r="IR448" s="54"/>
      <c r="IS448" s="54"/>
      <c r="IT448" s="54"/>
      <c r="IU448" s="54"/>
      <c r="IV448" s="54"/>
      <c r="IW448" s="54"/>
      <c r="IX448" s="54"/>
      <c r="IY448" s="54"/>
      <c r="IZ448" s="54"/>
      <c r="JA448" s="54"/>
      <c r="JB448" s="54"/>
      <c r="JC448" s="54"/>
      <c r="JD448" s="54"/>
      <c r="JE448" s="54"/>
      <c r="JF448" s="54"/>
      <c r="JG448" s="54"/>
      <c r="JH448" s="54"/>
      <c r="JI448" s="54"/>
      <c r="JJ448" s="54"/>
      <c r="JK448" s="54"/>
      <c r="JL448" s="54"/>
      <c r="JM448" s="54"/>
      <c r="JN448" s="54"/>
      <c r="JO448" s="54"/>
      <c r="JP448" s="54"/>
      <c r="JQ448" s="54"/>
      <c r="JR448" s="54"/>
      <c r="JS448" s="54"/>
      <c r="JT448" s="54"/>
      <c r="JU448" s="54"/>
      <c r="JV448" s="54"/>
      <c r="JW448" s="54"/>
      <c r="JX448" s="54"/>
      <c r="JY448" s="54"/>
      <c r="JZ448" s="54"/>
      <c r="KA448" s="54"/>
      <c r="KB448" s="54"/>
      <c r="KC448" s="54"/>
      <c r="KD448" s="54"/>
      <c r="KE448" s="54"/>
      <c r="KF448" s="54"/>
      <c r="KG448" s="54"/>
      <c r="KH448" s="54"/>
      <c r="KI448" s="54"/>
      <c r="KJ448" s="54"/>
      <c r="KK448" s="54"/>
      <c r="KL448" s="54"/>
      <c r="KM448" s="54"/>
      <c r="KN448" s="54"/>
      <c r="KO448" s="54"/>
      <c r="KP448" s="54"/>
      <c r="KQ448" s="54"/>
      <c r="KR448" s="54"/>
      <c r="KS448" s="54"/>
      <c r="KT448" s="54"/>
      <c r="KU448" s="54"/>
      <c r="KV448" s="54"/>
      <c r="KW448" s="54"/>
      <c r="KX448" s="54"/>
      <c r="KY448" s="54"/>
      <c r="KZ448" s="54"/>
      <c r="LA448" s="54"/>
      <c r="LB448" s="54"/>
      <c r="LC448" s="54"/>
      <c r="LD448" s="54"/>
      <c r="LE448" s="54"/>
      <c r="LF448" s="54"/>
      <c r="LG448" s="54"/>
      <c r="LH448" s="54"/>
      <c r="LI448" s="54"/>
      <c r="LJ448" s="54"/>
      <c r="LK448" s="54"/>
      <c r="LL448" s="54"/>
      <c r="LM448" s="54"/>
      <c r="LN448" s="54"/>
      <c r="LO448" s="54"/>
      <c r="LP448" s="54"/>
      <c r="LQ448" s="54"/>
      <c r="LR448" s="54"/>
      <c r="LS448" s="54"/>
      <c r="LT448" s="54"/>
      <c r="LU448" s="54"/>
      <c r="LV448" s="54"/>
      <c r="LW448" s="54"/>
      <c r="LX448" s="54"/>
      <c r="LY448" s="54"/>
      <c r="LZ448" s="54"/>
      <c r="MA448" s="54"/>
      <c r="MB448" s="54"/>
      <c r="MC448" s="54"/>
      <c r="MD448" s="54"/>
      <c r="ME448" s="54"/>
      <c r="MF448" s="54"/>
      <c r="MG448" s="54"/>
      <c r="MH448" s="54"/>
      <c r="MI448" s="54"/>
      <c r="MJ448" s="54"/>
      <c r="MK448" s="54"/>
      <c r="ML448" s="54"/>
      <c r="MM448" s="54"/>
      <c r="MN448" s="54"/>
      <c r="MO448" s="54"/>
      <c r="MP448" s="54"/>
      <c r="MQ448" s="54"/>
      <c r="MR448" s="54"/>
      <c r="MS448" s="54"/>
      <c r="MT448" s="54"/>
      <c r="MU448" s="54"/>
      <c r="MV448" s="54"/>
      <c r="MW448" s="54"/>
      <c r="MX448" s="54"/>
      <c r="MY448" s="54"/>
      <c r="MZ448" s="54"/>
      <c r="NA448" s="54"/>
      <c r="NB448" s="54"/>
      <c r="NC448" s="54"/>
      <c r="ND448" s="54"/>
      <c r="NE448" s="54"/>
      <c r="NF448" s="54"/>
      <c r="NG448" s="54"/>
      <c r="NH448" s="54"/>
      <c r="NI448" s="54"/>
      <c r="NJ448" s="54"/>
      <c r="NK448" s="54"/>
      <c r="NL448" s="54"/>
      <c r="NM448" s="54"/>
      <c r="NN448" s="54"/>
      <c r="NO448" s="54"/>
      <c r="NP448" s="54"/>
      <c r="NQ448" s="54"/>
      <c r="NR448" s="54"/>
      <c r="NS448" s="54"/>
      <c r="NT448" s="54"/>
      <c r="NU448" s="54"/>
      <c r="NV448" s="54"/>
      <c r="NW448" s="54"/>
      <c r="NX448" s="54"/>
      <c r="NY448" s="54"/>
      <c r="NZ448" s="54"/>
      <c r="OA448" s="54"/>
      <c r="OB448" s="54"/>
      <c r="OC448" s="54"/>
      <c r="OD448" s="54"/>
      <c r="OE448" s="54"/>
      <c r="OF448" s="54"/>
      <c r="OG448" s="54"/>
      <c r="OH448" s="54"/>
      <c r="OI448" s="54"/>
      <c r="OJ448" s="54"/>
      <c r="OK448" s="54"/>
      <c r="OL448" s="54"/>
      <c r="OM448" s="54"/>
      <c r="ON448" s="54"/>
      <c r="OO448" s="54"/>
      <c r="OP448" s="54"/>
      <c r="OQ448" s="54"/>
      <c r="OR448" s="54"/>
      <c r="OS448" s="54"/>
      <c r="OT448" s="54"/>
      <c r="OU448" s="54"/>
      <c r="OV448" s="54"/>
      <c r="OW448" s="54"/>
      <c r="OX448" s="54"/>
      <c r="OY448" s="54"/>
      <c r="OZ448" s="54"/>
      <c r="PA448" s="54"/>
      <c r="PB448" s="54"/>
      <c r="PC448" s="54"/>
      <c r="PD448" s="54"/>
      <c r="PE448" s="54"/>
      <c r="PF448" s="54"/>
      <c r="PG448" s="54"/>
      <c r="PH448" s="54"/>
      <c r="PI448" s="54"/>
      <c r="PJ448" s="54"/>
      <c r="PK448" s="54"/>
      <c r="PL448" s="54"/>
      <c r="PM448" s="54"/>
      <c r="PN448" s="54"/>
      <c r="PO448" s="54"/>
      <c r="PP448" s="54"/>
      <c r="PQ448" s="54"/>
      <c r="PR448" s="54"/>
      <c r="PS448" s="54"/>
      <c r="PT448" s="54"/>
      <c r="PU448" s="54"/>
      <c r="PV448" s="54"/>
      <c r="PW448" s="54"/>
      <c r="PX448" s="54"/>
      <c r="PY448" s="54"/>
      <c r="PZ448" s="54"/>
      <c r="QA448" s="54"/>
      <c r="QB448" s="54"/>
      <c r="QC448" s="54"/>
      <c r="QD448" s="54"/>
      <c r="QE448" s="54"/>
      <c r="QF448" s="54"/>
      <c r="QG448" s="54"/>
      <c r="QH448" s="54"/>
      <c r="QI448" s="54"/>
      <c r="QJ448" s="54"/>
      <c r="QK448" s="54"/>
      <c r="QL448" s="54"/>
      <c r="QM448" s="54"/>
      <c r="QN448" s="54"/>
      <c r="QO448" s="54"/>
      <c r="QP448" s="54"/>
      <c r="QQ448" s="54"/>
      <c r="QR448" s="54"/>
      <c r="QS448" s="54"/>
      <c r="QT448" s="54"/>
      <c r="QU448" s="54"/>
      <c r="QV448" s="54"/>
      <c r="QW448" s="54"/>
      <c r="QX448" s="54"/>
      <c r="QY448" s="54"/>
      <c r="QZ448" s="54"/>
      <c r="RA448" s="54"/>
      <c r="RB448" s="54"/>
      <c r="RC448" s="54"/>
      <c r="RD448" s="54"/>
      <c r="RE448" s="54"/>
      <c r="RF448" s="54"/>
      <c r="RG448" s="54"/>
      <c r="RH448" s="54"/>
      <c r="RI448" s="54"/>
      <c r="RJ448" s="54"/>
      <c r="RK448" s="54"/>
      <c r="RL448" s="54"/>
      <c r="RM448" s="54"/>
      <c r="RN448" s="54"/>
      <c r="RO448" s="54"/>
      <c r="RP448" s="54"/>
      <c r="RQ448" s="54"/>
      <c r="RR448" s="54"/>
      <c r="RS448" s="54"/>
      <c r="RT448" s="54"/>
      <c r="RU448" s="54"/>
      <c r="RV448" s="54"/>
      <c r="RW448" s="54"/>
      <c r="RX448" s="54"/>
      <c r="RY448" s="54"/>
      <c r="RZ448" s="54"/>
      <c r="SA448" s="54"/>
      <c r="SB448" s="54"/>
      <c r="SC448" s="54"/>
      <c r="SD448" s="54"/>
      <c r="SE448" s="54"/>
      <c r="SF448" s="54"/>
      <c r="SG448" s="54"/>
      <c r="SH448" s="54"/>
      <c r="SI448" s="54"/>
      <c r="SJ448" s="54"/>
      <c r="SK448" s="54"/>
      <c r="SL448" s="54"/>
      <c r="SM448" s="54"/>
      <c r="SN448" s="54"/>
      <c r="SO448" s="54"/>
      <c r="SP448" s="54"/>
      <c r="SQ448" s="54"/>
      <c r="SR448" s="54"/>
      <c r="SS448" s="54"/>
      <c r="ST448" s="54"/>
      <c r="SU448" s="54"/>
      <c r="SV448" s="54"/>
      <c r="SW448" s="54"/>
      <c r="SX448" s="54"/>
      <c r="SY448" s="54"/>
      <c r="SZ448" s="54"/>
      <c r="TA448" s="54"/>
      <c r="TB448" s="54"/>
      <c r="TC448" s="54"/>
      <c r="TD448" s="54"/>
      <c r="TE448" s="54"/>
      <c r="TF448" s="54"/>
      <c r="TG448" s="54"/>
      <c r="TH448" s="54"/>
      <c r="TI448" s="54"/>
      <c r="TJ448" s="54"/>
      <c r="TK448" s="54"/>
      <c r="TL448" s="54"/>
      <c r="TM448" s="54"/>
      <c r="TN448" s="54"/>
      <c r="TO448" s="54"/>
      <c r="TP448" s="54"/>
      <c r="TQ448" s="54"/>
      <c r="TR448" s="54"/>
      <c r="TS448" s="54"/>
      <c r="TT448" s="54"/>
      <c r="TU448" s="54"/>
      <c r="TV448" s="54"/>
      <c r="TW448" s="54"/>
      <c r="TX448" s="54"/>
      <c r="TY448" s="54"/>
      <c r="TZ448" s="54"/>
      <c r="UA448" s="54"/>
      <c r="UB448" s="54"/>
      <c r="UC448" s="54"/>
      <c r="UD448" s="54"/>
      <c r="UE448" s="54"/>
      <c r="UF448" s="54"/>
      <c r="UG448" s="54"/>
      <c r="UH448" s="54"/>
      <c r="UI448" s="54"/>
      <c r="UJ448" s="54"/>
      <c r="UK448" s="54"/>
      <c r="UL448" s="54"/>
      <c r="UM448" s="54"/>
      <c r="UN448" s="54"/>
      <c r="UO448" s="54"/>
      <c r="UP448" s="54"/>
      <c r="UQ448" s="54"/>
      <c r="UR448" s="54"/>
      <c r="US448" s="54"/>
      <c r="UT448" s="54"/>
      <c r="UU448" s="54"/>
      <c r="UV448" s="54"/>
      <c r="UW448" s="54"/>
      <c r="UX448" s="54"/>
      <c r="UY448" s="54"/>
      <c r="UZ448" s="54"/>
      <c r="VA448" s="54"/>
      <c r="VB448" s="54"/>
      <c r="VC448" s="54"/>
      <c r="VD448" s="54"/>
      <c r="VE448" s="54"/>
      <c r="VF448" s="54"/>
      <c r="VG448" s="54"/>
      <c r="VH448" s="54"/>
      <c r="VI448" s="54"/>
      <c r="VJ448" s="54"/>
      <c r="VK448" s="54"/>
      <c r="VL448" s="54"/>
      <c r="VM448" s="54"/>
      <c r="VN448" s="54"/>
      <c r="VO448" s="54"/>
      <c r="VP448" s="54"/>
      <c r="VQ448" s="54"/>
      <c r="VR448" s="54"/>
      <c r="VS448" s="54"/>
      <c r="VT448" s="54"/>
      <c r="VU448" s="54"/>
      <c r="VV448" s="54"/>
      <c r="VW448" s="54"/>
      <c r="VX448" s="54"/>
      <c r="VY448" s="54"/>
      <c r="VZ448" s="54"/>
      <c r="WA448" s="54"/>
      <c r="WB448" s="54"/>
      <c r="WC448" s="54"/>
      <c r="WD448" s="54"/>
      <c r="WE448" s="54"/>
      <c r="WF448" s="54"/>
      <c r="WG448" s="54"/>
      <c r="WH448" s="54"/>
      <c r="WI448" s="54"/>
      <c r="WJ448" s="54"/>
      <c r="WK448" s="54"/>
      <c r="WL448" s="54"/>
      <c r="WM448" s="54"/>
      <c r="WN448" s="54"/>
      <c r="WO448" s="54"/>
      <c r="WP448" s="54"/>
      <c r="WQ448" s="54"/>
      <c r="WR448" s="54"/>
      <c r="WS448" s="54"/>
      <c r="WT448" s="54"/>
      <c r="WU448" s="54"/>
      <c r="WV448" s="54"/>
      <c r="WW448" s="54"/>
      <c r="WX448" s="54"/>
      <c r="WY448" s="54"/>
      <c r="WZ448" s="54"/>
      <c r="XA448" s="54"/>
      <c r="XB448" s="54"/>
      <c r="XC448" s="54"/>
      <c r="XD448" s="54"/>
      <c r="XE448" s="54"/>
      <c r="XF448" s="54"/>
      <c r="XG448" s="54"/>
      <c r="XH448" s="54"/>
      <c r="XI448" s="54"/>
      <c r="XJ448" s="54"/>
      <c r="XK448" s="54"/>
      <c r="XL448" s="54"/>
      <c r="XM448" s="54"/>
      <c r="XN448" s="54"/>
      <c r="XO448" s="54"/>
      <c r="XP448" s="54"/>
      <c r="XQ448" s="54"/>
      <c r="XR448" s="54"/>
      <c r="XS448" s="54"/>
      <c r="XT448" s="54"/>
      <c r="XU448" s="54"/>
      <c r="XV448" s="54"/>
      <c r="XW448" s="54"/>
      <c r="XX448" s="54"/>
      <c r="XY448" s="54"/>
      <c r="XZ448" s="54"/>
      <c r="YA448" s="54"/>
      <c r="YB448" s="54"/>
      <c r="YC448" s="54"/>
      <c r="YD448" s="54"/>
      <c r="YE448" s="54"/>
      <c r="YF448" s="54"/>
      <c r="YG448" s="54"/>
      <c r="YH448" s="54"/>
      <c r="YI448" s="54"/>
      <c r="YJ448" s="54"/>
      <c r="YK448" s="54"/>
      <c r="YL448" s="54"/>
      <c r="YM448" s="54"/>
      <c r="YN448" s="54"/>
      <c r="YO448" s="54"/>
      <c r="YP448" s="54"/>
      <c r="YQ448" s="54"/>
      <c r="YR448" s="54"/>
      <c r="YS448" s="54"/>
      <c r="YT448" s="54"/>
      <c r="YU448" s="54"/>
      <c r="YV448" s="54"/>
      <c r="YW448" s="54"/>
      <c r="YX448" s="54"/>
      <c r="YY448" s="54"/>
      <c r="YZ448" s="54"/>
      <c r="ZA448" s="54"/>
      <c r="ZB448" s="54"/>
      <c r="ZC448" s="54"/>
      <c r="ZD448" s="54"/>
      <c r="ZE448" s="54"/>
      <c r="ZF448" s="54"/>
      <c r="ZG448" s="54"/>
      <c r="ZH448" s="54"/>
      <c r="ZI448" s="54"/>
      <c r="ZJ448" s="54"/>
      <c r="ZK448" s="54"/>
      <c r="ZL448" s="54"/>
      <c r="ZM448" s="54"/>
      <c r="ZN448" s="54"/>
      <c r="ZO448" s="54"/>
      <c r="ZP448" s="54"/>
      <c r="ZQ448" s="54"/>
      <c r="ZR448" s="54"/>
      <c r="ZS448" s="54"/>
      <c r="ZT448" s="54"/>
      <c r="ZU448" s="54"/>
      <c r="ZV448" s="54"/>
      <c r="ZW448" s="54"/>
      <c r="ZX448" s="54"/>
      <c r="ZY448" s="54"/>
      <c r="ZZ448" s="54"/>
      <c r="AAA448" s="54"/>
      <c r="AAB448" s="54"/>
      <c r="AAC448" s="54"/>
      <c r="AAD448" s="54"/>
      <c r="AAE448" s="54"/>
      <c r="AAF448" s="54"/>
      <c r="AAG448" s="54"/>
      <c r="AAH448" s="54"/>
      <c r="AAI448" s="54"/>
      <c r="AAJ448" s="54"/>
      <c r="AAK448" s="54"/>
      <c r="AAL448" s="54"/>
      <c r="AAM448" s="54"/>
      <c r="AAN448" s="54"/>
      <c r="AAO448" s="54"/>
      <c r="AAP448" s="54"/>
      <c r="AAQ448" s="54"/>
      <c r="AAR448" s="54"/>
      <c r="AAS448" s="54"/>
      <c r="AAT448" s="54"/>
      <c r="AAU448" s="54"/>
      <c r="AAV448" s="54"/>
      <c r="AAW448" s="54"/>
      <c r="AAX448" s="54"/>
      <c r="AAY448" s="54"/>
      <c r="AAZ448" s="54"/>
      <c r="ABA448" s="54"/>
      <c r="ABB448" s="54"/>
      <c r="ABC448" s="54"/>
      <c r="ABD448" s="54"/>
      <c r="ABE448" s="54"/>
      <c r="ABF448" s="54"/>
      <c r="ABG448" s="54"/>
      <c r="ABH448" s="54"/>
      <c r="ABI448" s="54"/>
      <c r="ABJ448" s="54"/>
      <c r="ABK448" s="54"/>
      <c r="ABL448" s="54"/>
      <c r="ABM448" s="54"/>
      <c r="ABN448" s="54"/>
      <c r="ABO448" s="54"/>
      <c r="ABP448" s="54"/>
      <c r="ABQ448" s="54"/>
      <c r="ABR448" s="54"/>
      <c r="ABS448" s="54"/>
      <c r="ABT448" s="54"/>
      <c r="ABU448" s="54"/>
      <c r="ABV448" s="54"/>
      <c r="ABW448" s="54"/>
      <c r="ABX448" s="54"/>
      <c r="ABY448" s="54"/>
      <c r="ABZ448" s="54"/>
      <c r="ACA448" s="54"/>
      <c r="ACB448" s="54"/>
      <c r="ACC448" s="54"/>
      <c r="ACD448" s="54"/>
      <c r="ACE448" s="54"/>
      <c r="ACF448" s="54"/>
      <c r="ACG448" s="54"/>
      <c r="ACH448" s="54"/>
      <c r="ACI448" s="54"/>
      <c r="ACJ448" s="54"/>
      <c r="ACK448" s="54"/>
      <c r="ACL448" s="54"/>
      <c r="ACM448" s="54"/>
      <c r="ACN448" s="54"/>
      <c r="ACO448" s="54"/>
      <c r="ACP448" s="54"/>
      <c r="ACQ448" s="54"/>
      <c r="ACR448" s="54"/>
      <c r="ACS448" s="54"/>
      <c r="ACT448" s="54"/>
      <c r="ACU448" s="54"/>
      <c r="ACV448" s="54"/>
      <c r="ACW448" s="54"/>
      <c r="ACX448" s="54"/>
      <c r="ACY448" s="54"/>
      <c r="ACZ448" s="54"/>
      <c r="ADA448" s="54"/>
      <c r="ADB448" s="54"/>
      <c r="ADC448" s="54"/>
      <c r="ADD448" s="54"/>
      <c r="ADE448" s="54"/>
      <c r="ADF448" s="54"/>
      <c r="ADG448" s="54"/>
      <c r="ADH448" s="54"/>
      <c r="ADI448" s="54"/>
      <c r="ADJ448" s="54"/>
      <c r="ADK448" s="54"/>
      <c r="ADL448" s="54"/>
      <c r="ADM448" s="54"/>
      <c r="ADN448" s="54"/>
      <c r="ADO448" s="54"/>
      <c r="ADP448" s="54"/>
      <c r="ADQ448" s="54"/>
      <c r="ADR448" s="54"/>
      <c r="ADS448" s="54"/>
      <c r="ADT448" s="54"/>
      <c r="ADU448" s="54"/>
      <c r="ADV448" s="54"/>
      <c r="ADW448" s="54"/>
      <c r="ADX448" s="54"/>
      <c r="ADY448" s="54"/>
      <c r="ADZ448" s="54"/>
      <c r="AEA448" s="54"/>
      <c r="AEB448" s="54"/>
      <c r="AEC448" s="54"/>
      <c r="AED448" s="54"/>
      <c r="AEE448" s="54"/>
      <c r="AEF448" s="54"/>
      <c r="AEG448" s="54"/>
      <c r="AEH448" s="54"/>
      <c r="AEI448" s="54"/>
      <c r="AEJ448" s="54"/>
      <c r="AEK448" s="54"/>
      <c r="AEL448" s="54"/>
      <c r="AEM448" s="54"/>
      <c r="AEN448" s="54"/>
      <c r="AEO448" s="54"/>
      <c r="AEP448" s="54"/>
      <c r="AEQ448" s="54"/>
      <c r="AER448" s="54"/>
      <c r="AES448" s="54"/>
      <c r="AET448" s="54"/>
      <c r="AEU448" s="54"/>
      <c r="AEV448" s="54"/>
      <c r="AEW448" s="54"/>
      <c r="AEX448" s="54"/>
      <c r="AEY448" s="54"/>
      <c r="AEZ448" s="54"/>
      <c r="AFA448" s="54"/>
      <c r="AFB448" s="54"/>
      <c r="AFC448" s="54"/>
      <c r="AFD448" s="54"/>
      <c r="AFE448" s="54"/>
      <c r="AFF448" s="54"/>
      <c r="AFG448" s="54"/>
      <c r="AFH448" s="54"/>
      <c r="AFI448" s="54"/>
      <c r="AFJ448" s="54"/>
      <c r="AFK448" s="54"/>
      <c r="AFL448" s="54"/>
      <c r="AFM448" s="54"/>
      <c r="AFN448" s="54"/>
      <c r="AFO448" s="54"/>
      <c r="AFP448" s="54"/>
      <c r="AFQ448" s="54"/>
      <c r="AFR448" s="54"/>
      <c r="AFS448" s="54"/>
      <c r="AFT448" s="54"/>
      <c r="AFU448" s="54"/>
      <c r="AFV448" s="54"/>
      <c r="AFW448" s="54"/>
      <c r="AFX448" s="54"/>
      <c r="AFY448" s="54"/>
      <c r="AFZ448" s="54"/>
      <c r="AGA448" s="54"/>
      <c r="AGB448" s="54"/>
      <c r="AGC448" s="54"/>
      <c r="AGD448" s="54"/>
      <c r="AGE448" s="54"/>
      <c r="AGF448" s="54"/>
      <c r="AGG448" s="54"/>
      <c r="AGH448" s="54"/>
      <c r="AGI448" s="54"/>
      <c r="AGJ448" s="54"/>
      <c r="AGK448" s="54"/>
      <c r="AGL448" s="54"/>
      <c r="AGM448" s="54"/>
      <c r="AGN448" s="54"/>
      <c r="AGO448" s="54"/>
      <c r="AGP448" s="54"/>
      <c r="AGQ448" s="54"/>
      <c r="AGR448" s="54"/>
      <c r="AGS448" s="54"/>
      <c r="AGT448" s="54"/>
      <c r="AGU448" s="54"/>
      <c r="AGV448" s="54"/>
      <c r="AGW448" s="54"/>
      <c r="AGX448" s="54"/>
      <c r="AGY448" s="54"/>
      <c r="AGZ448" s="54"/>
      <c r="AHA448" s="54"/>
      <c r="AHB448" s="54"/>
      <c r="AHC448" s="54"/>
      <c r="AHD448" s="54"/>
      <c r="AHE448" s="54"/>
      <c r="AHF448" s="54"/>
      <c r="AHG448" s="54"/>
      <c r="AHH448" s="54"/>
      <c r="AHI448" s="54"/>
      <c r="AHJ448" s="54"/>
      <c r="AHK448" s="54"/>
      <c r="AHL448" s="54"/>
      <c r="AHM448" s="54"/>
      <c r="AHN448" s="54"/>
      <c r="AHO448" s="54"/>
      <c r="AHP448" s="54"/>
      <c r="AHQ448" s="54"/>
      <c r="AHR448" s="54"/>
      <c r="AHS448" s="54"/>
      <c r="AHT448" s="54"/>
      <c r="AHU448" s="54"/>
      <c r="AHV448" s="54"/>
      <c r="AHW448" s="54"/>
      <c r="AHX448" s="54"/>
      <c r="AHY448" s="54"/>
      <c r="AHZ448" s="54"/>
      <c r="AIA448" s="54"/>
      <c r="AIB448" s="54"/>
      <c r="AIC448" s="54"/>
      <c r="AID448" s="54"/>
      <c r="AIE448" s="54"/>
      <c r="AIF448" s="54"/>
      <c r="AIG448" s="54"/>
      <c r="AIH448" s="54"/>
      <c r="AII448" s="54"/>
      <c r="AIJ448" s="54"/>
      <c r="AIK448" s="54"/>
      <c r="AIL448" s="54"/>
      <c r="AIM448" s="54"/>
      <c r="AIN448" s="54"/>
      <c r="AIO448" s="54"/>
      <c r="AIP448" s="54"/>
      <c r="AIQ448" s="54"/>
      <c r="AIR448" s="54"/>
      <c r="AIS448" s="54"/>
      <c r="AIT448" s="54"/>
      <c r="AIU448" s="54"/>
      <c r="AIV448" s="54"/>
      <c r="AIW448" s="54"/>
      <c r="AIX448" s="54"/>
      <c r="AIY448" s="54"/>
      <c r="AIZ448" s="54"/>
      <c r="AJA448" s="54"/>
      <c r="AJB448" s="54"/>
      <c r="AJC448" s="54"/>
      <c r="AJD448" s="54"/>
      <c r="AJE448" s="54"/>
      <c r="AJF448" s="54"/>
      <c r="AJG448" s="54"/>
      <c r="AJH448" s="54"/>
      <c r="AJI448" s="54"/>
      <c r="AJJ448" s="54"/>
      <c r="AJK448" s="54"/>
      <c r="AJL448" s="54"/>
      <c r="AJM448" s="54"/>
      <c r="AJN448" s="54"/>
      <c r="AJO448" s="54"/>
      <c r="AJP448" s="54"/>
      <c r="AJQ448" s="54"/>
      <c r="AJR448" s="54"/>
      <c r="AJS448" s="54"/>
      <c r="AJT448" s="54"/>
      <c r="AJU448" s="54"/>
      <c r="AJV448" s="54"/>
      <c r="AJW448" s="54"/>
      <c r="AJX448" s="54"/>
      <c r="AJY448" s="54"/>
      <c r="AJZ448" s="54"/>
      <c r="AKA448" s="54"/>
      <c r="AKB448" s="54"/>
      <c r="AKC448" s="54"/>
      <c r="AKD448" s="54"/>
      <c r="AKE448" s="54"/>
      <c r="AKF448" s="54"/>
      <c r="AKG448" s="54"/>
      <c r="AKH448" s="54"/>
      <c r="AKI448" s="54"/>
      <c r="AKJ448" s="54"/>
      <c r="AKK448" s="54"/>
      <c r="AKL448" s="54"/>
      <c r="AKM448" s="54"/>
      <c r="AKN448" s="54"/>
      <c r="AKO448" s="54"/>
      <c r="AKP448" s="54"/>
      <c r="AKQ448" s="54"/>
      <c r="AKR448" s="54"/>
      <c r="AKS448" s="54"/>
      <c r="AKT448" s="54"/>
      <c r="AKU448" s="54"/>
      <c r="AKV448" s="54"/>
      <c r="AKW448" s="54"/>
      <c r="AKX448" s="54"/>
      <c r="AKY448" s="54"/>
      <c r="AKZ448" s="54"/>
      <c r="ALA448" s="54"/>
      <c r="ALB448" s="54"/>
      <c r="ALC448" s="54"/>
      <c r="ALD448" s="54"/>
      <c r="ALE448" s="54"/>
      <c r="ALF448" s="54"/>
      <c r="ALG448" s="54"/>
      <c r="ALH448" s="54"/>
      <c r="ALI448" s="54"/>
      <c r="ALJ448" s="54"/>
      <c r="ALK448" s="54"/>
      <c r="ALL448" s="54"/>
      <c r="ALM448" s="54"/>
      <c r="ALN448" s="54"/>
      <c r="ALO448" s="54"/>
      <c r="ALP448" s="54"/>
      <c r="ALQ448" s="54"/>
    </row>
    <row r="449">
      <c r="A449" s="81">
        <v>43374.0</v>
      </c>
      <c r="B449" s="46" t="s">
        <v>75</v>
      </c>
      <c r="C449" s="9">
        <v>7.0</v>
      </c>
      <c r="E449" s="9">
        <v>3.0</v>
      </c>
      <c r="H449" s="9" t="s">
        <v>161</v>
      </c>
      <c r="J449" s="9" t="s">
        <v>160</v>
      </c>
      <c r="K449" s="9" t="s">
        <v>160</v>
      </c>
      <c r="T449" s="9" t="s">
        <v>161</v>
      </c>
      <c r="X449" s="9" t="s">
        <v>160</v>
      </c>
      <c r="Y449" s="9" t="s">
        <v>161</v>
      </c>
      <c r="AA449" s="9" t="s">
        <v>161</v>
      </c>
      <c r="AF449" s="9" t="s">
        <v>161</v>
      </c>
      <c r="AI449" s="9" t="s">
        <v>160</v>
      </c>
      <c r="AK449" s="9" t="s">
        <v>160</v>
      </c>
      <c r="AO449">
        <f t="shared" ref="AO449:AO474" si="51">COUNTA(G449:AN449)</f>
        <v>10</v>
      </c>
      <c r="AP449">
        <f t="shared" ref="AP449:AP474" si="52">(COUNTIF(G449:AN449,"V"))</f>
        <v>5</v>
      </c>
      <c r="AS449" s="48">
        <f t="shared" si="4"/>
        <v>10</v>
      </c>
    </row>
    <row r="450">
      <c r="A450" s="82">
        <f t="shared" ref="A450:A460" si="53">A449+7</f>
        <v>43381</v>
      </c>
      <c r="C450" s="9">
        <v>9.0</v>
      </c>
      <c r="E450" s="9">
        <v>8.0</v>
      </c>
      <c r="G450" s="9" t="s">
        <v>160</v>
      </c>
      <c r="H450" s="9" t="s">
        <v>161</v>
      </c>
      <c r="J450" s="9" t="s">
        <v>160</v>
      </c>
      <c r="K450" s="9" t="s">
        <v>161</v>
      </c>
      <c r="M450" s="9" t="s">
        <v>161</v>
      </c>
      <c r="T450" s="9" t="s">
        <v>160</v>
      </c>
      <c r="V450" s="9" t="s">
        <v>161</v>
      </c>
      <c r="X450" s="9" t="s">
        <v>160</v>
      </c>
      <c r="Y450" s="9" t="s">
        <v>160</v>
      </c>
      <c r="AF450" s="9" t="s">
        <v>161</v>
      </c>
      <c r="AO450">
        <f t="shared" si="51"/>
        <v>10</v>
      </c>
      <c r="AP450">
        <f t="shared" si="52"/>
        <v>5</v>
      </c>
      <c r="AS450" s="48">
        <f t="shared" si="4"/>
        <v>17</v>
      </c>
    </row>
    <row r="451">
      <c r="A451" s="82">
        <f t="shared" si="53"/>
        <v>43388</v>
      </c>
      <c r="C451" s="9">
        <v>6.0</v>
      </c>
      <c r="E451" s="9">
        <v>3.0</v>
      </c>
      <c r="G451" s="9" t="s">
        <v>160</v>
      </c>
      <c r="H451" s="9" t="s">
        <v>160</v>
      </c>
      <c r="K451" s="9" t="s">
        <v>161</v>
      </c>
      <c r="M451" s="9" t="s">
        <v>161</v>
      </c>
      <c r="V451" s="9" t="s">
        <v>160</v>
      </c>
      <c r="X451" s="9" t="s">
        <v>161</v>
      </c>
      <c r="Y451" s="9" t="s">
        <v>160</v>
      </c>
      <c r="AD451" s="9" t="s">
        <v>161</v>
      </c>
      <c r="AH451" s="9" t="s">
        <v>161</v>
      </c>
      <c r="AK451" s="9" t="s">
        <v>160</v>
      </c>
      <c r="AO451">
        <f t="shared" si="51"/>
        <v>10</v>
      </c>
      <c r="AP451">
        <f t="shared" si="52"/>
        <v>5</v>
      </c>
      <c r="AS451" s="48">
        <f t="shared" si="4"/>
        <v>9</v>
      </c>
    </row>
    <row r="452">
      <c r="A452" s="82">
        <f t="shared" si="53"/>
        <v>43395</v>
      </c>
      <c r="C452" s="9">
        <v>9.0</v>
      </c>
      <c r="E452" s="9">
        <v>9.0</v>
      </c>
      <c r="G452" s="9" t="s">
        <v>162</v>
      </c>
      <c r="H452" s="9" t="s">
        <v>162</v>
      </c>
      <c r="K452" s="9" t="s">
        <v>162</v>
      </c>
      <c r="M452" s="9" t="s">
        <v>162</v>
      </c>
      <c r="X452" s="9" t="s">
        <v>162</v>
      </c>
      <c r="Y452" s="9" t="s">
        <v>162</v>
      </c>
      <c r="AD452" s="9" t="s">
        <v>162</v>
      </c>
      <c r="AH452" s="9" t="s">
        <v>162</v>
      </c>
      <c r="AI452" s="9" t="s">
        <v>162</v>
      </c>
      <c r="AJ452" s="9" t="s">
        <v>162</v>
      </c>
      <c r="AO452">
        <f t="shared" si="51"/>
        <v>10</v>
      </c>
      <c r="AP452">
        <f t="shared" si="52"/>
        <v>0</v>
      </c>
      <c r="AS452" s="48">
        <f t="shared" si="4"/>
        <v>18</v>
      </c>
    </row>
    <row r="453">
      <c r="A453" s="82">
        <f t="shared" si="53"/>
        <v>43402</v>
      </c>
      <c r="C453" s="9">
        <v>9.0</v>
      </c>
      <c r="E453" s="9">
        <v>6.0</v>
      </c>
      <c r="G453" s="9" t="s">
        <v>160</v>
      </c>
      <c r="H453" s="9" t="s">
        <v>161</v>
      </c>
      <c r="J453" s="9" t="s">
        <v>160</v>
      </c>
      <c r="K453" s="9" t="s">
        <v>161</v>
      </c>
      <c r="T453" s="9" t="s">
        <v>161</v>
      </c>
      <c r="X453" s="9" t="s">
        <v>160</v>
      </c>
      <c r="AD453" s="9" t="s">
        <v>161</v>
      </c>
      <c r="AF453" s="9" t="s">
        <v>160</v>
      </c>
      <c r="AH453" s="9" t="s">
        <v>160</v>
      </c>
      <c r="AJ453" s="9" t="s">
        <v>161</v>
      </c>
      <c r="AO453">
        <f t="shared" si="51"/>
        <v>10</v>
      </c>
      <c r="AP453">
        <f t="shared" si="52"/>
        <v>5</v>
      </c>
      <c r="AS453" s="48">
        <f t="shared" si="4"/>
        <v>15</v>
      </c>
    </row>
    <row r="454">
      <c r="A454" s="82">
        <f t="shared" si="53"/>
        <v>43409</v>
      </c>
      <c r="C454" s="9">
        <v>4.0</v>
      </c>
      <c r="E454" s="9">
        <v>3.0</v>
      </c>
      <c r="G454" s="9" t="s">
        <v>160</v>
      </c>
      <c r="H454" s="9" t="s">
        <v>160</v>
      </c>
      <c r="J454" s="9" t="s">
        <v>160</v>
      </c>
      <c r="T454" s="9" t="s">
        <v>161</v>
      </c>
      <c r="X454" s="9" t="s">
        <v>161</v>
      </c>
      <c r="Y454" s="9" t="s">
        <v>161</v>
      </c>
      <c r="AD454" s="9" t="s">
        <v>161</v>
      </c>
      <c r="AF454" s="9" t="s">
        <v>161</v>
      </c>
      <c r="AH454" s="9" t="s">
        <v>160</v>
      </c>
      <c r="AI454" s="9" t="s">
        <v>160</v>
      </c>
      <c r="AO454">
        <f t="shared" si="51"/>
        <v>10</v>
      </c>
      <c r="AP454">
        <f t="shared" si="52"/>
        <v>5</v>
      </c>
      <c r="AS454" s="48">
        <f t="shared" si="4"/>
        <v>7</v>
      </c>
    </row>
    <row r="455">
      <c r="A455" s="82">
        <f t="shared" si="53"/>
        <v>43416</v>
      </c>
      <c r="C455" s="9">
        <v>5.0</v>
      </c>
      <c r="E455" s="9">
        <v>5.0</v>
      </c>
      <c r="G455" s="9" t="s">
        <v>162</v>
      </c>
      <c r="H455" s="9" t="s">
        <v>162</v>
      </c>
      <c r="J455" s="9" t="s">
        <v>162</v>
      </c>
      <c r="K455" s="9" t="s">
        <v>162</v>
      </c>
      <c r="T455" s="9" t="s">
        <v>162</v>
      </c>
      <c r="V455" s="9" t="s">
        <v>162</v>
      </c>
      <c r="X455" s="9" t="s">
        <v>162</v>
      </c>
      <c r="Y455" s="9" t="s">
        <v>162</v>
      </c>
      <c r="AF455" s="9" t="s">
        <v>162</v>
      </c>
      <c r="AH455" s="9" t="s">
        <v>162</v>
      </c>
      <c r="AO455">
        <f t="shared" si="51"/>
        <v>10</v>
      </c>
      <c r="AP455">
        <f t="shared" si="52"/>
        <v>0</v>
      </c>
      <c r="AS455" s="48">
        <f t="shared" si="4"/>
        <v>10</v>
      </c>
    </row>
    <row r="456">
      <c r="A456" s="82">
        <f t="shared" si="53"/>
        <v>43423</v>
      </c>
      <c r="C456" s="9">
        <v>6.0</v>
      </c>
      <c r="E456" s="9">
        <v>5.0</v>
      </c>
      <c r="H456" s="9" t="s">
        <v>161</v>
      </c>
      <c r="K456" s="9" t="s">
        <v>161</v>
      </c>
      <c r="M456" s="9" t="s">
        <v>160</v>
      </c>
      <c r="X456" s="9" t="s">
        <v>161</v>
      </c>
      <c r="Y456" s="9" t="s">
        <v>161</v>
      </c>
      <c r="AD456" s="9" t="s">
        <v>160</v>
      </c>
      <c r="AE456" s="9" t="s">
        <v>160</v>
      </c>
      <c r="AH456" s="9" t="s">
        <v>160</v>
      </c>
      <c r="AI456" s="9" t="s">
        <v>160</v>
      </c>
      <c r="AK456" s="9" t="s">
        <v>161</v>
      </c>
      <c r="AO456">
        <f t="shared" si="51"/>
        <v>10</v>
      </c>
      <c r="AP456">
        <f t="shared" si="52"/>
        <v>5</v>
      </c>
      <c r="AS456" s="48">
        <f t="shared" si="4"/>
        <v>11</v>
      </c>
    </row>
    <row r="457">
      <c r="A457" s="82">
        <f t="shared" si="53"/>
        <v>43430</v>
      </c>
      <c r="C457" s="9">
        <v>10.0</v>
      </c>
      <c r="E457" s="9">
        <v>5.0</v>
      </c>
      <c r="H457" s="9" t="s">
        <v>160</v>
      </c>
      <c r="J457" s="9" t="s">
        <v>160</v>
      </c>
      <c r="K457" s="9" t="s">
        <v>160</v>
      </c>
      <c r="T457" s="9" t="s">
        <v>161</v>
      </c>
      <c r="X457" s="9" t="s">
        <v>161</v>
      </c>
      <c r="AD457" s="9" t="s">
        <v>160</v>
      </c>
      <c r="AF457" s="9" t="s">
        <v>161</v>
      </c>
      <c r="AH457" s="9" t="s">
        <v>161</v>
      </c>
      <c r="AI457" s="9" t="s">
        <v>160</v>
      </c>
      <c r="AJ457" s="9" t="s">
        <v>161</v>
      </c>
      <c r="AO457">
        <f t="shared" si="51"/>
        <v>10</v>
      </c>
      <c r="AP457">
        <f t="shared" si="52"/>
        <v>5</v>
      </c>
      <c r="AS457" s="48">
        <f t="shared" si="4"/>
        <v>15</v>
      </c>
    </row>
    <row r="458">
      <c r="A458" s="82">
        <f t="shared" si="53"/>
        <v>43437</v>
      </c>
      <c r="C458" s="9">
        <v>9.0</v>
      </c>
      <c r="E458" s="9">
        <v>8.0</v>
      </c>
      <c r="H458" s="9" t="s">
        <v>160</v>
      </c>
      <c r="J458" s="9" t="s">
        <v>160</v>
      </c>
      <c r="K458" s="9" t="s">
        <v>161</v>
      </c>
      <c r="M458" s="9" t="s">
        <v>161</v>
      </c>
      <c r="T458" s="9" t="s">
        <v>161</v>
      </c>
      <c r="X458" s="9" t="s">
        <v>161</v>
      </c>
      <c r="Y458" s="9" t="s">
        <v>160</v>
      </c>
      <c r="AF458" s="9" t="s">
        <v>160</v>
      </c>
      <c r="AH458" s="9" t="s">
        <v>161</v>
      </c>
      <c r="AI458" s="9" t="s">
        <v>160</v>
      </c>
      <c r="AO458">
        <f t="shared" si="51"/>
        <v>10</v>
      </c>
      <c r="AP458">
        <f t="shared" si="52"/>
        <v>5</v>
      </c>
      <c r="AS458" s="48">
        <f t="shared" si="4"/>
        <v>17</v>
      </c>
    </row>
    <row r="459">
      <c r="A459" s="82">
        <f t="shared" si="53"/>
        <v>43444</v>
      </c>
      <c r="C459" s="9">
        <v>7.0</v>
      </c>
      <c r="E459" s="9">
        <v>7.0</v>
      </c>
      <c r="H459" s="9" t="s">
        <v>162</v>
      </c>
      <c r="J459" s="9" t="s">
        <v>162</v>
      </c>
      <c r="K459" s="9" t="s">
        <v>162</v>
      </c>
      <c r="M459" s="9" t="s">
        <v>162</v>
      </c>
      <c r="N459" s="9" t="s">
        <v>162</v>
      </c>
      <c r="X459" s="9" t="s">
        <v>162</v>
      </c>
      <c r="Y459" s="9" t="s">
        <v>162</v>
      </c>
      <c r="AH459" s="9" t="s">
        <v>162</v>
      </c>
      <c r="AI459" s="9" t="s">
        <v>162</v>
      </c>
      <c r="AJ459" s="9" t="s">
        <v>162</v>
      </c>
      <c r="AO459">
        <f t="shared" si="51"/>
        <v>10</v>
      </c>
      <c r="AP459">
        <f t="shared" si="52"/>
        <v>0</v>
      </c>
      <c r="AS459" s="48">
        <f t="shared" si="4"/>
        <v>14</v>
      </c>
    </row>
    <row r="460">
      <c r="A460" s="82">
        <f t="shared" si="53"/>
        <v>43451</v>
      </c>
      <c r="C460" s="9">
        <v>6.0</v>
      </c>
      <c r="E460" s="9">
        <v>5.0</v>
      </c>
      <c r="H460" s="9" t="s">
        <v>160</v>
      </c>
      <c r="K460" s="9" t="s">
        <v>161</v>
      </c>
      <c r="N460" s="9" t="s">
        <v>160</v>
      </c>
      <c r="T460" s="9" t="s">
        <v>160</v>
      </c>
      <c r="X460" s="9" t="s">
        <v>161</v>
      </c>
      <c r="Y460" s="9" t="s">
        <v>160</v>
      </c>
      <c r="AD460" s="9" t="s">
        <v>160</v>
      </c>
      <c r="AH460" s="9" t="s">
        <v>161</v>
      </c>
      <c r="AK460" s="9" t="s">
        <v>161</v>
      </c>
      <c r="AL460" s="9" t="s">
        <v>161</v>
      </c>
      <c r="AO460">
        <f t="shared" si="51"/>
        <v>10</v>
      </c>
      <c r="AP460">
        <f t="shared" si="52"/>
        <v>5</v>
      </c>
      <c r="AS460" s="48">
        <f t="shared" si="4"/>
        <v>11</v>
      </c>
    </row>
    <row r="461">
      <c r="A461" s="82">
        <f>A460+21</f>
        <v>43472</v>
      </c>
      <c r="C461" s="9">
        <v>8.0</v>
      </c>
      <c r="E461" s="9">
        <v>7.0</v>
      </c>
      <c r="H461" s="9" t="s">
        <v>160</v>
      </c>
      <c r="K461" s="9" t="s">
        <v>161</v>
      </c>
      <c r="T461" s="9" t="s">
        <v>160</v>
      </c>
      <c r="X461" s="9" t="s">
        <v>161</v>
      </c>
      <c r="Y461" s="9" t="s">
        <v>160</v>
      </c>
      <c r="AD461" s="9" t="s">
        <v>160</v>
      </c>
      <c r="AF461" s="9" t="s">
        <v>160</v>
      </c>
      <c r="AH461" s="9" t="s">
        <v>161</v>
      </c>
      <c r="AI461" s="9" t="s">
        <v>161</v>
      </c>
      <c r="AK461" s="9" t="s">
        <v>161</v>
      </c>
      <c r="AO461">
        <f t="shared" si="51"/>
        <v>10</v>
      </c>
      <c r="AP461">
        <f t="shared" si="52"/>
        <v>5</v>
      </c>
      <c r="AS461" s="48">
        <f t="shared" si="4"/>
        <v>15</v>
      </c>
    </row>
    <row r="462">
      <c r="A462" s="82">
        <f t="shared" ref="A462:A467" si="54">A461+7</f>
        <v>43479</v>
      </c>
      <c r="C462" s="9">
        <v>5.0</v>
      </c>
      <c r="E462" s="9">
        <v>5.0</v>
      </c>
      <c r="H462" s="9" t="s">
        <v>162</v>
      </c>
      <c r="K462" s="9" t="s">
        <v>162</v>
      </c>
      <c r="T462" s="9" t="s">
        <v>162</v>
      </c>
      <c r="V462" s="9" t="s">
        <v>162</v>
      </c>
      <c r="X462" s="9" t="s">
        <v>162</v>
      </c>
      <c r="Y462" s="9" t="s">
        <v>162</v>
      </c>
      <c r="AD462" s="9" t="s">
        <v>162</v>
      </c>
      <c r="AH462" s="9" t="s">
        <v>162</v>
      </c>
      <c r="AI462" s="9" t="s">
        <v>162</v>
      </c>
      <c r="AK462" s="9" t="s">
        <v>162</v>
      </c>
      <c r="AO462">
        <f t="shared" si="51"/>
        <v>10</v>
      </c>
      <c r="AP462">
        <f t="shared" si="52"/>
        <v>0</v>
      </c>
      <c r="AS462" s="48">
        <f t="shared" si="4"/>
        <v>10</v>
      </c>
    </row>
    <row r="463">
      <c r="A463" s="82">
        <f t="shared" si="54"/>
        <v>43486</v>
      </c>
      <c r="C463" s="9">
        <v>6.0</v>
      </c>
      <c r="E463" s="9">
        <v>4.0</v>
      </c>
      <c r="H463" s="9" t="s">
        <v>160</v>
      </c>
      <c r="K463" s="9" t="s">
        <v>161</v>
      </c>
      <c r="N463" s="9" t="s">
        <v>161</v>
      </c>
      <c r="T463" s="9" t="s">
        <v>160</v>
      </c>
      <c r="X463" s="9" t="s">
        <v>161</v>
      </c>
      <c r="Y463" s="9" t="s">
        <v>160</v>
      </c>
      <c r="AA463" s="9" t="s">
        <v>160</v>
      </c>
      <c r="AD463" s="9" t="s">
        <v>160</v>
      </c>
      <c r="AH463" s="9" t="s">
        <v>161</v>
      </c>
      <c r="AK463" s="9" t="s">
        <v>161</v>
      </c>
      <c r="AO463">
        <f t="shared" si="51"/>
        <v>10</v>
      </c>
      <c r="AP463">
        <f t="shared" si="52"/>
        <v>5</v>
      </c>
      <c r="AS463" s="48">
        <f t="shared" si="4"/>
        <v>10</v>
      </c>
    </row>
    <row r="464">
      <c r="A464" s="82">
        <f t="shared" si="54"/>
        <v>43493</v>
      </c>
      <c r="C464" s="9">
        <v>8.0</v>
      </c>
      <c r="E464" s="9">
        <v>6.0</v>
      </c>
      <c r="H464" s="9" t="s">
        <v>161</v>
      </c>
      <c r="J464" s="9" t="s">
        <v>161</v>
      </c>
      <c r="M464" s="9" t="s">
        <v>161</v>
      </c>
      <c r="V464" s="9" t="s">
        <v>161</v>
      </c>
      <c r="X464" s="9" t="s">
        <v>160</v>
      </c>
      <c r="AD464" s="9" t="s">
        <v>160</v>
      </c>
      <c r="AF464" s="9" t="s">
        <v>160</v>
      </c>
      <c r="AH464" s="9" t="s">
        <v>161</v>
      </c>
      <c r="AI464" s="9" t="s">
        <v>160</v>
      </c>
      <c r="AJ464" s="9" t="s">
        <v>160</v>
      </c>
      <c r="AO464">
        <f t="shared" si="51"/>
        <v>10</v>
      </c>
      <c r="AP464">
        <f t="shared" si="52"/>
        <v>5</v>
      </c>
      <c r="AS464" s="48">
        <f t="shared" si="4"/>
        <v>14</v>
      </c>
    </row>
    <row r="465">
      <c r="A465" s="82">
        <f t="shared" si="54"/>
        <v>43500</v>
      </c>
      <c r="C465" s="9">
        <v>8.0</v>
      </c>
      <c r="E465" s="9">
        <v>6.0</v>
      </c>
      <c r="H465" s="9" t="s">
        <v>161</v>
      </c>
      <c r="K465" s="9" t="s">
        <v>161</v>
      </c>
      <c r="T465" s="9" t="s">
        <v>160</v>
      </c>
      <c r="X465" s="9" t="s">
        <v>160</v>
      </c>
      <c r="Y465" s="9" t="s">
        <v>160</v>
      </c>
      <c r="AD465" s="9" t="s">
        <v>161</v>
      </c>
      <c r="AE465" s="9" t="s">
        <v>161</v>
      </c>
      <c r="AH465" s="9" t="s">
        <v>160</v>
      </c>
      <c r="AI465" s="9" t="s">
        <v>160</v>
      </c>
      <c r="AJ465" s="9" t="s">
        <v>161</v>
      </c>
      <c r="AO465">
        <f t="shared" si="51"/>
        <v>10</v>
      </c>
      <c r="AP465">
        <f t="shared" si="52"/>
        <v>5</v>
      </c>
      <c r="AS465" s="48">
        <f t="shared" si="4"/>
        <v>14</v>
      </c>
    </row>
    <row r="466">
      <c r="A466" s="82">
        <f t="shared" si="54"/>
        <v>43507</v>
      </c>
      <c r="C466" s="9">
        <v>3.0</v>
      </c>
      <c r="E466" s="9">
        <v>3.0</v>
      </c>
      <c r="M466" s="9" t="s">
        <v>162</v>
      </c>
      <c r="T466" s="9" t="s">
        <v>162</v>
      </c>
      <c r="V466" s="9" t="s">
        <v>162</v>
      </c>
      <c r="X466" s="9" t="s">
        <v>162</v>
      </c>
      <c r="AA466" s="9" t="s">
        <v>162</v>
      </c>
      <c r="AD466" s="9" t="s">
        <v>162</v>
      </c>
      <c r="AE466" s="9" t="s">
        <v>162</v>
      </c>
      <c r="AG466" s="9" t="s">
        <v>162</v>
      </c>
      <c r="AH466" s="9" t="s">
        <v>162</v>
      </c>
      <c r="AI466" s="9" t="s">
        <v>162</v>
      </c>
      <c r="AO466">
        <f t="shared" si="51"/>
        <v>10</v>
      </c>
      <c r="AP466">
        <f t="shared" si="52"/>
        <v>0</v>
      </c>
      <c r="AS466" s="48">
        <f t="shared" si="4"/>
        <v>6</v>
      </c>
    </row>
    <row r="467">
      <c r="A467" s="82">
        <f t="shared" si="54"/>
        <v>43514</v>
      </c>
      <c r="C467" s="9">
        <v>6.0</v>
      </c>
      <c r="E467" s="9">
        <v>4.0</v>
      </c>
      <c r="J467" s="9" t="s">
        <v>161</v>
      </c>
      <c r="N467" s="9" t="s">
        <v>160</v>
      </c>
      <c r="T467" s="9" t="s">
        <v>161</v>
      </c>
      <c r="V467" s="9" t="s">
        <v>160</v>
      </c>
      <c r="Y467" s="9" t="s">
        <v>161</v>
      </c>
      <c r="AE467" s="9" t="s">
        <v>160</v>
      </c>
      <c r="AF467" s="9" t="s">
        <v>160</v>
      </c>
      <c r="AG467" s="9" t="s">
        <v>160</v>
      </c>
      <c r="AH467" s="9" t="s">
        <v>161</v>
      </c>
      <c r="AI467" s="9" t="s">
        <v>161</v>
      </c>
      <c r="AO467">
        <f t="shared" si="51"/>
        <v>10</v>
      </c>
      <c r="AP467">
        <f t="shared" si="52"/>
        <v>5</v>
      </c>
      <c r="AS467" s="48">
        <f t="shared" si="4"/>
        <v>10</v>
      </c>
    </row>
    <row r="468">
      <c r="A468" s="82">
        <f>A467+14</f>
        <v>43528</v>
      </c>
      <c r="C468" s="9">
        <v>6.0</v>
      </c>
      <c r="E468" s="9">
        <v>2.0</v>
      </c>
      <c r="G468" s="9" t="s">
        <v>160</v>
      </c>
      <c r="K468" s="9" t="s">
        <v>161</v>
      </c>
      <c r="V468" s="9" t="s">
        <v>160</v>
      </c>
      <c r="X468" s="9" t="s">
        <v>160</v>
      </c>
      <c r="Y468" s="9" t="s">
        <v>161</v>
      </c>
      <c r="AE468" s="9" t="s">
        <v>161</v>
      </c>
      <c r="AH468" s="9" t="s">
        <v>161</v>
      </c>
      <c r="AI468" s="9" t="s">
        <v>160</v>
      </c>
      <c r="AK468" s="9" t="s">
        <v>161</v>
      </c>
      <c r="AL468" s="9" t="s">
        <v>160</v>
      </c>
      <c r="AO468">
        <f t="shared" si="51"/>
        <v>10</v>
      </c>
      <c r="AP468">
        <f t="shared" si="52"/>
        <v>5</v>
      </c>
      <c r="AS468" s="48">
        <f t="shared" si="4"/>
        <v>8</v>
      </c>
    </row>
    <row r="469">
      <c r="A469" s="82">
        <f t="shared" ref="A469:A474" si="55">A468+7</f>
        <v>43535</v>
      </c>
      <c r="C469" s="9">
        <v>5.0</v>
      </c>
      <c r="E469" s="9">
        <v>5.0</v>
      </c>
      <c r="G469" s="9" t="s">
        <v>162</v>
      </c>
      <c r="J469" s="9" t="s">
        <v>162</v>
      </c>
      <c r="K469" s="9" t="s">
        <v>162</v>
      </c>
      <c r="T469" s="9" t="s">
        <v>162</v>
      </c>
      <c r="X469" s="9" t="s">
        <v>162</v>
      </c>
      <c r="Y469" s="9" t="s">
        <v>162</v>
      </c>
      <c r="AE469" s="9" t="s">
        <v>162</v>
      </c>
      <c r="AF469" s="9" t="s">
        <v>162</v>
      </c>
      <c r="AH469" s="9" t="s">
        <v>162</v>
      </c>
      <c r="AI469" s="9" t="s">
        <v>162</v>
      </c>
      <c r="AO469">
        <f t="shared" si="51"/>
        <v>10</v>
      </c>
      <c r="AP469">
        <f t="shared" si="52"/>
        <v>0</v>
      </c>
      <c r="AS469" s="48">
        <f t="shared" si="4"/>
        <v>10</v>
      </c>
    </row>
    <row r="470">
      <c r="A470" s="82">
        <f t="shared" si="55"/>
        <v>43542</v>
      </c>
      <c r="C470" s="9">
        <v>9.0</v>
      </c>
      <c r="E470" s="9">
        <v>5.0</v>
      </c>
      <c r="G470" s="9" t="s">
        <v>161</v>
      </c>
      <c r="T470" s="9" t="s">
        <v>160</v>
      </c>
      <c r="V470" s="9" t="s">
        <v>160</v>
      </c>
      <c r="X470" s="9" t="s">
        <v>161</v>
      </c>
      <c r="Y470" s="9" t="s">
        <v>161</v>
      </c>
      <c r="AF470" s="9" t="s">
        <v>161</v>
      </c>
      <c r="AH470" s="9" t="s">
        <v>160</v>
      </c>
      <c r="AI470" s="9" t="s">
        <v>160</v>
      </c>
      <c r="AK470" s="9" t="s">
        <v>161</v>
      </c>
      <c r="AL470" s="9" t="s">
        <v>160</v>
      </c>
      <c r="AO470">
        <f t="shared" si="51"/>
        <v>10</v>
      </c>
      <c r="AP470">
        <f t="shared" si="52"/>
        <v>5</v>
      </c>
      <c r="AS470" s="48">
        <f t="shared" si="4"/>
        <v>14</v>
      </c>
    </row>
    <row r="471">
      <c r="A471" s="82">
        <f t="shared" si="55"/>
        <v>43549</v>
      </c>
      <c r="C471" s="9">
        <v>8.0</v>
      </c>
      <c r="E471" s="9">
        <v>8.0</v>
      </c>
      <c r="G471" s="9" t="s">
        <v>162</v>
      </c>
      <c r="J471" s="9" t="s">
        <v>162</v>
      </c>
      <c r="K471" s="9" t="s">
        <v>161</v>
      </c>
      <c r="T471" s="9" t="s">
        <v>162</v>
      </c>
      <c r="V471" s="9" t="s">
        <v>162</v>
      </c>
      <c r="X471" s="9" t="s">
        <v>162</v>
      </c>
      <c r="Y471" s="9" t="s">
        <v>162</v>
      </c>
      <c r="AD471" s="9" t="s">
        <v>162</v>
      </c>
      <c r="AH471" s="9" t="s">
        <v>162</v>
      </c>
      <c r="AI471" s="9" t="s">
        <v>162</v>
      </c>
      <c r="AO471">
        <f t="shared" si="51"/>
        <v>10</v>
      </c>
      <c r="AP471">
        <f t="shared" si="52"/>
        <v>0</v>
      </c>
      <c r="AS471" s="48">
        <f t="shared" si="4"/>
        <v>16</v>
      </c>
    </row>
    <row r="472">
      <c r="A472" s="82">
        <f t="shared" si="55"/>
        <v>43556</v>
      </c>
      <c r="C472" s="9">
        <v>4.0</v>
      </c>
      <c r="E472" s="9">
        <v>2.0</v>
      </c>
      <c r="G472" s="9" t="s">
        <v>160</v>
      </c>
      <c r="K472" s="9" t="s">
        <v>160</v>
      </c>
      <c r="N472" s="9" t="s">
        <v>160</v>
      </c>
      <c r="T472" s="9" t="s">
        <v>161</v>
      </c>
      <c r="X472" s="9" t="s">
        <v>160</v>
      </c>
      <c r="Y472" s="9" t="s">
        <v>161</v>
      </c>
      <c r="AA472" s="9" t="s">
        <v>161</v>
      </c>
      <c r="AD472" s="9" t="s">
        <v>160</v>
      </c>
      <c r="AH472" s="9" t="s">
        <v>161</v>
      </c>
      <c r="AK472" s="9" t="s">
        <v>161</v>
      </c>
      <c r="AO472">
        <f t="shared" si="51"/>
        <v>10</v>
      </c>
      <c r="AP472">
        <f t="shared" si="52"/>
        <v>5</v>
      </c>
      <c r="AS472" s="48">
        <f t="shared" si="4"/>
        <v>6</v>
      </c>
    </row>
    <row r="473">
      <c r="A473" s="82">
        <f t="shared" si="55"/>
        <v>43563</v>
      </c>
      <c r="C473" s="9">
        <v>6.0</v>
      </c>
      <c r="E473" s="9">
        <v>4.0</v>
      </c>
      <c r="G473" s="9" t="s">
        <v>160</v>
      </c>
      <c r="H473" s="9" t="s">
        <v>161</v>
      </c>
      <c r="K473" s="9" t="s">
        <v>160</v>
      </c>
      <c r="M473" s="9" t="s">
        <v>161</v>
      </c>
      <c r="T473" s="9" t="s">
        <v>160</v>
      </c>
      <c r="X473" s="9" t="s">
        <v>161</v>
      </c>
      <c r="AH473" s="9" t="s">
        <v>161</v>
      </c>
      <c r="AI473" s="9" t="s">
        <v>160</v>
      </c>
      <c r="AJ473" s="9" t="s">
        <v>160</v>
      </c>
      <c r="AK473" s="9" t="s">
        <v>161</v>
      </c>
      <c r="AO473">
        <f t="shared" si="51"/>
        <v>10</v>
      </c>
      <c r="AP473">
        <f t="shared" si="52"/>
        <v>5</v>
      </c>
      <c r="AS473" s="48">
        <f t="shared" si="4"/>
        <v>10</v>
      </c>
    </row>
    <row r="474">
      <c r="A474" s="82">
        <f t="shared" si="55"/>
        <v>43570</v>
      </c>
      <c r="C474" s="9">
        <v>7.0</v>
      </c>
      <c r="E474" s="9">
        <v>7.0</v>
      </c>
      <c r="G474" s="9" t="s">
        <v>162</v>
      </c>
      <c r="K474" s="9" t="s">
        <v>162</v>
      </c>
      <c r="N474" s="9" t="s">
        <v>162</v>
      </c>
      <c r="T474" s="9" t="s">
        <v>162</v>
      </c>
      <c r="X474" s="9" t="s">
        <v>162</v>
      </c>
      <c r="AA474" s="9" t="s">
        <v>162</v>
      </c>
      <c r="AD474" s="9" t="s">
        <v>162</v>
      </c>
      <c r="AH474" s="9" t="s">
        <v>162</v>
      </c>
      <c r="AI474" s="9" t="s">
        <v>162</v>
      </c>
      <c r="AK474" s="9" t="s">
        <v>162</v>
      </c>
      <c r="AO474">
        <f t="shared" si="51"/>
        <v>10</v>
      </c>
      <c r="AP474">
        <f t="shared" si="52"/>
        <v>0</v>
      </c>
      <c r="AS474" s="48">
        <f t="shared" si="4"/>
        <v>14</v>
      </c>
    </row>
    <row r="475">
      <c r="A475" s="68"/>
      <c r="B475" s="79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48">
        <f t="shared" si="4"/>
        <v>0</v>
      </c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  <c r="DO475" s="54"/>
      <c r="DP475" s="54"/>
      <c r="DQ475" s="54"/>
      <c r="DR475" s="54"/>
      <c r="DS475" s="54"/>
      <c r="DT475" s="54"/>
      <c r="DU475" s="54"/>
      <c r="DV475" s="54"/>
      <c r="DW475" s="54"/>
      <c r="DX475" s="54"/>
      <c r="DY475" s="54"/>
      <c r="DZ475" s="54"/>
      <c r="EA475" s="54"/>
      <c r="EB475" s="54"/>
      <c r="EC475" s="54"/>
      <c r="ED475" s="54"/>
      <c r="EE475" s="54"/>
      <c r="EF475" s="54"/>
      <c r="EG475" s="54"/>
      <c r="EH475" s="54"/>
      <c r="EI475" s="54"/>
      <c r="EJ475" s="54"/>
      <c r="EK475" s="54"/>
      <c r="EL475" s="54"/>
      <c r="EM475" s="54"/>
      <c r="EN475" s="54"/>
      <c r="EO475" s="54"/>
      <c r="EP475" s="54"/>
      <c r="EQ475" s="54"/>
      <c r="ER475" s="54"/>
      <c r="ES475" s="54"/>
      <c r="ET475" s="54"/>
      <c r="EU475" s="54"/>
      <c r="EV475" s="54"/>
      <c r="EW475" s="54"/>
      <c r="EX475" s="54"/>
      <c r="EY475" s="54"/>
      <c r="EZ475" s="54"/>
      <c r="FA475" s="54"/>
      <c r="FB475" s="54"/>
      <c r="FC475" s="54"/>
      <c r="FD475" s="54"/>
      <c r="FE475" s="54"/>
      <c r="FF475" s="54"/>
      <c r="FG475" s="54"/>
      <c r="FH475" s="54"/>
      <c r="FI475" s="54"/>
      <c r="FJ475" s="54"/>
      <c r="FK475" s="54"/>
      <c r="FL475" s="54"/>
      <c r="FM475" s="54"/>
      <c r="FN475" s="54"/>
      <c r="FO475" s="54"/>
      <c r="FP475" s="54"/>
      <c r="FQ475" s="54"/>
      <c r="FR475" s="54"/>
      <c r="FS475" s="54"/>
      <c r="FT475" s="54"/>
      <c r="FU475" s="54"/>
      <c r="FV475" s="54"/>
      <c r="FW475" s="54"/>
      <c r="FX475" s="54"/>
      <c r="FY475" s="54"/>
      <c r="FZ475" s="54"/>
      <c r="GA475" s="54"/>
      <c r="GB475" s="54"/>
      <c r="GC475" s="54"/>
      <c r="GD475" s="54"/>
      <c r="GE475" s="54"/>
      <c r="GF475" s="54"/>
      <c r="GG475" s="54"/>
      <c r="GH475" s="54"/>
      <c r="GI475" s="54"/>
      <c r="GJ475" s="54"/>
      <c r="GK475" s="54"/>
      <c r="GL475" s="54"/>
      <c r="GM475" s="54"/>
      <c r="GN475" s="54"/>
      <c r="GO475" s="54"/>
      <c r="GP475" s="54"/>
      <c r="GQ475" s="54"/>
      <c r="GR475" s="54"/>
      <c r="GS475" s="54"/>
      <c r="GT475" s="54"/>
      <c r="GU475" s="54"/>
      <c r="GV475" s="54"/>
      <c r="GW475" s="54"/>
      <c r="GX475" s="54"/>
      <c r="GY475" s="54"/>
      <c r="GZ475" s="54"/>
      <c r="HA475" s="54"/>
      <c r="HB475" s="54"/>
      <c r="HC475" s="54"/>
      <c r="HD475" s="54"/>
      <c r="HE475" s="54"/>
      <c r="HF475" s="54"/>
      <c r="HG475" s="54"/>
      <c r="HH475" s="54"/>
      <c r="HI475" s="54"/>
      <c r="HJ475" s="54"/>
      <c r="HK475" s="54"/>
      <c r="HL475" s="54"/>
      <c r="HM475" s="54"/>
      <c r="HN475" s="54"/>
      <c r="HO475" s="54"/>
      <c r="HP475" s="54"/>
      <c r="HQ475" s="54"/>
      <c r="HR475" s="54"/>
      <c r="HS475" s="54"/>
      <c r="HT475" s="54"/>
      <c r="HU475" s="54"/>
      <c r="HV475" s="54"/>
      <c r="HW475" s="54"/>
      <c r="HX475" s="54"/>
      <c r="HY475" s="54"/>
      <c r="HZ475" s="54"/>
      <c r="IA475" s="54"/>
      <c r="IB475" s="54"/>
      <c r="IC475" s="54"/>
      <c r="ID475" s="54"/>
      <c r="IE475" s="54"/>
      <c r="IF475" s="54"/>
      <c r="IG475" s="54"/>
      <c r="IH475" s="54"/>
      <c r="II475" s="54"/>
      <c r="IJ475" s="54"/>
      <c r="IK475" s="54"/>
      <c r="IL475" s="54"/>
      <c r="IM475" s="54"/>
      <c r="IN475" s="54"/>
      <c r="IO475" s="54"/>
      <c r="IP475" s="54"/>
      <c r="IQ475" s="54"/>
      <c r="IR475" s="54"/>
      <c r="IS475" s="54"/>
      <c r="IT475" s="54"/>
      <c r="IU475" s="54"/>
      <c r="IV475" s="54"/>
      <c r="IW475" s="54"/>
      <c r="IX475" s="54"/>
      <c r="IY475" s="54"/>
      <c r="IZ475" s="54"/>
      <c r="JA475" s="54"/>
      <c r="JB475" s="54"/>
      <c r="JC475" s="54"/>
      <c r="JD475" s="54"/>
      <c r="JE475" s="54"/>
      <c r="JF475" s="54"/>
      <c r="JG475" s="54"/>
      <c r="JH475" s="54"/>
      <c r="JI475" s="54"/>
      <c r="JJ475" s="54"/>
      <c r="JK475" s="54"/>
      <c r="JL475" s="54"/>
      <c r="JM475" s="54"/>
      <c r="JN475" s="54"/>
      <c r="JO475" s="54"/>
      <c r="JP475" s="54"/>
      <c r="JQ475" s="54"/>
      <c r="JR475" s="54"/>
      <c r="JS475" s="54"/>
      <c r="JT475" s="54"/>
      <c r="JU475" s="54"/>
      <c r="JV475" s="54"/>
      <c r="JW475" s="54"/>
      <c r="JX475" s="54"/>
      <c r="JY475" s="54"/>
      <c r="JZ475" s="54"/>
      <c r="KA475" s="54"/>
      <c r="KB475" s="54"/>
      <c r="KC475" s="54"/>
      <c r="KD475" s="54"/>
      <c r="KE475" s="54"/>
      <c r="KF475" s="54"/>
      <c r="KG475" s="54"/>
      <c r="KH475" s="54"/>
      <c r="KI475" s="54"/>
      <c r="KJ475" s="54"/>
      <c r="KK475" s="54"/>
      <c r="KL475" s="54"/>
      <c r="KM475" s="54"/>
      <c r="KN475" s="54"/>
      <c r="KO475" s="54"/>
      <c r="KP475" s="54"/>
      <c r="KQ475" s="54"/>
      <c r="KR475" s="54"/>
      <c r="KS475" s="54"/>
      <c r="KT475" s="54"/>
      <c r="KU475" s="54"/>
      <c r="KV475" s="54"/>
      <c r="KW475" s="54"/>
      <c r="KX475" s="54"/>
      <c r="KY475" s="54"/>
      <c r="KZ475" s="54"/>
      <c r="LA475" s="54"/>
      <c r="LB475" s="54"/>
      <c r="LC475" s="54"/>
      <c r="LD475" s="54"/>
      <c r="LE475" s="54"/>
      <c r="LF475" s="54"/>
      <c r="LG475" s="54"/>
      <c r="LH475" s="54"/>
      <c r="LI475" s="54"/>
      <c r="LJ475" s="54"/>
      <c r="LK475" s="54"/>
      <c r="LL475" s="54"/>
      <c r="LM475" s="54"/>
      <c r="LN475" s="54"/>
      <c r="LO475" s="54"/>
      <c r="LP475" s="54"/>
      <c r="LQ475" s="54"/>
      <c r="LR475" s="54"/>
      <c r="LS475" s="54"/>
      <c r="LT475" s="54"/>
      <c r="LU475" s="54"/>
      <c r="LV475" s="54"/>
      <c r="LW475" s="54"/>
      <c r="LX475" s="54"/>
      <c r="LY475" s="54"/>
      <c r="LZ475" s="54"/>
      <c r="MA475" s="54"/>
      <c r="MB475" s="54"/>
      <c r="MC475" s="54"/>
      <c r="MD475" s="54"/>
      <c r="ME475" s="54"/>
      <c r="MF475" s="54"/>
      <c r="MG475" s="54"/>
      <c r="MH475" s="54"/>
      <c r="MI475" s="54"/>
      <c r="MJ475" s="54"/>
      <c r="MK475" s="54"/>
      <c r="ML475" s="54"/>
      <c r="MM475" s="54"/>
      <c r="MN475" s="54"/>
      <c r="MO475" s="54"/>
      <c r="MP475" s="54"/>
      <c r="MQ475" s="54"/>
      <c r="MR475" s="54"/>
      <c r="MS475" s="54"/>
      <c r="MT475" s="54"/>
      <c r="MU475" s="54"/>
      <c r="MV475" s="54"/>
      <c r="MW475" s="54"/>
      <c r="MX475" s="54"/>
      <c r="MY475" s="54"/>
      <c r="MZ475" s="54"/>
      <c r="NA475" s="54"/>
      <c r="NB475" s="54"/>
      <c r="NC475" s="54"/>
      <c r="ND475" s="54"/>
      <c r="NE475" s="54"/>
      <c r="NF475" s="54"/>
      <c r="NG475" s="54"/>
      <c r="NH475" s="54"/>
      <c r="NI475" s="54"/>
      <c r="NJ475" s="54"/>
      <c r="NK475" s="54"/>
      <c r="NL475" s="54"/>
      <c r="NM475" s="54"/>
      <c r="NN475" s="54"/>
      <c r="NO475" s="54"/>
      <c r="NP475" s="54"/>
      <c r="NQ475" s="54"/>
      <c r="NR475" s="54"/>
      <c r="NS475" s="54"/>
      <c r="NT475" s="54"/>
      <c r="NU475" s="54"/>
      <c r="NV475" s="54"/>
      <c r="NW475" s="54"/>
      <c r="NX475" s="54"/>
      <c r="NY475" s="54"/>
      <c r="NZ475" s="54"/>
      <c r="OA475" s="54"/>
      <c r="OB475" s="54"/>
      <c r="OC475" s="54"/>
      <c r="OD475" s="54"/>
      <c r="OE475" s="54"/>
      <c r="OF475" s="54"/>
      <c r="OG475" s="54"/>
      <c r="OH475" s="54"/>
      <c r="OI475" s="54"/>
      <c r="OJ475" s="54"/>
      <c r="OK475" s="54"/>
      <c r="OL475" s="54"/>
      <c r="OM475" s="54"/>
      <c r="ON475" s="54"/>
      <c r="OO475" s="54"/>
      <c r="OP475" s="54"/>
      <c r="OQ475" s="54"/>
      <c r="OR475" s="54"/>
      <c r="OS475" s="54"/>
      <c r="OT475" s="54"/>
      <c r="OU475" s="54"/>
      <c r="OV475" s="54"/>
      <c r="OW475" s="54"/>
      <c r="OX475" s="54"/>
      <c r="OY475" s="54"/>
      <c r="OZ475" s="54"/>
      <c r="PA475" s="54"/>
      <c r="PB475" s="54"/>
      <c r="PC475" s="54"/>
      <c r="PD475" s="54"/>
      <c r="PE475" s="54"/>
      <c r="PF475" s="54"/>
      <c r="PG475" s="54"/>
      <c r="PH475" s="54"/>
      <c r="PI475" s="54"/>
      <c r="PJ475" s="54"/>
      <c r="PK475" s="54"/>
      <c r="PL475" s="54"/>
      <c r="PM475" s="54"/>
      <c r="PN475" s="54"/>
      <c r="PO475" s="54"/>
      <c r="PP475" s="54"/>
      <c r="PQ475" s="54"/>
      <c r="PR475" s="54"/>
      <c r="PS475" s="54"/>
      <c r="PT475" s="54"/>
      <c r="PU475" s="54"/>
      <c r="PV475" s="54"/>
      <c r="PW475" s="54"/>
      <c r="PX475" s="54"/>
      <c r="PY475" s="54"/>
      <c r="PZ475" s="54"/>
      <c r="QA475" s="54"/>
      <c r="QB475" s="54"/>
      <c r="QC475" s="54"/>
      <c r="QD475" s="54"/>
      <c r="QE475" s="54"/>
      <c r="QF475" s="54"/>
      <c r="QG475" s="54"/>
      <c r="QH475" s="54"/>
      <c r="QI475" s="54"/>
      <c r="QJ475" s="54"/>
      <c r="QK475" s="54"/>
      <c r="QL475" s="54"/>
      <c r="QM475" s="54"/>
      <c r="QN475" s="54"/>
      <c r="QO475" s="54"/>
      <c r="QP475" s="54"/>
      <c r="QQ475" s="54"/>
      <c r="QR475" s="54"/>
      <c r="QS475" s="54"/>
      <c r="QT475" s="54"/>
      <c r="QU475" s="54"/>
      <c r="QV475" s="54"/>
      <c r="QW475" s="54"/>
      <c r="QX475" s="54"/>
      <c r="QY475" s="54"/>
      <c r="QZ475" s="54"/>
      <c r="RA475" s="54"/>
      <c r="RB475" s="54"/>
      <c r="RC475" s="54"/>
      <c r="RD475" s="54"/>
      <c r="RE475" s="54"/>
      <c r="RF475" s="54"/>
      <c r="RG475" s="54"/>
      <c r="RH475" s="54"/>
      <c r="RI475" s="54"/>
      <c r="RJ475" s="54"/>
      <c r="RK475" s="54"/>
      <c r="RL475" s="54"/>
      <c r="RM475" s="54"/>
      <c r="RN475" s="54"/>
      <c r="RO475" s="54"/>
      <c r="RP475" s="54"/>
      <c r="RQ475" s="54"/>
      <c r="RR475" s="54"/>
      <c r="RS475" s="54"/>
      <c r="RT475" s="54"/>
      <c r="RU475" s="54"/>
      <c r="RV475" s="54"/>
      <c r="RW475" s="54"/>
      <c r="RX475" s="54"/>
      <c r="RY475" s="54"/>
      <c r="RZ475" s="54"/>
      <c r="SA475" s="54"/>
      <c r="SB475" s="54"/>
      <c r="SC475" s="54"/>
      <c r="SD475" s="54"/>
      <c r="SE475" s="54"/>
      <c r="SF475" s="54"/>
      <c r="SG475" s="54"/>
      <c r="SH475" s="54"/>
      <c r="SI475" s="54"/>
      <c r="SJ475" s="54"/>
      <c r="SK475" s="54"/>
      <c r="SL475" s="54"/>
      <c r="SM475" s="54"/>
      <c r="SN475" s="54"/>
      <c r="SO475" s="54"/>
      <c r="SP475" s="54"/>
      <c r="SQ475" s="54"/>
      <c r="SR475" s="54"/>
      <c r="SS475" s="54"/>
      <c r="ST475" s="54"/>
      <c r="SU475" s="54"/>
      <c r="SV475" s="54"/>
      <c r="SW475" s="54"/>
      <c r="SX475" s="54"/>
      <c r="SY475" s="54"/>
      <c r="SZ475" s="54"/>
      <c r="TA475" s="54"/>
      <c r="TB475" s="54"/>
      <c r="TC475" s="54"/>
      <c r="TD475" s="54"/>
      <c r="TE475" s="54"/>
      <c r="TF475" s="54"/>
      <c r="TG475" s="54"/>
      <c r="TH475" s="54"/>
      <c r="TI475" s="54"/>
      <c r="TJ475" s="54"/>
      <c r="TK475" s="54"/>
      <c r="TL475" s="54"/>
      <c r="TM475" s="54"/>
      <c r="TN475" s="54"/>
      <c r="TO475" s="54"/>
      <c r="TP475" s="54"/>
      <c r="TQ475" s="54"/>
      <c r="TR475" s="54"/>
      <c r="TS475" s="54"/>
      <c r="TT475" s="54"/>
      <c r="TU475" s="54"/>
      <c r="TV475" s="54"/>
      <c r="TW475" s="54"/>
      <c r="TX475" s="54"/>
      <c r="TY475" s="54"/>
      <c r="TZ475" s="54"/>
      <c r="UA475" s="54"/>
      <c r="UB475" s="54"/>
      <c r="UC475" s="54"/>
      <c r="UD475" s="54"/>
      <c r="UE475" s="54"/>
      <c r="UF475" s="54"/>
      <c r="UG475" s="54"/>
      <c r="UH475" s="54"/>
      <c r="UI475" s="54"/>
      <c r="UJ475" s="54"/>
      <c r="UK475" s="54"/>
      <c r="UL475" s="54"/>
      <c r="UM475" s="54"/>
      <c r="UN475" s="54"/>
      <c r="UO475" s="54"/>
      <c r="UP475" s="54"/>
      <c r="UQ475" s="54"/>
      <c r="UR475" s="54"/>
      <c r="US475" s="54"/>
      <c r="UT475" s="54"/>
      <c r="UU475" s="54"/>
      <c r="UV475" s="54"/>
      <c r="UW475" s="54"/>
      <c r="UX475" s="54"/>
      <c r="UY475" s="54"/>
      <c r="UZ475" s="54"/>
      <c r="VA475" s="54"/>
      <c r="VB475" s="54"/>
      <c r="VC475" s="54"/>
      <c r="VD475" s="54"/>
      <c r="VE475" s="54"/>
      <c r="VF475" s="54"/>
      <c r="VG475" s="54"/>
      <c r="VH475" s="54"/>
      <c r="VI475" s="54"/>
      <c r="VJ475" s="54"/>
      <c r="VK475" s="54"/>
      <c r="VL475" s="54"/>
      <c r="VM475" s="54"/>
      <c r="VN475" s="54"/>
      <c r="VO475" s="54"/>
      <c r="VP475" s="54"/>
      <c r="VQ475" s="54"/>
      <c r="VR475" s="54"/>
      <c r="VS475" s="54"/>
      <c r="VT475" s="54"/>
      <c r="VU475" s="54"/>
      <c r="VV475" s="54"/>
      <c r="VW475" s="54"/>
      <c r="VX475" s="54"/>
      <c r="VY475" s="54"/>
      <c r="VZ475" s="54"/>
      <c r="WA475" s="54"/>
      <c r="WB475" s="54"/>
      <c r="WC475" s="54"/>
      <c r="WD475" s="54"/>
      <c r="WE475" s="54"/>
      <c r="WF475" s="54"/>
      <c r="WG475" s="54"/>
      <c r="WH475" s="54"/>
      <c r="WI475" s="54"/>
      <c r="WJ475" s="54"/>
      <c r="WK475" s="54"/>
      <c r="WL475" s="54"/>
      <c r="WM475" s="54"/>
      <c r="WN475" s="54"/>
      <c r="WO475" s="54"/>
      <c r="WP475" s="54"/>
      <c r="WQ475" s="54"/>
      <c r="WR475" s="54"/>
      <c r="WS475" s="54"/>
      <c r="WT475" s="54"/>
      <c r="WU475" s="54"/>
      <c r="WV475" s="54"/>
      <c r="WW475" s="54"/>
      <c r="WX475" s="54"/>
      <c r="WY475" s="54"/>
      <c r="WZ475" s="54"/>
      <c r="XA475" s="54"/>
      <c r="XB475" s="54"/>
      <c r="XC475" s="54"/>
      <c r="XD475" s="54"/>
      <c r="XE475" s="54"/>
      <c r="XF475" s="54"/>
      <c r="XG475" s="54"/>
      <c r="XH475" s="54"/>
      <c r="XI475" s="54"/>
      <c r="XJ475" s="54"/>
      <c r="XK475" s="54"/>
      <c r="XL475" s="54"/>
      <c r="XM475" s="54"/>
      <c r="XN475" s="54"/>
      <c r="XO475" s="54"/>
      <c r="XP475" s="54"/>
      <c r="XQ475" s="54"/>
      <c r="XR475" s="54"/>
      <c r="XS475" s="54"/>
      <c r="XT475" s="54"/>
      <c r="XU475" s="54"/>
      <c r="XV475" s="54"/>
      <c r="XW475" s="54"/>
      <c r="XX475" s="54"/>
      <c r="XY475" s="54"/>
      <c r="XZ475" s="54"/>
      <c r="YA475" s="54"/>
      <c r="YB475" s="54"/>
      <c r="YC475" s="54"/>
      <c r="YD475" s="54"/>
      <c r="YE475" s="54"/>
      <c r="YF475" s="54"/>
      <c r="YG475" s="54"/>
      <c r="YH475" s="54"/>
      <c r="YI475" s="54"/>
      <c r="YJ475" s="54"/>
      <c r="YK475" s="54"/>
      <c r="YL475" s="54"/>
      <c r="YM475" s="54"/>
      <c r="YN475" s="54"/>
      <c r="YO475" s="54"/>
      <c r="YP475" s="54"/>
      <c r="YQ475" s="54"/>
      <c r="YR475" s="54"/>
      <c r="YS475" s="54"/>
      <c r="YT475" s="54"/>
      <c r="YU475" s="54"/>
      <c r="YV475" s="54"/>
      <c r="YW475" s="54"/>
      <c r="YX475" s="54"/>
      <c r="YY475" s="54"/>
      <c r="YZ475" s="54"/>
      <c r="ZA475" s="54"/>
      <c r="ZB475" s="54"/>
      <c r="ZC475" s="54"/>
      <c r="ZD475" s="54"/>
      <c r="ZE475" s="54"/>
      <c r="ZF475" s="54"/>
      <c r="ZG475" s="54"/>
      <c r="ZH475" s="54"/>
      <c r="ZI475" s="54"/>
      <c r="ZJ475" s="54"/>
      <c r="ZK475" s="54"/>
      <c r="ZL475" s="54"/>
      <c r="ZM475" s="54"/>
      <c r="ZN475" s="54"/>
      <c r="ZO475" s="54"/>
      <c r="ZP475" s="54"/>
      <c r="ZQ475" s="54"/>
      <c r="ZR475" s="54"/>
      <c r="ZS475" s="54"/>
      <c r="ZT475" s="54"/>
      <c r="ZU475" s="54"/>
      <c r="ZV475" s="54"/>
      <c r="ZW475" s="54"/>
      <c r="ZX475" s="54"/>
      <c r="ZY475" s="54"/>
      <c r="ZZ475" s="54"/>
      <c r="AAA475" s="54"/>
      <c r="AAB475" s="54"/>
      <c r="AAC475" s="54"/>
      <c r="AAD475" s="54"/>
      <c r="AAE475" s="54"/>
      <c r="AAF475" s="54"/>
      <c r="AAG475" s="54"/>
      <c r="AAH475" s="54"/>
      <c r="AAI475" s="54"/>
      <c r="AAJ475" s="54"/>
      <c r="AAK475" s="54"/>
      <c r="AAL475" s="54"/>
      <c r="AAM475" s="54"/>
      <c r="AAN475" s="54"/>
      <c r="AAO475" s="54"/>
      <c r="AAP475" s="54"/>
      <c r="AAQ475" s="54"/>
      <c r="AAR475" s="54"/>
      <c r="AAS475" s="54"/>
      <c r="AAT475" s="54"/>
      <c r="AAU475" s="54"/>
      <c r="AAV475" s="54"/>
      <c r="AAW475" s="54"/>
      <c r="AAX475" s="54"/>
      <c r="AAY475" s="54"/>
      <c r="AAZ475" s="54"/>
      <c r="ABA475" s="54"/>
      <c r="ABB475" s="54"/>
      <c r="ABC475" s="54"/>
      <c r="ABD475" s="54"/>
      <c r="ABE475" s="54"/>
      <c r="ABF475" s="54"/>
      <c r="ABG475" s="54"/>
      <c r="ABH475" s="54"/>
      <c r="ABI475" s="54"/>
      <c r="ABJ475" s="54"/>
      <c r="ABK475" s="54"/>
      <c r="ABL475" s="54"/>
      <c r="ABM475" s="54"/>
      <c r="ABN475" s="54"/>
      <c r="ABO475" s="54"/>
      <c r="ABP475" s="54"/>
      <c r="ABQ475" s="54"/>
      <c r="ABR475" s="54"/>
      <c r="ABS475" s="54"/>
      <c r="ABT475" s="54"/>
      <c r="ABU475" s="54"/>
      <c r="ABV475" s="54"/>
      <c r="ABW475" s="54"/>
      <c r="ABX475" s="54"/>
      <c r="ABY475" s="54"/>
      <c r="ABZ475" s="54"/>
      <c r="ACA475" s="54"/>
      <c r="ACB475" s="54"/>
      <c r="ACC475" s="54"/>
      <c r="ACD475" s="54"/>
      <c r="ACE475" s="54"/>
      <c r="ACF475" s="54"/>
      <c r="ACG475" s="54"/>
      <c r="ACH475" s="54"/>
      <c r="ACI475" s="54"/>
      <c r="ACJ475" s="54"/>
      <c r="ACK475" s="54"/>
      <c r="ACL475" s="54"/>
      <c r="ACM475" s="54"/>
      <c r="ACN475" s="54"/>
      <c r="ACO475" s="54"/>
      <c r="ACP475" s="54"/>
      <c r="ACQ475" s="54"/>
      <c r="ACR475" s="54"/>
      <c r="ACS475" s="54"/>
      <c r="ACT475" s="54"/>
      <c r="ACU475" s="54"/>
      <c r="ACV475" s="54"/>
      <c r="ACW475" s="54"/>
      <c r="ACX475" s="54"/>
      <c r="ACY475" s="54"/>
      <c r="ACZ475" s="54"/>
      <c r="ADA475" s="54"/>
      <c r="ADB475" s="54"/>
      <c r="ADC475" s="54"/>
      <c r="ADD475" s="54"/>
      <c r="ADE475" s="54"/>
      <c r="ADF475" s="54"/>
      <c r="ADG475" s="54"/>
      <c r="ADH475" s="54"/>
      <c r="ADI475" s="54"/>
      <c r="ADJ475" s="54"/>
      <c r="ADK475" s="54"/>
      <c r="ADL475" s="54"/>
      <c r="ADM475" s="54"/>
      <c r="ADN475" s="54"/>
      <c r="ADO475" s="54"/>
      <c r="ADP475" s="54"/>
      <c r="ADQ475" s="54"/>
      <c r="ADR475" s="54"/>
      <c r="ADS475" s="54"/>
      <c r="ADT475" s="54"/>
      <c r="ADU475" s="54"/>
      <c r="ADV475" s="54"/>
      <c r="ADW475" s="54"/>
      <c r="ADX475" s="54"/>
      <c r="ADY475" s="54"/>
      <c r="ADZ475" s="54"/>
      <c r="AEA475" s="54"/>
      <c r="AEB475" s="54"/>
      <c r="AEC475" s="54"/>
      <c r="AED475" s="54"/>
      <c r="AEE475" s="54"/>
      <c r="AEF475" s="54"/>
      <c r="AEG475" s="54"/>
      <c r="AEH475" s="54"/>
      <c r="AEI475" s="54"/>
      <c r="AEJ475" s="54"/>
      <c r="AEK475" s="54"/>
      <c r="AEL475" s="54"/>
      <c r="AEM475" s="54"/>
      <c r="AEN475" s="54"/>
      <c r="AEO475" s="54"/>
      <c r="AEP475" s="54"/>
      <c r="AEQ475" s="54"/>
      <c r="AER475" s="54"/>
      <c r="AES475" s="54"/>
      <c r="AET475" s="54"/>
      <c r="AEU475" s="54"/>
      <c r="AEV475" s="54"/>
      <c r="AEW475" s="54"/>
      <c r="AEX475" s="54"/>
      <c r="AEY475" s="54"/>
      <c r="AEZ475" s="54"/>
      <c r="AFA475" s="54"/>
      <c r="AFB475" s="54"/>
      <c r="AFC475" s="54"/>
      <c r="AFD475" s="54"/>
      <c r="AFE475" s="54"/>
      <c r="AFF475" s="54"/>
      <c r="AFG475" s="54"/>
      <c r="AFH475" s="54"/>
      <c r="AFI475" s="54"/>
      <c r="AFJ475" s="54"/>
      <c r="AFK475" s="54"/>
      <c r="AFL475" s="54"/>
      <c r="AFM475" s="54"/>
      <c r="AFN475" s="54"/>
      <c r="AFO475" s="54"/>
      <c r="AFP475" s="54"/>
      <c r="AFQ475" s="54"/>
      <c r="AFR475" s="54"/>
      <c r="AFS475" s="54"/>
      <c r="AFT475" s="54"/>
      <c r="AFU475" s="54"/>
      <c r="AFV475" s="54"/>
      <c r="AFW475" s="54"/>
      <c r="AFX475" s="54"/>
      <c r="AFY475" s="54"/>
      <c r="AFZ475" s="54"/>
      <c r="AGA475" s="54"/>
      <c r="AGB475" s="54"/>
      <c r="AGC475" s="54"/>
      <c r="AGD475" s="54"/>
      <c r="AGE475" s="54"/>
      <c r="AGF475" s="54"/>
      <c r="AGG475" s="54"/>
      <c r="AGH475" s="54"/>
      <c r="AGI475" s="54"/>
      <c r="AGJ475" s="54"/>
      <c r="AGK475" s="54"/>
      <c r="AGL475" s="54"/>
      <c r="AGM475" s="54"/>
      <c r="AGN475" s="54"/>
      <c r="AGO475" s="54"/>
      <c r="AGP475" s="54"/>
      <c r="AGQ475" s="54"/>
      <c r="AGR475" s="54"/>
      <c r="AGS475" s="54"/>
      <c r="AGT475" s="54"/>
      <c r="AGU475" s="54"/>
      <c r="AGV475" s="54"/>
      <c r="AGW475" s="54"/>
      <c r="AGX475" s="54"/>
      <c r="AGY475" s="54"/>
      <c r="AGZ475" s="54"/>
      <c r="AHA475" s="54"/>
      <c r="AHB475" s="54"/>
      <c r="AHC475" s="54"/>
      <c r="AHD475" s="54"/>
      <c r="AHE475" s="54"/>
      <c r="AHF475" s="54"/>
      <c r="AHG475" s="54"/>
      <c r="AHH475" s="54"/>
      <c r="AHI475" s="54"/>
      <c r="AHJ475" s="54"/>
      <c r="AHK475" s="54"/>
      <c r="AHL475" s="54"/>
      <c r="AHM475" s="54"/>
      <c r="AHN475" s="54"/>
      <c r="AHO475" s="54"/>
      <c r="AHP475" s="54"/>
      <c r="AHQ475" s="54"/>
      <c r="AHR475" s="54"/>
      <c r="AHS475" s="54"/>
      <c r="AHT475" s="54"/>
      <c r="AHU475" s="54"/>
      <c r="AHV475" s="54"/>
      <c r="AHW475" s="54"/>
      <c r="AHX475" s="54"/>
      <c r="AHY475" s="54"/>
      <c r="AHZ475" s="54"/>
      <c r="AIA475" s="54"/>
      <c r="AIB475" s="54"/>
      <c r="AIC475" s="54"/>
      <c r="AID475" s="54"/>
      <c r="AIE475" s="54"/>
      <c r="AIF475" s="54"/>
      <c r="AIG475" s="54"/>
      <c r="AIH475" s="54"/>
      <c r="AII475" s="54"/>
      <c r="AIJ475" s="54"/>
      <c r="AIK475" s="54"/>
      <c r="AIL475" s="54"/>
      <c r="AIM475" s="54"/>
      <c r="AIN475" s="54"/>
      <c r="AIO475" s="54"/>
      <c r="AIP475" s="54"/>
      <c r="AIQ475" s="54"/>
      <c r="AIR475" s="54"/>
      <c r="AIS475" s="54"/>
      <c r="AIT475" s="54"/>
      <c r="AIU475" s="54"/>
      <c r="AIV475" s="54"/>
      <c r="AIW475" s="54"/>
      <c r="AIX475" s="54"/>
      <c r="AIY475" s="54"/>
      <c r="AIZ475" s="54"/>
      <c r="AJA475" s="54"/>
      <c r="AJB475" s="54"/>
      <c r="AJC475" s="54"/>
      <c r="AJD475" s="54"/>
      <c r="AJE475" s="54"/>
      <c r="AJF475" s="54"/>
      <c r="AJG475" s="54"/>
      <c r="AJH475" s="54"/>
      <c r="AJI475" s="54"/>
      <c r="AJJ475" s="54"/>
      <c r="AJK475" s="54"/>
      <c r="AJL475" s="54"/>
      <c r="AJM475" s="54"/>
      <c r="AJN475" s="54"/>
      <c r="AJO475" s="54"/>
      <c r="AJP475" s="54"/>
      <c r="AJQ475" s="54"/>
      <c r="AJR475" s="54"/>
      <c r="AJS475" s="54"/>
      <c r="AJT475" s="54"/>
      <c r="AJU475" s="54"/>
      <c r="AJV475" s="54"/>
      <c r="AJW475" s="54"/>
      <c r="AJX475" s="54"/>
      <c r="AJY475" s="54"/>
      <c r="AJZ475" s="54"/>
      <c r="AKA475" s="54"/>
      <c r="AKB475" s="54"/>
      <c r="AKC475" s="54"/>
      <c r="AKD475" s="54"/>
      <c r="AKE475" s="54"/>
      <c r="AKF475" s="54"/>
      <c r="AKG475" s="54"/>
      <c r="AKH475" s="54"/>
      <c r="AKI475" s="54"/>
      <c r="AKJ475" s="54"/>
      <c r="AKK475" s="54"/>
      <c r="AKL475" s="54"/>
      <c r="AKM475" s="54"/>
      <c r="AKN475" s="54"/>
      <c r="AKO475" s="54"/>
      <c r="AKP475" s="54"/>
      <c r="AKQ475" s="54"/>
      <c r="AKR475" s="54"/>
      <c r="AKS475" s="54"/>
      <c r="AKT475" s="54"/>
      <c r="AKU475" s="54"/>
      <c r="AKV475" s="54"/>
      <c r="AKW475" s="54"/>
      <c r="AKX475" s="54"/>
      <c r="AKY475" s="54"/>
      <c r="AKZ475" s="54"/>
      <c r="ALA475" s="54"/>
      <c r="ALB475" s="54"/>
      <c r="ALC475" s="54"/>
      <c r="ALD475" s="54"/>
      <c r="ALE475" s="54"/>
      <c r="ALF475" s="54"/>
      <c r="ALG475" s="54"/>
      <c r="ALH475" s="54"/>
      <c r="ALI475" s="54"/>
      <c r="ALJ475" s="54"/>
      <c r="ALK475" s="54"/>
      <c r="ALL475" s="54"/>
      <c r="ALM475" s="54"/>
      <c r="ALN475" s="54"/>
      <c r="ALO475" s="54"/>
      <c r="ALP475" s="54"/>
      <c r="ALQ475" s="54"/>
    </row>
    <row r="476">
      <c r="A476" s="75">
        <v>43591.0</v>
      </c>
      <c r="B476" s="46" t="s">
        <v>77</v>
      </c>
      <c r="C476" s="9">
        <v>8.0</v>
      </c>
      <c r="E476" s="9">
        <v>5.0</v>
      </c>
      <c r="J476" s="9" t="s">
        <v>160</v>
      </c>
      <c r="K476" s="9" t="s">
        <v>160</v>
      </c>
      <c r="N476" s="9" t="s">
        <v>161</v>
      </c>
      <c r="T476" s="9" t="s">
        <v>161</v>
      </c>
      <c r="V476" s="9" t="s">
        <v>160</v>
      </c>
      <c r="X476" s="9" t="s">
        <v>161</v>
      </c>
      <c r="AD476" s="9" t="s">
        <v>160</v>
      </c>
      <c r="AE476" s="9" t="s">
        <v>161</v>
      </c>
      <c r="AH476" s="9" t="s">
        <v>160</v>
      </c>
      <c r="AI476" s="9" t="s">
        <v>161</v>
      </c>
      <c r="AO476">
        <f t="shared" ref="AO476:AO496" si="56">COUNTA(G476:AN476)</f>
        <v>10</v>
      </c>
      <c r="AP476">
        <f t="shared" ref="AP476:AP496" si="57">(COUNTIF(G476:AN476,"V"))</f>
        <v>5</v>
      </c>
      <c r="AS476" s="48">
        <f t="shared" si="4"/>
        <v>13</v>
      </c>
    </row>
    <row r="477">
      <c r="A477" s="76">
        <f t="shared" ref="A477:A487" si="58">A476+7</f>
        <v>43598</v>
      </c>
      <c r="C477" s="9">
        <v>7.0</v>
      </c>
      <c r="E477" s="9">
        <v>6.0</v>
      </c>
      <c r="K477" s="9" t="s">
        <v>161</v>
      </c>
      <c r="T477" s="9" t="s">
        <v>160</v>
      </c>
      <c r="V477" s="9" t="s">
        <v>161</v>
      </c>
      <c r="X477" s="9" t="s">
        <v>160</v>
      </c>
      <c r="Y477" s="9" t="s">
        <v>160</v>
      </c>
      <c r="AD477" s="9" t="s">
        <v>160</v>
      </c>
      <c r="AE477" s="9" t="s">
        <v>161</v>
      </c>
      <c r="AG477" s="9" t="s">
        <v>161</v>
      </c>
      <c r="AH477" s="9" t="s">
        <v>161</v>
      </c>
      <c r="AI477" s="9" t="s">
        <v>160</v>
      </c>
      <c r="AO477">
        <f t="shared" si="56"/>
        <v>10</v>
      </c>
      <c r="AP477">
        <f t="shared" si="57"/>
        <v>5</v>
      </c>
      <c r="AS477" s="48">
        <f t="shared" si="4"/>
        <v>13</v>
      </c>
    </row>
    <row r="478">
      <c r="A478" s="76">
        <f t="shared" si="58"/>
        <v>43605</v>
      </c>
      <c r="C478" s="9">
        <v>9.0</v>
      </c>
      <c r="E478" s="9">
        <v>6.0</v>
      </c>
      <c r="J478" s="9" t="s">
        <v>160</v>
      </c>
      <c r="K478" s="9" t="s">
        <v>161</v>
      </c>
      <c r="N478" s="9" t="s">
        <v>161</v>
      </c>
      <c r="T478" s="9" t="s">
        <v>160</v>
      </c>
      <c r="X478" s="9" t="s">
        <v>161</v>
      </c>
      <c r="Y478" s="9" t="s">
        <v>161</v>
      </c>
      <c r="AD478" s="9" t="s">
        <v>160</v>
      </c>
      <c r="AE478" s="9" t="s">
        <v>160</v>
      </c>
      <c r="AG478" s="9" t="s">
        <v>161</v>
      </c>
      <c r="AH478" s="9" t="s">
        <v>160</v>
      </c>
      <c r="AO478">
        <f t="shared" si="56"/>
        <v>10</v>
      </c>
      <c r="AP478">
        <f t="shared" si="57"/>
        <v>5</v>
      </c>
      <c r="AS478" s="48">
        <f t="shared" si="4"/>
        <v>15</v>
      </c>
    </row>
    <row r="479">
      <c r="A479" s="76">
        <f t="shared" si="58"/>
        <v>43612</v>
      </c>
      <c r="C479" s="9">
        <v>9.0</v>
      </c>
      <c r="E479" s="9">
        <v>4.0</v>
      </c>
      <c r="J479" s="9" t="s">
        <v>160</v>
      </c>
      <c r="K479" s="9" t="s">
        <v>161</v>
      </c>
      <c r="M479" s="9" t="s">
        <v>160</v>
      </c>
      <c r="N479" s="9" t="s">
        <v>160</v>
      </c>
      <c r="X479" s="9" t="s">
        <v>161</v>
      </c>
      <c r="Y479" s="9" t="s">
        <v>161</v>
      </c>
      <c r="AA479" s="9" t="s">
        <v>161</v>
      </c>
      <c r="AD479" s="9" t="s">
        <v>160</v>
      </c>
      <c r="AH479" s="9" t="s">
        <v>160</v>
      </c>
      <c r="AI479" s="9" t="s">
        <v>161</v>
      </c>
      <c r="AO479">
        <f t="shared" si="56"/>
        <v>10</v>
      </c>
      <c r="AP479">
        <f t="shared" si="57"/>
        <v>5</v>
      </c>
      <c r="AS479" s="48">
        <f t="shared" si="4"/>
        <v>13</v>
      </c>
    </row>
    <row r="480">
      <c r="A480" s="76">
        <f t="shared" si="58"/>
        <v>43619</v>
      </c>
      <c r="C480" s="9">
        <v>7.0</v>
      </c>
      <c r="E480" s="9">
        <v>7.0</v>
      </c>
      <c r="G480" s="9" t="s">
        <v>162</v>
      </c>
      <c r="T480" s="9" t="s">
        <v>162</v>
      </c>
      <c r="V480" s="9" t="s">
        <v>162</v>
      </c>
      <c r="W480" s="9" t="s">
        <v>162</v>
      </c>
      <c r="AA480" s="9" t="s">
        <v>162</v>
      </c>
      <c r="AD480" s="9" t="s">
        <v>162</v>
      </c>
      <c r="AE480" s="9" t="s">
        <v>162</v>
      </c>
      <c r="AG480" s="9" t="s">
        <v>162</v>
      </c>
      <c r="AH480" s="9" t="s">
        <v>162</v>
      </c>
      <c r="AI480" s="9" t="s">
        <v>162</v>
      </c>
      <c r="AO480">
        <f t="shared" si="56"/>
        <v>10</v>
      </c>
      <c r="AP480">
        <f t="shared" si="57"/>
        <v>0</v>
      </c>
      <c r="AS480" s="48">
        <f t="shared" si="4"/>
        <v>14</v>
      </c>
    </row>
    <row r="481">
      <c r="A481" s="76">
        <f t="shared" si="58"/>
        <v>43626</v>
      </c>
      <c r="C481" s="9">
        <v>6.0</v>
      </c>
      <c r="E481" s="9">
        <v>6.0</v>
      </c>
      <c r="J481" s="9" t="s">
        <v>162</v>
      </c>
      <c r="K481" s="9" t="s">
        <v>162</v>
      </c>
      <c r="T481" s="9" t="s">
        <v>162</v>
      </c>
      <c r="X481" s="9" t="s">
        <v>162</v>
      </c>
      <c r="Y481" s="9" t="s">
        <v>162</v>
      </c>
      <c r="AD481" s="9" t="s">
        <v>162</v>
      </c>
      <c r="AE481" s="9" t="s">
        <v>162</v>
      </c>
      <c r="AH481" s="9" t="s">
        <v>162</v>
      </c>
      <c r="AI481" s="9" t="s">
        <v>162</v>
      </c>
      <c r="AK481" s="9" t="s">
        <v>162</v>
      </c>
      <c r="AO481">
        <f t="shared" si="56"/>
        <v>10</v>
      </c>
      <c r="AP481">
        <f t="shared" si="57"/>
        <v>0</v>
      </c>
      <c r="AS481" s="48">
        <f t="shared" si="4"/>
        <v>12</v>
      </c>
    </row>
    <row r="482">
      <c r="A482" s="76">
        <f t="shared" si="58"/>
        <v>43633</v>
      </c>
      <c r="C482" s="9">
        <v>9.0</v>
      </c>
      <c r="E482" s="9">
        <v>7.0</v>
      </c>
      <c r="G482" s="9" t="s">
        <v>160</v>
      </c>
      <c r="J482" s="9" t="s">
        <v>161</v>
      </c>
      <c r="M482" s="9" t="s">
        <v>161</v>
      </c>
      <c r="N482" s="9" t="s">
        <v>160</v>
      </c>
      <c r="T482" s="9" t="s">
        <v>161</v>
      </c>
      <c r="X482" s="9" t="s">
        <v>161</v>
      </c>
      <c r="Y482" s="9" t="s">
        <v>161</v>
      </c>
      <c r="AD482" s="9" t="s">
        <v>160</v>
      </c>
      <c r="AH482" s="9" t="s">
        <v>160</v>
      </c>
      <c r="AI482" s="9" t="s">
        <v>160</v>
      </c>
      <c r="AO482">
        <f t="shared" si="56"/>
        <v>10</v>
      </c>
      <c r="AP482">
        <f t="shared" si="57"/>
        <v>5</v>
      </c>
      <c r="AS482" s="48">
        <f t="shared" si="4"/>
        <v>16</v>
      </c>
    </row>
    <row r="483">
      <c r="A483" s="76">
        <f t="shared" si="58"/>
        <v>43640</v>
      </c>
      <c r="C483" s="9">
        <v>10.0</v>
      </c>
      <c r="E483" s="9">
        <v>9.0</v>
      </c>
      <c r="J483" s="9" t="s">
        <v>160</v>
      </c>
      <c r="K483" s="9" t="s">
        <v>160</v>
      </c>
      <c r="N483" s="9" t="s">
        <v>160</v>
      </c>
      <c r="T483" s="9" t="s">
        <v>161</v>
      </c>
      <c r="X483" s="9" t="s">
        <v>160</v>
      </c>
      <c r="Y483" s="9" t="s">
        <v>161</v>
      </c>
      <c r="AE483" s="9" t="s">
        <v>161</v>
      </c>
      <c r="AG483" s="9" t="s">
        <v>160</v>
      </c>
      <c r="AH483" s="9" t="s">
        <v>161</v>
      </c>
      <c r="AI483" s="9" t="s">
        <v>161</v>
      </c>
      <c r="AO483">
        <f t="shared" si="56"/>
        <v>10</v>
      </c>
      <c r="AP483">
        <f t="shared" si="57"/>
        <v>5</v>
      </c>
      <c r="AS483" s="48">
        <f t="shared" si="4"/>
        <v>19</v>
      </c>
    </row>
    <row r="484">
      <c r="A484" s="76">
        <f t="shared" si="58"/>
        <v>43647</v>
      </c>
      <c r="C484" s="9">
        <v>11.0</v>
      </c>
      <c r="E484" s="9">
        <v>6.0</v>
      </c>
      <c r="G484" s="9" t="s">
        <v>161</v>
      </c>
      <c r="J484" s="9" t="s">
        <v>161</v>
      </c>
      <c r="K484" s="9" t="s">
        <v>161</v>
      </c>
      <c r="N484" s="9" t="s">
        <v>160</v>
      </c>
      <c r="T484" s="9" t="s">
        <v>160</v>
      </c>
      <c r="X484" s="9" t="s">
        <v>161</v>
      </c>
      <c r="Y484" s="9" t="s">
        <v>160</v>
      </c>
      <c r="AD484" s="9" t="s">
        <v>160</v>
      </c>
      <c r="AH484" s="9" t="s">
        <v>161</v>
      </c>
      <c r="AI484" s="9" t="s">
        <v>160</v>
      </c>
      <c r="AO484">
        <f t="shared" si="56"/>
        <v>10</v>
      </c>
      <c r="AP484">
        <f t="shared" si="57"/>
        <v>5</v>
      </c>
      <c r="AS484" s="48">
        <f t="shared" si="4"/>
        <v>17</v>
      </c>
    </row>
    <row r="485">
      <c r="A485" s="76">
        <f t="shared" si="58"/>
        <v>43654</v>
      </c>
      <c r="C485" s="9">
        <v>3.0</v>
      </c>
      <c r="E485" s="9">
        <v>3.0</v>
      </c>
      <c r="G485" s="9" t="s">
        <v>162</v>
      </c>
      <c r="I485" s="9" t="s">
        <v>162</v>
      </c>
      <c r="J485" s="9" t="s">
        <v>162</v>
      </c>
      <c r="T485" s="9" t="s">
        <v>162</v>
      </c>
      <c r="V485" s="9" t="s">
        <v>162</v>
      </c>
      <c r="Y485" s="9" t="s">
        <v>162</v>
      </c>
      <c r="AD485" s="9" t="s">
        <v>162</v>
      </c>
      <c r="AE485" s="9" t="s">
        <v>162</v>
      </c>
      <c r="AG485" s="9" t="s">
        <v>162</v>
      </c>
      <c r="AH485" s="9" t="s">
        <v>162</v>
      </c>
      <c r="AO485">
        <f t="shared" si="56"/>
        <v>10</v>
      </c>
      <c r="AP485">
        <f t="shared" si="57"/>
        <v>0</v>
      </c>
      <c r="AS485" s="48">
        <f t="shared" si="4"/>
        <v>6</v>
      </c>
    </row>
    <row r="486">
      <c r="A486" s="76">
        <f t="shared" si="58"/>
        <v>43661</v>
      </c>
      <c r="C486" s="9">
        <v>9.0</v>
      </c>
      <c r="E486" s="9">
        <v>5.0</v>
      </c>
      <c r="J486" s="9" t="s">
        <v>161</v>
      </c>
      <c r="K486" s="9" t="s">
        <v>161</v>
      </c>
      <c r="M486" s="9" t="s">
        <v>160</v>
      </c>
      <c r="N486" s="9" t="s">
        <v>160</v>
      </c>
      <c r="V486" s="9" t="s">
        <v>161</v>
      </c>
      <c r="X486" s="9" t="s">
        <v>161</v>
      </c>
      <c r="Y486" s="9" t="s">
        <v>160</v>
      </c>
      <c r="AD486" s="9" t="s">
        <v>160</v>
      </c>
      <c r="AH486" s="9" t="s">
        <v>160</v>
      </c>
      <c r="AI486" s="9" t="s">
        <v>161</v>
      </c>
      <c r="AO486">
        <f t="shared" si="56"/>
        <v>10</v>
      </c>
      <c r="AP486">
        <f t="shared" si="57"/>
        <v>5</v>
      </c>
      <c r="AS486" s="48">
        <f t="shared" si="4"/>
        <v>14</v>
      </c>
    </row>
    <row r="487">
      <c r="A487" s="76">
        <f t="shared" si="58"/>
        <v>43668</v>
      </c>
      <c r="C487" s="9">
        <v>8.0</v>
      </c>
      <c r="E487" s="9">
        <v>8.0</v>
      </c>
      <c r="J487" s="9" t="s">
        <v>162</v>
      </c>
      <c r="T487" s="9" t="s">
        <v>162</v>
      </c>
      <c r="V487" s="9" t="s">
        <v>162</v>
      </c>
      <c r="Y487" s="9" t="s">
        <v>162</v>
      </c>
      <c r="AD487" s="9" t="s">
        <v>162</v>
      </c>
      <c r="AE487" s="9" t="s">
        <v>162</v>
      </c>
      <c r="AG487" s="9" t="s">
        <v>162</v>
      </c>
      <c r="AH487" s="9" t="s">
        <v>162</v>
      </c>
      <c r="AK487" s="9" t="s">
        <v>162</v>
      </c>
      <c r="AL487" s="9" t="s">
        <v>162</v>
      </c>
      <c r="AO487">
        <f t="shared" si="56"/>
        <v>10</v>
      </c>
      <c r="AP487">
        <f t="shared" si="57"/>
        <v>0</v>
      </c>
      <c r="AS487" s="48">
        <f t="shared" si="4"/>
        <v>16</v>
      </c>
    </row>
    <row r="488">
      <c r="A488" s="76">
        <v>43675.0</v>
      </c>
      <c r="C488" s="9">
        <v>4.0</v>
      </c>
      <c r="E488" s="9">
        <v>4.0</v>
      </c>
      <c r="G488" s="9" t="s">
        <v>162</v>
      </c>
      <c r="J488" s="9" t="s">
        <v>162</v>
      </c>
      <c r="K488" s="9" t="s">
        <v>162</v>
      </c>
      <c r="N488" s="9" t="s">
        <v>162</v>
      </c>
      <c r="T488" s="9" t="s">
        <v>162</v>
      </c>
      <c r="V488" s="9" t="s">
        <v>162</v>
      </c>
      <c r="Y488" s="9" t="s">
        <v>162</v>
      </c>
      <c r="AD488" s="9" t="s">
        <v>162</v>
      </c>
      <c r="AH488" s="9" t="s">
        <v>162</v>
      </c>
      <c r="AJ488" s="9" t="s">
        <v>162</v>
      </c>
      <c r="AO488">
        <f t="shared" si="56"/>
        <v>10</v>
      </c>
      <c r="AP488">
        <f t="shared" si="57"/>
        <v>0</v>
      </c>
      <c r="AS488" s="48">
        <f t="shared" si="4"/>
        <v>8</v>
      </c>
    </row>
    <row r="489">
      <c r="A489" s="76">
        <f>A488+7</f>
        <v>43682</v>
      </c>
      <c r="C489" s="9">
        <v>9.0</v>
      </c>
      <c r="E489" s="9">
        <v>8.0</v>
      </c>
      <c r="G489" s="9" t="s">
        <v>160</v>
      </c>
      <c r="J489" s="9" t="s">
        <v>161</v>
      </c>
      <c r="K489" s="9" t="s">
        <v>160</v>
      </c>
      <c r="N489" s="9" t="s">
        <v>160</v>
      </c>
      <c r="P489" s="9" t="s">
        <v>161</v>
      </c>
      <c r="V489" s="9" t="s">
        <v>161</v>
      </c>
      <c r="X489" s="9" t="s">
        <v>160</v>
      </c>
      <c r="Y489" s="9" t="s">
        <v>161</v>
      </c>
      <c r="AH489" s="9" t="s">
        <v>160</v>
      </c>
      <c r="AI489" s="9" t="s">
        <v>161</v>
      </c>
      <c r="AO489">
        <f t="shared" si="56"/>
        <v>10</v>
      </c>
      <c r="AP489">
        <f t="shared" si="57"/>
        <v>5</v>
      </c>
      <c r="AS489" s="48">
        <f t="shared" si="4"/>
        <v>17</v>
      </c>
    </row>
    <row r="490">
      <c r="A490" s="76">
        <v>43696.0</v>
      </c>
      <c r="C490" s="9">
        <v>6.0</v>
      </c>
      <c r="E490" s="9">
        <v>4.0</v>
      </c>
      <c r="I490" s="9" t="s">
        <v>161</v>
      </c>
      <c r="J490" s="9" t="s">
        <v>160</v>
      </c>
      <c r="M490" s="9" t="s">
        <v>161</v>
      </c>
      <c r="N490" s="9" t="s">
        <v>161</v>
      </c>
      <c r="P490" s="9" t="s">
        <v>161</v>
      </c>
      <c r="T490" s="9" t="s">
        <v>160</v>
      </c>
      <c r="Y490" s="9" t="s">
        <v>160</v>
      </c>
      <c r="AD490" s="9" t="s">
        <v>160</v>
      </c>
      <c r="AH490" s="9" t="s">
        <v>161</v>
      </c>
      <c r="AI490" s="9" t="s">
        <v>160</v>
      </c>
      <c r="AO490">
        <f t="shared" si="56"/>
        <v>10</v>
      </c>
      <c r="AP490">
        <f t="shared" si="57"/>
        <v>5</v>
      </c>
      <c r="AS490" s="48">
        <f t="shared" si="4"/>
        <v>10</v>
      </c>
    </row>
    <row r="491">
      <c r="A491" s="76">
        <f t="shared" ref="A491:A496" si="59">A490+7</f>
        <v>43703</v>
      </c>
      <c r="C491" s="9">
        <v>9.0</v>
      </c>
      <c r="E491" s="9">
        <v>5.0</v>
      </c>
      <c r="I491" s="9" t="s">
        <v>161</v>
      </c>
      <c r="K491" s="9" t="s">
        <v>161</v>
      </c>
      <c r="N491" s="9" t="s">
        <v>161</v>
      </c>
      <c r="T491" s="9" t="s">
        <v>160</v>
      </c>
      <c r="V491" s="9" t="s">
        <v>160</v>
      </c>
      <c r="AC491" s="9" t="s">
        <v>160</v>
      </c>
      <c r="AE491" s="9" t="s">
        <v>161</v>
      </c>
      <c r="AG491" s="9" t="s">
        <v>160</v>
      </c>
      <c r="AH491" s="9" t="s">
        <v>160</v>
      </c>
      <c r="AK491" s="9" t="s">
        <v>161</v>
      </c>
      <c r="AO491">
        <f t="shared" si="56"/>
        <v>10</v>
      </c>
      <c r="AP491">
        <f t="shared" si="57"/>
        <v>5</v>
      </c>
      <c r="AS491" s="48">
        <f t="shared" si="4"/>
        <v>14</v>
      </c>
    </row>
    <row r="492">
      <c r="A492" s="76">
        <f t="shared" si="59"/>
        <v>43710</v>
      </c>
      <c r="C492" s="9">
        <v>5.0</v>
      </c>
      <c r="E492" s="9">
        <v>3.0</v>
      </c>
      <c r="G492" s="9" t="s">
        <v>161</v>
      </c>
      <c r="I492" s="9" t="s">
        <v>160</v>
      </c>
      <c r="K492" s="9" t="s">
        <v>160</v>
      </c>
      <c r="T492" s="9" t="s">
        <v>160</v>
      </c>
      <c r="Y492" s="9" t="s">
        <v>161</v>
      </c>
      <c r="AD492" s="9" t="s">
        <v>161</v>
      </c>
      <c r="AE492" s="9" t="s">
        <v>160</v>
      </c>
      <c r="AF492" s="9" t="s">
        <v>161</v>
      </c>
      <c r="AH492" s="9" t="s">
        <v>160</v>
      </c>
      <c r="AK492" s="9" t="s">
        <v>161</v>
      </c>
      <c r="AO492">
        <f t="shared" si="56"/>
        <v>10</v>
      </c>
      <c r="AP492">
        <f t="shared" si="57"/>
        <v>5</v>
      </c>
      <c r="AS492" s="48">
        <f t="shared" si="4"/>
        <v>8</v>
      </c>
    </row>
    <row r="493">
      <c r="A493" s="76">
        <f t="shared" si="59"/>
        <v>43717</v>
      </c>
      <c r="C493" s="9">
        <v>7.0</v>
      </c>
      <c r="E493" s="9">
        <v>5.0</v>
      </c>
      <c r="H493" s="9" t="s">
        <v>161</v>
      </c>
      <c r="J493" s="9" t="s">
        <v>160</v>
      </c>
      <c r="T493" s="9" t="s">
        <v>160</v>
      </c>
      <c r="Y493" s="9" t="s">
        <v>160</v>
      </c>
      <c r="AC493" s="9" t="s">
        <v>160</v>
      </c>
      <c r="AD493" s="9" t="s">
        <v>160</v>
      </c>
      <c r="AF493" s="9" t="s">
        <v>161</v>
      </c>
      <c r="AH493" s="9" t="s">
        <v>161</v>
      </c>
      <c r="AI493" s="9" t="s">
        <v>161</v>
      </c>
      <c r="AK493" s="9" t="s">
        <v>161</v>
      </c>
      <c r="AO493">
        <f t="shared" si="56"/>
        <v>10</v>
      </c>
      <c r="AP493">
        <f t="shared" si="57"/>
        <v>5</v>
      </c>
      <c r="AS493" s="48">
        <f t="shared" si="4"/>
        <v>12</v>
      </c>
    </row>
    <row r="494">
      <c r="A494" s="76">
        <f t="shared" si="59"/>
        <v>43724</v>
      </c>
      <c r="C494" s="9">
        <v>4.0</v>
      </c>
      <c r="E494" s="9">
        <v>3.0</v>
      </c>
      <c r="G494" s="9" t="s">
        <v>160</v>
      </c>
      <c r="H494" s="9" t="s">
        <v>161</v>
      </c>
      <c r="J494" s="9" t="s">
        <v>161</v>
      </c>
      <c r="T494" s="9" t="s">
        <v>161</v>
      </c>
      <c r="Y494" s="9" t="s">
        <v>161</v>
      </c>
      <c r="AD494" s="9" t="s">
        <v>160</v>
      </c>
      <c r="AF494" s="9" t="s">
        <v>160</v>
      </c>
      <c r="AG494" s="9" t="s">
        <v>161</v>
      </c>
      <c r="AH494" s="9" t="s">
        <v>160</v>
      </c>
      <c r="AI494" s="9" t="s">
        <v>160</v>
      </c>
      <c r="AO494">
        <f t="shared" si="56"/>
        <v>10</v>
      </c>
      <c r="AP494">
        <f t="shared" si="57"/>
        <v>5</v>
      </c>
      <c r="AS494" s="48">
        <f t="shared" si="4"/>
        <v>7</v>
      </c>
    </row>
    <row r="495">
      <c r="A495" s="76">
        <f t="shared" si="59"/>
        <v>43731</v>
      </c>
      <c r="C495" s="9">
        <v>9.0</v>
      </c>
      <c r="E495" s="9">
        <v>6.0</v>
      </c>
      <c r="G495" s="9" t="s">
        <v>160</v>
      </c>
      <c r="H495" s="9" t="s">
        <v>161</v>
      </c>
      <c r="J495" s="9" t="s">
        <v>161</v>
      </c>
      <c r="K495" s="9" t="s">
        <v>161</v>
      </c>
      <c r="T495" s="9" t="s">
        <v>160</v>
      </c>
      <c r="V495" s="9" t="s">
        <v>160</v>
      </c>
      <c r="X495" s="9" t="s">
        <v>160</v>
      </c>
      <c r="AD495" s="9" t="s">
        <v>161</v>
      </c>
      <c r="AF495" s="9" t="s">
        <v>161</v>
      </c>
      <c r="AH495" s="9" t="s">
        <v>160</v>
      </c>
      <c r="AO495">
        <f t="shared" si="56"/>
        <v>10</v>
      </c>
      <c r="AP495">
        <f t="shared" si="57"/>
        <v>5</v>
      </c>
      <c r="AS495" s="48">
        <f t="shared" si="4"/>
        <v>15</v>
      </c>
    </row>
    <row r="496">
      <c r="A496" s="76">
        <f t="shared" si="59"/>
        <v>43738</v>
      </c>
      <c r="C496" s="9">
        <v>11.0</v>
      </c>
      <c r="E496" s="9">
        <v>9.0</v>
      </c>
      <c r="G496" s="9" t="s">
        <v>160</v>
      </c>
      <c r="J496" s="9" t="s">
        <v>161</v>
      </c>
      <c r="K496" s="9" t="s">
        <v>161</v>
      </c>
      <c r="N496" s="9" t="s">
        <v>161</v>
      </c>
      <c r="T496" s="9" t="s">
        <v>161</v>
      </c>
      <c r="V496" s="9" t="s">
        <v>160</v>
      </c>
      <c r="Y496" s="9" t="s">
        <v>160</v>
      </c>
      <c r="AD496" s="9" t="s">
        <v>160</v>
      </c>
      <c r="AF496" s="9" t="s">
        <v>160</v>
      </c>
      <c r="AH496" s="9" t="s">
        <v>161</v>
      </c>
      <c r="AO496">
        <f t="shared" si="56"/>
        <v>10</v>
      </c>
      <c r="AP496">
        <f t="shared" si="57"/>
        <v>5</v>
      </c>
      <c r="AS496" s="48">
        <f t="shared" si="4"/>
        <v>20</v>
      </c>
    </row>
    <row r="497">
      <c r="A497" s="83"/>
      <c r="B497" s="44"/>
    </row>
    <row r="498">
      <c r="A498" s="83"/>
      <c r="B498" s="44"/>
    </row>
    <row r="499">
      <c r="A499" s="83"/>
      <c r="B499" s="44"/>
    </row>
    <row r="500">
      <c r="A500" s="83"/>
      <c r="B500" s="44"/>
    </row>
    <row r="501">
      <c r="A501" s="83"/>
      <c r="B501" s="44"/>
      <c r="C501" s="9" t="s">
        <v>163</v>
      </c>
      <c r="G501">
        <f t="shared" ref="G501:AN501" si="60">COUNTIF(G2:G500,"V")</f>
        <v>100</v>
      </c>
      <c r="H501">
        <f t="shared" si="60"/>
        <v>134</v>
      </c>
      <c r="I501">
        <f t="shared" si="60"/>
        <v>32</v>
      </c>
      <c r="J501">
        <f t="shared" si="60"/>
        <v>93</v>
      </c>
      <c r="K501">
        <f t="shared" si="60"/>
        <v>159</v>
      </c>
      <c r="L501">
        <f t="shared" si="60"/>
        <v>29</v>
      </c>
      <c r="M501">
        <f t="shared" si="60"/>
        <v>84</v>
      </c>
      <c r="N501">
        <f t="shared" si="60"/>
        <v>116</v>
      </c>
      <c r="O501">
        <f t="shared" si="60"/>
        <v>82</v>
      </c>
      <c r="P501">
        <f t="shared" si="60"/>
        <v>35</v>
      </c>
      <c r="Q501">
        <f t="shared" si="60"/>
        <v>13</v>
      </c>
      <c r="R501">
        <f t="shared" si="60"/>
        <v>32</v>
      </c>
      <c r="S501">
        <f t="shared" si="60"/>
        <v>37</v>
      </c>
      <c r="T501">
        <f t="shared" si="60"/>
        <v>134</v>
      </c>
      <c r="U501">
        <f t="shared" si="60"/>
        <v>10</v>
      </c>
      <c r="V501">
        <f t="shared" si="60"/>
        <v>121</v>
      </c>
      <c r="W501">
        <f t="shared" si="60"/>
        <v>17</v>
      </c>
      <c r="X501">
        <f t="shared" si="60"/>
        <v>97</v>
      </c>
      <c r="Y501">
        <f t="shared" si="60"/>
        <v>119</v>
      </c>
      <c r="Z501">
        <f t="shared" si="60"/>
        <v>18</v>
      </c>
      <c r="AA501">
        <f t="shared" si="60"/>
        <v>27</v>
      </c>
      <c r="AB501">
        <f t="shared" si="60"/>
        <v>22</v>
      </c>
      <c r="AC501">
        <f t="shared" si="60"/>
        <v>38</v>
      </c>
      <c r="AD501">
        <f t="shared" si="60"/>
        <v>82</v>
      </c>
      <c r="AE501">
        <f t="shared" si="60"/>
        <v>14</v>
      </c>
      <c r="AF501">
        <f t="shared" si="60"/>
        <v>51</v>
      </c>
      <c r="AG501">
        <f t="shared" si="60"/>
        <v>20</v>
      </c>
      <c r="AH501">
        <f t="shared" si="60"/>
        <v>81</v>
      </c>
      <c r="AI501">
        <f t="shared" si="60"/>
        <v>51</v>
      </c>
      <c r="AJ501">
        <f t="shared" si="60"/>
        <v>25</v>
      </c>
      <c r="AK501">
        <f t="shared" si="60"/>
        <v>69</v>
      </c>
      <c r="AL501">
        <f t="shared" si="60"/>
        <v>26</v>
      </c>
      <c r="AM501">
        <f t="shared" si="60"/>
        <v>8</v>
      </c>
      <c r="AN501">
        <f t="shared" si="60"/>
        <v>1</v>
      </c>
    </row>
    <row r="502">
      <c r="A502" s="83"/>
      <c r="B502" s="44"/>
      <c r="C502" s="9" t="s">
        <v>164</v>
      </c>
      <c r="G502">
        <f t="shared" ref="G502:AN502" si="61">COUNTIF(G2:G500,"P")</f>
        <v>34</v>
      </c>
      <c r="H502">
        <f t="shared" si="61"/>
        <v>51</v>
      </c>
      <c r="I502">
        <f t="shared" si="61"/>
        <v>17</v>
      </c>
      <c r="J502">
        <f t="shared" si="61"/>
        <v>39</v>
      </c>
      <c r="K502">
        <f t="shared" si="61"/>
        <v>64</v>
      </c>
      <c r="L502">
        <f t="shared" si="61"/>
        <v>13</v>
      </c>
      <c r="M502">
        <f t="shared" si="61"/>
        <v>40</v>
      </c>
      <c r="N502">
        <f t="shared" si="61"/>
        <v>32</v>
      </c>
      <c r="O502">
        <f t="shared" si="61"/>
        <v>20</v>
      </c>
      <c r="P502">
        <f t="shared" si="61"/>
        <v>8</v>
      </c>
      <c r="Q502">
        <f t="shared" si="61"/>
        <v>4</v>
      </c>
      <c r="R502">
        <f t="shared" si="61"/>
        <v>7</v>
      </c>
      <c r="S502">
        <f t="shared" si="61"/>
        <v>12</v>
      </c>
      <c r="T502">
        <f t="shared" si="61"/>
        <v>61</v>
      </c>
      <c r="U502">
        <f t="shared" si="61"/>
        <v>3</v>
      </c>
      <c r="V502">
        <f t="shared" si="61"/>
        <v>43</v>
      </c>
      <c r="W502">
        <f t="shared" si="61"/>
        <v>8</v>
      </c>
      <c r="X502">
        <f t="shared" si="61"/>
        <v>40</v>
      </c>
      <c r="Y502">
        <f t="shared" si="61"/>
        <v>58</v>
      </c>
      <c r="Z502">
        <f t="shared" si="61"/>
        <v>8</v>
      </c>
      <c r="AA502">
        <f t="shared" si="61"/>
        <v>15</v>
      </c>
      <c r="AB502">
        <f t="shared" si="61"/>
        <v>8</v>
      </c>
      <c r="AC502">
        <f t="shared" si="61"/>
        <v>12</v>
      </c>
      <c r="AD502">
        <f t="shared" si="61"/>
        <v>32</v>
      </c>
      <c r="AE502">
        <f t="shared" si="61"/>
        <v>11</v>
      </c>
      <c r="AF502">
        <f t="shared" si="61"/>
        <v>23</v>
      </c>
      <c r="AG502">
        <f t="shared" si="61"/>
        <v>10</v>
      </c>
      <c r="AH502">
        <f t="shared" si="61"/>
        <v>38</v>
      </c>
      <c r="AI502">
        <f t="shared" si="61"/>
        <v>26</v>
      </c>
      <c r="AJ502">
        <f t="shared" si="61"/>
        <v>7</v>
      </c>
      <c r="AK502">
        <f t="shared" si="61"/>
        <v>36</v>
      </c>
      <c r="AL502">
        <f t="shared" si="61"/>
        <v>13</v>
      </c>
      <c r="AM502">
        <f t="shared" si="61"/>
        <v>5</v>
      </c>
      <c r="AN502">
        <f t="shared" si="61"/>
        <v>2</v>
      </c>
    </row>
    <row r="503">
      <c r="A503" s="83"/>
      <c r="B503" s="44"/>
      <c r="C503" s="9" t="s">
        <v>165</v>
      </c>
      <c r="G503">
        <f t="shared" ref="G503:AN503" si="62">COUNTIF(G2:G500,"S")</f>
        <v>69</v>
      </c>
      <c r="H503">
        <f t="shared" si="62"/>
        <v>144</v>
      </c>
      <c r="I503">
        <f t="shared" si="62"/>
        <v>34</v>
      </c>
      <c r="J503">
        <f t="shared" si="62"/>
        <v>93</v>
      </c>
      <c r="K503">
        <f t="shared" si="62"/>
        <v>160</v>
      </c>
      <c r="L503">
        <f t="shared" si="62"/>
        <v>50</v>
      </c>
      <c r="M503">
        <f t="shared" si="62"/>
        <v>131</v>
      </c>
      <c r="N503">
        <f t="shared" si="62"/>
        <v>91</v>
      </c>
      <c r="O503">
        <f t="shared" si="62"/>
        <v>59</v>
      </c>
      <c r="P503">
        <f t="shared" si="62"/>
        <v>33</v>
      </c>
      <c r="Q503">
        <f t="shared" si="62"/>
        <v>18</v>
      </c>
      <c r="R503">
        <f t="shared" si="62"/>
        <v>26</v>
      </c>
      <c r="S503">
        <f t="shared" si="62"/>
        <v>44</v>
      </c>
      <c r="T503">
        <f t="shared" si="62"/>
        <v>148</v>
      </c>
      <c r="U503">
        <f t="shared" si="62"/>
        <v>10</v>
      </c>
      <c r="V503">
        <f t="shared" si="62"/>
        <v>77</v>
      </c>
      <c r="W503">
        <f t="shared" si="62"/>
        <v>25</v>
      </c>
      <c r="X503">
        <f t="shared" si="62"/>
        <v>98</v>
      </c>
      <c r="Y503">
        <f t="shared" si="62"/>
        <v>145</v>
      </c>
      <c r="Z503">
        <f t="shared" si="62"/>
        <v>18</v>
      </c>
      <c r="AA503">
        <f t="shared" si="62"/>
        <v>36</v>
      </c>
      <c r="AB503">
        <f t="shared" si="62"/>
        <v>10</v>
      </c>
      <c r="AC503">
        <f t="shared" si="62"/>
        <v>34</v>
      </c>
      <c r="AD503">
        <f t="shared" si="62"/>
        <v>60</v>
      </c>
      <c r="AE503">
        <f t="shared" si="62"/>
        <v>12</v>
      </c>
      <c r="AF503">
        <f t="shared" si="62"/>
        <v>45</v>
      </c>
      <c r="AG503">
        <f t="shared" si="62"/>
        <v>13</v>
      </c>
      <c r="AH503">
        <f t="shared" si="62"/>
        <v>77</v>
      </c>
      <c r="AI503">
        <f t="shared" si="62"/>
        <v>48</v>
      </c>
      <c r="AJ503">
        <f t="shared" si="62"/>
        <v>25</v>
      </c>
      <c r="AK503">
        <f t="shared" si="62"/>
        <v>82</v>
      </c>
      <c r="AL503">
        <f t="shared" si="62"/>
        <v>40</v>
      </c>
      <c r="AM503">
        <f t="shared" si="62"/>
        <v>21</v>
      </c>
      <c r="AN503">
        <f t="shared" si="62"/>
        <v>4</v>
      </c>
    </row>
    <row r="504">
      <c r="A504" s="83"/>
      <c r="B504" s="44"/>
    </row>
    <row r="505">
      <c r="A505" s="83"/>
      <c r="B505" s="44"/>
    </row>
    <row r="506">
      <c r="A506" s="83"/>
      <c r="B506" s="44"/>
    </row>
    <row r="507">
      <c r="A507" s="83"/>
      <c r="B507" s="44"/>
      <c r="C507" s="9" t="s">
        <v>166</v>
      </c>
      <c r="G507">
        <f t="shared" ref="G507:AN507" si="63">G501*3+G502</f>
        <v>334</v>
      </c>
      <c r="H507">
        <f t="shared" si="63"/>
        <v>453</v>
      </c>
      <c r="I507">
        <f t="shared" si="63"/>
        <v>113</v>
      </c>
      <c r="J507">
        <f t="shared" si="63"/>
        <v>318</v>
      </c>
      <c r="K507">
        <f t="shared" si="63"/>
        <v>541</v>
      </c>
      <c r="L507">
        <f t="shared" si="63"/>
        <v>100</v>
      </c>
      <c r="M507">
        <f t="shared" si="63"/>
        <v>292</v>
      </c>
      <c r="N507">
        <f t="shared" si="63"/>
        <v>380</v>
      </c>
      <c r="O507">
        <f t="shared" si="63"/>
        <v>266</v>
      </c>
      <c r="P507">
        <f t="shared" si="63"/>
        <v>113</v>
      </c>
      <c r="Q507">
        <f t="shared" si="63"/>
        <v>43</v>
      </c>
      <c r="R507">
        <f t="shared" si="63"/>
        <v>103</v>
      </c>
      <c r="S507">
        <f t="shared" si="63"/>
        <v>123</v>
      </c>
      <c r="T507">
        <f t="shared" si="63"/>
        <v>463</v>
      </c>
      <c r="U507">
        <f t="shared" si="63"/>
        <v>33</v>
      </c>
      <c r="V507">
        <f t="shared" si="63"/>
        <v>406</v>
      </c>
      <c r="W507">
        <f t="shared" si="63"/>
        <v>59</v>
      </c>
      <c r="X507">
        <f t="shared" si="63"/>
        <v>331</v>
      </c>
      <c r="Y507">
        <f t="shared" si="63"/>
        <v>415</v>
      </c>
      <c r="Z507">
        <f t="shared" si="63"/>
        <v>62</v>
      </c>
      <c r="AA507">
        <f t="shared" si="63"/>
        <v>96</v>
      </c>
      <c r="AB507">
        <f t="shared" si="63"/>
        <v>74</v>
      </c>
      <c r="AC507">
        <f t="shared" si="63"/>
        <v>126</v>
      </c>
      <c r="AD507">
        <f t="shared" si="63"/>
        <v>278</v>
      </c>
      <c r="AE507">
        <f t="shared" si="63"/>
        <v>53</v>
      </c>
      <c r="AF507">
        <f t="shared" si="63"/>
        <v>176</v>
      </c>
      <c r="AG507">
        <f t="shared" si="63"/>
        <v>70</v>
      </c>
      <c r="AH507">
        <f t="shared" si="63"/>
        <v>281</v>
      </c>
      <c r="AI507">
        <f t="shared" si="63"/>
        <v>179</v>
      </c>
      <c r="AJ507">
        <f t="shared" si="63"/>
        <v>82</v>
      </c>
      <c r="AK507">
        <f t="shared" si="63"/>
        <v>243</v>
      </c>
      <c r="AL507">
        <f t="shared" si="63"/>
        <v>91</v>
      </c>
      <c r="AM507">
        <f t="shared" si="63"/>
        <v>29</v>
      </c>
      <c r="AN507">
        <f t="shared" si="63"/>
        <v>5</v>
      </c>
    </row>
    <row r="508">
      <c r="A508" s="83"/>
      <c r="B508" s="44"/>
      <c r="G508">
        <v>334.0</v>
      </c>
      <c r="H508">
        <v>453.0</v>
      </c>
      <c r="I508">
        <v>113.0</v>
      </c>
      <c r="J508">
        <v>318.0</v>
      </c>
      <c r="K508">
        <v>541.0</v>
      </c>
      <c r="L508">
        <v>100.0</v>
      </c>
      <c r="M508">
        <v>292.0</v>
      </c>
      <c r="N508">
        <v>380.0</v>
      </c>
      <c r="O508">
        <v>266.0</v>
      </c>
      <c r="P508">
        <v>113.0</v>
      </c>
      <c r="Q508">
        <v>43.0</v>
      </c>
      <c r="R508">
        <v>103.0</v>
      </c>
      <c r="S508">
        <v>123.0</v>
      </c>
      <c r="T508">
        <v>463.0</v>
      </c>
      <c r="U508">
        <v>33.0</v>
      </c>
      <c r="V508">
        <v>406.0</v>
      </c>
      <c r="W508">
        <v>59.0</v>
      </c>
      <c r="X508">
        <v>331.0</v>
      </c>
      <c r="Y508">
        <v>415.0</v>
      </c>
      <c r="Z508">
        <v>62.0</v>
      </c>
      <c r="AA508">
        <v>96.0</v>
      </c>
      <c r="AB508">
        <v>74.0</v>
      </c>
      <c r="AC508">
        <v>126.0</v>
      </c>
      <c r="AD508">
        <v>278.0</v>
      </c>
      <c r="AE508">
        <v>53.0</v>
      </c>
      <c r="AF508">
        <v>176.0</v>
      </c>
      <c r="AG508">
        <v>70.0</v>
      </c>
      <c r="AH508">
        <v>281.0</v>
      </c>
      <c r="AI508">
        <v>179.0</v>
      </c>
      <c r="AJ508">
        <v>82.0</v>
      </c>
      <c r="AK508">
        <v>243.0</v>
      </c>
      <c r="AL508">
        <v>91.0</v>
      </c>
      <c r="AM508">
        <v>29.0</v>
      </c>
      <c r="AN508">
        <v>5.0</v>
      </c>
    </row>
    <row r="509">
      <c r="A509" s="83"/>
      <c r="B509" s="44"/>
      <c r="C509" s="9" t="s">
        <v>167</v>
      </c>
      <c r="G509">
        <f t="shared" ref="G509:AN509" si="64">(G501*3+G502)/(G501+G502+G503)</f>
        <v>1.645320197</v>
      </c>
      <c r="H509">
        <f t="shared" si="64"/>
        <v>1.376899696</v>
      </c>
      <c r="I509">
        <f t="shared" si="64"/>
        <v>1.361445783</v>
      </c>
      <c r="J509">
        <f t="shared" si="64"/>
        <v>1.413333333</v>
      </c>
      <c r="K509">
        <f t="shared" si="64"/>
        <v>1.412532637</v>
      </c>
      <c r="L509">
        <f t="shared" si="64"/>
        <v>1.086956522</v>
      </c>
      <c r="M509">
        <f t="shared" si="64"/>
        <v>1.145098039</v>
      </c>
      <c r="N509">
        <f t="shared" si="64"/>
        <v>1.589958159</v>
      </c>
      <c r="O509">
        <f t="shared" si="64"/>
        <v>1.652173913</v>
      </c>
      <c r="P509">
        <f t="shared" si="64"/>
        <v>1.486842105</v>
      </c>
      <c r="Q509">
        <f t="shared" si="64"/>
        <v>1.228571429</v>
      </c>
      <c r="R509">
        <f t="shared" si="64"/>
        <v>1.584615385</v>
      </c>
      <c r="S509">
        <f t="shared" si="64"/>
        <v>1.322580645</v>
      </c>
      <c r="T509">
        <f t="shared" si="64"/>
        <v>1.349854227</v>
      </c>
      <c r="U509">
        <f t="shared" si="64"/>
        <v>1.434782609</v>
      </c>
      <c r="V509">
        <f t="shared" si="64"/>
        <v>1.684647303</v>
      </c>
      <c r="W509">
        <f t="shared" si="64"/>
        <v>1.18</v>
      </c>
      <c r="X509">
        <f t="shared" si="64"/>
        <v>1.408510638</v>
      </c>
      <c r="Y509">
        <f t="shared" si="64"/>
        <v>1.288819876</v>
      </c>
      <c r="Z509">
        <f t="shared" si="64"/>
        <v>1.409090909</v>
      </c>
      <c r="AA509">
        <f t="shared" si="64"/>
        <v>1.230769231</v>
      </c>
      <c r="AB509">
        <f t="shared" si="64"/>
        <v>1.85</v>
      </c>
      <c r="AC509">
        <f t="shared" si="64"/>
        <v>1.5</v>
      </c>
      <c r="AD509">
        <f t="shared" si="64"/>
        <v>1.597701149</v>
      </c>
      <c r="AE509">
        <f t="shared" si="64"/>
        <v>1.432432432</v>
      </c>
      <c r="AF509">
        <f t="shared" si="64"/>
        <v>1.478991597</v>
      </c>
      <c r="AG509">
        <f t="shared" si="64"/>
        <v>1.627906977</v>
      </c>
      <c r="AH509">
        <f t="shared" si="64"/>
        <v>1.433673469</v>
      </c>
      <c r="AI509">
        <f t="shared" si="64"/>
        <v>1.432</v>
      </c>
      <c r="AJ509">
        <f t="shared" si="64"/>
        <v>1.438596491</v>
      </c>
      <c r="AK509">
        <f t="shared" si="64"/>
        <v>1.299465241</v>
      </c>
      <c r="AL509">
        <f t="shared" si="64"/>
        <v>1.151898734</v>
      </c>
      <c r="AM509">
        <f t="shared" si="64"/>
        <v>0.8529411765</v>
      </c>
      <c r="AN509">
        <f t="shared" si="64"/>
        <v>0.7142857143</v>
      </c>
    </row>
    <row r="510">
      <c r="A510" s="83"/>
      <c r="B510" s="44"/>
    </row>
    <row r="511">
      <c r="A511" s="83"/>
      <c r="B511" s="44"/>
    </row>
    <row r="512">
      <c r="A512" s="83"/>
      <c r="B512" s="44"/>
      <c r="G512">
        <v>334.0</v>
      </c>
      <c r="H512">
        <v>453.0</v>
      </c>
      <c r="I512">
        <v>113.0</v>
      </c>
      <c r="J512">
        <v>318.0</v>
      </c>
      <c r="K512">
        <v>541.0</v>
      </c>
      <c r="L512">
        <v>100.0</v>
      </c>
      <c r="M512">
        <v>292.0</v>
      </c>
      <c r="N512">
        <v>380.0</v>
      </c>
      <c r="O512">
        <v>266.0</v>
      </c>
      <c r="P512">
        <v>113.0</v>
      </c>
      <c r="Q512">
        <v>43.0</v>
      </c>
      <c r="R512">
        <v>103.0</v>
      </c>
      <c r="S512">
        <v>123.0</v>
      </c>
      <c r="T512">
        <v>463.0</v>
      </c>
      <c r="U512">
        <v>34.0</v>
      </c>
      <c r="V512">
        <v>406.0</v>
      </c>
      <c r="W512">
        <v>53.0</v>
      </c>
      <c r="X512">
        <v>331.0</v>
      </c>
      <c r="Y512">
        <v>415.0</v>
      </c>
      <c r="Z512">
        <v>62.0</v>
      </c>
      <c r="AA512">
        <v>96.0</v>
      </c>
      <c r="AB512">
        <v>74.0</v>
      </c>
      <c r="AC512">
        <v>126.0</v>
      </c>
      <c r="AD512">
        <v>278.0</v>
      </c>
      <c r="AE512">
        <v>53.0</v>
      </c>
      <c r="AF512">
        <v>176.0</v>
      </c>
      <c r="AG512">
        <v>70.0</v>
      </c>
      <c r="AH512">
        <v>281.0</v>
      </c>
      <c r="AI512">
        <v>179.0</v>
      </c>
      <c r="AJ512">
        <v>79.0</v>
      </c>
    </row>
    <row r="513">
      <c r="A513" s="83"/>
      <c r="B513" s="44"/>
    </row>
    <row r="514">
      <c r="A514" s="83"/>
      <c r="B514" s="44"/>
    </row>
    <row r="515">
      <c r="A515" s="83"/>
      <c r="B515" s="44"/>
      <c r="G515">
        <f t="shared" ref="G515:AN515" si="65">(G501*3)/(G501+G503)</f>
        <v>1.775147929</v>
      </c>
      <c r="H515">
        <f t="shared" si="65"/>
        <v>1.446043165</v>
      </c>
      <c r="I515">
        <f t="shared" si="65"/>
        <v>1.454545455</v>
      </c>
      <c r="J515">
        <f t="shared" si="65"/>
        <v>1.5</v>
      </c>
      <c r="K515">
        <f t="shared" si="65"/>
        <v>1.495297806</v>
      </c>
      <c r="L515">
        <f t="shared" si="65"/>
        <v>1.101265823</v>
      </c>
      <c r="M515">
        <f t="shared" si="65"/>
        <v>1.172093023</v>
      </c>
      <c r="N515">
        <f t="shared" si="65"/>
        <v>1.68115942</v>
      </c>
      <c r="O515">
        <f t="shared" si="65"/>
        <v>1.744680851</v>
      </c>
      <c r="P515">
        <f t="shared" si="65"/>
        <v>1.544117647</v>
      </c>
      <c r="Q515">
        <f t="shared" si="65"/>
        <v>1.258064516</v>
      </c>
      <c r="R515">
        <f t="shared" si="65"/>
        <v>1.655172414</v>
      </c>
      <c r="S515">
        <f t="shared" si="65"/>
        <v>1.37037037</v>
      </c>
      <c r="T515">
        <f t="shared" si="65"/>
        <v>1.425531915</v>
      </c>
      <c r="U515">
        <f t="shared" si="65"/>
        <v>1.5</v>
      </c>
      <c r="V515">
        <f t="shared" si="65"/>
        <v>1.833333333</v>
      </c>
      <c r="W515">
        <f t="shared" si="65"/>
        <v>1.214285714</v>
      </c>
      <c r="X515">
        <f t="shared" si="65"/>
        <v>1.492307692</v>
      </c>
      <c r="Y515">
        <f t="shared" si="65"/>
        <v>1.352272727</v>
      </c>
      <c r="Z515">
        <f t="shared" si="65"/>
        <v>1.5</v>
      </c>
      <c r="AA515">
        <f t="shared" si="65"/>
        <v>1.285714286</v>
      </c>
      <c r="AB515">
        <f t="shared" si="65"/>
        <v>2.0625</v>
      </c>
      <c r="AC515">
        <f t="shared" si="65"/>
        <v>1.583333333</v>
      </c>
      <c r="AD515">
        <f t="shared" si="65"/>
        <v>1.732394366</v>
      </c>
      <c r="AE515">
        <f t="shared" si="65"/>
        <v>1.615384615</v>
      </c>
      <c r="AF515">
        <f t="shared" si="65"/>
        <v>1.59375</v>
      </c>
      <c r="AG515">
        <f t="shared" si="65"/>
        <v>1.818181818</v>
      </c>
      <c r="AH515">
        <f t="shared" si="65"/>
        <v>1.537974684</v>
      </c>
      <c r="AI515">
        <f t="shared" si="65"/>
        <v>1.545454545</v>
      </c>
      <c r="AJ515">
        <f t="shared" si="65"/>
        <v>1.5</v>
      </c>
      <c r="AK515">
        <f t="shared" si="65"/>
        <v>1.370860927</v>
      </c>
      <c r="AL515">
        <f t="shared" si="65"/>
        <v>1.181818182</v>
      </c>
      <c r="AM515">
        <f t="shared" si="65"/>
        <v>0.8275862069</v>
      </c>
      <c r="AN515">
        <f t="shared" si="65"/>
        <v>0.6</v>
      </c>
    </row>
    <row r="516">
      <c r="A516" s="83"/>
      <c r="B516" s="44"/>
      <c r="G516" s="29" t="s">
        <v>102</v>
      </c>
      <c r="H516" s="29" t="s">
        <v>103</v>
      </c>
      <c r="I516" s="29" t="s">
        <v>104</v>
      </c>
      <c r="J516" s="29" t="s">
        <v>105</v>
      </c>
      <c r="K516" s="29" t="s">
        <v>106</v>
      </c>
      <c r="L516" s="29" t="s">
        <v>107</v>
      </c>
      <c r="M516" s="29" t="s">
        <v>108</v>
      </c>
      <c r="N516" s="29" t="s">
        <v>109</v>
      </c>
      <c r="O516" s="29" t="s">
        <v>110</v>
      </c>
      <c r="P516" s="29" t="s">
        <v>111</v>
      </c>
      <c r="Q516" s="29" t="s">
        <v>112</v>
      </c>
      <c r="R516" s="29" t="s">
        <v>113</v>
      </c>
      <c r="S516" s="29" t="s">
        <v>114</v>
      </c>
      <c r="T516" s="29" t="s">
        <v>115</v>
      </c>
      <c r="U516" s="29" t="s">
        <v>116</v>
      </c>
      <c r="V516" s="29" t="s">
        <v>117</v>
      </c>
      <c r="W516" s="29" t="s">
        <v>118</v>
      </c>
      <c r="X516" s="29" t="s">
        <v>119</v>
      </c>
      <c r="Y516" s="29" t="s">
        <v>120</v>
      </c>
      <c r="Z516" s="29" t="s">
        <v>121</v>
      </c>
      <c r="AA516" s="29" t="s">
        <v>122</v>
      </c>
      <c r="AB516" s="29" t="s">
        <v>123</v>
      </c>
      <c r="AC516" s="29" t="s">
        <v>124</v>
      </c>
      <c r="AD516" s="29" t="s">
        <v>63</v>
      </c>
      <c r="AE516" s="29" t="s">
        <v>125</v>
      </c>
      <c r="AF516" s="29" t="s">
        <v>126</v>
      </c>
      <c r="AG516" s="29" t="s">
        <v>127</v>
      </c>
      <c r="AH516" s="29" t="s">
        <v>128</v>
      </c>
      <c r="AI516" s="29" t="s">
        <v>129</v>
      </c>
      <c r="AJ516" s="29" t="s">
        <v>130</v>
      </c>
      <c r="AK516" s="29" t="s">
        <v>155</v>
      </c>
      <c r="AL516" s="29" t="s">
        <v>156</v>
      </c>
      <c r="AM516" s="29" t="s">
        <v>157</v>
      </c>
      <c r="AN516" s="29" t="s">
        <v>158</v>
      </c>
    </row>
    <row r="517">
      <c r="A517" s="83"/>
      <c r="B517" s="44"/>
    </row>
    <row r="518">
      <c r="A518" s="83"/>
      <c r="B518" s="44"/>
    </row>
    <row r="519">
      <c r="A519" s="83"/>
      <c r="B519" s="44"/>
    </row>
    <row r="520">
      <c r="A520" s="83"/>
      <c r="B520" s="44"/>
    </row>
    <row r="521">
      <c r="A521" s="83"/>
      <c r="B521" s="44"/>
    </row>
    <row r="522">
      <c r="A522" s="83"/>
      <c r="B522" s="44"/>
    </row>
    <row r="523">
      <c r="A523" s="83"/>
      <c r="B523" s="44"/>
      <c r="AR523">
        <v>1.7751479289940828</v>
      </c>
      <c r="AS523">
        <v>1.4460431654676258</v>
      </c>
      <c r="AT523">
        <v>1.4545454545454546</v>
      </c>
      <c r="AU523" s="84">
        <v>1.5</v>
      </c>
      <c r="AV523">
        <v>1.4952978056426331</v>
      </c>
      <c r="AW523">
        <v>1.1012658227848102</v>
      </c>
      <c r="AX523">
        <v>1.172093023255814</v>
      </c>
      <c r="AY523">
        <v>1.681159420289855</v>
      </c>
      <c r="AZ523">
        <v>1.7446808510638299</v>
      </c>
      <c r="BA523">
        <v>1.5671641791044777</v>
      </c>
      <c r="BB523">
        <v>1.2580645161290323</v>
      </c>
      <c r="BC523">
        <v>1.6551724137931034</v>
      </c>
      <c r="BD523">
        <v>1.3703703703703705</v>
      </c>
      <c r="BE523">
        <v>1.425531914893617</v>
      </c>
      <c r="BF523">
        <v>1.5789473684210527</v>
      </c>
      <c r="BG523">
        <v>1.8333333333333333</v>
      </c>
      <c r="BH523">
        <v>1.2857142857142858</v>
      </c>
      <c r="BI523">
        <v>1.4923076923076923</v>
      </c>
      <c r="BJ523">
        <v>1.3522727272727273</v>
      </c>
      <c r="BK523">
        <v>1.5</v>
      </c>
      <c r="BL523">
        <v>1.2857142857142858</v>
      </c>
      <c r="BM523">
        <v>2.0625</v>
      </c>
      <c r="BN523">
        <v>1.5833333333333333</v>
      </c>
      <c r="BO523">
        <v>1.732394366197183</v>
      </c>
      <c r="BP523">
        <v>1.6153846153846154</v>
      </c>
      <c r="BQ523">
        <v>1.59375</v>
      </c>
      <c r="BR523">
        <v>1.8181818181818181</v>
      </c>
      <c r="BS523">
        <v>1.5379746835443038</v>
      </c>
      <c r="BT523">
        <v>1.5454545454545454</v>
      </c>
      <c r="BU523">
        <v>1.44</v>
      </c>
      <c r="BV523">
        <v>1.3509933774834437</v>
      </c>
      <c r="BW523">
        <v>1.1363636363636365</v>
      </c>
      <c r="BX523">
        <v>0.8275862068965517</v>
      </c>
      <c r="BY523">
        <v>0.6</v>
      </c>
    </row>
    <row r="524">
      <c r="A524" s="83"/>
      <c r="B524" s="44"/>
      <c r="AR524" s="35" t="s">
        <v>102</v>
      </c>
      <c r="AS524" s="35" t="s">
        <v>103</v>
      </c>
      <c r="AT524" s="35" t="s">
        <v>104</v>
      </c>
      <c r="AU524" s="29" t="s">
        <v>105</v>
      </c>
      <c r="AV524" s="35" t="s">
        <v>106</v>
      </c>
      <c r="AW524" s="35" t="s">
        <v>107</v>
      </c>
      <c r="AX524" s="35" t="s">
        <v>108</v>
      </c>
      <c r="AY524" s="35" t="s">
        <v>109</v>
      </c>
      <c r="AZ524" s="35" t="s">
        <v>110</v>
      </c>
      <c r="BA524" s="35" t="s">
        <v>111</v>
      </c>
      <c r="BB524" s="35" t="s">
        <v>112</v>
      </c>
      <c r="BC524" s="35" t="s">
        <v>113</v>
      </c>
      <c r="BD524" s="35" t="s">
        <v>114</v>
      </c>
      <c r="BE524" s="35" t="s">
        <v>115</v>
      </c>
      <c r="BF524" s="35" t="s">
        <v>116</v>
      </c>
      <c r="BG524" s="35" t="s">
        <v>117</v>
      </c>
      <c r="BH524" s="35" t="s">
        <v>118</v>
      </c>
      <c r="BI524" s="35" t="s">
        <v>119</v>
      </c>
      <c r="BJ524" s="35" t="s">
        <v>120</v>
      </c>
      <c r="BK524" s="35" t="s">
        <v>121</v>
      </c>
      <c r="BL524" s="35" t="s">
        <v>122</v>
      </c>
      <c r="BM524" s="35" t="s">
        <v>123</v>
      </c>
      <c r="BN524" s="35" t="s">
        <v>124</v>
      </c>
      <c r="BO524" s="35" t="s">
        <v>63</v>
      </c>
      <c r="BP524" s="35" t="s">
        <v>125</v>
      </c>
      <c r="BQ524" s="35" t="s">
        <v>126</v>
      </c>
      <c r="BR524" s="35" t="s">
        <v>127</v>
      </c>
      <c r="BS524" s="35" t="s">
        <v>128</v>
      </c>
      <c r="BT524" s="35" t="s">
        <v>129</v>
      </c>
      <c r="BU524" s="35" t="s">
        <v>130</v>
      </c>
      <c r="BV524" s="35" t="s">
        <v>155</v>
      </c>
      <c r="BW524" s="35" t="s">
        <v>156</v>
      </c>
      <c r="BX524" s="35" t="s">
        <v>157</v>
      </c>
      <c r="BY524" s="35" t="s">
        <v>158</v>
      </c>
    </row>
    <row r="525">
      <c r="A525" s="83"/>
      <c r="B525" s="44"/>
      <c r="AU525" s="29"/>
    </row>
    <row r="526">
      <c r="A526" s="83"/>
      <c r="B526" s="44"/>
      <c r="AU526" s="29"/>
    </row>
    <row r="527">
      <c r="A527" s="83"/>
      <c r="B527" s="44"/>
      <c r="AU527" s="29"/>
    </row>
    <row r="528">
      <c r="A528" s="83"/>
      <c r="B528" s="44"/>
      <c r="AU528" s="29"/>
    </row>
    <row r="529">
      <c r="A529" s="83"/>
      <c r="B529" s="44"/>
      <c r="AU529" s="29"/>
    </row>
    <row r="530">
      <c r="A530" s="83"/>
      <c r="B530" s="44"/>
      <c r="AU530" s="29"/>
    </row>
    <row r="531">
      <c r="A531" s="83"/>
      <c r="B531" s="44"/>
      <c r="AR531">
        <v>1.7751479289940828</v>
      </c>
      <c r="AS531" s="35" t="s">
        <v>102</v>
      </c>
      <c r="AU531" s="29"/>
    </row>
    <row r="532">
      <c r="A532" s="83"/>
      <c r="B532" s="44"/>
      <c r="AR532">
        <v>1.4460431654676258</v>
      </c>
      <c r="AS532" s="35" t="s">
        <v>103</v>
      </c>
      <c r="AU532" s="29"/>
    </row>
    <row r="533">
      <c r="A533" s="83"/>
      <c r="B533" s="44"/>
      <c r="AR533">
        <v>1.4545454545454546</v>
      </c>
      <c r="AS533" s="35" t="s">
        <v>104</v>
      </c>
      <c r="AU533" s="29"/>
    </row>
    <row r="534">
      <c r="A534" s="83"/>
      <c r="B534" s="44"/>
      <c r="AR534" s="85">
        <v>1.5</v>
      </c>
      <c r="AS534" s="48" t="s">
        <v>105</v>
      </c>
      <c r="AU534" s="29"/>
    </row>
    <row r="535">
      <c r="A535" s="83"/>
      <c r="B535" s="44"/>
      <c r="AR535">
        <v>1.4952978056426331</v>
      </c>
      <c r="AS535" s="35" t="s">
        <v>106</v>
      </c>
      <c r="AU535" s="29"/>
    </row>
    <row r="536">
      <c r="A536" s="83"/>
      <c r="B536" s="44"/>
      <c r="AR536">
        <v>1.1012658227848102</v>
      </c>
      <c r="AS536" s="35" t="s">
        <v>107</v>
      </c>
      <c r="AU536" s="29"/>
    </row>
    <row r="537">
      <c r="A537" s="83"/>
      <c r="B537" s="44"/>
      <c r="AR537">
        <v>1.172093023255814</v>
      </c>
      <c r="AS537" s="35" t="s">
        <v>108</v>
      </c>
      <c r="AU537" s="29"/>
    </row>
    <row r="538">
      <c r="A538" s="83"/>
      <c r="B538" s="44"/>
      <c r="AR538">
        <v>1.681159420289855</v>
      </c>
      <c r="AS538" s="35" t="s">
        <v>109</v>
      </c>
      <c r="AU538" s="29"/>
    </row>
    <row r="539">
      <c r="A539" s="83"/>
      <c r="B539" s="44"/>
      <c r="AR539">
        <v>1.7446808510638299</v>
      </c>
      <c r="AS539" s="35" t="s">
        <v>110</v>
      </c>
      <c r="AU539" s="29"/>
    </row>
    <row r="540">
      <c r="A540" s="83"/>
      <c r="B540" s="44"/>
      <c r="AR540">
        <v>1.5671641791044777</v>
      </c>
      <c r="AS540" s="35" t="s">
        <v>111</v>
      </c>
      <c r="AU540" s="29"/>
    </row>
    <row r="541">
      <c r="A541" s="83"/>
      <c r="B541" s="44"/>
      <c r="AR541">
        <v>1.2580645161290323</v>
      </c>
      <c r="AS541" s="35" t="s">
        <v>112</v>
      </c>
      <c r="AU541" s="29"/>
    </row>
    <row r="542">
      <c r="A542" s="83"/>
      <c r="B542" s="44"/>
      <c r="AR542">
        <v>1.6551724137931034</v>
      </c>
      <c r="AS542" s="35" t="s">
        <v>113</v>
      </c>
      <c r="AU542" s="29"/>
    </row>
    <row r="543">
      <c r="A543" s="83"/>
      <c r="B543" s="44"/>
      <c r="AR543">
        <v>1.3703703703703705</v>
      </c>
      <c r="AS543" s="35" t="s">
        <v>114</v>
      </c>
      <c r="AU543" s="29"/>
    </row>
    <row r="544">
      <c r="A544" s="83"/>
      <c r="B544" s="44"/>
      <c r="AR544">
        <v>1.425531914893617</v>
      </c>
      <c r="AS544" s="35" t="s">
        <v>115</v>
      </c>
      <c r="AU544" s="29"/>
    </row>
    <row r="545">
      <c r="A545" s="83"/>
      <c r="B545" s="44"/>
      <c r="AR545">
        <v>1.5789473684210527</v>
      </c>
      <c r="AS545" s="35" t="s">
        <v>116</v>
      </c>
      <c r="AU545" s="29"/>
    </row>
    <row r="546">
      <c r="A546" s="83"/>
      <c r="B546" s="44"/>
      <c r="AR546">
        <v>1.8333333333333333</v>
      </c>
      <c r="AS546" s="35" t="s">
        <v>117</v>
      </c>
      <c r="AU546" s="29"/>
    </row>
    <row r="547">
      <c r="A547" s="83"/>
      <c r="B547" s="44"/>
      <c r="AR547">
        <v>1.2857142857142858</v>
      </c>
      <c r="AS547" s="35" t="s">
        <v>118</v>
      </c>
      <c r="AU547" s="29"/>
    </row>
    <row r="548">
      <c r="A548" s="83"/>
      <c r="B548" s="44"/>
      <c r="AR548">
        <v>1.4923076923076923</v>
      </c>
      <c r="AS548" s="35" t="s">
        <v>119</v>
      </c>
      <c r="AU548" s="29"/>
    </row>
    <row r="549">
      <c r="A549" s="83"/>
      <c r="B549" s="44"/>
      <c r="AR549">
        <v>1.3522727272727273</v>
      </c>
      <c r="AS549" s="35" t="s">
        <v>120</v>
      </c>
      <c r="AU549" s="29"/>
    </row>
    <row r="550">
      <c r="A550" s="83"/>
      <c r="B550" s="44"/>
      <c r="AR550">
        <v>1.5</v>
      </c>
      <c r="AS550" s="35" t="s">
        <v>121</v>
      </c>
      <c r="AU550" s="29"/>
    </row>
    <row r="551">
      <c r="A551" s="83"/>
      <c r="B551" s="44"/>
      <c r="AR551">
        <v>1.2857142857142858</v>
      </c>
      <c r="AS551" s="35" t="s">
        <v>122</v>
      </c>
      <c r="AU551" s="29"/>
    </row>
    <row r="552">
      <c r="A552" s="83"/>
      <c r="B552" s="44"/>
      <c r="AR552">
        <v>2.0625</v>
      </c>
      <c r="AS552" s="35" t="s">
        <v>123</v>
      </c>
      <c r="AU552" s="29"/>
    </row>
    <row r="553">
      <c r="A553" s="83"/>
      <c r="B553" s="44"/>
      <c r="AR553">
        <v>1.5833333333333333</v>
      </c>
      <c r="AS553" s="35" t="s">
        <v>124</v>
      </c>
      <c r="AU553" s="29"/>
    </row>
    <row r="554">
      <c r="A554" s="83"/>
      <c r="B554" s="44"/>
      <c r="AR554">
        <v>1.732394366197183</v>
      </c>
      <c r="AS554" s="35" t="s">
        <v>63</v>
      </c>
      <c r="AU554" s="29"/>
    </row>
    <row r="555">
      <c r="A555" s="83"/>
      <c r="B555" s="44"/>
      <c r="AR555">
        <v>1.6153846153846154</v>
      </c>
      <c r="AS555" s="35" t="s">
        <v>125</v>
      </c>
      <c r="AU555" s="29"/>
    </row>
    <row r="556">
      <c r="A556" s="83"/>
      <c r="B556" s="44"/>
      <c r="AR556">
        <v>1.59375</v>
      </c>
      <c r="AS556" s="35" t="s">
        <v>126</v>
      </c>
      <c r="AU556" s="29"/>
    </row>
    <row r="557">
      <c r="A557" s="83"/>
      <c r="B557" s="44"/>
      <c r="AR557">
        <v>1.8181818181818181</v>
      </c>
      <c r="AS557" s="35" t="s">
        <v>127</v>
      </c>
    </row>
    <row r="558">
      <c r="A558" s="83"/>
      <c r="B558" s="44"/>
      <c r="AR558">
        <v>1.5379746835443038</v>
      </c>
      <c r="AS558" s="35" t="s">
        <v>128</v>
      </c>
    </row>
    <row r="559">
      <c r="A559" s="83"/>
      <c r="B559" s="44"/>
      <c r="AR559">
        <v>1.5454545454545454</v>
      </c>
      <c r="AS559" s="35" t="s">
        <v>129</v>
      </c>
    </row>
    <row r="560">
      <c r="A560" s="83"/>
      <c r="B560" s="44"/>
      <c r="AR560">
        <v>1.44</v>
      </c>
      <c r="AS560" s="35" t="s">
        <v>130</v>
      </c>
    </row>
    <row r="561">
      <c r="A561" s="83"/>
      <c r="B561" s="44"/>
      <c r="AR561">
        <v>1.3509933774834437</v>
      </c>
      <c r="AS561" s="35" t="s">
        <v>155</v>
      </c>
    </row>
    <row r="562">
      <c r="A562" s="83"/>
      <c r="B562" s="44"/>
      <c r="AR562">
        <v>1.1363636363636365</v>
      </c>
      <c r="AS562" s="35" t="s">
        <v>156</v>
      </c>
    </row>
    <row r="563">
      <c r="A563" s="83"/>
      <c r="B563" s="44"/>
      <c r="AR563">
        <v>0.8275862068965517</v>
      </c>
      <c r="AS563" s="35" t="s">
        <v>157</v>
      </c>
    </row>
    <row r="564">
      <c r="A564" s="83"/>
      <c r="B564" s="44"/>
      <c r="AR564">
        <v>0.6</v>
      </c>
      <c r="AS564" s="35" t="s">
        <v>158</v>
      </c>
    </row>
    <row r="565">
      <c r="A565" s="83"/>
      <c r="B565" s="44"/>
    </row>
    <row r="566">
      <c r="A566" s="83"/>
      <c r="B566" s="44"/>
    </row>
    <row r="567">
      <c r="A567" s="83"/>
      <c r="B567" s="44"/>
    </row>
    <row r="568">
      <c r="A568" s="83"/>
      <c r="B568" s="44"/>
    </row>
    <row r="569">
      <c r="A569" s="83"/>
      <c r="B569" s="44"/>
    </row>
    <row r="570">
      <c r="A570" s="83"/>
      <c r="B570" s="44"/>
    </row>
    <row r="571">
      <c r="A571" s="83"/>
      <c r="B571" s="44"/>
    </row>
    <row r="572">
      <c r="A572" s="83"/>
      <c r="B572" s="44"/>
    </row>
    <row r="573">
      <c r="A573" s="83"/>
      <c r="B573" s="44"/>
    </row>
    <row r="574">
      <c r="A574" s="83"/>
      <c r="B574" s="44"/>
    </row>
    <row r="575">
      <c r="A575" s="83"/>
      <c r="B575" s="44"/>
    </row>
    <row r="576">
      <c r="A576" s="83"/>
      <c r="B576" s="44"/>
    </row>
    <row r="577">
      <c r="A577" s="83"/>
      <c r="B577" s="44"/>
    </row>
    <row r="578">
      <c r="A578" s="83"/>
      <c r="B578" s="44"/>
    </row>
    <row r="579">
      <c r="A579" s="83"/>
      <c r="B579" s="44"/>
    </row>
    <row r="580">
      <c r="A580" s="83"/>
      <c r="B580" s="44"/>
    </row>
    <row r="581">
      <c r="A581" s="83"/>
      <c r="B581" s="44"/>
    </row>
    <row r="582">
      <c r="A582" s="83"/>
      <c r="B582" s="44"/>
    </row>
    <row r="583">
      <c r="A583" s="83"/>
      <c r="B583" s="44"/>
    </row>
    <row r="584">
      <c r="A584" s="83"/>
      <c r="B584" s="44"/>
    </row>
    <row r="585">
      <c r="A585" s="83"/>
      <c r="B585" s="44"/>
    </row>
    <row r="586">
      <c r="A586" s="83"/>
      <c r="B586" s="44"/>
    </row>
    <row r="587">
      <c r="A587" s="83"/>
      <c r="B587" s="44"/>
    </row>
    <row r="588">
      <c r="A588" s="83"/>
      <c r="B588" s="44"/>
    </row>
    <row r="589">
      <c r="A589" s="83"/>
      <c r="B589" s="44"/>
    </row>
    <row r="590">
      <c r="A590" s="83"/>
      <c r="B590" s="44"/>
    </row>
    <row r="591">
      <c r="A591" s="83"/>
      <c r="B591" s="44"/>
    </row>
    <row r="592">
      <c r="A592" s="83"/>
      <c r="B592" s="44"/>
    </row>
    <row r="593">
      <c r="A593" s="83"/>
      <c r="B593" s="44"/>
    </row>
    <row r="594">
      <c r="A594" s="83"/>
      <c r="B594" s="44"/>
    </row>
    <row r="595">
      <c r="A595" s="83"/>
      <c r="B595" s="44"/>
    </row>
    <row r="596">
      <c r="A596" s="83"/>
      <c r="B596" s="44"/>
    </row>
    <row r="597">
      <c r="A597" s="83"/>
      <c r="B597" s="44"/>
    </row>
    <row r="598">
      <c r="A598" s="83"/>
      <c r="B598" s="44"/>
    </row>
    <row r="599">
      <c r="A599" s="83"/>
      <c r="B599" s="44"/>
    </row>
    <row r="600">
      <c r="A600" s="83"/>
      <c r="B600" s="44"/>
    </row>
    <row r="601">
      <c r="A601" s="83"/>
      <c r="B601" s="44"/>
    </row>
    <row r="602">
      <c r="A602" s="83"/>
      <c r="B602" s="44"/>
    </row>
    <row r="603">
      <c r="A603" s="83"/>
      <c r="B603" s="44"/>
    </row>
    <row r="604">
      <c r="A604" s="83"/>
      <c r="B604" s="44"/>
    </row>
    <row r="605">
      <c r="A605" s="83"/>
      <c r="B605" s="44"/>
    </row>
    <row r="606">
      <c r="A606" s="83"/>
      <c r="B606" s="44"/>
    </row>
    <row r="607">
      <c r="A607" s="83"/>
      <c r="B607" s="44"/>
    </row>
    <row r="608">
      <c r="A608" s="83"/>
      <c r="B608" s="44"/>
    </row>
    <row r="609">
      <c r="A609" s="83"/>
      <c r="B609" s="44"/>
    </row>
    <row r="610">
      <c r="A610" s="83"/>
      <c r="B610" s="44"/>
    </row>
    <row r="611">
      <c r="A611" s="83"/>
      <c r="B611" s="44"/>
    </row>
    <row r="612">
      <c r="A612" s="83"/>
      <c r="B612" s="44"/>
    </row>
    <row r="613">
      <c r="A613" s="83"/>
      <c r="B613" s="44"/>
    </row>
    <row r="614">
      <c r="A614" s="83"/>
      <c r="B614" s="44"/>
    </row>
    <row r="615">
      <c r="A615" s="83"/>
      <c r="B615" s="44"/>
    </row>
    <row r="616">
      <c r="A616" s="83"/>
      <c r="B616" s="44"/>
    </row>
    <row r="617">
      <c r="A617" s="83"/>
      <c r="B617" s="44"/>
    </row>
    <row r="618">
      <c r="A618" s="83"/>
      <c r="B618" s="44"/>
    </row>
    <row r="619">
      <c r="A619" s="83"/>
      <c r="B619" s="44"/>
    </row>
    <row r="620">
      <c r="A620" s="83"/>
      <c r="B620" s="44"/>
    </row>
    <row r="621">
      <c r="A621" s="83"/>
      <c r="B621" s="44"/>
    </row>
    <row r="622">
      <c r="A622" s="83"/>
      <c r="B622" s="44"/>
    </row>
    <row r="623">
      <c r="A623" s="83"/>
      <c r="B623" s="44"/>
    </row>
    <row r="624">
      <c r="A624" s="83"/>
      <c r="B624" s="44"/>
    </row>
    <row r="625">
      <c r="A625" s="83"/>
      <c r="B625" s="44"/>
    </row>
    <row r="626">
      <c r="A626" s="83"/>
      <c r="B626" s="44"/>
    </row>
    <row r="627">
      <c r="A627" s="83"/>
      <c r="B627" s="44"/>
    </row>
    <row r="628">
      <c r="A628" s="83"/>
      <c r="B628" s="44"/>
    </row>
    <row r="629">
      <c r="A629" s="83"/>
      <c r="B629" s="44"/>
    </row>
    <row r="630">
      <c r="A630" s="83"/>
      <c r="B630" s="44"/>
    </row>
    <row r="631">
      <c r="A631" s="83"/>
      <c r="B631" s="44"/>
    </row>
    <row r="632">
      <c r="A632" s="83"/>
      <c r="B632" s="44"/>
    </row>
    <row r="633">
      <c r="A633" s="83"/>
      <c r="B633" s="44"/>
    </row>
    <row r="634">
      <c r="A634" s="83"/>
      <c r="B634" s="44"/>
    </row>
    <row r="635">
      <c r="A635" s="83"/>
      <c r="B635" s="44"/>
    </row>
    <row r="636">
      <c r="A636" s="83"/>
      <c r="B636" s="44"/>
    </row>
    <row r="637">
      <c r="A637" s="83"/>
      <c r="B637" s="44"/>
    </row>
    <row r="638">
      <c r="A638" s="83"/>
      <c r="B638" s="44"/>
    </row>
    <row r="639">
      <c r="A639" s="83"/>
      <c r="B639" s="44"/>
    </row>
    <row r="640">
      <c r="A640" s="83"/>
      <c r="B640" s="44"/>
    </row>
    <row r="641">
      <c r="A641" s="83"/>
      <c r="B641" s="44"/>
    </row>
    <row r="642">
      <c r="A642" s="83"/>
      <c r="B642" s="44"/>
    </row>
    <row r="643">
      <c r="A643" s="83"/>
      <c r="B643" s="44"/>
    </row>
    <row r="644">
      <c r="A644" s="83"/>
      <c r="B644" s="44"/>
    </row>
    <row r="645">
      <c r="A645" s="83"/>
      <c r="B645" s="44"/>
    </row>
    <row r="646">
      <c r="A646" s="83"/>
      <c r="B646" s="44"/>
    </row>
    <row r="647">
      <c r="A647" s="83"/>
      <c r="B647" s="44"/>
    </row>
    <row r="648">
      <c r="A648" s="83"/>
      <c r="B648" s="44"/>
    </row>
    <row r="649">
      <c r="A649" s="83"/>
      <c r="B649" s="44"/>
    </row>
    <row r="650">
      <c r="A650" s="83"/>
      <c r="B650" s="44"/>
    </row>
    <row r="651">
      <c r="A651" s="83"/>
      <c r="B651" s="44"/>
    </row>
    <row r="652">
      <c r="A652" s="83"/>
      <c r="B652" s="44"/>
    </row>
    <row r="653">
      <c r="A653" s="83"/>
      <c r="B653" s="44"/>
    </row>
    <row r="654">
      <c r="A654" s="83"/>
      <c r="B654" s="44"/>
    </row>
    <row r="655">
      <c r="A655" s="83"/>
      <c r="B655" s="44"/>
    </row>
    <row r="656">
      <c r="A656" s="83"/>
      <c r="B656" s="44"/>
    </row>
    <row r="657">
      <c r="A657" s="83"/>
      <c r="B657" s="44"/>
    </row>
    <row r="658">
      <c r="A658" s="83"/>
      <c r="B658" s="44"/>
    </row>
    <row r="659">
      <c r="A659" s="83"/>
      <c r="B659" s="44"/>
    </row>
    <row r="660">
      <c r="A660" s="83"/>
      <c r="B660" s="44"/>
    </row>
    <row r="661">
      <c r="A661" s="83"/>
      <c r="B661" s="44"/>
    </row>
    <row r="662">
      <c r="A662" s="83"/>
      <c r="B662" s="44"/>
    </row>
    <row r="663">
      <c r="A663" s="83"/>
      <c r="B663" s="44"/>
    </row>
    <row r="664">
      <c r="A664" s="83"/>
      <c r="B664" s="44"/>
    </row>
    <row r="665">
      <c r="A665" s="83"/>
      <c r="B665" s="44"/>
    </row>
    <row r="666">
      <c r="A666" s="83"/>
      <c r="B666" s="44"/>
    </row>
    <row r="667">
      <c r="A667" s="83"/>
      <c r="B667" s="44"/>
    </row>
    <row r="668">
      <c r="A668" s="83"/>
      <c r="B668" s="44"/>
    </row>
    <row r="669">
      <c r="A669" s="83"/>
      <c r="B669" s="44"/>
    </row>
    <row r="670">
      <c r="A670" s="83"/>
      <c r="B670" s="44"/>
    </row>
    <row r="671">
      <c r="A671" s="83"/>
      <c r="B671" s="44"/>
    </row>
    <row r="672">
      <c r="A672" s="83"/>
      <c r="B672" s="44"/>
    </row>
    <row r="673">
      <c r="A673" s="83"/>
      <c r="B673" s="44"/>
    </row>
    <row r="674">
      <c r="A674" s="83"/>
      <c r="B674" s="44"/>
    </row>
    <row r="675">
      <c r="A675" s="83"/>
      <c r="B675" s="44"/>
    </row>
    <row r="676">
      <c r="A676" s="83"/>
      <c r="B676" s="44"/>
    </row>
    <row r="677">
      <c r="A677" s="83"/>
      <c r="B677" s="44"/>
    </row>
    <row r="678">
      <c r="A678" s="83"/>
      <c r="B678" s="44"/>
    </row>
    <row r="679">
      <c r="A679" s="83"/>
      <c r="B679" s="44"/>
    </row>
    <row r="680">
      <c r="A680" s="83"/>
      <c r="B680" s="44"/>
    </row>
    <row r="681">
      <c r="A681" s="83"/>
      <c r="B681" s="44"/>
    </row>
    <row r="682">
      <c r="A682" s="83"/>
      <c r="B682" s="44"/>
    </row>
    <row r="683">
      <c r="A683" s="83"/>
      <c r="B683" s="44"/>
    </row>
    <row r="684">
      <c r="A684" s="83"/>
      <c r="B684" s="44"/>
    </row>
    <row r="685">
      <c r="A685" s="83"/>
      <c r="B685" s="44"/>
    </row>
    <row r="686">
      <c r="A686" s="83"/>
      <c r="B686" s="44"/>
    </row>
    <row r="687">
      <c r="A687" s="83"/>
      <c r="B687" s="44"/>
    </row>
    <row r="688">
      <c r="A688" s="83"/>
      <c r="B688" s="44"/>
    </row>
    <row r="689">
      <c r="A689" s="83"/>
      <c r="B689" s="44"/>
    </row>
    <row r="690">
      <c r="A690" s="83"/>
      <c r="B690" s="44"/>
    </row>
    <row r="691">
      <c r="A691" s="83"/>
      <c r="B691" s="44"/>
    </row>
    <row r="692">
      <c r="A692" s="83"/>
      <c r="B692" s="44"/>
    </row>
    <row r="693">
      <c r="A693" s="83"/>
      <c r="B693" s="44"/>
    </row>
    <row r="694">
      <c r="A694" s="83"/>
      <c r="B694" s="44"/>
    </row>
    <row r="695">
      <c r="A695" s="83"/>
      <c r="B695" s="44"/>
    </row>
    <row r="696">
      <c r="A696" s="83"/>
      <c r="B696" s="44"/>
    </row>
    <row r="697">
      <c r="A697" s="83"/>
      <c r="B697" s="44"/>
    </row>
    <row r="698">
      <c r="A698" s="83"/>
      <c r="B698" s="44"/>
    </row>
    <row r="699">
      <c r="A699" s="83"/>
      <c r="B699" s="44"/>
    </row>
    <row r="700">
      <c r="A700" s="83"/>
      <c r="B700" s="44"/>
    </row>
    <row r="701">
      <c r="A701" s="83"/>
      <c r="B701" s="44"/>
    </row>
    <row r="702">
      <c r="A702" s="83"/>
      <c r="B702" s="44"/>
    </row>
    <row r="703">
      <c r="A703" s="83"/>
      <c r="B703" s="44"/>
    </row>
    <row r="704">
      <c r="A704" s="83"/>
      <c r="B704" s="44"/>
    </row>
    <row r="705">
      <c r="A705" s="83"/>
      <c r="B705" s="44"/>
    </row>
    <row r="706">
      <c r="A706" s="83"/>
      <c r="B706" s="44"/>
    </row>
    <row r="707">
      <c r="A707" s="83"/>
      <c r="B707" s="44"/>
    </row>
    <row r="708">
      <c r="A708" s="83"/>
      <c r="B708" s="44"/>
    </row>
    <row r="709">
      <c r="A709" s="83"/>
      <c r="B709" s="44"/>
    </row>
    <row r="710">
      <c r="A710" s="83"/>
      <c r="B710" s="44"/>
    </row>
    <row r="711">
      <c r="A711" s="83"/>
      <c r="B711" s="44"/>
    </row>
    <row r="712">
      <c r="A712" s="83"/>
      <c r="B712" s="44"/>
    </row>
    <row r="713">
      <c r="A713" s="83"/>
      <c r="B713" s="44"/>
    </row>
    <row r="714">
      <c r="A714" s="83"/>
      <c r="B714" s="44"/>
    </row>
    <row r="715">
      <c r="A715" s="83"/>
      <c r="B715" s="44"/>
    </row>
    <row r="716">
      <c r="A716" s="83"/>
      <c r="B716" s="44"/>
    </row>
    <row r="717">
      <c r="A717" s="83"/>
      <c r="B717" s="44"/>
    </row>
    <row r="718">
      <c r="A718" s="83"/>
      <c r="B718" s="44"/>
    </row>
    <row r="719">
      <c r="A719" s="83"/>
      <c r="B719" s="44"/>
    </row>
    <row r="720">
      <c r="A720" s="83"/>
      <c r="B720" s="44"/>
    </row>
    <row r="721">
      <c r="A721" s="83"/>
      <c r="B721" s="44"/>
    </row>
    <row r="722">
      <c r="A722" s="83"/>
      <c r="B722" s="44"/>
    </row>
    <row r="723">
      <c r="A723" s="83"/>
      <c r="B723" s="44"/>
    </row>
    <row r="724">
      <c r="A724" s="83"/>
      <c r="B724" s="44"/>
    </row>
    <row r="725">
      <c r="A725" s="83"/>
      <c r="B725" s="44"/>
    </row>
    <row r="726">
      <c r="A726" s="83"/>
      <c r="B726" s="44"/>
    </row>
    <row r="727">
      <c r="A727" s="83"/>
      <c r="B727" s="44"/>
    </row>
    <row r="728">
      <c r="A728" s="83"/>
      <c r="B728" s="44"/>
    </row>
    <row r="729">
      <c r="A729" s="83"/>
      <c r="B729" s="44"/>
    </row>
    <row r="730">
      <c r="A730" s="83"/>
      <c r="B730" s="44"/>
    </row>
    <row r="731">
      <c r="A731" s="83"/>
      <c r="B731" s="44"/>
    </row>
    <row r="732">
      <c r="A732" s="83"/>
      <c r="B732" s="44"/>
    </row>
    <row r="733">
      <c r="A733" s="83"/>
      <c r="B733" s="44"/>
    </row>
    <row r="734">
      <c r="A734" s="83"/>
      <c r="B734" s="44"/>
    </row>
    <row r="735">
      <c r="A735" s="83"/>
      <c r="B735" s="44"/>
    </row>
    <row r="736">
      <c r="A736" s="83"/>
      <c r="B736" s="44"/>
    </row>
    <row r="737">
      <c r="A737" s="83"/>
      <c r="B737" s="44"/>
    </row>
    <row r="738">
      <c r="A738" s="83"/>
      <c r="B738" s="44"/>
    </row>
    <row r="739">
      <c r="A739" s="83"/>
      <c r="B739" s="44"/>
    </row>
    <row r="740">
      <c r="A740" s="83"/>
      <c r="B740" s="44"/>
    </row>
    <row r="741">
      <c r="A741" s="83"/>
      <c r="B741" s="44"/>
    </row>
    <row r="742">
      <c r="A742" s="83"/>
      <c r="B742" s="44"/>
    </row>
    <row r="743">
      <c r="A743" s="83"/>
      <c r="B743" s="44"/>
    </row>
    <row r="744">
      <c r="A744" s="83"/>
      <c r="B744" s="44"/>
    </row>
    <row r="745">
      <c r="A745" s="83"/>
      <c r="B745" s="44"/>
    </row>
    <row r="746">
      <c r="A746" s="83"/>
      <c r="B746" s="44"/>
    </row>
    <row r="747">
      <c r="A747" s="83"/>
      <c r="B747" s="44"/>
    </row>
    <row r="748">
      <c r="A748" s="83"/>
      <c r="B748" s="44"/>
    </row>
    <row r="749">
      <c r="A749" s="83"/>
      <c r="B749" s="44"/>
    </row>
    <row r="750">
      <c r="A750" s="83"/>
      <c r="B750" s="44"/>
    </row>
    <row r="751">
      <c r="A751" s="83"/>
      <c r="B751" s="44"/>
    </row>
    <row r="752">
      <c r="A752" s="83"/>
      <c r="B752" s="44"/>
    </row>
    <row r="753">
      <c r="A753" s="83"/>
      <c r="B753" s="44"/>
    </row>
    <row r="754">
      <c r="A754" s="83"/>
      <c r="B754" s="44"/>
    </row>
    <row r="755">
      <c r="A755" s="83"/>
      <c r="B755" s="44"/>
    </row>
    <row r="756">
      <c r="A756" s="83"/>
      <c r="B756" s="44"/>
    </row>
    <row r="757">
      <c r="A757" s="83"/>
      <c r="B757" s="44"/>
    </row>
    <row r="758">
      <c r="A758" s="83"/>
      <c r="B758" s="44"/>
    </row>
    <row r="759">
      <c r="A759" s="83"/>
      <c r="B759" s="44"/>
    </row>
    <row r="760">
      <c r="A760" s="83"/>
      <c r="B760" s="44"/>
    </row>
    <row r="761">
      <c r="A761" s="83"/>
      <c r="B761" s="44"/>
    </row>
    <row r="762">
      <c r="A762" s="83"/>
      <c r="B762" s="44"/>
    </row>
    <row r="763">
      <c r="A763" s="83"/>
      <c r="B763" s="44"/>
    </row>
    <row r="764">
      <c r="A764" s="83"/>
      <c r="B764" s="44"/>
    </row>
    <row r="765">
      <c r="A765" s="83"/>
      <c r="B765" s="44"/>
    </row>
    <row r="766">
      <c r="A766" s="83"/>
      <c r="B766" s="44"/>
    </row>
    <row r="767">
      <c r="A767" s="83"/>
      <c r="B767" s="44"/>
    </row>
    <row r="768">
      <c r="A768" s="83"/>
      <c r="B768" s="44"/>
    </row>
    <row r="769">
      <c r="A769" s="83"/>
      <c r="B769" s="44"/>
    </row>
    <row r="770">
      <c r="A770" s="83"/>
      <c r="B770" s="44"/>
    </row>
    <row r="771">
      <c r="A771" s="83"/>
      <c r="B771" s="44"/>
    </row>
    <row r="772">
      <c r="A772" s="83"/>
      <c r="B772" s="44"/>
    </row>
    <row r="773">
      <c r="A773" s="83"/>
      <c r="B773" s="44"/>
    </row>
    <row r="774">
      <c r="A774" s="83"/>
      <c r="B774" s="44"/>
    </row>
    <row r="775">
      <c r="A775" s="83"/>
      <c r="B775" s="44"/>
    </row>
    <row r="776">
      <c r="A776" s="83"/>
      <c r="B776" s="44"/>
    </row>
    <row r="777">
      <c r="A777" s="83"/>
      <c r="B777" s="44"/>
    </row>
    <row r="778">
      <c r="A778" s="83"/>
      <c r="B778" s="44"/>
    </row>
    <row r="779">
      <c r="A779" s="83"/>
      <c r="B779" s="44"/>
    </row>
    <row r="780">
      <c r="A780" s="83"/>
      <c r="B780" s="44"/>
    </row>
    <row r="781">
      <c r="A781" s="83"/>
      <c r="B781" s="44"/>
    </row>
    <row r="782">
      <c r="A782" s="83"/>
      <c r="B782" s="44"/>
    </row>
    <row r="783">
      <c r="A783" s="83"/>
      <c r="B783" s="44"/>
    </row>
    <row r="784">
      <c r="A784" s="83"/>
      <c r="B784" s="44"/>
    </row>
    <row r="785">
      <c r="A785" s="83"/>
      <c r="B785" s="44"/>
    </row>
    <row r="786">
      <c r="A786" s="83"/>
      <c r="B786" s="44"/>
    </row>
    <row r="787">
      <c r="A787" s="83"/>
      <c r="B787" s="44"/>
    </row>
    <row r="788">
      <c r="A788" s="83"/>
      <c r="B788" s="44"/>
    </row>
    <row r="789">
      <c r="A789" s="83"/>
      <c r="B789" s="44"/>
    </row>
    <row r="790">
      <c r="A790" s="83"/>
      <c r="B790" s="44"/>
    </row>
    <row r="791">
      <c r="A791" s="83"/>
      <c r="B791" s="44"/>
    </row>
    <row r="792">
      <c r="A792" s="83"/>
      <c r="B792" s="44"/>
    </row>
    <row r="793">
      <c r="A793" s="83"/>
      <c r="B793" s="44"/>
    </row>
    <row r="794">
      <c r="A794" s="83"/>
      <c r="B794" s="44"/>
    </row>
    <row r="795">
      <c r="A795" s="83"/>
      <c r="B795" s="44"/>
    </row>
    <row r="796">
      <c r="A796" s="83"/>
      <c r="B796" s="44"/>
    </row>
    <row r="797">
      <c r="A797" s="83"/>
      <c r="B797" s="44"/>
    </row>
    <row r="798">
      <c r="A798" s="83"/>
      <c r="B798" s="44"/>
    </row>
    <row r="799">
      <c r="A799" s="83"/>
      <c r="B799" s="44"/>
    </row>
    <row r="800">
      <c r="A800" s="83"/>
      <c r="B800" s="44"/>
    </row>
    <row r="801">
      <c r="A801" s="83"/>
      <c r="B801" s="44"/>
    </row>
    <row r="802">
      <c r="A802" s="83"/>
      <c r="B802" s="44"/>
    </row>
    <row r="803">
      <c r="A803" s="83"/>
      <c r="B803" s="44"/>
    </row>
    <row r="804">
      <c r="A804" s="83"/>
      <c r="B804" s="44"/>
    </row>
    <row r="805">
      <c r="A805" s="83"/>
      <c r="B805" s="44"/>
    </row>
    <row r="806">
      <c r="A806" s="83"/>
      <c r="B806" s="44"/>
    </row>
    <row r="807">
      <c r="A807" s="83"/>
      <c r="B807" s="44"/>
    </row>
    <row r="808">
      <c r="A808" s="83"/>
      <c r="B808" s="44"/>
    </row>
    <row r="809">
      <c r="A809" s="83"/>
      <c r="B809" s="44"/>
    </row>
    <row r="810">
      <c r="A810" s="83"/>
      <c r="B810" s="44"/>
    </row>
    <row r="811">
      <c r="A811" s="83"/>
      <c r="B811" s="44"/>
    </row>
    <row r="812">
      <c r="A812" s="83"/>
      <c r="B812" s="44"/>
    </row>
    <row r="813">
      <c r="A813" s="83"/>
      <c r="B813" s="44"/>
    </row>
    <row r="814">
      <c r="A814" s="83"/>
      <c r="B814" s="44"/>
    </row>
    <row r="815">
      <c r="A815" s="83"/>
      <c r="B815" s="44"/>
    </row>
    <row r="816">
      <c r="A816" s="83"/>
      <c r="B816" s="44"/>
    </row>
    <row r="817">
      <c r="A817" s="83"/>
      <c r="B817" s="44"/>
    </row>
    <row r="818">
      <c r="A818" s="83"/>
      <c r="B818" s="44"/>
    </row>
    <row r="819">
      <c r="A819" s="83"/>
      <c r="B819" s="44"/>
    </row>
    <row r="820">
      <c r="A820" s="83"/>
      <c r="B820" s="44"/>
    </row>
    <row r="821">
      <c r="A821" s="83"/>
      <c r="B821" s="44"/>
    </row>
    <row r="822">
      <c r="A822" s="83"/>
      <c r="B822" s="44"/>
    </row>
    <row r="823">
      <c r="A823" s="83"/>
      <c r="B823" s="44"/>
    </row>
    <row r="824">
      <c r="A824" s="83"/>
      <c r="B824" s="44"/>
    </row>
    <row r="825">
      <c r="A825" s="83"/>
      <c r="B825" s="44"/>
    </row>
    <row r="826">
      <c r="A826" s="83"/>
      <c r="B826" s="44"/>
    </row>
    <row r="827">
      <c r="A827" s="83"/>
      <c r="B827" s="44"/>
    </row>
    <row r="828">
      <c r="A828" s="83"/>
      <c r="B828" s="44"/>
    </row>
    <row r="829">
      <c r="A829" s="83"/>
      <c r="B829" s="44"/>
    </row>
    <row r="830">
      <c r="A830" s="83"/>
      <c r="B830" s="44"/>
    </row>
    <row r="831">
      <c r="A831" s="83"/>
      <c r="B831" s="44"/>
    </row>
    <row r="832">
      <c r="A832" s="83"/>
      <c r="B832" s="44"/>
    </row>
    <row r="833">
      <c r="A833" s="83"/>
      <c r="B833" s="44"/>
    </row>
    <row r="834">
      <c r="A834" s="83"/>
      <c r="B834" s="44"/>
    </row>
    <row r="835">
      <c r="A835" s="83"/>
      <c r="B835" s="44"/>
    </row>
    <row r="836">
      <c r="A836" s="83"/>
      <c r="B836" s="44"/>
    </row>
    <row r="837">
      <c r="A837" s="83"/>
      <c r="B837" s="44"/>
    </row>
    <row r="838">
      <c r="A838" s="83"/>
      <c r="B838" s="44"/>
    </row>
    <row r="839">
      <c r="A839" s="83"/>
      <c r="B839" s="44"/>
    </row>
    <row r="840">
      <c r="A840" s="83"/>
      <c r="B840" s="44"/>
    </row>
    <row r="841">
      <c r="A841" s="83"/>
      <c r="B841" s="44"/>
    </row>
    <row r="842">
      <c r="A842" s="83"/>
      <c r="B842" s="44"/>
    </row>
    <row r="843">
      <c r="A843" s="83"/>
      <c r="B843" s="44"/>
    </row>
    <row r="844">
      <c r="A844" s="83"/>
      <c r="B844" s="44"/>
    </row>
    <row r="845">
      <c r="A845" s="83"/>
      <c r="B845" s="44"/>
    </row>
    <row r="846">
      <c r="A846" s="83"/>
      <c r="B846" s="44"/>
    </row>
    <row r="847">
      <c r="A847" s="83"/>
      <c r="B847" s="44"/>
    </row>
    <row r="848">
      <c r="A848" s="83"/>
      <c r="B848" s="44"/>
    </row>
    <row r="849">
      <c r="A849" s="83"/>
      <c r="B849" s="44"/>
    </row>
    <row r="850">
      <c r="A850" s="83"/>
      <c r="B850" s="44"/>
    </row>
    <row r="851">
      <c r="A851" s="83"/>
      <c r="B851" s="44"/>
    </row>
    <row r="852">
      <c r="A852" s="83"/>
      <c r="B852" s="44"/>
    </row>
    <row r="853">
      <c r="A853" s="83"/>
      <c r="B853" s="44"/>
    </row>
    <row r="854">
      <c r="A854" s="83"/>
      <c r="B854" s="44"/>
    </row>
    <row r="855">
      <c r="A855" s="83"/>
      <c r="B855" s="44"/>
    </row>
    <row r="856">
      <c r="A856" s="83"/>
      <c r="B856" s="44"/>
    </row>
    <row r="857">
      <c r="A857" s="83"/>
      <c r="B857" s="44"/>
    </row>
    <row r="858">
      <c r="A858" s="83"/>
      <c r="B858" s="44"/>
    </row>
    <row r="859">
      <c r="A859" s="83"/>
      <c r="B859" s="44"/>
    </row>
    <row r="860">
      <c r="A860" s="83"/>
      <c r="B860" s="44"/>
    </row>
    <row r="861">
      <c r="A861" s="83"/>
      <c r="B861" s="44"/>
    </row>
    <row r="862">
      <c r="A862" s="83"/>
      <c r="B862" s="44"/>
    </row>
    <row r="863">
      <c r="A863" s="83"/>
      <c r="B863" s="44"/>
    </row>
    <row r="864">
      <c r="A864" s="83"/>
      <c r="B864" s="44"/>
    </row>
    <row r="865">
      <c r="A865" s="83"/>
      <c r="B865" s="44"/>
    </row>
    <row r="866">
      <c r="A866" s="83"/>
      <c r="B866" s="44"/>
    </row>
    <row r="867">
      <c r="A867" s="83"/>
      <c r="B867" s="44"/>
    </row>
    <row r="868">
      <c r="A868" s="83"/>
      <c r="B868" s="44"/>
    </row>
    <row r="869">
      <c r="A869" s="83"/>
      <c r="B869" s="44"/>
    </row>
    <row r="870">
      <c r="A870" s="83"/>
      <c r="B870" s="44"/>
    </row>
    <row r="871">
      <c r="A871" s="83"/>
      <c r="B871" s="44"/>
    </row>
    <row r="872">
      <c r="A872" s="83"/>
      <c r="B872" s="44"/>
    </row>
    <row r="873">
      <c r="A873" s="83"/>
      <c r="B873" s="44"/>
    </row>
    <row r="874">
      <c r="A874" s="83"/>
      <c r="B874" s="44"/>
    </row>
    <row r="875">
      <c r="A875" s="83"/>
      <c r="B875" s="44"/>
    </row>
    <row r="876">
      <c r="A876" s="83"/>
      <c r="B876" s="44"/>
    </row>
    <row r="877">
      <c r="A877" s="83"/>
      <c r="B877" s="44"/>
    </row>
    <row r="878">
      <c r="A878" s="83"/>
      <c r="B878" s="44"/>
    </row>
    <row r="879">
      <c r="A879" s="83"/>
      <c r="B879" s="44"/>
    </row>
    <row r="880">
      <c r="A880" s="83"/>
      <c r="B880" s="44"/>
    </row>
    <row r="881">
      <c r="A881" s="83"/>
      <c r="B881" s="44"/>
    </row>
    <row r="882">
      <c r="A882" s="83"/>
      <c r="B882" s="44"/>
    </row>
    <row r="883">
      <c r="A883" s="83"/>
      <c r="B883" s="44"/>
    </row>
    <row r="884">
      <c r="A884" s="83"/>
      <c r="B884" s="44"/>
    </row>
    <row r="885">
      <c r="A885" s="83"/>
      <c r="B885" s="44"/>
    </row>
    <row r="886">
      <c r="A886" s="83"/>
      <c r="B886" s="44"/>
    </row>
    <row r="887">
      <c r="A887" s="83"/>
      <c r="B887" s="44"/>
    </row>
    <row r="888">
      <c r="A888" s="83"/>
      <c r="B888" s="44"/>
    </row>
    <row r="889">
      <c r="A889" s="83"/>
      <c r="B889" s="44"/>
    </row>
    <row r="890">
      <c r="A890" s="83"/>
      <c r="B890" s="44"/>
    </row>
    <row r="891">
      <c r="A891" s="83"/>
      <c r="B891" s="44"/>
    </row>
    <row r="892">
      <c r="A892" s="83"/>
      <c r="B892" s="44"/>
    </row>
    <row r="893">
      <c r="A893" s="83"/>
      <c r="B893" s="44"/>
    </row>
    <row r="894">
      <c r="A894" s="83"/>
      <c r="B894" s="44"/>
    </row>
    <row r="895">
      <c r="A895" s="83"/>
      <c r="B895" s="44"/>
    </row>
    <row r="896">
      <c r="A896" s="83"/>
      <c r="B896" s="44"/>
    </row>
    <row r="897">
      <c r="A897" s="83"/>
      <c r="B897" s="44"/>
    </row>
    <row r="898">
      <c r="A898" s="83"/>
      <c r="B898" s="44"/>
    </row>
    <row r="899">
      <c r="A899" s="83"/>
      <c r="B899" s="44"/>
    </row>
    <row r="900">
      <c r="A900" s="83"/>
      <c r="B900" s="44"/>
    </row>
    <row r="901">
      <c r="A901" s="83"/>
      <c r="B901" s="44"/>
    </row>
    <row r="902">
      <c r="A902" s="83"/>
      <c r="B902" s="44"/>
    </row>
    <row r="903">
      <c r="A903" s="83"/>
      <c r="B903" s="44"/>
    </row>
    <row r="904">
      <c r="A904" s="83"/>
      <c r="B904" s="44"/>
    </row>
    <row r="905">
      <c r="A905" s="83"/>
      <c r="B905" s="44"/>
    </row>
    <row r="906">
      <c r="A906" s="83"/>
      <c r="B906" s="44"/>
    </row>
    <row r="907">
      <c r="A907" s="83"/>
      <c r="B907" s="44"/>
    </row>
    <row r="908">
      <c r="A908" s="83"/>
      <c r="B908" s="44"/>
    </row>
    <row r="909">
      <c r="A909" s="83"/>
      <c r="B909" s="44"/>
    </row>
    <row r="910">
      <c r="A910" s="83"/>
      <c r="B910" s="44"/>
    </row>
    <row r="911">
      <c r="A911" s="83"/>
      <c r="B911" s="44"/>
    </row>
    <row r="912">
      <c r="A912" s="83"/>
      <c r="B912" s="44"/>
    </row>
    <row r="913">
      <c r="A913" s="83"/>
      <c r="B913" s="44"/>
    </row>
    <row r="914">
      <c r="A914" s="83"/>
      <c r="B914" s="44"/>
    </row>
    <row r="915">
      <c r="A915" s="83"/>
      <c r="B915" s="44"/>
    </row>
    <row r="916">
      <c r="A916" s="83"/>
      <c r="B916" s="44"/>
    </row>
    <row r="917">
      <c r="A917" s="83"/>
      <c r="B917" s="44"/>
    </row>
    <row r="918">
      <c r="A918" s="83"/>
      <c r="B918" s="44"/>
    </row>
    <row r="919">
      <c r="A919" s="83"/>
      <c r="B919" s="44"/>
    </row>
    <row r="920">
      <c r="A920" s="83"/>
      <c r="B920" s="44"/>
    </row>
    <row r="921">
      <c r="A921" s="83"/>
      <c r="B921" s="44"/>
    </row>
    <row r="922">
      <c r="A922" s="83"/>
      <c r="B922" s="44"/>
    </row>
    <row r="923">
      <c r="A923" s="83"/>
      <c r="B923" s="44"/>
    </row>
    <row r="924">
      <c r="A924" s="83"/>
      <c r="B924" s="44"/>
    </row>
    <row r="925">
      <c r="A925" s="83"/>
      <c r="B925" s="44"/>
    </row>
    <row r="926">
      <c r="A926" s="83"/>
      <c r="B926" s="44"/>
    </row>
    <row r="927">
      <c r="A927" s="83"/>
      <c r="B927" s="44"/>
    </row>
    <row r="928">
      <c r="A928" s="83"/>
      <c r="B928" s="44"/>
    </row>
    <row r="929">
      <c r="A929" s="83"/>
      <c r="B929" s="44"/>
    </row>
    <row r="930">
      <c r="A930" s="83"/>
      <c r="B930" s="44"/>
    </row>
    <row r="931">
      <c r="A931" s="83"/>
      <c r="B931" s="44"/>
    </row>
    <row r="932">
      <c r="A932" s="83"/>
      <c r="B932" s="44"/>
    </row>
    <row r="933">
      <c r="A933" s="83"/>
      <c r="B933" s="44"/>
    </row>
    <row r="934">
      <c r="A934" s="83"/>
      <c r="B934" s="44"/>
    </row>
    <row r="935">
      <c r="A935" s="83"/>
      <c r="B935" s="44"/>
    </row>
    <row r="936">
      <c r="A936" s="83"/>
      <c r="B936" s="44"/>
    </row>
    <row r="937">
      <c r="A937" s="83"/>
      <c r="B937" s="44"/>
    </row>
    <row r="938">
      <c r="A938" s="83"/>
      <c r="B938" s="44"/>
    </row>
    <row r="939">
      <c r="A939" s="83"/>
      <c r="B939" s="44"/>
    </row>
    <row r="940">
      <c r="A940" s="83"/>
      <c r="B940" s="44"/>
    </row>
    <row r="941">
      <c r="A941" s="83"/>
      <c r="B941" s="44"/>
    </row>
    <row r="942">
      <c r="A942" s="83"/>
      <c r="B942" s="44"/>
    </row>
    <row r="943">
      <c r="A943" s="83"/>
      <c r="B943" s="44"/>
    </row>
    <row r="944">
      <c r="A944" s="83"/>
      <c r="B944" s="44"/>
    </row>
    <row r="945">
      <c r="A945" s="83"/>
      <c r="B945" s="44"/>
    </row>
    <row r="946">
      <c r="A946" s="83"/>
      <c r="B946" s="44"/>
    </row>
    <row r="947">
      <c r="A947" s="83"/>
      <c r="B947" s="44"/>
    </row>
    <row r="948">
      <c r="A948" s="83"/>
      <c r="B948" s="44"/>
    </row>
    <row r="949">
      <c r="A949" s="83"/>
      <c r="B949" s="44"/>
    </row>
    <row r="950">
      <c r="A950" s="83"/>
      <c r="B950" s="44"/>
    </row>
    <row r="951">
      <c r="A951" s="83"/>
      <c r="B951" s="44"/>
    </row>
    <row r="952">
      <c r="A952" s="83"/>
      <c r="B952" s="44"/>
    </row>
    <row r="953">
      <c r="A953" s="83"/>
      <c r="B953" s="44"/>
    </row>
    <row r="954">
      <c r="A954" s="83"/>
      <c r="B954" s="44"/>
    </row>
    <row r="955">
      <c r="A955" s="83"/>
      <c r="B955" s="44"/>
    </row>
    <row r="956">
      <c r="A956" s="83"/>
      <c r="B956" s="44"/>
    </row>
    <row r="957">
      <c r="A957" s="83"/>
      <c r="B957" s="44"/>
    </row>
    <row r="958">
      <c r="A958" s="83"/>
      <c r="B958" s="44"/>
    </row>
    <row r="959">
      <c r="A959" s="83"/>
      <c r="B959" s="44"/>
    </row>
    <row r="960">
      <c r="A960" s="83"/>
      <c r="B960" s="44"/>
    </row>
    <row r="961">
      <c r="A961" s="83"/>
      <c r="B961" s="44"/>
    </row>
    <row r="962">
      <c r="A962" s="83"/>
      <c r="B962" s="44"/>
    </row>
    <row r="963">
      <c r="A963" s="83"/>
      <c r="B963" s="44"/>
    </row>
    <row r="964">
      <c r="A964" s="83"/>
      <c r="B964" s="44"/>
    </row>
    <row r="965">
      <c r="A965" s="83"/>
      <c r="B965" s="44"/>
    </row>
    <row r="966">
      <c r="A966" s="83"/>
      <c r="B966" s="44"/>
    </row>
    <row r="967">
      <c r="A967" s="83"/>
      <c r="B967" s="44"/>
    </row>
    <row r="968">
      <c r="A968" s="83"/>
      <c r="B968" s="44"/>
    </row>
    <row r="969">
      <c r="A969" s="83"/>
      <c r="B969" s="44"/>
    </row>
    <row r="970">
      <c r="A970" s="83"/>
      <c r="B970" s="44"/>
    </row>
    <row r="971">
      <c r="A971" s="83"/>
      <c r="B971" s="44"/>
    </row>
    <row r="972">
      <c r="A972" s="83"/>
      <c r="B972" s="44"/>
    </row>
    <row r="973">
      <c r="A973" s="83"/>
      <c r="B973" s="44"/>
    </row>
    <row r="974">
      <c r="A974" s="83"/>
      <c r="B974" s="44"/>
    </row>
    <row r="975">
      <c r="A975" s="83"/>
      <c r="B975" s="44"/>
    </row>
    <row r="976">
      <c r="A976" s="83"/>
      <c r="B976" s="44"/>
    </row>
    <row r="977">
      <c r="A977" s="83"/>
      <c r="B977" s="44"/>
    </row>
    <row r="978">
      <c r="A978" s="83"/>
      <c r="B978" s="44"/>
    </row>
    <row r="979">
      <c r="A979" s="83"/>
      <c r="B979" s="44"/>
    </row>
    <row r="980">
      <c r="A980" s="83"/>
      <c r="B980" s="44"/>
    </row>
    <row r="981">
      <c r="A981" s="83"/>
      <c r="B981" s="44"/>
    </row>
    <row r="982">
      <c r="A982" s="83"/>
      <c r="B982" s="44"/>
    </row>
    <row r="983">
      <c r="A983" s="83"/>
      <c r="B983" s="44"/>
    </row>
    <row r="984">
      <c r="A984" s="83"/>
      <c r="B984" s="44"/>
    </row>
    <row r="985">
      <c r="A985" s="83"/>
      <c r="B985" s="44"/>
    </row>
    <row r="986">
      <c r="A986" s="83"/>
      <c r="B986" s="44"/>
    </row>
    <row r="987">
      <c r="A987" s="83"/>
      <c r="B987" s="44"/>
    </row>
    <row r="988">
      <c r="A988" s="83"/>
      <c r="B988" s="44"/>
    </row>
    <row r="989">
      <c r="A989" s="83"/>
      <c r="B989" s="44"/>
    </row>
    <row r="990">
      <c r="A990" s="83"/>
      <c r="B990" s="44"/>
    </row>
    <row r="991">
      <c r="A991" s="83"/>
      <c r="B991" s="44"/>
    </row>
    <row r="992">
      <c r="A992" s="83"/>
      <c r="B992" s="44"/>
    </row>
    <row r="993">
      <c r="A993" s="83"/>
      <c r="B993" s="44"/>
    </row>
    <row r="994">
      <c r="A994" s="83"/>
      <c r="B994" s="44"/>
    </row>
    <row r="995">
      <c r="A995" s="83"/>
      <c r="B995" s="44"/>
    </row>
    <row r="996">
      <c r="A996" s="83"/>
      <c r="B996" s="44"/>
    </row>
    <row r="997">
      <c r="A997" s="83"/>
      <c r="B997" s="44"/>
    </row>
    <row r="998">
      <c r="A998" s="83"/>
      <c r="B998" s="44"/>
    </row>
    <row r="999">
      <c r="A999" s="83"/>
      <c r="B999" s="44"/>
    </row>
    <row r="1000">
      <c r="A1000" s="83"/>
      <c r="B1000" s="44"/>
    </row>
    <row r="1001">
      <c r="A1001" s="83"/>
      <c r="B1001" s="44"/>
    </row>
    <row r="1002">
      <c r="A1002" s="83"/>
      <c r="B1002" s="44"/>
    </row>
    <row r="1003">
      <c r="A1003" s="83"/>
      <c r="B1003" s="44"/>
    </row>
    <row r="1004">
      <c r="A1004" s="83"/>
      <c r="B1004" s="44"/>
    </row>
    <row r="1005">
      <c r="A1005" s="83"/>
      <c r="B1005" s="44"/>
    </row>
    <row r="1006">
      <c r="A1006" s="83"/>
      <c r="B1006" s="44"/>
    </row>
    <row r="1007">
      <c r="A1007" s="83"/>
      <c r="B1007" s="44"/>
    </row>
    <row r="1008">
      <c r="A1008" s="83"/>
      <c r="B1008" s="44"/>
    </row>
    <row r="1009">
      <c r="A1009" s="83"/>
      <c r="B1009" s="44"/>
    </row>
    <row r="1010">
      <c r="A1010" s="83"/>
      <c r="B1010" s="44"/>
    </row>
    <row r="1011">
      <c r="A1011" s="83"/>
      <c r="B1011" s="44"/>
    </row>
    <row r="1012">
      <c r="A1012" s="83"/>
      <c r="B1012" s="44"/>
    </row>
    <row r="1013">
      <c r="A1013" s="83"/>
      <c r="B1013" s="44"/>
    </row>
    <row r="1014">
      <c r="A1014" s="83"/>
      <c r="B1014" s="44"/>
    </row>
    <row r="1015">
      <c r="A1015" s="83"/>
      <c r="B1015" s="44"/>
    </row>
    <row r="1016">
      <c r="A1016" s="83"/>
      <c r="B1016" s="44"/>
    </row>
    <row r="1017">
      <c r="A1017" s="83"/>
      <c r="B1017" s="44"/>
    </row>
  </sheetData>
  <customSheetViews>
    <customSheetView guid="{E3087546-35FD-42E6-840F-48139E5CF527}" filter="1" showAutoFilter="1">
      <autoFilter ref="$G$1:$G$1017"/>
    </customSheetView>
  </customSheetViews>
  <mergeCells count="25">
    <mergeCell ref="B2:B28"/>
    <mergeCell ref="GT2:GT28"/>
    <mergeCell ref="OK2:OK28"/>
    <mergeCell ref="WB2:WB28"/>
    <mergeCell ref="ADS2:ADS28"/>
    <mergeCell ref="ALJ2:ALJ28"/>
    <mergeCell ref="B29:B47"/>
    <mergeCell ref="B49:B74"/>
    <mergeCell ref="B76:B96"/>
    <mergeCell ref="B98:B124"/>
    <mergeCell ref="B126:B145"/>
    <mergeCell ref="B147:B173"/>
    <mergeCell ref="B175:B193"/>
    <mergeCell ref="B195:B224"/>
    <mergeCell ref="B399:B425"/>
    <mergeCell ref="B427:B447"/>
    <mergeCell ref="B449:B474"/>
    <mergeCell ref="B476:B496"/>
    <mergeCell ref="B226:B246"/>
    <mergeCell ref="B248:B273"/>
    <mergeCell ref="B275:B296"/>
    <mergeCell ref="B298:B331"/>
    <mergeCell ref="B333:B348"/>
    <mergeCell ref="B350:B376"/>
    <mergeCell ref="B378:B397"/>
  </mergeCells>
  <conditionalFormatting sqref="F2:F550 G2:AK515 AL2:AL131 AM2:AN515 AL133:AL515 G517:AN550 AT523:AT556 AR533:AS533">
    <cfRule type="containsText" dxfId="0" priority="1" operator="containsText" text="V">
      <formula>NOT(ISERROR(SEARCH(("V"),(F2))))</formula>
    </cfRule>
  </conditionalFormatting>
  <conditionalFormatting sqref="F2:F550 G2:AK515 AL2:AL131 AM2:AN515 AL133:AL515 G517:AN550 AT523:AT556 AR533:AS533">
    <cfRule type="containsText" dxfId="1" priority="2" operator="containsText" text="S">
      <formula>NOT(ISERROR(SEARCH(("S"),(F2))))</formula>
    </cfRule>
  </conditionalFormatting>
  <conditionalFormatting sqref="F2:F550 G2:AK515 AL2:AL131 AM2:AN515 AL133:AL515 G517:AN550 AT523:AT556 AR533:AS533">
    <cfRule type="containsText" dxfId="2" priority="3" operator="containsText" text="P">
      <formula>NOT(ISERROR(SEARCH(("P"),(F2))))</formula>
    </cfRule>
  </conditionalFormatting>
  <printOptions gridLines="1" horizontalCentered="1"/>
  <pageMargins bottom="0.20513883133029426" footer="0.0" header="0.0" left="0.25" right="0.25" top="0.20513883133029426"/>
  <pageSetup fitToHeight="0" paperSize="9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>
        <v>0.6</v>
      </c>
      <c r="E1" s="35" t="s">
        <v>158</v>
      </c>
    </row>
    <row r="2">
      <c r="D2">
        <v>0.8275862068965517</v>
      </c>
      <c r="E2" s="35" t="s">
        <v>157</v>
      </c>
    </row>
    <row r="3">
      <c r="D3">
        <v>1.1012658227848102</v>
      </c>
      <c r="E3" s="35" t="s">
        <v>107</v>
      </c>
    </row>
    <row r="4">
      <c r="D4">
        <v>1.1363636363636365</v>
      </c>
      <c r="E4" s="35" t="s">
        <v>156</v>
      </c>
    </row>
    <row r="5">
      <c r="D5">
        <v>1.172093023255814</v>
      </c>
      <c r="E5" s="35" t="s">
        <v>108</v>
      </c>
    </row>
    <row r="6">
      <c r="D6">
        <v>1.2580645161290323</v>
      </c>
      <c r="E6" s="35" t="s">
        <v>112</v>
      </c>
    </row>
    <row r="7">
      <c r="D7">
        <v>1.2857142857142858</v>
      </c>
      <c r="E7" s="35" t="s">
        <v>118</v>
      </c>
    </row>
    <row r="8">
      <c r="D8">
        <v>1.2857142857142858</v>
      </c>
      <c r="E8" s="35" t="s">
        <v>122</v>
      </c>
    </row>
    <row r="9">
      <c r="D9">
        <v>1.3509933774834437</v>
      </c>
      <c r="E9" s="35" t="s">
        <v>155</v>
      </c>
    </row>
    <row r="10">
      <c r="D10">
        <v>1.3522727272727273</v>
      </c>
      <c r="E10" s="35" t="s">
        <v>120</v>
      </c>
    </row>
    <row r="11">
      <c r="D11">
        <v>1.3703703703703705</v>
      </c>
      <c r="E11" s="35" t="s">
        <v>114</v>
      </c>
    </row>
    <row r="12">
      <c r="D12">
        <v>1.425531914893617</v>
      </c>
      <c r="E12" s="35" t="s">
        <v>115</v>
      </c>
    </row>
    <row r="13">
      <c r="D13">
        <v>1.44</v>
      </c>
      <c r="E13" s="35" t="s">
        <v>130</v>
      </c>
    </row>
    <row r="14">
      <c r="D14">
        <v>1.4460431654676258</v>
      </c>
      <c r="E14" s="35" t="s">
        <v>103</v>
      </c>
    </row>
    <row r="15">
      <c r="D15">
        <v>1.4545454545454546</v>
      </c>
      <c r="E15" s="35" t="s">
        <v>104</v>
      </c>
    </row>
    <row r="16">
      <c r="D16">
        <v>1.4923076923076923</v>
      </c>
      <c r="E16" s="35" t="s">
        <v>119</v>
      </c>
    </row>
    <row r="17">
      <c r="D17">
        <v>1.4952978056426331</v>
      </c>
      <c r="E17" s="35" t="s">
        <v>106</v>
      </c>
    </row>
    <row r="18">
      <c r="D18" s="85">
        <v>1.5</v>
      </c>
      <c r="E18" s="48" t="s">
        <v>105</v>
      </c>
    </row>
    <row r="19">
      <c r="D19">
        <v>1.5</v>
      </c>
      <c r="E19" s="35" t="s">
        <v>121</v>
      </c>
    </row>
    <row r="20">
      <c r="D20">
        <v>1.5379746835443038</v>
      </c>
      <c r="E20" s="35" t="s">
        <v>128</v>
      </c>
    </row>
    <row r="21">
      <c r="D21">
        <v>1.5454545454545454</v>
      </c>
      <c r="E21" s="35" t="s">
        <v>129</v>
      </c>
    </row>
    <row r="22">
      <c r="D22">
        <v>1.5671641791044777</v>
      </c>
      <c r="E22" s="35" t="s">
        <v>111</v>
      </c>
    </row>
    <row r="23">
      <c r="D23">
        <v>1.5789473684210527</v>
      </c>
      <c r="E23" s="35" t="s">
        <v>116</v>
      </c>
    </row>
    <row r="24">
      <c r="D24">
        <v>1.5833333333333333</v>
      </c>
      <c r="E24" s="35" t="s">
        <v>124</v>
      </c>
    </row>
    <row r="25">
      <c r="D25">
        <v>1.59375</v>
      </c>
      <c r="E25" s="35" t="s">
        <v>126</v>
      </c>
    </row>
    <row r="26">
      <c r="D26">
        <v>1.6153846153846154</v>
      </c>
      <c r="E26" s="35" t="s">
        <v>125</v>
      </c>
    </row>
    <row r="27">
      <c r="D27">
        <v>1.6551724137931034</v>
      </c>
      <c r="E27" s="35" t="s">
        <v>113</v>
      </c>
    </row>
    <row r="28">
      <c r="D28">
        <v>1.681159420289855</v>
      </c>
      <c r="E28" s="35" t="s">
        <v>109</v>
      </c>
    </row>
    <row r="29">
      <c r="D29">
        <v>1.732394366197183</v>
      </c>
      <c r="E29" s="35" t="s">
        <v>63</v>
      </c>
    </row>
    <row r="30">
      <c r="D30">
        <v>1.7446808510638299</v>
      </c>
      <c r="E30" s="35" t="s">
        <v>110</v>
      </c>
    </row>
    <row r="31">
      <c r="D31">
        <v>1.7751479289940828</v>
      </c>
      <c r="E31" s="35" t="s">
        <v>102</v>
      </c>
    </row>
    <row r="32">
      <c r="D32">
        <v>1.8181818181818181</v>
      </c>
      <c r="E32" s="35" t="s">
        <v>127</v>
      </c>
    </row>
    <row r="33">
      <c r="D33">
        <v>1.8333333333333333</v>
      </c>
      <c r="E33" s="35" t="s">
        <v>117</v>
      </c>
    </row>
    <row r="34">
      <c r="D34">
        <v>2.0625</v>
      </c>
      <c r="E34" s="35" t="s">
        <v>123</v>
      </c>
    </row>
    <row r="40">
      <c r="D40" s="35">
        <v>21.0</v>
      </c>
      <c r="E40" s="35">
        <v>12.0</v>
      </c>
      <c r="F40" s="35">
        <v>15.0</v>
      </c>
      <c r="G40" s="35">
        <v>33.0</v>
      </c>
      <c r="H40" s="35">
        <v>33.0</v>
      </c>
      <c r="I40" s="35">
        <v>24.0</v>
      </c>
      <c r="J40" s="35">
        <v>39.0</v>
      </c>
      <c r="K40" s="35">
        <v>42.0</v>
      </c>
      <c r="L40" s="35">
        <v>38.0</v>
      </c>
      <c r="M40" s="35">
        <v>22.0</v>
      </c>
      <c r="N40" s="35">
        <v>12.0</v>
      </c>
      <c r="O40" s="35">
        <v>32.0</v>
      </c>
      <c r="P40" s="35">
        <v>33.0</v>
      </c>
      <c r="Q40" s="35">
        <v>6.0</v>
      </c>
      <c r="R40" s="35">
        <v>1.0</v>
      </c>
      <c r="S40" s="35">
        <v>0.0</v>
      </c>
      <c r="T40" s="35">
        <v>0.0</v>
      </c>
      <c r="U40" s="35">
        <v>0.0</v>
      </c>
      <c r="V40" s="35">
        <v>0.0</v>
      </c>
      <c r="W40" s="35">
        <v>0.0</v>
      </c>
      <c r="X40" s="35">
        <v>0.0</v>
      </c>
      <c r="Y40" s="35">
        <v>0.0</v>
      </c>
      <c r="Z40" s="35">
        <v>0.0</v>
      </c>
      <c r="AA40" s="35">
        <v>0.0</v>
      </c>
      <c r="AB40" s="35">
        <v>0.0</v>
      </c>
      <c r="AC40" s="35">
        <v>0.0</v>
      </c>
      <c r="AD40" s="35">
        <v>0.0</v>
      </c>
      <c r="AE40" s="35">
        <v>0.0</v>
      </c>
      <c r="AF40" s="35">
        <v>0.0</v>
      </c>
      <c r="AG40" s="35">
        <v>0.0</v>
      </c>
    </row>
  </sheetData>
  <conditionalFormatting sqref="D5:E5">
    <cfRule type="containsText" dxfId="0" priority="1" operator="containsText" text="V">
      <formula>NOT(ISERROR(SEARCH(("V"),(D5))))</formula>
    </cfRule>
  </conditionalFormatting>
  <conditionalFormatting sqref="D5:E5">
    <cfRule type="containsText" dxfId="1" priority="2" operator="containsText" text="S">
      <formula>NOT(ISERROR(SEARCH(("S"),(D5))))</formula>
    </cfRule>
  </conditionalFormatting>
  <conditionalFormatting sqref="D5:E5">
    <cfRule type="containsText" dxfId="2" priority="3" operator="containsText" text="P">
      <formula>NOT(ISERROR(SEARCH(("P"),(D5))))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25"/>
    <col customWidth="1" min="3" max="3" width="2.75"/>
    <col customWidth="1" min="4" max="4" width="2.0"/>
    <col customWidth="1" min="5" max="5" width="16.5"/>
    <col customWidth="1" min="6" max="6" width="2.75"/>
    <col customWidth="1" min="7" max="7" width="1.88"/>
    <col customWidth="1" min="8" max="8" width="17.13"/>
    <col customWidth="1" min="9" max="9" width="2.75"/>
    <col customWidth="1" min="10" max="10" width="1.75"/>
    <col customWidth="1" min="11" max="11" width="17.88"/>
  </cols>
  <sheetData>
    <row r="1">
      <c r="A1" s="11" t="s">
        <v>38</v>
      </c>
      <c r="B1" s="12" t="s">
        <v>39</v>
      </c>
      <c r="C1" s="8"/>
      <c r="D1" s="13"/>
      <c r="E1" s="12" t="s">
        <v>3</v>
      </c>
      <c r="F1" s="8"/>
      <c r="G1" s="13"/>
      <c r="H1" s="12" t="s">
        <v>0</v>
      </c>
      <c r="I1" s="8"/>
      <c r="J1" s="14"/>
      <c r="K1" s="11" t="s">
        <v>40</v>
      </c>
    </row>
    <row r="2">
      <c r="A2" s="15" t="s">
        <v>28</v>
      </c>
      <c r="B2" s="4" t="s">
        <v>41</v>
      </c>
      <c r="C2" s="4">
        <v>42.0</v>
      </c>
      <c r="D2" s="16"/>
      <c r="E2" s="4" t="s">
        <v>41</v>
      </c>
      <c r="F2" s="4">
        <v>84.0</v>
      </c>
      <c r="G2" s="16"/>
      <c r="H2" s="4" t="s">
        <v>42</v>
      </c>
      <c r="I2" s="4">
        <v>25.0</v>
      </c>
      <c r="J2" s="16"/>
      <c r="K2" s="4" t="s">
        <v>41</v>
      </c>
    </row>
    <row r="3">
      <c r="A3" s="17" t="s">
        <v>43</v>
      </c>
      <c r="B3" s="18" t="s">
        <v>44</v>
      </c>
      <c r="C3" s="18">
        <v>30.0</v>
      </c>
      <c r="D3" s="16"/>
      <c r="E3" s="18" t="s">
        <v>41</v>
      </c>
      <c r="F3" s="18">
        <v>44.0</v>
      </c>
      <c r="G3" s="16"/>
      <c r="H3" s="18" t="s">
        <v>45</v>
      </c>
      <c r="I3" s="18">
        <v>19.0</v>
      </c>
      <c r="J3" s="16"/>
      <c r="K3" s="18"/>
    </row>
    <row r="4">
      <c r="A4" s="15" t="s">
        <v>25</v>
      </c>
      <c r="B4" s="4" t="s">
        <v>46</v>
      </c>
      <c r="C4" s="4">
        <v>46.0</v>
      </c>
      <c r="D4" s="16"/>
      <c r="E4" s="4" t="s">
        <v>47</v>
      </c>
      <c r="F4" s="4">
        <v>70.0</v>
      </c>
      <c r="G4" s="16"/>
      <c r="H4" s="4" t="s">
        <v>47</v>
      </c>
      <c r="I4" s="4">
        <v>25.0</v>
      </c>
      <c r="J4" s="16"/>
      <c r="K4" s="4"/>
    </row>
    <row r="5">
      <c r="A5" s="17" t="s">
        <v>48</v>
      </c>
      <c r="B5" s="18" t="s">
        <v>46</v>
      </c>
      <c r="C5" s="18">
        <v>28.0</v>
      </c>
      <c r="D5" s="16"/>
      <c r="E5" s="18" t="s">
        <v>46</v>
      </c>
      <c r="F5" s="18">
        <v>50.0</v>
      </c>
      <c r="G5" s="16"/>
      <c r="H5" s="18" t="s">
        <v>49</v>
      </c>
      <c r="I5" s="18">
        <v>19.0</v>
      </c>
      <c r="J5" s="16"/>
      <c r="K5" s="18" t="s">
        <v>46</v>
      </c>
    </row>
    <row r="6">
      <c r="A6" s="15" t="s">
        <v>50</v>
      </c>
      <c r="B6" s="4" t="s">
        <v>51</v>
      </c>
      <c r="C6" s="4">
        <v>44.0</v>
      </c>
      <c r="D6" s="16"/>
      <c r="E6" s="4" t="s">
        <v>41</v>
      </c>
      <c r="F6" s="4">
        <v>77.0</v>
      </c>
      <c r="G6" s="16"/>
      <c r="H6" s="4" t="s">
        <v>52</v>
      </c>
      <c r="I6" s="4">
        <v>24.0</v>
      </c>
      <c r="J6" s="16"/>
      <c r="K6" s="4"/>
    </row>
    <row r="7">
      <c r="A7" s="17" t="s">
        <v>53</v>
      </c>
      <c r="B7" s="18" t="s">
        <v>45</v>
      </c>
      <c r="C7" s="18">
        <v>33.0</v>
      </c>
      <c r="D7" s="16"/>
      <c r="E7" s="18" t="s">
        <v>54</v>
      </c>
      <c r="F7" s="18">
        <v>39.0</v>
      </c>
      <c r="G7" s="16"/>
      <c r="H7" s="18" t="s">
        <v>55</v>
      </c>
      <c r="I7" s="18">
        <v>19.0</v>
      </c>
      <c r="J7" s="16"/>
      <c r="K7" s="18"/>
    </row>
    <row r="8">
      <c r="A8" s="15" t="s">
        <v>56</v>
      </c>
      <c r="B8" s="4" t="s">
        <v>54</v>
      </c>
      <c r="C8" s="4">
        <v>53.0</v>
      </c>
      <c r="D8" s="16"/>
      <c r="E8" s="4" t="s">
        <v>41</v>
      </c>
      <c r="F8" s="4">
        <v>65.0</v>
      </c>
      <c r="G8" s="16"/>
      <c r="H8" s="4" t="s">
        <v>57</v>
      </c>
      <c r="I8" s="4">
        <v>25.0</v>
      </c>
      <c r="J8" s="16"/>
      <c r="K8" s="4"/>
    </row>
    <row r="9">
      <c r="A9" s="17" t="s">
        <v>58</v>
      </c>
      <c r="B9" s="18" t="s">
        <v>51</v>
      </c>
      <c r="C9" s="18">
        <v>33.0</v>
      </c>
      <c r="D9" s="16"/>
      <c r="E9" s="18" t="s">
        <v>47</v>
      </c>
      <c r="F9" s="18">
        <v>27.0</v>
      </c>
      <c r="G9" s="16"/>
      <c r="H9" s="18" t="s">
        <v>59</v>
      </c>
      <c r="I9" s="18">
        <v>17.0</v>
      </c>
      <c r="J9" s="16"/>
      <c r="K9" s="18"/>
    </row>
    <row r="10">
      <c r="A10" s="15" t="s">
        <v>60</v>
      </c>
      <c r="B10" s="4" t="s">
        <v>41</v>
      </c>
      <c r="C10" s="4">
        <v>37.0</v>
      </c>
      <c r="D10" s="16"/>
      <c r="E10" s="4" t="s">
        <v>41</v>
      </c>
      <c r="F10" s="4">
        <v>76.0</v>
      </c>
      <c r="G10" s="16"/>
      <c r="H10" s="4" t="s">
        <v>61</v>
      </c>
      <c r="I10" s="4">
        <v>25.0</v>
      </c>
      <c r="J10" s="16"/>
      <c r="K10" s="4" t="s">
        <v>41</v>
      </c>
    </row>
    <row r="11">
      <c r="A11" s="17" t="s">
        <v>62</v>
      </c>
      <c r="B11" s="18" t="s">
        <v>51</v>
      </c>
      <c r="C11" s="18">
        <v>33.0</v>
      </c>
      <c r="D11" s="16"/>
      <c r="E11" s="18" t="s">
        <v>41</v>
      </c>
      <c r="F11" s="18">
        <v>28.0</v>
      </c>
      <c r="G11" s="16"/>
      <c r="H11" s="18" t="s">
        <v>51</v>
      </c>
      <c r="I11" s="18">
        <v>20.0</v>
      </c>
      <c r="J11" s="16"/>
      <c r="K11" s="18"/>
    </row>
    <row r="12">
      <c r="A12" s="15" t="s">
        <v>37</v>
      </c>
      <c r="B12" s="4" t="s">
        <v>63</v>
      </c>
      <c r="C12" s="4">
        <v>44.0</v>
      </c>
      <c r="D12" s="16"/>
      <c r="E12" s="4" t="s">
        <v>41</v>
      </c>
      <c r="F12" s="4">
        <v>43.0</v>
      </c>
      <c r="G12" s="16"/>
      <c r="H12" s="4" t="s">
        <v>44</v>
      </c>
      <c r="I12" s="4">
        <v>22.0</v>
      </c>
      <c r="J12" s="16"/>
      <c r="K12" s="4"/>
    </row>
    <row r="13">
      <c r="A13" s="17" t="s">
        <v>64</v>
      </c>
      <c r="B13" s="18" t="s">
        <v>65</v>
      </c>
      <c r="C13" s="18">
        <v>33.0</v>
      </c>
      <c r="D13" s="16"/>
      <c r="E13" s="18" t="s">
        <v>65</v>
      </c>
      <c r="F13" s="18">
        <v>26.0</v>
      </c>
      <c r="G13" s="16"/>
      <c r="H13" s="18" t="s">
        <v>66</v>
      </c>
      <c r="I13" s="18">
        <v>19.0</v>
      </c>
      <c r="J13" s="16"/>
      <c r="K13" s="18" t="s">
        <v>65</v>
      </c>
    </row>
    <row r="14">
      <c r="A14" s="15" t="s">
        <v>31</v>
      </c>
      <c r="B14" s="4" t="s">
        <v>67</v>
      </c>
      <c r="C14" s="4">
        <v>50.0</v>
      </c>
      <c r="D14" s="16"/>
      <c r="E14" s="4" t="s">
        <v>54</v>
      </c>
      <c r="F14" s="4">
        <v>39.0</v>
      </c>
      <c r="G14" s="16"/>
      <c r="H14" s="4" t="s">
        <v>65</v>
      </c>
      <c r="I14" s="4">
        <v>29.0</v>
      </c>
      <c r="J14" s="16"/>
      <c r="K14" s="4"/>
    </row>
    <row r="15">
      <c r="A15" s="17" t="s">
        <v>68</v>
      </c>
      <c r="B15" s="18" t="s">
        <v>57</v>
      </c>
      <c r="C15" s="18">
        <v>29.0</v>
      </c>
      <c r="D15" s="16"/>
      <c r="E15" s="18" t="s">
        <v>69</v>
      </c>
      <c r="F15" s="18">
        <v>20.0</v>
      </c>
      <c r="G15" s="16"/>
      <c r="H15" s="18" t="s">
        <v>57</v>
      </c>
      <c r="I15" s="18">
        <v>15.0</v>
      </c>
      <c r="J15" s="16"/>
      <c r="K15" s="18"/>
    </row>
    <row r="16">
      <c r="A16" s="15" t="s">
        <v>70</v>
      </c>
      <c r="B16" s="4" t="s">
        <v>65</v>
      </c>
      <c r="C16" s="4">
        <v>43.0</v>
      </c>
      <c r="D16" s="16"/>
      <c r="E16" s="4" t="s">
        <v>47</v>
      </c>
      <c r="F16" s="4">
        <v>45.0</v>
      </c>
      <c r="G16" s="16"/>
      <c r="H16" s="4" t="s">
        <v>67</v>
      </c>
      <c r="I16" s="4">
        <v>24.0</v>
      </c>
      <c r="J16" s="16"/>
      <c r="K16" s="4"/>
    </row>
    <row r="17">
      <c r="A17" s="17" t="s">
        <v>71</v>
      </c>
      <c r="B17" s="18" t="s">
        <v>67</v>
      </c>
      <c r="C17" s="18">
        <v>28.0</v>
      </c>
      <c r="D17" s="16"/>
      <c r="E17" s="18" t="s">
        <v>47</v>
      </c>
      <c r="F17" s="18">
        <v>29.0</v>
      </c>
      <c r="G17" s="16"/>
      <c r="H17" s="18" t="s">
        <v>72</v>
      </c>
      <c r="I17" s="18">
        <v>19.0</v>
      </c>
      <c r="J17" s="16"/>
      <c r="K17" s="18"/>
    </row>
    <row r="18">
      <c r="A18" s="15" t="s">
        <v>73</v>
      </c>
      <c r="B18" s="4" t="s">
        <v>65</v>
      </c>
      <c r="C18" s="4">
        <v>42.0</v>
      </c>
      <c r="D18" s="16"/>
      <c r="E18" s="4" t="s">
        <v>47</v>
      </c>
      <c r="F18" s="4">
        <v>51.0</v>
      </c>
      <c r="G18" s="16"/>
      <c r="H18" s="4" t="s">
        <v>65</v>
      </c>
      <c r="I18" s="4">
        <v>25.0</v>
      </c>
      <c r="J18" s="16"/>
      <c r="K18" s="4"/>
    </row>
    <row r="19">
      <c r="A19" s="17" t="s">
        <v>74</v>
      </c>
      <c r="B19" s="18" t="s">
        <v>65</v>
      </c>
      <c r="C19" s="18">
        <v>33.0</v>
      </c>
      <c r="D19" s="16"/>
      <c r="E19" s="18" t="s">
        <v>65</v>
      </c>
      <c r="F19" s="18">
        <v>41.0</v>
      </c>
      <c r="G19" s="16"/>
      <c r="H19" s="18" t="s">
        <v>47</v>
      </c>
      <c r="I19" s="18">
        <v>21.0</v>
      </c>
      <c r="J19" s="16"/>
      <c r="K19" s="18"/>
    </row>
    <row r="20">
      <c r="A20" s="15" t="s">
        <v>75</v>
      </c>
      <c r="B20" s="4" t="s">
        <v>76</v>
      </c>
      <c r="C20" s="4">
        <v>40.0</v>
      </c>
      <c r="D20" s="16"/>
      <c r="E20" s="4" t="s">
        <v>65</v>
      </c>
      <c r="F20" s="4">
        <v>42.0</v>
      </c>
      <c r="G20" s="16"/>
      <c r="H20" s="4" t="s">
        <v>65</v>
      </c>
      <c r="I20" s="4">
        <v>25.0</v>
      </c>
      <c r="J20" s="16"/>
      <c r="K20" s="4"/>
    </row>
    <row r="21">
      <c r="A21" s="17" t="s">
        <v>77</v>
      </c>
      <c r="B21" s="18" t="s">
        <v>63</v>
      </c>
      <c r="C21" s="18">
        <v>38.0</v>
      </c>
      <c r="D21" s="16"/>
      <c r="E21" s="18" t="s">
        <v>41</v>
      </c>
      <c r="F21" s="18">
        <v>40.0</v>
      </c>
      <c r="G21" s="16"/>
      <c r="H21" s="18" t="s">
        <v>67</v>
      </c>
      <c r="I21" s="18">
        <v>21.0</v>
      </c>
      <c r="J21" s="16"/>
      <c r="K21" s="18"/>
    </row>
    <row r="22">
      <c r="A22" s="15" t="s">
        <v>78</v>
      </c>
      <c r="B22" s="18"/>
      <c r="C22" s="18"/>
      <c r="D22" s="16"/>
      <c r="E22" s="18"/>
      <c r="F22" s="18"/>
      <c r="G22" s="16"/>
      <c r="H22" s="18"/>
      <c r="I22" s="18"/>
      <c r="J22" s="16"/>
      <c r="K22" s="18"/>
    </row>
    <row r="23">
      <c r="A23" s="17" t="s">
        <v>79</v>
      </c>
      <c r="B23" s="18"/>
      <c r="C23" s="18"/>
      <c r="D23" s="16"/>
      <c r="E23" s="18"/>
      <c r="F23" s="18"/>
      <c r="G23" s="16"/>
      <c r="H23" s="18"/>
      <c r="I23" s="18"/>
      <c r="J23" s="16"/>
      <c r="K23" s="18"/>
    </row>
    <row r="24">
      <c r="A24" s="19" t="s">
        <v>80</v>
      </c>
      <c r="B24" s="4" t="s">
        <v>67</v>
      </c>
      <c r="C24" s="4">
        <v>42.0</v>
      </c>
      <c r="D24" s="16"/>
      <c r="E24" s="18" t="s">
        <v>41</v>
      </c>
      <c r="F24" s="4">
        <v>56.0</v>
      </c>
      <c r="G24" s="16"/>
      <c r="H24" s="4" t="s">
        <v>57</v>
      </c>
      <c r="I24" s="4">
        <v>27.0</v>
      </c>
      <c r="J24" s="16"/>
      <c r="K24" s="4" t="s">
        <v>67</v>
      </c>
    </row>
    <row r="25">
      <c r="A25" s="20" t="s">
        <v>81</v>
      </c>
      <c r="B25" s="21"/>
      <c r="C25" s="22"/>
      <c r="D25" s="23"/>
      <c r="E25" s="21"/>
      <c r="F25" s="22"/>
      <c r="G25" s="23"/>
      <c r="H25" s="21"/>
      <c r="I25" s="22"/>
      <c r="J25" s="23"/>
      <c r="K25" s="21"/>
    </row>
    <row r="26">
      <c r="A26" s="19" t="s">
        <v>82</v>
      </c>
      <c r="B26" s="4"/>
      <c r="C26" s="4"/>
      <c r="D26" s="16"/>
      <c r="E26" s="4"/>
      <c r="F26" s="4"/>
      <c r="G26" s="16"/>
      <c r="H26" s="4"/>
      <c r="I26" s="4"/>
      <c r="J26" s="16"/>
      <c r="K26" s="4"/>
    </row>
    <row r="27">
      <c r="A27" s="20" t="s">
        <v>83</v>
      </c>
      <c r="B27" s="18"/>
      <c r="C27" s="18"/>
      <c r="D27" s="16"/>
      <c r="E27" s="18"/>
      <c r="F27" s="18"/>
      <c r="G27" s="16"/>
      <c r="H27" s="18"/>
      <c r="I27" s="18"/>
      <c r="J27" s="16"/>
      <c r="K27" s="18"/>
    </row>
    <row r="28">
      <c r="A28" s="19" t="s">
        <v>84</v>
      </c>
      <c r="B28" s="24"/>
      <c r="C28" s="25"/>
      <c r="D28" s="23"/>
      <c r="E28" s="24"/>
      <c r="F28" s="25"/>
      <c r="G28" s="23"/>
      <c r="H28" s="24"/>
      <c r="I28" s="25"/>
      <c r="J28" s="23"/>
      <c r="K28" s="24"/>
    </row>
    <row r="29">
      <c r="A29" s="20" t="s">
        <v>85</v>
      </c>
      <c r="B29" s="21"/>
      <c r="C29" s="22"/>
      <c r="D29" s="23"/>
      <c r="E29" s="21"/>
      <c r="F29" s="22"/>
      <c r="G29" s="23"/>
      <c r="H29" s="21"/>
      <c r="I29" s="22"/>
      <c r="J29" s="23"/>
      <c r="K29" s="21"/>
    </row>
    <row r="30">
      <c r="A30" s="19" t="s">
        <v>86</v>
      </c>
      <c r="B30" s="4"/>
      <c r="C30" s="4"/>
      <c r="D30" s="16"/>
      <c r="E30" s="4"/>
      <c r="F30" s="4"/>
      <c r="G30" s="16"/>
      <c r="H30" s="4"/>
      <c r="I30" s="4"/>
      <c r="J30" s="16"/>
      <c r="K30" s="4"/>
    </row>
    <row r="31">
      <c r="A31" s="20" t="s">
        <v>87</v>
      </c>
      <c r="B31" s="18"/>
      <c r="C31" s="18"/>
      <c r="D31" s="16"/>
      <c r="E31" s="18"/>
      <c r="F31" s="18"/>
      <c r="G31" s="16"/>
      <c r="H31" s="18"/>
      <c r="I31" s="18"/>
      <c r="J31" s="16"/>
      <c r="K31" s="18"/>
    </row>
    <row r="32">
      <c r="A32" s="19" t="s">
        <v>88</v>
      </c>
      <c r="B32" s="24"/>
      <c r="C32" s="25"/>
      <c r="D32" s="23"/>
      <c r="E32" s="24"/>
      <c r="F32" s="25"/>
      <c r="G32" s="23"/>
      <c r="H32" s="24"/>
      <c r="I32" s="25"/>
      <c r="J32" s="23"/>
      <c r="K32" s="24"/>
    </row>
    <row r="33">
      <c r="A33" s="20" t="s">
        <v>89</v>
      </c>
      <c r="B33" s="21"/>
      <c r="C33" s="22"/>
      <c r="D33" s="23"/>
      <c r="E33" s="21"/>
      <c r="F33" s="22"/>
      <c r="G33" s="23"/>
      <c r="H33" s="21"/>
      <c r="I33" s="22"/>
      <c r="J33" s="23"/>
      <c r="K33" s="21"/>
    </row>
    <row r="34">
      <c r="A34" s="19" t="s">
        <v>90</v>
      </c>
      <c r="B34" s="4"/>
      <c r="C34" s="4"/>
      <c r="D34" s="16"/>
      <c r="E34" s="4"/>
      <c r="F34" s="4"/>
      <c r="G34" s="16"/>
      <c r="H34" s="4"/>
      <c r="I34" s="4"/>
      <c r="J34" s="16"/>
      <c r="K34" s="4"/>
    </row>
    <row r="35">
      <c r="D35" s="26"/>
      <c r="G35" s="26"/>
      <c r="J35" s="26"/>
    </row>
    <row r="36">
      <c r="D36" s="26"/>
      <c r="G36" s="26"/>
      <c r="J36" s="26"/>
    </row>
    <row r="37">
      <c r="D37" s="26"/>
      <c r="G37" s="26"/>
      <c r="J37" s="26"/>
    </row>
    <row r="38">
      <c r="D38" s="26"/>
      <c r="G38" s="26"/>
      <c r="J38" s="26"/>
    </row>
    <row r="39">
      <c r="D39" s="26"/>
      <c r="G39" s="26"/>
      <c r="J39" s="26"/>
    </row>
    <row r="40">
      <c r="D40" s="26"/>
      <c r="G40" s="26"/>
      <c r="J40" s="26"/>
    </row>
    <row r="41">
      <c r="D41" s="26"/>
      <c r="G41" s="26"/>
      <c r="J41" s="26"/>
    </row>
    <row r="42">
      <c r="D42" s="26"/>
      <c r="G42" s="26"/>
      <c r="J42" s="26"/>
    </row>
    <row r="43">
      <c r="D43" s="26"/>
      <c r="G43" s="26"/>
      <c r="J43" s="26"/>
    </row>
    <row r="44">
      <c r="D44" s="26"/>
      <c r="G44" s="26"/>
      <c r="J44" s="26"/>
    </row>
    <row r="45">
      <c r="D45" s="26"/>
      <c r="G45" s="26"/>
      <c r="J45" s="26"/>
    </row>
    <row r="46">
      <c r="D46" s="26"/>
      <c r="G46" s="26"/>
      <c r="J46" s="26"/>
    </row>
    <row r="47">
      <c r="D47" s="26"/>
      <c r="G47" s="26"/>
      <c r="J47" s="26"/>
    </row>
    <row r="48">
      <c r="D48" s="26"/>
      <c r="G48" s="26"/>
      <c r="J48" s="26"/>
    </row>
    <row r="49">
      <c r="D49" s="26"/>
      <c r="G49" s="26"/>
      <c r="J49" s="26"/>
    </row>
    <row r="50">
      <c r="D50" s="26"/>
      <c r="G50" s="26"/>
      <c r="J50" s="26"/>
    </row>
    <row r="51">
      <c r="D51" s="26"/>
      <c r="G51" s="26"/>
      <c r="J51" s="26"/>
    </row>
    <row r="52">
      <c r="D52" s="26"/>
      <c r="G52" s="26"/>
      <c r="J52" s="26"/>
    </row>
    <row r="53">
      <c r="D53" s="26"/>
      <c r="G53" s="26"/>
      <c r="J53" s="26"/>
    </row>
    <row r="54">
      <c r="D54" s="26"/>
      <c r="G54" s="26"/>
      <c r="J54" s="26"/>
    </row>
    <row r="55">
      <c r="D55" s="26"/>
      <c r="G55" s="26"/>
      <c r="J55" s="26"/>
    </row>
    <row r="56">
      <c r="D56" s="26"/>
      <c r="G56" s="26"/>
      <c r="J56" s="26"/>
    </row>
    <row r="57">
      <c r="D57" s="26"/>
      <c r="G57" s="26"/>
      <c r="J57" s="26"/>
    </row>
    <row r="58">
      <c r="D58" s="26"/>
      <c r="G58" s="26"/>
      <c r="J58" s="26"/>
    </row>
    <row r="59">
      <c r="D59" s="26"/>
      <c r="G59" s="26"/>
      <c r="J59" s="26"/>
    </row>
    <row r="60">
      <c r="D60" s="26"/>
      <c r="G60" s="26"/>
      <c r="J60" s="26"/>
    </row>
    <row r="61">
      <c r="D61" s="26"/>
      <c r="G61" s="26"/>
      <c r="J61" s="26"/>
    </row>
    <row r="62">
      <c r="D62" s="26"/>
      <c r="G62" s="26"/>
      <c r="J62" s="26"/>
    </row>
    <row r="63">
      <c r="D63" s="26"/>
      <c r="G63" s="26"/>
      <c r="J63" s="26"/>
    </row>
    <row r="64">
      <c r="D64" s="26"/>
      <c r="G64" s="26"/>
      <c r="J64" s="26"/>
    </row>
    <row r="65">
      <c r="D65" s="26"/>
      <c r="G65" s="26"/>
      <c r="J65" s="26"/>
    </row>
    <row r="66">
      <c r="D66" s="26"/>
      <c r="G66" s="26"/>
      <c r="J66" s="26"/>
    </row>
    <row r="67">
      <c r="D67" s="26"/>
      <c r="G67" s="26"/>
      <c r="J67" s="26"/>
    </row>
    <row r="68">
      <c r="D68" s="26"/>
      <c r="G68" s="26"/>
      <c r="J68" s="26"/>
    </row>
    <row r="69">
      <c r="D69" s="26"/>
      <c r="G69" s="26"/>
      <c r="J69" s="26"/>
    </row>
    <row r="70">
      <c r="D70" s="26"/>
      <c r="G70" s="26"/>
      <c r="J70" s="26"/>
    </row>
    <row r="71">
      <c r="D71" s="26"/>
      <c r="G71" s="26"/>
      <c r="J71" s="26"/>
    </row>
    <row r="72">
      <c r="D72" s="26"/>
      <c r="G72" s="26"/>
      <c r="J72" s="26"/>
    </row>
    <row r="73">
      <c r="D73" s="26"/>
      <c r="G73" s="26"/>
      <c r="J73" s="26"/>
    </row>
    <row r="74">
      <c r="D74" s="26"/>
      <c r="G74" s="26"/>
      <c r="J74" s="26"/>
    </row>
    <row r="75">
      <c r="D75" s="26"/>
      <c r="G75" s="26"/>
      <c r="J75" s="26"/>
    </row>
    <row r="76">
      <c r="D76" s="26"/>
      <c r="G76" s="26"/>
      <c r="J76" s="26"/>
    </row>
    <row r="77">
      <c r="D77" s="26"/>
      <c r="G77" s="26"/>
      <c r="J77" s="26"/>
    </row>
    <row r="78">
      <c r="D78" s="26"/>
      <c r="G78" s="26"/>
      <c r="J78" s="26"/>
    </row>
    <row r="79">
      <c r="D79" s="26"/>
      <c r="G79" s="26"/>
      <c r="J79" s="26"/>
    </row>
    <row r="80">
      <c r="D80" s="26"/>
      <c r="G80" s="26"/>
      <c r="J80" s="26"/>
    </row>
    <row r="81">
      <c r="D81" s="26"/>
      <c r="G81" s="26"/>
      <c r="J81" s="26"/>
    </row>
    <row r="82">
      <c r="D82" s="26"/>
      <c r="G82" s="26"/>
      <c r="J82" s="26"/>
    </row>
    <row r="83">
      <c r="D83" s="26"/>
      <c r="G83" s="26"/>
      <c r="J83" s="26"/>
    </row>
    <row r="84">
      <c r="D84" s="26"/>
      <c r="G84" s="26"/>
      <c r="J84" s="26"/>
    </row>
    <row r="85">
      <c r="D85" s="26"/>
      <c r="G85" s="26"/>
      <c r="J85" s="26"/>
    </row>
    <row r="86">
      <c r="D86" s="26"/>
      <c r="G86" s="26"/>
      <c r="J86" s="26"/>
    </row>
    <row r="87">
      <c r="D87" s="26"/>
      <c r="G87" s="26"/>
      <c r="J87" s="26"/>
    </row>
    <row r="88">
      <c r="D88" s="26"/>
      <c r="G88" s="26"/>
      <c r="J88" s="26"/>
    </row>
    <row r="89">
      <c r="D89" s="26"/>
      <c r="G89" s="26"/>
      <c r="J89" s="26"/>
    </row>
    <row r="90">
      <c r="D90" s="26"/>
      <c r="G90" s="26"/>
      <c r="J90" s="26"/>
    </row>
    <row r="91">
      <c r="D91" s="26"/>
      <c r="G91" s="26"/>
      <c r="J91" s="26"/>
    </row>
    <row r="92">
      <c r="D92" s="26"/>
      <c r="G92" s="26"/>
      <c r="J92" s="26"/>
    </row>
    <row r="93">
      <c r="D93" s="26"/>
      <c r="G93" s="26"/>
      <c r="J93" s="26"/>
    </row>
    <row r="94">
      <c r="D94" s="26"/>
      <c r="G94" s="26"/>
      <c r="J94" s="26"/>
    </row>
    <row r="95">
      <c r="D95" s="26"/>
      <c r="G95" s="26"/>
      <c r="J95" s="26"/>
    </row>
    <row r="96">
      <c r="D96" s="26"/>
      <c r="G96" s="26"/>
      <c r="J96" s="26"/>
    </row>
    <row r="97">
      <c r="D97" s="26"/>
      <c r="G97" s="26"/>
      <c r="J97" s="26"/>
    </row>
    <row r="98">
      <c r="D98" s="26"/>
      <c r="G98" s="26"/>
      <c r="J98" s="26"/>
    </row>
    <row r="99">
      <c r="D99" s="26"/>
      <c r="G99" s="26"/>
      <c r="J99" s="26"/>
    </row>
    <row r="100">
      <c r="D100" s="26"/>
      <c r="G100" s="26"/>
      <c r="J100" s="26"/>
    </row>
    <row r="101">
      <c r="D101" s="26"/>
      <c r="G101" s="26"/>
      <c r="J101" s="26"/>
    </row>
    <row r="102">
      <c r="D102" s="26"/>
      <c r="G102" s="26"/>
      <c r="J102" s="26"/>
    </row>
    <row r="103">
      <c r="D103" s="26"/>
      <c r="G103" s="26"/>
      <c r="J103" s="26"/>
    </row>
    <row r="104">
      <c r="D104" s="26"/>
      <c r="G104" s="26"/>
      <c r="J104" s="26"/>
    </row>
    <row r="105">
      <c r="D105" s="26"/>
      <c r="G105" s="26"/>
      <c r="J105" s="26"/>
    </row>
    <row r="106">
      <c r="D106" s="26"/>
      <c r="G106" s="26"/>
      <c r="J106" s="26"/>
    </row>
    <row r="107">
      <c r="D107" s="26"/>
      <c r="G107" s="26"/>
      <c r="J107" s="26"/>
    </row>
    <row r="108">
      <c r="D108" s="26"/>
      <c r="G108" s="26"/>
      <c r="J108" s="26"/>
    </row>
    <row r="109">
      <c r="D109" s="26"/>
      <c r="G109" s="26"/>
      <c r="J109" s="26"/>
    </row>
    <row r="110">
      <c r="D110" s="26"/>
      <c r="G110" s="26"/>
      <c r="J110" s="26"/>
    </row>
    <row r="111">
      <c r="D111" s="26"/>
      <c r="G111" s="26"/>
      <c r="J111" s="26"/>
    </row>
    <row r="112">
      <c r="D112" s="26"/>
      <c r="G112" s="26"/>
      <c r="J112" s="26"/>
    </row>
    <row r="113">
      <c r="D113" s="26"/>
      <c r="G113" s="26"/>
      <c r="J113" s="26"/>
    </row>
    <row r="114">
      <c r="D114" s="26"/>
      <c r="G114" s="26"/>
      <c r="J114" s="26"/>
    </row>
    <row r="115">
      <c r="D115" s="26"/>
      <c r="G115" s="26"/>
      <c r="J115" s="26"/>
    </row>
    <row r="116">
      <c r="D116" s="26"/>
      <c r="G116" s="26"/>
      <c r="J116" s="26"/>
    </row>
    <row r="117">
      <c r="D117" s="26"/>
      <c r="G117" s="26"/>
      <c r="J117" s="26"/>
    </row>
    <row r="118">
      <c r="D118" s="26"/>
      <c r="G118" s="26"/>
      <c r="J118" s="26"/>
    </row>
    <row r="119">
      <c r="D119" s="26"/>
      <c r="G119" s="26"/>
      <c r="J119" s="26"/>
    </row>
    <row r="120">
      <c r="D120" s="26"/>
      <c r="G120" s="26"/>
      <c r="J120" s="26"/>
    </row>
    <row r="121">
      <c r="D121" s="26"/>
      <c r="G121" s="26"/>
      <c r="J121" s="26"/>
    </row>
    <row r="122">
      <c r="D122" s="26"/>
      <c r="G122" s="26"/>
      <c r="J122" s="26"/>
    </row>
    <row r="123">
      <c r="D123" s="26"/>
      <c r="G123" s="26"/>
      <c r="J123" s="26"/>
    </row>
    <row r="124">
      <c r="D124" s="26"/>
      <c r="G124" s="26"/>
      <c r="J124" s="26"/>
    </row>
    <row r="125">
      <c r="D125" s="26"/>
      <c r="G125" s="26"/>
      <c r="J125" s="26"/>
    </row>
    <row r="126">
      <c r="D126" s="26"/>
      <c r="G126" s="26"/>
      <c r="J126" s="26"/>
    </row>
    <row r="127">
      <c r="D127" s="26"/>
      <c r="G127" s="26"/>
      <c r="J127" s="26"/>
    </row>
    <row r="128">
      <c r="D128" s="26"/>
      <c r="G128" s="26"/>
      <c r="J128" s="26"/>
    </row>
    <row r="129">
      <c r="D129" s="26"/>
      <c r="G129" s="26"/>
      <c r="J129" s="26"/>
    </row>
    <row r="130">
      <c r="D130" s="26"/>
      <c r="G130" s="26"/>
      <c r="J130" s="26"/>
    </row>
    <row r="131">
      <c r="D131" s="26"/>
      <c r="G131" s="26"/>
      <c r="J131" s="26"/>
    </row>
    <row r="132">
      <c r="D132" s="26"/>
      <c r="G132" s="26"/>
      <c r="J132" s="26"/>
    </row>
    <row r="133">
      <c r="D133" s="26"/>
      <c r="G133" s="26"/>
      <c r="J133" s="26"/>
    </row>
    <row r="134">
      <c r="D134" s="26"/>
      <c r="G134" s="26"/>
      <c r="J134" s="26"/>
    </row>
    <row r="135">
      <c r="D135" s="26"/>
      <c r="G135" s="26"/>
      <c r="J135" s="26"/>
    </row>
    <row r="136">
      <c r="D136" s="26"/>
      <c r="G136" s="26"/>
      <c r="J136" s="26"/>
    </row>
    <row r="137">
      <c r="D137" s="26"/>
      <c r="G137" s="26"/>
      <c r="J137" s="26"/>
    </row>
    <row r="138">
      <c r="D138" s="26"/>
      <c r="G138" s="26"/>
      <c r="J138" s="26"/>
    </row>
    <row r="139">
      <c r="D139" s="26"/>
      <c r="G139" s="26"/>
      <c r="J139" s="26"/>
    </row>
    <row r="140">
      <c r="D140" s="26"/>
      <c r="G140" s="26"/>
      <c r="J140" s="26"/>
    </row>
    <row r="141">
      <c r="D141" s="26"/>
      <c r="G141" s="26"/>
      <c r="J141" s="26"/>
    </row>
    <row r="142">
      <c r="D142" s="26"/>
      <c r="G142" s="26"/>
      <c r="J142" s="26"/>
    </row>
    <row r="143">
      <c r="D143" s="26"/>
      <c r="G143" s="26"/>
      <c r="J143" s="26"/>
    </row>
    <row r="144">
      <c r="D144" s="26"/>
      <c r="G144" s="26"/>
      <c r="J144" s="26"/>
    </row>
    <row r="145">
      <c r="D145" s="26"/>
      <c r="G145" s="26"/>
      <c r="J145" s="26"/>
    </row>
    <row r="146">
      <c r="D146" s="26"/>
      <c r="G146" s="26"/>
      <c r="J146" s="26"/>
    </row>
    <row r="147">
      <c r="D147" s="26"/>
      <c r="G147" s="26"/>
      <c r="J147" s="26"/>
    </row>
    <row r="148">
      <c r="D148" s="26"/>
      <c r="G148" s="26"/>
      <c r="J148" s="26"/>
    </row>
    <row r="149">
      <c r="D149" s="26"/>
      <c r="G149" s="26"/>
      <c r="J149" s="26"/>
    </row>
    <row r="150">
      <c r="D150" s="26"/>
      <c r="G150" s="26"/>
      <c r="J150" s="26"/>
    </row>
    <row r="151">
      <c r="D151" s="26"/>
      <c r="G151" s="26"/>
      <c r="J151" s="26"/>
    </row>
    <row r="152">
      <c r="D152" s="26"/>
      <c r="G152" s="26"/>
      <c r="J152" s="26"/>
    </row>
    <row r="153">
      <c r="D153" s="26"/>
      <c r="G153" s="26"/>
      <c r="J153" s="26"/>
    </row>
    <row r="154">
      <c r="D154" s="26"/>
      <c r="G154" s="26"/>
      <c r="J154" s="26"/>
    </row>
    <row r="155">
      <c r="D155" s="26"/>
      <c r="G155" s="26"/>
      <c r="J155" s="26"/>
    </row>
    <row r="156">
      <c r="D156" s="26"/>
      <c r="G156" s="26"/>
      <c r="J156" s="26"/>
    </row>
    <row r="157">
      <c r="D157" s="26"/>
      <c r="G157" s="26"/>
      <c r="J157" s="26"/>
    </row>
    <row r="158">
      <c r="D158" s="26"/>
      <c r="G158" s="26"/>
      <c r="J158" s="26"/>
    </row>
    <row r="159">
      <c r="D159" s="26"/>
      <c r="G159" s="26"/>
      <c r="J159" s="26"/>
    </row>
    <row r="160">
      <c r="D160" s="26"/>
      <c r="G160" s="26"/>
      <c r="J160" s="26"/>
    </row>
    <row r="161">
      <c r="D161" s="26"/>
      <c r="G161" s="26"/>
      <c r="J161" s="26"/>
    </row>
    <row r="162">
      <c r="D162" s="26"/>
      <c r="G162" s="26"/>
      <c r="J162" s="26"/>
    </row>
    <row r="163">
      <c r="D163" s="26"/>
      <c r="G163" s="26"/>
      <c r="J163" s="26"/>
    </row>
    <row r="164">
      <c r="D164" s="26"/>
      <c r="G164" s="26"/>
      <c r="J164" s="26"/>
    </row>
    <row r="165">
      <c r="D165" s="26"/>
      <c r="G165" s="26"/>
      <c r="J165" s="26"/>
    </row>
    <row r="166">
      <c r="D166" s="26"/>
      <c r="G166" s="26"/>
      <c r="J166" s="26"/>
    </row>
    <row r="167">
      <c r="D167" s="26"/>
      <c r="G167" s="26"/>
      <c r="J167" s="26"/>
    </row>
    <row r="168">
      <c r="D168" s="26"/>
      <c r="G168" s="26"/>
      <c r="J168" s="26"/>
    </row>
    <row r="169">
      <c r="D169" s="26"/>
      <c r="G169" s="26"/>
      <c r="J169" s="26"/>
    </row>
    <row r="170">
      <c r="D170" s="26"/>
      <c r="G170" s="26"/>
      <c r="J170" s="26"/>
    </row>
    <row r="171">
      <c r="D171" s="26"/>
      <c r="G171" s="26"/>
      <c r="J171" s="26"/>
    </row>
    <row r="172">
      <c r="D172" s="26"/>
      <c r="G172" s="26"/>
      <c r="J172" s="26"/>
    </row>
    <row r="173">
      <c r="D173" s="26"/>
      <c r="G173" s="26"/>
      <c r="J173" s="26"/>
    </row>
    <row r="174">
      <c r="D174" s="26"/>
      <c r="G174" s="26"/>
      <c r="J174" s="26"/>
    </row>
    <row r="175">
      <c r="D175" s="26"/>
      <c r="G175" s="26"/>
      <c r="J175" s="26"/>
    </row>
    <row r="176">
      <c r="D176" s="26"/>
      <c r="G176" s="26"/>
      <c r="J176" s="26"/>
    </row>
    <row r="177">
      <c r="D177" s="26"/>
      <c r="G177" s="26"/>
      <c r="J177" s="26"/>
    </row>
    <row r="178">
      <c r="D178" s="26"/>
      <c r="G178" s="26"/>
      <c r="J178" s="26"/>
    </row>
    <row r="179">
      <c r="D179" s="26"/>
      <c r="G179" s="26"/>
      <c r="J179" s="26"/>
    </row>
    <row r="180">
      <c r="D180" s="26"/>
      <c r="G180" s="26"/>
      <c r="J180" s="26"/>
    </row>
    <row r="181">
      <c r="D181" s="26"/>
      <c r="G181" s="26"/>
      <c r="J181" s="26"/>
    </row>
    <row r="182">
      <c r="D182" s="26"/>
      <c r="G182" s="26"/>
      <c r="J182" s="26"/>
    </row>
    <row r="183">
      <c r="D183" s="26"/>
      <c r="G183" s="26"/>
      <c r="J183" s="26"/>
    </row>
    <row r="184">
      <c r="D184" s="26"/>
      <c r="G184" s="26"/>
      <c r="J184" s="26"/>
    </row>
    <row r="185">
      <c r="D185" s="26"/>
      <c r="G185" s="26"/>
      <c r="J185" s="26"/>
    </row>
    <row r="186">
      <c r="D186" s="26"/>
      <c r="G186" s="26"/>
      <c r="J186" s="26"/>
    </row>
    <row r="187">
      <c r="D187" s="26"/>
      <c r="G187" s="26"/>
      <c r="J187" s="26"/>
    </row>
    <row r="188">
      <c r="D188" s="26"/>
      <c r="G188" s="26"/>
      <c r="J188" s="26"/>
    </row>
    <row r="189">
      <c r="D189" s="26"/>
      <c r="G189" s="26"/>
      <c r="J189" s="26"/>
    </row>
    <row r="190">
      <c r="D190" s="26"/>
      <c r="G190" s="26"/>
      <c r="J190" s="26"/>
    </row>
    <row r="191">
      <c r="D191" s="26"/>
      <c r="G191" s="26"/>
      <c r="J191" s="26"/>
    </row>
    <row r="192">
      <c r="D192" s="26"/>
      <c r="G192" s="26"/>
      <c r="J192" s="26"/>
    </row>
    <row r="193">
      <c r="D193" s="26"/>
      <c r="G193" s="26"/>
      <c r="J193" s="26"/>
    </row>
    <row r="194">
      <c r="D194" s="26"/>
      <c r="G194" s="26"/>
      <c r="J194" s="26"/>
    </row>
    <row r="195">
      <c r="D195" s="26"/>
      <c r="G195" s="26"/>
      <c r="J195" s="26"/>
    </row>
    <row r="196">
      <c r="D196" s="26"/>
      <c r="G196" s="26"/>
      <c r="J196" s="26"/>
    </row>
    <row r="197">
      <c r="D197" s="26"/>
      <c r="G197" s="26"/>
      <c r="J197" s="26"/>
    </row>
    <row r="198">
      <c r="D198" s="26"/>
      <c r="G198" s="26"/>
      <c r="J198" s="26"/>
    </row>
    <row r="199">
      <c r="D199" s="26"/>
      <c r="G199" s="26"/>
      <c r="J199" s="26"/>
    </row>
    <row r="200">
      <c r="D200" s="26"/>
      <c r="G200" s="26"/>
      <c r="J200" s="26"/>
    </row>
    <row r="201">
      <c r="D201" s="26"/>
      <c r="G201" s="26"/>
      <c r="J201" s="26"/>
    </row>
    <row r="202">
      <c r="D202" s="26"/>
      <c r="G202" s="26"/>
      <c r="J202" s="26"/>
    </row>
    <row r="203">
      <c r="D203" s="26"/>
      <c r="G203" s="26"/>
      <c r="J203" s="26"/>
    </row>
    <row r="204">
      <c r="D204" s="26"/>
      <c r="G204" s="26"/>
      <c r="J204" s="26"/>
    </row>
    <row r="205">
      <c r="D205" s="26"/>
      <c r="G205" s="26"/>
      <c r="J205" s="26"/>
    </row>
    <row r="206">
      <c r="D206" s="26"/>
      <c r="G206" s="26"/>
      <c r="J206" s="26"/>
    </row>
    <row r="207">
      <c r="D207" s="26"/>
      <c r="G207" s="26"/>
      <c r="J207" s="26"/>
    </row>
    <row r="208">
      <c r="D208" s="26"/>
      <c r="G208" s="26"/>
      <c r="J208" s="26"/>
    </row>
    <row r="209">
      <c r="D209" s="26"/>
      <c r="G209" s="26"/>
      <c r="J209" s="26"/>
    </row>
    <row r="210">
      <c r="D210" s="26"/>
      <c r="G210" s="26"/>
      <c r="J210" s="26"/>
    </row>
    <row r="211">
      <c r="D211" s="26"/>
      <c r="G211" s="26"/>
      <c r="J211" s="26"/>
    </row>
    <row r="212">
      <c r="D212" s="26"/>
      <c r="G212" s="26"/>
      <c r="J212" s="26"/>
    </row>
    <row r="213">
      <c r="D213" s="26"/>
      <c r="G213" s="26"/>
      <c r="J213" s="26"/>
    </row>
    <row r="214">
      <c r="D214" s="26"/>
      <c r="G214" s="26"/>
      <c r="J214" s="26"/>
    </row>
    <row r="215">
      <c r="D215" s="26"/>
      <c r="G215" s="26"/>
      <c r="J215" s="26"/>
    </row>
    <row r="216">
      <c r="D216" s="26"/>
      <c r="G216" s="26"/>
      <c r="J216" s="26"/>
    </row>
    <row r="217">
      <c r="D217" s="26"/>
      <c r="G217" s="26"/>
      <c r="J217" s="26"/>
    </row>
    <row r="218">
      <c r="D218" s="26"/>
      <c r="G218" s="26"/>
      <c r="J218" s="26"/>
    </row>
    <row r="219">
      <c r="D219" s="26"/>
      <c r="G219" s="26"/>
      <c r="J219" s="26"/>
    </row>
    <row r="220">
      <c r="D220" s="26"/>
      <c r="G220" s="26"/>
      <c r="J220" s="26"/>
    </row>
    <row r="221">
      <c r="D221" s="26"/>
      <c r="G221" s="26"/>
      <c r="J221" s="26"/>
    </row>
    <row r="222">
      <c r="D222" s="26"/>
      <c r="G222" s="26"/>
      <c r="J222" s="26"/>
    </row>
    <row r="223">
      <c r="D223" s="26"/>
      <c r="G223" s="26"/>
      <c r="J223" s="26"/>
    </row>
    <row r="224">
      <c r="D224" s="26"/>
      <c r="G224" s="26"/>
      <c r="J224" s="26"/>
    </row>
    <row r="225">
      <c r="D225" s="26"/>
      <c r="G225" s="26"/>
      <c r="J225" s="26"/>
    </row>
    <row r="226">
      <c r="D226" s="26"/>
      <c r="G226" s="26"/>
      <c r="J226" s="26"/>
    </row>
    <row r="227">
      <c r="D227" s="26"/>
      <c r="G227" s="26"/>
      <c r="J227" s="26"/>
    </row>
    <row r="228">
      <c r="D228" s="26"/>
      <c r="G228" s="26"/>
      <c r="J228" s="26"/>
    </row>
    <row r="229">
      <c r="D229" s="26"/>
      <c r="G229" s="26"/>
      <c r="J229" s="26"/>
    </row>
    <row r="230">
      <c r="D230" s="26"/>
      <c r="G230" s="26"/>
      <c r="J230" s="26"/>
    </row>
    <row r="231">
      <c r="D231" s="26"/>
      <c r="G231" s="26"/>
      <c r="J231" s="26"/>
    </row>
    <row r="232">
      <c r="D232" s="26"/>
      <c r="G232" s="26"/>
      <c r="J232" s="26"/>
    </row>
    <row r="233">
      <c r="D233" s="26"/>
      <c r="G233" s="26"/>
      <c r="J233" s="26"/>
    </row>
    <row r="234">
      <c r="D234" s="26"/>
      <c r="G234" s="26"/>
      <c r="J234" s="26"/>
    </row>
    <row r="235">
      <c r="D235" s="26"/>
      <c r="G235" s="26"/>
      <c r="J235" s="26"/>
    </row>
    <row r="236">
      <c r="D236" s="26"/>
      <c r="G236" s="26"/>
      <c r="J236" s="26"/>
    </row>
    <row r="237">
      <c r="D237" s="26"/>
      <c r="G237" s="26"/>
      <c r="J237" s="26"/>
    </row>
    <row r="238">
      <c r="D238" s="26"/>
      <c r="G238" s="26"/>
      <c r="J238" s="26"/>
    </row>
    <row r="239">
      <c r="D239" s="26"/>
      <c r="G239" s="26"/>
      <c r="J239" s="26"/>
    </row>
    <row r="240">
      <c r="D240" s="26"/>
      <c r="G240" s="26"/>
      <c r="J240" s="26"/>
    </row>
    <row r="241">
      <c r="D241" s="26"/>
      <c r="G241" s="26"/>
      <c r="J241" s="26"/>
    </row>
    <row r="242">
      <c r="D242" s="26"/>
      <c r="G242" s="26"/>
      <c r="J242" s="26"/>
    </row>
    <row r="243">
      <c r="D243" s="26"/>
      <c r="G243" s="26"/>
      <c r="J243" s="26"/>
    </row>
    <row r="244">
      <c r="D244" s="26"/>
      <c r="G244" s="26"/>
      <c r="J244" s="26"/>
    </row>
    <row r="245">
      <c r="D245" s="26"/>
      <c r="G245" s="26"/>
      <c r="J245" s="26"/>
    </row>
    <row r="246">
      <c r="D246" s="26"/>
      <c r="G246" s="26"/>
      <c r="J246" s="26"/>
    </row>
    <row r="247">
      <c r="D247" s="26"/>
      <c r="G247" s="26"/>
      <c r="J247" s="26"/>
    </row>
    <row r="248">
      <c r="D248" s="26"/>
      <c r="G248" s="26"/>
      <c r="J248" s="26"/>
    </row>
    <row r="249">
      <c r="D249" s="26"/>
      <c r="G249" s="26"/>
      <c r="J249" s="26"/>
    </row>
    <row r="250">
      <c r="D250" s="26"/>
      <c r="G250" s="26"/>
      <c r="J250" s="26"/>
    </row>
    <row r="251">
      <c r="D251" s="26"/>
      <c r="G251" s="26"/>
      <c r="J251" s="26"/>
    </row>
    <row r="252">
      <c r="D252" s="26"/>
      <c r="G252" s="26"/>
      <c r="J252" s="26"/>
    </row>
    <row r="253">
      <c r="D253" s="26"/>
      <c r="G253" s="26"/>
      <c r="J253" s="26"/>
    </row>
    <row r="254">
      <c r="D254" s="26"/>
      <c r="G254" s="26"/>
      <c r="J254" s="26"/>
    </row>
    <row r="255">
      <c r="D255" s="26"/>
      <c r="G255" s="26"/>
      <c r="J255" s="26"/>
    </row>
    <row r="256">
      <c r="D256" s="26"/>
      <c r="G256" s="26"/>
      <c r="J256" s="26"/>
    </row>
    <row r="257">
      <c r="D257" s="26"/>
      <c r="G257" s="26"/>
      <c r="J257" s="26"/>
    </row>
    <row r="258">
      <c r="D258" s="26"/>
      <c r="G258" s="26"/>
      <c r="J258" s="26"/>
    </row>
    <row r="259">
      <c r="D259" s="26"/>
      <c r="G259" s="26"/>
      <c r="J259" s="26"/>
    </row>
    <row r="260">
      <c r="D260" s="26"/>
      <c r="G260" s="26"/>
      <c r="J260" s="26"/>
    </row>
    <row r="261">
      <c r="D261" s="26"/>
      <c r="G261" s="26"/>
      <c r="J261" s="26"/>
    </row>
    <row r="262">
      <c r="D262" s="26"/>
      <c r="G262" s="26"/>
      <c r="J262" s="26"/>
    </row>
    <row r="263">
      <c r="D263" s="26"/>
      <c r="G263" s="26"/>
      <c r="J263" s="26"/>
    </row>
    <row r="264">
      <c r="D264" s="26"/>
      <c r="G264" s="26"/>
      <c r="J264" s="26"/>
    </row>
    <row r="265">
      <c r="D265" s="26"/>
      <c r="G265" s="26"/>
      <c r="J265" s="26"/>
    </row>
    <row r="266">
      <c r="D266" s="26"/>
      <c r="G266" s="26"/>
      <c r="J266" s="26"/>
    </row>
    <row r="267">
      <c r="D267" s="26"/>
      <c r="G267" s="26"/>
      <c r="J267" s="26"/>
    </row>
    <row r="268">
      <c r="D268" s="26"/>
      <c r="G268" s="26"/>
      <c r="J268" s="26"/>
    </row>
    <row r="269">
      <c r="D269" s="26"/>
      <c r="G269" s="26"/>
      <c r="J269" s="26"/>
    </row>
    <row r="270">
      <c r="D270" s="26"/>
      <c r="G270" s="26"/>
      <c r="J270" s="26"/>
    </row>
    <row r="271">
      <c r="D271" s="26"/>
      <c r="G271" s="26"/>
      <c r="J271" s="26"/>
    </row>
    <row r="272">
      <c r="D272" s="26"/>
      <c r="G272" s="26"/>
      <c r="J272" s="26"/>
    </row>
    <row r="273">
      <c r="D273" s="26"/>
      <c r="G273" s="26"/>
      <c r="J273" s="26"/>
    </row>
    <row r="274">
      <c r="D274" s="26"/>
      <c r="G274" s="26"/>
      <c r="J274" s="26"/>
    </row>
    <row r="275">
      <c r="D275" s="26"/>
      <c r="G275" s="26"/>
      <c r="J275" s="26"/>
    </row>
    <row r="276">
      <c r="D276" s="26"/>
      <c r="G276" s="26"/>
      <c r="J276" s="26"/>
    </row>
    <row r="277">
      <c r="D277" s="26"/>
      <c r="G277" s="26"/>
      <c r="J277" s="26"/>
    </row>
    <row r="278">
      <c r="D278" s="26"/>
      <c r="G278" s="26"/>
      <c r="J278" s="26"/>
    </row>
    <row r="279">
      <c r="D279" s="26"/>
      <c r="G279" s="26"/>
      <c r="J279" s="26"/>
    </row>
    <row r="280">
      <c r="D280" s="26"/>
      <c r="G280" s="26"/>
      <c r="J280" s="26"/>
    </row>
    <row r="281">
      <c r="D281" s="26"/>
      <c r="G281" s="26"/>
      <c r="J281" s="26"/>
    </row>
    <row r="282">
      <c r="D282" s="26"/>
      <c r="G282" s="26"/>
      <c r="J282" s="26"/>
    </row>
    <row r="283">
      <c r="D283" s="26"/>
      <c r="G283" s="26"/>
      <c r="J283" s="26"/>
    </row>
    <row r="284">
      <c r="D284" s="26"/>
      <c r="G284" s="26"/>
      <c r="J284" s="26"/>
    </row>
    <row r="285">
      <c r="D285" s="26"/>
      <c r="G285" s="26"/>
      <c r="J285" s="26"/>
    </row>
    <row r="286">
      <c r="D286" s="26"/>
      <c r="G286" s="26"/>
      <c r="J286" s="26"/>
    </row>
    <row r="287">
      <c r="D287" s="26"/>
      <c r="G287" s="26"/>
      <c r="J287" s="26"/>
    </row>
    <row r="288">
      <c r="D288" s="26"/>
      <c r="G288" s="26"/>
      <c r="J288" s="26"/>
    </row>
    <row r="289">
      <c r="D289" s="26"/>
      <c r="G289" s="26"/>
      <c r="J289" s="26"/>
    </row>
    <row r="290">
      <c r="D290" s="26"/>
      <c r="G290" s="26"/>
      <c r="J290" s="26"/>
    </row>
    <row r="291">
      <c r="D291" s="26"/>
      <c r="G291" s="26"/>
      <c r="J291" s="26"/>
    </row>
    <row r="292">
      <c r="D292" s="26"/>
      <c r="G292" s="26"/>
      <c r="J292" s="26"/>
    </row>
    <row r="293">
      <c r="D293" s="26"/>
      <c r="G293" s="26"/>
      <c r="J293" s="26"/>
    </row>
    <row r="294">
      <c r="D294" s="26"/>
      <c r="G294" s="26"/>
      <c r="J294" s="26"/>
    </row>
    <row r="295">
      <c r="D295" s="26"/>
      <c r="G295" s="26"/>
      <c r="J295" s="26"/>
    </row>
    <row r="296">
      <c r="D296" s="26"/>
      <c r="G296" s="26"/>
      <c r="J296" s="26"/>
    </row>
    <row r="297">
      <c r="D297" s="26"/>
      <c r="G297" s="26"/>
      <c r="J297" s="26"/>
    </row>
    <row r="298">
      <c r="D298" s="26"/>
      <c r="G298" s="26"/>
      <c r="J298" s="26"/>
    </row>
    <row r="299">
      <c r="D299" s="26"/>
      <c r="G299" s="26"/>
      <c r="J299" s="26"/>
    </row>
    <row r="300">
      <c r="D300" s="26"/>
      <c r="G300" s="26"/>
      <c r="J300" s="26"/>
    </row>
    <row r="301">
      <c r="D301" s="26"/>
      <c r="G301" s="26"/>
      <c r="J301" s="26"/>
    </row>
    <row r="302">
      <c r="D302" s="26"/>
      <c r="G302" s="26"/>
      <c r="J302" s="26"/>
    </row>
    <row r="303">
      <c r="D303" s="26"/>
      <c r="G303" s="26"/>
      <c r="J303" s="26"/>
    </row>
    <row r="304">
      <c r="D304" s="26"/>
      <c r="G304" s="26"/>
      <c r="J304" s="26"/>
    </row>
    <row r="305">
      <c r="D305" s="26"/>
      <c r="G305" s="26"/>
      <c r="J305" s="26"/>
    </row>
    <row r="306">
      <c r="D306" s="26"/>
      <c r="G306" s="26"/>
      <c r="J306" s="26"/>
    </row>
    <row r="307">
      <c r="D307" s="26"/>
      <c r="G307" s="26"/>
      <c r="J307" s="26"/>
    </row>
    <row r="308">
      <c r="D308" s="26"/>
      <c r="G308" s="26"/>
      <c r="J308" s="26"/>
    </row>
    <row r="309">
      <c r="D309" s="26"/>
      <c r="G309" s="26"/>
      <c r="J309" s="26"/>
    </row>
    <row r="310">
      <c r="D310" s="26"/>
      <c r="G310" s="26"/>
      <c r="J310" s="26"/>
    </row>
    <row r="311">
      <c r="D311" s="26"/>
      <c r="G311" s="26"/>
      <c r="J311" s="26"/>
    </row>
    <row r="312">
      <c r="D312" s="26"/>
      <c r="G312" s="26"/>
      <c r="J312" s="26"/>
    </row>
    <row r="313">
      <c r="D313" s="26"/>
      <c r="G313" s="26"/>
      <c r="J313" s="26"/>
    </row>
    <row r="314">
      <c r="D314" s="26"/>
      <c r="G314" s="26"/>
      <c r="J314" s="26"/>
    </row>
    <row r="315">
      <c r="D315" s="26"/>
      <c r="G315" s="26"/>
      <c r="J315" s="26"/>
    </row>
    <row r="316">
      <c r="D316" s="26"/>
      <c r="G316" s="26"/>
      <c r="J316" s="26"/>
    </row>
    <row r="317">
      <c r="D317" s="26"/>
      <c r="G317" s="26"/>
      <c r="J317" s="26"/>
    </row>
    <row r="318">
      <c r="D318" s="26"/>
      <c r="G318" s="26"/>
      <c r="J318" s="26"/>
    </row>
    <row r="319">
      <c r="D319" s="26"/>
      <c r="G319" s="26"/>
      <c r="J319" s="26"/>
    </row>
    <row r="320">
      <c r="D320" s="26"/>
      <c r="G320" s="26"/>
      <c r="J320" s="26"/>
    </row>
    <row r="321">
      <c r="D321" s="26"/>
      <c r="G321" s="26"/>
      <c r="J321" s="26"/>
    </row>
    <row r="322">
      <c r="D322" s="26"/>
      <c r="G322" s="26"/>
      <c r="J322" s="26"/>
    </row>
    <row r="323">
      <c r="D323" s="26"/>
      <c r="G323" s="26"/>
      <c r="J323" s="26"/>
    </row>
    <row r="324">
      <c r="D324" s="26"/>
      <c r="G324" s="26"/>
      <c r="J324" s="26"/>
    </row>
    <row r="325">
      <c r="D325" s="26"/>
      <c r="G325" s="26"/>
      <c r="J325" s="26"/>
    </row>
    <row r="326">
      <c r="D326" s="26"/>
      <c r="G326" s="26"/>
      <c r="J326" s="26"/>
    </row>
    <row r="327">
      <c r="D327" s="26"/>
      <c r="G327" s="26"/>
      <c r="J327" s="26"/>
    </row>
    <row r="328">
      <c r="D328" s="26"/>
      <c r="G328" s="26"/>
      <c r="J328" s="26"/>
    </row>
    <row r="329">
      <c r="D329" s="26"/>
      <c r="G329" s="26"/>
      <c r="J329" s="26"/>
    </row>
    <row r="330">
      <c r="D330" s="26"/>
      <c r="G330" s="26"/>
      <c r="J330" s="26"/>
    </row>
    <row r="331">
      <c r="D331" s="26"/>
      <c r="G331" s="26"/>
      <c r="J331" s="26"/>
    </row>
    <row r="332">
      <c r="D332" s="26"/>
      <c r="G332" s="26"/>
      <c r="J332" s="26"/>
    </row>
    <row r="333">
      <c r="D333" s="26"/>
      <c r="G333" s="26"/>
      <c r="J333" s="26"/>
    </row>
    <row r="334">
      <c r="D334" s="26"/>
      <c r="G334" s="26"/>
      <c r="J334" s="26"/>
    </row>
    <row r="335">
      <c r="D335" s="26"/>
      <c r="G335" s="26"/>
      <c r="J335" s="26"/>
    </row>
    <row r="336">
      <c r="D336" s="26"/>
      <c r="G336" s="26"/>
      <c r="J336" s="26"/>
    </row>
    <row r="337">
      <c r="D337" s="26"/>
      <c r="G337" s="26"/>
      <c r="J337" s="26"/>
    </row>
    <row r="338">
      <c r="D338" s="26"/>
      <c r="G338" s="26"/>
      <c r="J338" s="26"/>
    </row>
    <row r="339">
      <c r="D339" s="26"/>
      <c r="G339" s="26"/>
      <c r="J339" s="26"/>
    </row>
    <row r="340">
      <c r="D340" s="26"/>
      <c r="G340" s="26"/>
      <c r="J340" s="26"/>
    </row>
    <row r="341">
      <c r="D341" s="26"/>
      <c r="G341" s="26"/>
      <c r="J341" s="26"/>
    </row>
    <row r="342">
      <c r="D342" s="26"/>
      <c r="G342" s="26"/>
      <c r="J342" s="26"/>
    </row>
    <row r="343">
      <c r="D343" s="26"/>
      <c r="G343" s="26"/>
      <c r="J343" s="26"/>
    </row>
    <row r="344">
      <c r="D344" s="26"/>
      <c r="G344" s="26"/>
      <c r="J344" s="26"/>
    </row>
    <row r="345">
      <c r="D345" s="26"/>
      <c r="G345" s="26"/>
      <c r="J345" s="26"/>
    </row>
    <row r="346">
      <c r="D346" s="26"/>
      <c r="G346" s="26"/>
      <c r="J346" s="26"/>
    </row>
    <row r="347">
      <c r="D347" s="26"/>
      <c r="G347" s="26"/>
      <c r="J347" s="26"/>
    </row>
    <row r="348">
      <c r="D348" s="26"/>
      <c r="G348" s="26"/>
      <c r="J348" s="26"/>
    </row>
    <row r="349">
      <c r="D349" s="26"/>
      <c r="G349" s="26"/>
      <c r="J349" s="26"/>
    </row>
    <row r="350">
      <c r="D350" s="26"/>
      <c r="G350" s="26"/>
      <c r="J350" s="26"/>
    </row>
    <row r="351">
      <c r="D351" s="26"/>
      <c r="G351" s="26"/>
      <c r="J351" s="26"/>
    </row>
    <row r="352">
      <c r="D352" s="26"/>
      <c r="G352" s="26"/>
      <c r="J352" s="26"/>
    </row>
    <row r="353">
      <c r="D353" s="26"/>
      <c r="G353" s="26"/>
      <c r="J353" s="26"/>
    </row>
    <row r="354">
      <c r="D354" s="26"/>
      <c r="G354" s="26"/>
      <c r="J354" s="26"/>
    </row>
    <row r="355">
      <c r="D355" s="26"/>
      <c r="G355" s="26"/>
      <c r="J355" s="26"/>
    </row>
    <row r="356">
      <c r="D356" s="26"/>
      <c r="G356" s="26"/>
      <c r="J356" s="26"/>
    </row>
    <row r="357">
      <c r="D357" s="26"/>
      <c r="G357" s="26"/>
      <c r="J357" s="26"/>
    </row>
    <row r="358">
      <c r="D358" s="26"/>
      <c r="G358" s="26"/>
      <c r="J358" s="26"/>
    </row>
    <row r="359">
      <c r="D359" s="26"/>
      <c r="G359" s="26"/>
      <c r="J359" s="26"/>
    </row>
    <row r="360">
      <c r="D360" s="26"/>
      <c r="G360" s="26"/>
      <c r="J360" s="26"/>
    </row>
    <row r="361">
      <c r="D361" s="26"/>
      <c r="G361" s="26"/>
      <c r="J361" s="26"/>
    </row>
    <row r="362">
      <c r="D362" s="26"/>
      <c r="G362" s="26"/>
      <c r="J362" s="26"/>
    </row>
    <row r="363">
      <c r="D363" s="26"/>
      <c r="G363" s="26"/>
      <c r="J363" s="26"/>
    </row>
    <row r="364">
      <c r="D364" s="26"/>
      <c r="G364" s="26"/>
      <c r="J364" s="26"/>
    </row>
    <row r="365">
      <c r="D365" s="26"/>
      <c r="G365" s="26"/>
      <c r="J365" s="26"/>
    </row>
    <row r="366">
      <c r="D366" s="26"/>
      <c r="G366" s="26"/>
      <c r="J366" s="26"/>
    </row>
    <row r="367">
      <c r="D367" s="26"/>
      <c r="G367" s="26"/>
      <c r="J367" s="26"/>
    </row>
    <row r="368">
      <c r="D368" s="26"/>
      <c r="G368" s="26"/>
      <c r="J368" s="26"/>
    </row>
    <row r="369">
      <c r="D369" s="26"/>
      <c r="G369" s="26"/>
      <c r="J369" s="26"/>
    </row>
    <row r="370">
      <c r="D370" s="26"/>
      <c r="G370" s="26"/>
      <c r="J370" s="26"/>
    </row>
    <row r="371">
      <c r="D371" s="26"/>
      <c r="G371" s="26"/>
      <c r="J371" s="26"/>
    </row>
    <row r="372">
      <c r="D372" s="26"/>
      <c r="G372" s="26"/>
      <c r="J372" s="26"/>
    </row>
    <row r="373">
      <c r="D373" s="26"/>
      <c r="G373" s="26"/>
      <c r="J373" s="26"/>
    </row>
    <row r="374">
      <c r="D374" s="26"/>
      <c r="G374" s="26"/>
      <c r="J374" s="26"/>
    </row>
    <row r="375">
      <c r="D375" s="26"/>
      <c r="G375" s="26"/>
      <c r="J375" s="26"/>
    </row>
    <row r="376">
      <c r="D376" s="26"/>
      <c r="G376" s="26"/>
      <c r="J376" s="26"/>
    </row>
    <row r="377">
      <c r="D377" s="26"/>
      <c r="G377" s="26"/>
      <c r="J377" s="26"/>
    </row>
    <row r="378">
      <c r="D378" s="26"/>
      <c r="G378" s="26"/>
      <c r="J378" s="26"/>
    </row>
    <row r="379">
      <c r="D379" s="26"/>
      <c r="G379" s="26"/>
      <c r="J379" s="26"/>
    </row>
    <row r="380">
      <c r="D380" s="26"/>
      <c r="G380" s="26"/>
      <c r="J380" s="26"/>
    </row>
    <row r="381">
      <c r="D381" s="26"/>
      <c r="G381" s="26"/>
      <c r="J381" s="26"/>
    </row>
    <row r="382">
      <c r="D382" s="26"/>
      <c r="G382" s="26"/>
      <c r="J382" s="26"/>
    </row>
    <row r="383">
      <c r="D383" s="26"/>
      <c r="G383" s="26"/>
      <c r="J383" s="26"/>
    </row>
    <row r="384">
      <c r="D384" s="26"/>
      <c r="G384" s="26"/>
      <c r="J384" s="26"/>
    </row>
    <row r="385">
      <c r="D385" s="26"/>
      <c r="G385" s="26"/>
      <c r="J385" s="26"/>
    </row>
    <row r="386">
      <c r="D386" s="26"/>
      <c r="G386" s="26"/>
      <c r="J386" s="26"/>
    </row>
    <row r="387">
      <c r="D387" s="26"/>
      <c r="G387" s="26"/>
      <c r="J387" s="26"/>
    </row>
    <row r="388">
      <c r="D388" s="26"/>
      <c r="G388" s="26"/>
      <c r="J388" s="26"/>
    </row>
    <row r="389">
      <c r="D389" s="26"/>
      <c r="G389" s="26"/>
      <c r="J389" s="26"/>
    </row>
    <row r="390">
      <c r="D390" s="26"/>
      <c r="G390" s="26"/>
      <c r="J390" s="26"/>
    </row>
    <row r="391">
      <c r="D391" s="26"/>
      <c r="G391" s="26"/>
      <c r="J391" s="26"/>
    </row>
    <row r="392">
      <c r="D392" s="26"/>
      <c r="G392" s="26"/>
      <c r="J392" s="26"/>
    </row>
    <row r="393">
      <c r="D393" s="26"/>
      <c r="G393" s="26"/>
      <c r="J393" s="26"/>
    </row>
    <row r="394">
      <c r="D394" s="26"/>
      <c r="G394" s="26"/>
      <c r="J394" s="26"/>
    </row>
    <row r="395">
      <c r="D395" s="26"/>
      <c r="G395" s="26"/>
      <c r="J395" s="26"/>
    </row>
    <row r="396">
      <c r="D396" s="26"/>
      <c r="G396" s="26"/>
      <c r="J396" s="26"/>
    </row>
    <row r="397">
      <c r="D397" s="26"/>
      <c r="G397" s="26"/>
      <c r="J397" s="26"/>
    </row>
    <row r="398">
      <c r="D398" s="26"/>
      <c r="G398" s="26"/>
      <c r="J398" s="26"/>
    </row>
    <row r="399">
      <c r="D399" s="26"/>
      <c r="G399" s="26"/>
      <c r="J399" s="26"/>
    </row>
    <row r="400">
      <c r="D400" s="26"/>
      <c r="G400" s="26"/>
      <c r="J400" s="26"/>
    </row>
    <row r="401">
      <c r="D401" s="26"/>
      <c r="G401" s="26"/>
      <c r="J401" s="26"/>
    </row>
    <row r="402">
      <c r="D402" s="26"/>
      <c r="G402" s="26"/>
      <c r="J402" s="26"/>
    </row>
    <row r="403">
      <c r="D403" s="26"/>
      <c r="G403" s="26"/>
      <c r="J403" s="26"/>
    </row>
    <row r="404">
      <c r="D404" s="26"/>
      <c r="G404" s="26"/>
      <c r="J404" s="26"/>
    </row>
    <row r="405">
      <c r="D405" s="26"/>
      <c r="G405" s="26"/>
      <c r="J405" s="26"/>
    </row>
    <row r="406">
      <c r="D406" s="26"/>
      <c r="G406" s="26"/>
      <c r="J406" s="26"/>
    </row>
    <row r="407">
      <c r="D407" s="26"/>
      <c r="G407" s="26"/>
      <c r="J407" s="26"/>
    </row>
    <row r="408">
      <c r="D408" s="26"/>
      <c r="G408" s="26"/>
      <c r="J408" s="26"/>
    </row>
    <row r="409">
      <c r="D409" s="26"/>
      <c r="G409" s="26"/>
      <c r="J409" s="26"/>
    </row>
    <row r="410">
      <c r="D410" s="26"/>
      <c r="G410" s="26"/>
      <c r="J410" s="26"/>
    </row>
    <row r="411">
      <c r="D411" s="26"/>
      <c r="G411" s="26"/>
      <c r="J411" s="26"/>
    </row>
    <row r="412">
      <c r="D412" s="26"/>
      <c r="G412" s="26"/>
      <c r="J412" s="26"/>
    </row>
    <row r="413">
      <c r="D413" s="26"/>
      <c r="G413" s="26"/>
      <c r="J413" s="26"/>
    </row>
    <row r="414">
      <c r="D414" s="26"/>
      <c r="G414" s="26"/>
      <c r="J414" s="26"/>
    </row>
    <row r="415">
      <c r="D415" s="26"/>
      <c r="G415" s="26"/>
      <c r="J415" s="26"/>
    </row>
    <row r="416">
      <c r="D416" s="26"/>
      <c r="G416" s="26"/>
      <c r="J416" s="26"/>
    </row>
    <row r="417">
      <c r="D417" s="26"/>
      <c r="G417" s="26"/>
      <c r="J417" s="26"/>
    </row>
    <row r="418">
      <c r="D418" s="26"/>
      <c r="G418" s="26"/>
      <c r="J418" s="26"/>
    </row>
    <row r="419">
      <c r="D419" s="26"/>
      <c r="G419" s="26"/>
      <c r="J419" s="26"/>
    </row>
    <row r="420">
      <c r="D420" s="26"/>
      <c r="G420" s="26"/>
      <c r="J420" s="26"/>
    </row>
    <row r="421">
      <c r="D421" s="26"/>
      <c r="G421" s="26"/>
      <c r="J421" s="26"/>
    </row>
    <row r="422">
      <c r="D422" s="26"/>
      <c r="G422" s="26"/>
      <c r="J422" s="26"/>
    </row>
    <row r="423">
      <c r="D423" s="26"/>
      <c r="G423" s="26"/>
      <c r="J423" s="26"/>
    </row>
    <row r="424">
      <c r="D424" s="26"/>
      <c r="G424" s="26"/>
      <c r="J424" s="26"/>
    </row>
    <row r="425">
      <c r="D425" s="26"/>
      <c r="G425" s="26"/>
      <c r="J425" s="26"/>
    </row>
    <row r="426">
      <c r="D426" s="26"/>
      <c r="G426" s="26"/>
      <c r="J426" s="26"/>
    </row>
    <row r="427">
      <c r="D427" s="26"/>
      <c r="G427" s="26"/>
      <c r="J427" s="26"/>
    </row>
    <row r="428">
      <c r="D428" s="26"/>
      <c r="G428" s="26"/>
      <c r="J428" s="26"/>
    </row>
    <row r="429">
      <c r="D429" s="26"/>
      <c r="G429" s="26"/>
      <c r="J429" s="26"/>
    </row>
    <row r="430">
      <c r="D430" s="26"/>
      <c r="G430" s="26"/>
      <c r="J430" s="26"/>
    </row>
    <row r="431">
      <c r="D431" s="26"/>
      <c r="G431" s="26"/>
      <c r="J431" s="26"/>
    </row>
    <row r="432">
      <c r="D432" s="26"/>
      <c r="G432" s="26"/>
      <c r="J432" s="26"/>
    </row>
    <row r="433">
      <c r="D433" s="26"/>
      <c r="G433" s="26"/>
      <c r="J433" s="26"/>
    </row>
    <row r="434">
      <c r="D434" s="26"/>
      <c r="G434" s="26"/>
      <c r="J434" s="26"/>
    </row>
    <row r="435">
      <c r="D435" s="26"/>
      <c r="G435" s="26"/>
      <c r="J435" s="26"/>
    </row>
    <row r="436">
      <c r="D436" s="26"/>
      <c r="G436" s="26"/>
      <c r="J436" s="26"/>
    </row>
    <row r="437">
      <c r="D437" s="26"/>
      <c r="G437" s="26"/>
      <c r="J437" s="26"/>
    </row>
    <row r="438">
      <c r="D438" s="26"/>
      <c r="G438" s="26"/>
      <c r="J438" s="26"/>
    </row>
    <row r="439">
      <c r="D439" s="26"/>
      <c r="G439" s="26"/>
      <c r="J439" s="26"/>
    </row>
    <row r="440">
      <c r="D440" s="26"/>
      <c r="G440" s="26"/>
      <c r="J440" s="26"/>
    </row>
    <row r="441">
      <c r="D441" s="26"/>
      <c r="G441" s="26"/>
      <c r="J441" s="26"/>
    </row>
    <row r="442">
      <c r="D442" s="26"/>
      <c r="G442" s="26"/>
      <c r="J442" s="26"/>
    </row>
    <row r="443">
      <c r="D443" s="26"/>
      <c r="G443" s="26"/>
      <c r="J443" s="26"/>
    </row>
    <row r="444">
      <c r="D444" s="26"/>
      <c r="G444" s="26"/>
      <c r="J444" s="26"/>
    </row>
    <row r="445">
      <c r="D445" s="26"/>
      <c r="G445" s="26"/>
      <c r="J445" s="26"/>
    </row>
    <row r="446">
      <c r="D446" s="26"/>
      <c r="G446" s="26"/>
      <c r="J446" s="26"/>
    </row>
    <row r="447">
      <c r="D447" s="26"/>
      <c r="G447" s="26"/>
      <c r="J447" s="26"/>
    </row>
    <row r="448">
      <c r="D448" s="26"/>
      <c r="G448" s="26"/>
      <c r="J448" s="26"/>
    </row>
    <row r="449">
      <c r="D449" s="26"/>
      <c r="G449" s="26"/>
      <c r="J449" s="26"/>
    </row>
    <row r="450">
      <c r="D450" s="26"/>
      <c r="G450" s="26"/>
      <c r="J450" s="26"/>
    </row>
    <row r="451">
      <c r="D451" s="26"/>
      <c r="G451" s="26"/>
      <c r="J451" s="26"/>
    </row>
    <row r="452">
      <c r="D452" s="26"/>
      <c r="G452" s="26"/>
      <c r="J452" s="26"/>
    </row>
    <row r="453">
      <c r="D453" s="26"/>
      <c r="G453" s="26"/>
      <c r="J453" s="26"/>
    </row>
    <row r="454">
      <c r="D454" s="26"/>
      <c r="G454" s="26"/>
      <c r="J454" s="26"/>
    </row>
    <row r="455">
      <c r="D455" s="26"/>
      <c r="G455" s="26"/>
      <c r="J455" s="26"/>
    </row>
    <row r="456">
      <c r="D456" s="26"/>
      <c r="G456" s="26"/>
      <c r="J456" s="26"/>
    </row>
    <row r="457">
      <c r="D457" s="26"/>
      <c r="G457" s="26"/>
      <c r="J457" s="26"/>
    </row>
    <row r="458">
      <c r="D458" s="26"/>
      <c r="G458" s="26"/>
      <c r="J458" s="26"/>
    </row>
    <row r="459">
      <c r="D459" s="26"/>
      <c r="G459" s="26"/>
      <c r="J459" s="26"/>
    </row>
    <row r="460">
      <c r="D460" s="26"/>
      <c r="G460" s="26"/>
      <c r="J460" s="26"/>
    </row>
    <row r="461">
      <c r="D461" s="26"/>
      <c r="G461" s="26"/>
      <c r="J461" s="26"/>
    </row>
    <row r="462">
      <c r="D462" s="26"/>
      <c r="G462" s="26"/>
      <c r="J462" s="26"/>
    </row>
    <row r="463">
      <c r="D463" s="26"/>
      <c r="G463" s="26"/>
      <c r="J463" s="26"/>
    </row>
    <row r="464">
      <c r="D464" s="26"/>
      <c r="G464" s="26"/>
      <c r="J464" s="26"/>
    </row>
    <row r="465">
      <c r="D465" s="26"/>
      <c r="G465" s="26"/>
      <c r="J465" s="26"/>
    </row>
    <row r="466">
      <c r="D466" s="26"/>
      <c r="G466" s="26"/>
      <c r="J466" s="26"/>
    </row>
    <row r="467">
      <c r="D467" s="26"/>
      <c r="G467" s="26"/>
      <c r="J467" s="26"/>
    </row>
    <row r="468">
      <c r="D468" s="26"/>
      <c r="G468" s="26"/>
      <c r="J468" s="26"/>
    </row>
    <row r="469">
      <c r="D469" s="26"/>
      <c r="G469" s="26"/>
      <c r="J469" s="26"/>
    </row>
    <row r="470">
      <c r="D470" s="26"/>
      <c r="G470" s="26"/>
      <c r="J470" s="26"/>
    </row>
    <row r="471">
      <c r="D471" s="26"/>
      <c r="G471" s="26"/>
      <c r="J471" s="26"/>
    </row>
    <row r="472">
      <c r="D472" s="26"/>
      <c r="G472" s="26"/>
      <c r="J472" s="26"/>
    </row>
    <row r="473">
      <c r="D473" s="26"/>
      <c r="G473" s="26"/>
      <c r="J473" s="26"/>
    </row>
    <row r="474">
      <c r="D474" s="26"/>
      <c r="G474" s="26"/>
      <c r="J474" s="26"/>
    </row>
    <row r="475">
      <c r="D475" s="26"/>
      <c r="G475" s="26"/>
      <c r="J475" s="26"/>
    </row>
    <row r="476">
      <c r="D476" s="26"/>
      <c r="G476" s="26"/>
      <c r="J476" s="26"/>
    </row>
    <row r="477">
      <c r="D477" s="26"/>
      <c r="G477" s="26"/>
      <c r="J477" s="26"/>
    </row>
    <row r="478">
      <c r="D478" s="26"/>
      <c r="G478" s="26"/>
      <c r="J478" s="26"/>
    </row>
    <row r="479">
      <c r="D479" s="26"/>
      <c r="G479" s="26"/>
      <c r="J479" s="26"/>
    </row>
    <row r="480">
      <c r="D480" s="26"/>
      <c r="G480" s="26"/>
      <c r="J480" s="26"/>
    </row>
    <row r="481">
      <c r="D481" s="26"/>
      <c r="G481" s="26"/>
      <c r="J481" s="26"/>
    </row>
    <row r="482">
      <c r="D482" s="26"/>
      <c r="G482" s="26"/>
      <c r="J482" s="26"/>
    </row>
    <row r="483">
      <c r="D483" s="26"/>
      <c r="G483" s="26"/>
      <c r="J483" s="26"/>
    </row>
    <row r="484">
      <c r="D484" s="26"/>
      <c r="G484" s="26"/>
      <c r="J484" s="26"/>
    </row>
    <row r="485">
      <c r="D485" s="26"/>
      <c r="G485" s="26"/>
      <c r="J485" s="26"/>
    </row>
    <row r="486">
      <c r="D486" s="26"/>
      <c r="G486" s="26"/>
      <c r="J486" s="26"/>
    </row>
    <row r="487">
      <c r="D487" s="26"/>
      <c r="G487" s="26"/>
      <c r="J487" s="26"/>
    </row>
    <row r="488">
      <c r="D488" s="26"/>
      <c r="G488" s="26"/>
      <c r="J488" s="26"/>
    </row>
    <row r="489">
      <c r="D489" s="26"/>
      <c r="G489" s="26"/>
      <c r="J489" s="26"/>
    </row>
    <row r="490">
      <c r="D490" s="26"/>
      <c r="G490" s="26"/>
      <c r="J490" s="26"/>
    </row>
    <row r="491">
      <c r="D491" s="26"/>
      <c r="G491" s="26"/>
      <c r="J491" s="26"/>
    </row>
    <row r="492">
      <c r="D492" s="26"/>
      <c r="G492" s="26"/>
      <c r="J492" s="26"/>
    </row>
    <row r="493">
      <c r="D493" s="26"/>
      <c r="G493" s="26"/>
      <c r="J493" s="26"/>
    </row>
    <row r="494">
      <c r="D494" s="26"/>
      <c r="G494" s="26"/>
      <c r="J494" s="26"/>
    </row>
    <row r="495">
      <c r="D495" s="26"/>
      <c r="G495" s="26"/>
      <c r="J495" s="26"/>
    </row>
    <row r="496">
      <c r="D496" s="26"/>
      <c r="G496" s="26"/>
      <c r="J496" s="26"/>
    </row>
    <row r="497">
      <c r="D497" s="26"/>
      <c r="G497" s="26"/>
      <c r="J497" s="26"/>
    </row>
    <row r="498">
      <c r="D498" s="26"/>
      <c r="G498" s="26"/>
      <c r="J498" s="26"/>
    </row>
    <row r="499">
      <c r="D499" s="26"/>
      <c r="G499" s="26"/>
      <c r="J499" s="26"/>
    </row>
    <row r="500">
      <c r="D500" s="26"/>
      <c r="G500" s="26"/>
      <c r="J500" s="26"/>
    </row>
    <row r="501">
      <c r="D501" s="26"/>
      <c r="G501" s="26"/>
      <c r="J501" s="26"/>
    </row>
    <row r="502">
      <c r="D502" s="26"/>
      <c r="G502" s="26"/>
      <c r="J502" s="26"/>
    </row>
    <row r="503">
      <c r="D503" s="26"/>
      <c r="G503" s="26"/>
      <c r="J503" s="26"/>
    </row>
    <row r="504">
      <c r="D504" s="26"/>
      <c r="G504" s="26"/>
      <c r="J504" s="26"/>
    </row>
    <row r="505">
      <c r="D505" s="26"/>
      <c r="G505" s="26"/>
      <c r="J505" s="26"/>
    </row>
    <row r="506">
      <c r="D506" s="26"/>
      <c r="G506" s="26"/>
      <c r="J506" s="26"/>
    </row>
    <row r="507">
      <c r="D507" s="26"/>
      <c r="G507" s="26"/>
      <c r="J507" s="26"/>
    </row>
    <row r="508">
      <c r="D508" s="26"/>
      <c r="G508" s="26"/>
      <c r="J508" s="26"/>
    </row>
    <row r="509">
      <c r="D509" s="26"/>
      <c r="G509" s="26"/>
      <c r="J509" s="26"/>
    </row>
    <row r="510">
      <c r="D510" s="26"/>
      <c r="G510" s="26"/>
      <c r="J510" s="26"/>
    </row>
    <row r="511">
      <c r="D511" s="26"/>
      <c r="G511" s="26"/>
      <c r="J511" s="26"/>
    </row>
    <row r="512">
      <c r="D512" s="26"/>
      <c r="G512" s="26"/>
      <c r="J512" s="26"/>
    </row>
    <row r="513">
      <c r="D513" s="26"/>
      <c r="G513" s="26"/>
      <c r="J513" s="26"/>
    </row>
    <row r="514">
      <c r="D514" s="26"/>
      <c r="G514" s="26"/>
      <c r="J514" s="26"/>
    </row>
    <row r="515">
      <c r="D515" s="26"/>
      <c r="G515" s="26"/>
      <c r="J515" s="26"/>
    </row>
    <row r="516">
      <c r="D516" s="26"/>
      <c r="G516" s="26"/>
      <c r="J516" s="26"/>
    </row>
    <row r="517">
      <c r="D517" s="26"/>
      <c r="G517" s="26"/>
      <c r="J517" s="26"/>
    </row>
    <row r="518">
      <c r="D518" s="26"/>
      <c r="G518" s="26"/>
      <c r="J518" s="26"/>
    </row>
    <row r="519">
      <c r="D519" s="26"/>
      <c r="G519" s="26"/>
      <c r="J519" s="26"/>
    </row>
    <row r="520">
      <c r="D520" s="26"/>
      <c r="G520" s="26"/>
      <c r="J520" s="26"/>
    </row>
    <row r="521">
      <c r="D521" s="26"/>
      <c r="G521" s="26"/>
      <c r="J521" s="26"/>
    </row>
    <row r="522">
      <c r="D522" s="26"/>
      <c r="G522" s="26"/>
      <c r="J522" s="26"/>
    </row>
    <row r="523">
      <c r="D523" s="26"/>
      <c r="G523" s="26"/>
      <c r="J523" s="26"/>
    </row>
    <row r="524">
      <c r="D524" s="26"/>
      <c r="G524" s="26"/>
      <c r="J524" s="26"/>
    </row>
    <row r="525">
      <c r="D525" s="26"/>
      <c r="G525" s="26"/>
      <c r="J525" s="26"/>
    </row>
    <row r="526">
      <c r="D526" s="26"/>
      <c r="G526" s="26"/>
      <c r="J526" s="26"/>
    </row>
    <row r="527">
      <c r="D527" s="26"/>
      <c r="G527" s="26"/>
      <c r="J527" s="26"/>
    </row>
    <row r="528">
      <c r="D528" s="26"/>
      <c r="G528" s="26"/>
      <c r="J528" s="26"/>
    </row>
    <row r="529">
      <c r="D529" s="26"/>
      <c r="G529" s="26"/>
      <c r="J529" s="26"/>
    </row>
    <row r="530">
      <c r="D530" s="26"/>
      <c r="G530" s="26"/>
      <c r="J530" s="26"/>
    </row>
    <row r="531">
      <c r="D531" s="26"/>
      <c r="G531" s="26"/>
      <c r="J531" s="26"/>
    </row>
    <row r="532">
      <c r="D532" s="26"/>
      <c r="G532" s="26"/>
      <c r="J532" s="26"/>
    </row>
    <row r="533">
      <c r="D533" s="26"/>
      <c r="G533" s="26"/>
      <c r="J533" s="26"/>
    </row>
    <row r="534">
      <c r="D534" s="26"/>
      <c r="G534" s="26"/>
      <c r="J534" s="26"/>
    </row>
    <row r="535">
      <c r="D535" s="26"/>
      <c r="G535" s="26"/>
      <c r="J535" s="26"/>
    </row>
    <row r="536">
      <c r="D536" s="26"/>
      <c r="G536" s="26"/>
      <c r="J536" s="26"/>
    </row>
    <row r="537">
      <c r="D537" s="26"/>
      <c r="G537" s="26"/>
      <c r="J537" s="26"/>
    </row>
    <row r="538">
      <c r="D538" s="26"/>
      <c r="G538" s="26"/>
      <c r="J538" s="26"/>
    </row>
    <row r="539">
      <c r="D539" s="26"/>
      <c r="G539" s="26"/>
      <c r="J539" s="26"/>
    </row>
    <row r="540">
      <c r="D540" s="26"/>
      <c r="G540" s="26"/>
      <c r="J540" s="26"/>
    </row>
    <row r="541">
      <c r="D541" s="26"/>
      <c r="G541" s="26"/>
      <c r="J541" s="26"/>
    </row>
    <row r="542">
      <c r="D542" s="26"/>
      <c r="G542" s="26"/>
      <c r="J542" s="26"/>
    </row>
    <row r="543">
      <c r="D543" s="26"/>
      <c r="G543" s="26"/>
      <c r="J543" s="26"/>
    </row>
    <row r="544">
      <c r="D544" s="26"/>
      <c r="G544" s="26"/>
      <c r="J544" s="26"/>
    </row>
    <row r="545">
      <c r="D545" s="26"/>
      <c r="G545" s="26"/>
      <c r="J545" s="26"/>
    </row>
    <row r="546">
      <c r="D546" s="26"/>
      <c r="G546" s="26"/>
      <c r="J546" s="26"/>
    </row>
    <row r="547">
      <c r="D547" s="26"/>
      <c r="G547" s="26"/>
      <c r="J547" s="26"/>
    </row>
    <row r="548">
      <c r="D548" s="26"/>
      <c r="G548" s="26"/>
      <c r="J548" s="26"/>
    </row>
    <row r="549">
      <c r="D549" s="26"/>
      <c r="G549" s="26"/>
      <c r="J549" s="26"/>
    </row>
    <row r="550">
      <c r="D550" s="26"/>
      <c r="G550" s="26"/>
      <c r="J550" s="26"/>
    </row>
    <row r="551">
      <c r="D551" s="26"/>
      <c r="G551" s="26"/>
      <c r="J551" s="26"/>
    </row>
    <row r="552">
      <c r="D552" s="26"/>
      <c r="G552" s="26"/>
      <c r="J552" s="26"/>
    </row>
    <row r="553">
      <c r="D553" s="26"/>
      <c r="G553" s="26"/>
      <c r="J553" s="26"/>
    </row>
    <row r="554">
      <c r="D554" s="26"/>
      <c r="G554" s="26"/>
      <c r="J554" s="26"/>
    </row>
    <row r="555">
      <c r="D555" s="26"/>
      <c r="G555" s="26"/>
      <c r="J555" s="26"/>
    </row>
    <row r="556">
      <c r="D556" s="26"/>
      <c r="G556" s="26"/>
      <c r="J556" s="26"/>
    </row>
    <row r="557">
      <c r="D557" s="26"/>
      <c r="G557" s="26"/>
      <c r="J557" s="26"/>
    </row>
    <row r="558">
      <c r="D558" s="26"/>
      <c r="G558" s="26"/>
      <c r="J558" s="26"/>
    </row>
    <row r="559">
      <c r="D559" s="26"/>
      <c r="G559" s="26"/>
      <c r="J559" s="26"/>
    </row>
    <row r="560">
      <c r="D560" s="26"/>
      <c r="G560" s="26"/>
      <c r="J560" s="26"/>
    </row>
    <row r="561">
      <c r="D561" s="26"/>
      <c r="G561" s="26"/>
      <c r="J561" s="26"/>
    </row>
    <row r="562">
      <c r="D562" s="26"/>
      <c r="G562" s="26"/>
      <c r="J562" s="26"/>
    </row>
    <row r="563">
      <c r="D563" s="26"/>
      <c r="G563" s="26"/>
      <c r="J563" s="26"/>
    </row>
    <row r="564">
      <c r="D564" s="26"/>
      <c r="G564" s="26"/>
      <c r="J564" s="26"/>
    </row>
    <row r="565">
      <c r="D565" s="26"/>
      <c r="G565" s="26"/>
      <c r="J565" s="26"/>
    </row>
    <row r="566">
      <c r="D566" s="26"/>
      <c r="G566" s="26"/>
      <c r="J566" s="26"/>
    </row>
    <row r="567">
      <c r="D567" s="26"/>
      <c r="G567" s="26"/>
      <c r="J567" s="26"/>
    </row>
    <row r="568">
      <c r="D568" s="26"/>
      <c r="G568" s="26"/>
      <c r="J568" s="26"/>
    </row>
    <row r="569">
      <c r="D569" s="26"/>
      <c r="G569" s="26"/>
      <c r="J569" s="26"/>
    </row>
    <row r="570">
      <c r="D570" s="26"/>
      <c r="G570" s="26"/>
      <c r="J570" s="26"/>
    </row>
    <row r="571">
      <c r="D571" s="26"/>
      <c r="G571" s="26"/>
      <c r="J571" s="26"/>
    </row>
    <row r="572">
      <c r="D572" s="26"/>
      <c r="G572" s="26"/>
      <c r="J572" s="26"/>
    </row>
    <row r="573">
      <c r="D573" s="26"/>
      <c r="G573" s="26"/>
      <c r="J573" s="26"/>
    </row>
    <row r="574">
      <c r="D574" s="26"/>
      <c r="G574" s="26"/>
      <c r="J574" s="26"/>
    </row>
    <row r="575">
      <c r="D575" s="26"/>
      <c r="G575" s="26"/>
      <c r="J575" s="26"/>
    </row>
    <row r="576">
      <c r="D576" s="26"/>
      <c r="G576" s="26"/>
      <c r="J576" s="26"/>
    </row>
    <row r="577">
      <c r="D577" s="26"/>
      <c r="G577" s="26"/>
      <c r="J577" s="26"/>
    </row>
    <row r="578">
      <c r="D578" s="26"/>
      <c r="G578" s="26"/>
      <c r="J578" s="26"/>
    </row>
    <row r="579">
      <c r="D579" s="26"/>
      <c r="G579" s="26"/>
      <c r="J579" s="26"/>
    </row>
    <row r="580">
      <c r="D580" s="26"/>
      <c r="G580" s="26"/>
      <c r="J580" s="26"/>
    </row>
    <row r="581">
      <c r="D581" s="26"/>
      <c r="G581" s="26"/>
      <c r="J581" s="26"/>
    </row>
    <row r="582">
      <c r="D582" s="26"/>
      <c r="G582" s="26"/>
      <c r="J582" s="26"/>
    </row>
    <row r="583">
      <c r="D583" s="26"/>
      <c r="G583" s="26"/>
      <c r="J583" s="26"/>
    </row>
    <row r="584">
      <c r="D584" s="26"/>
      <c r="G584" s="26"/>
      <c r="J584" s="26"/>
    </row>
    <row r="585">
      <c r="D585" s="26"/>
      <c r="G585" s="26"/>
      <c r="J585" s="26"/>
    </row>
    <row r="586">
      <c r="D586" s="26"/>
      <c r="G586" s="26"/>
      <c r="J586" s="26"/>
    </row>
    <row r="587">
      <c r="D587" s="26"/>
      <c r="G587" s="26"/>
      <c r="J587" s="26"/>
    </row>
    <row r="588">
      <c r="D588" s="26"/>
      <c r="G588" s="26"/>
      <c r="J588" s="26"/>
    </row>
    <row r="589">
      <c r="D589" s="26"/>
      <c r="G589" s="26"/>
      <c r="J589" s="26"/>
    </row>
    <row r="590">
      <c r="D590" s="26"/>
      <c r="G590" s="26"/>
      <c r="J590" s="26"/>
    </row>
    <row r="591">
      <c r="D591" s="26"/>
      <c r="G591" s="26"/>
      <c r="J591" s="26"/>
    </row>
    <row r="592">
      <c r="D592" s="26"/>
      <c r="G592" s="26"/>
      <c r="J592" s="26"/>
    </row>
    <row r="593">
      <c r="D593" s="26"/>
      <c r="G593" s="26"/>
      <c r="J593" s="26"/>
    </row>
    <row r="594">
      <c r="D594" s="26"/>
      <c r="G594" s="26"/>
      <c r="J594" s="26"/>
    </row>
    <row r="595">
      <c r="D595" s="26"/>
      <c r="G595" s="26"/>
      <c r="J595" s="26"/>
    </row>
    <row r="596">
      <c r="D596" s="26"/>
      <c r="G596" s="26"/>
      <c r="J596" s="26"/>
    </row>
    <row r="597">
      <c r="D597" s="26"/>
      <c r="G597" s="26"/>
      <c r="J597" s="26"/>
    </row>
    <row r="598">
      <c r="D598" s="26"/>
      <c r="G598" s="26"/>
      <c r="J598" s="26"/>
    </row>
    <row r="599">
      <c r="D599" s="26"/>
      <c r="G599" s="26"/>
      <c r="J599" s="26"/>
    </row>
    <row r="600">
      <c r="D600" s="26"/>
      <c r="G600" s="26"/>
      <c r="J600" s="26"/>
    </row>
    <row r="601">
      <c r="D601" s="26"/>
      <c r="G601" s="26"/>
      <c r="J601" s="26"/>
    </row>
    <row r="602">
      <c r="D602" s="26"/>
      <c r="G602" s="26"/>
      <c r="J602" s="26"/>
    </row>
    <row r="603">
      <c r="D603" s="26"/>
      <c r="G603" s="26"/>
      <c r="J603" s="26"/>
    </row>
    <row r="604">
      <c r="D604" s="26"/>
      <c r="G604" s="26"/>
      <c r="J604" s="26"/>
    </row>
    <row r="605">
      <c r="D605" s="26"/>
      <c r="G605" s="26"/>
      <c r="J605" s="26"/>
    </row>
    <row r="606">
      <c r="D606" s="26"/>
      <c r="G606" s="26"/>
      <c r="J606" s="26"/>
    </row>
    <row r="607">
      <c r="D607" s="26"/>
      <c r="G607" s="26"/>
      <c r="J607" s="26"/>
    </row>
    <row r="608">
      <c r="D608" s="26"/>
      <c r="G608" s="26"/>
      <c r="J608" s="26"/>
    </row>
    <row r="609">
      <c r="D609" s="26"/>
      <c r="G609" s="26"/>
      <c r="J609" s="26"/>
    </row>
    <row r="610">
      <c r="D610" s="26"/>
      <c r="G610" s="26"/>
      <c r="J610" s="26"/>
    </row>
    <row r="611">
      <c r="D611" s="26"/>
      <c r="G611" s="26"/>
      <c r="J611" s="26"/>
    </row>
    <row r="612">
      <c r="D612" s="26"/>
      <c r="G612" s="26"/>
      <c r="J612" s="26"/>
    </row>
    <row r="613">
      <c r="D613" s="26"/>
      <c r="G613" s="26"/>
      <c r="J613" s="26"/>
    </row>
    <row r="614">
      <c r="D614" s="26"/>
      <c r="G614" s="26"/>
      <c r="J614" s="26"/>
    </row>
    <row r="615">
      <c r="D615" s="26"/>
      <c r="G615" s="26"/>
      <c r="J615" s="26"/>
    </row>
    <row r="616">
      <c r="D616" s="26"/>
      <c r="G616" s="26"/>
      <c r="J616" s="26"/>
    </row>
    <row r="617">
      <c r="D617" s="26"/>
      <c r="G617" s="26"/>
      <c r="J617" s="26"/>
    </row>
    <row r="618">
      <c r="D618" s="26"/>
      <c r="G618" s="26"/>
      <c r="J618" s="26"/>
    </row>
    <row r="619">
      <c r="D619" s="26"/>
      <c r="G619" s="26"/>
      <c r="J619" s="26"/>
    </row>
    <row r="620">
      <c r="D620" s="26"/>
      <c r="G620" s="26"/>
      <c r="J620" s="26"/>
    </row>
    <row r="621">
      <c r="D621" s="26"/>
      <c r="G621" s="26"/>
      <c r="J621" s="26"/>
    </row>
    <row r="622">
      <c r="D622" s="26"/>
      <c r="G622" s="26"/>
      <c r="J622" s="26"/>
    </row>
    <row r="623">
      <c r="D623" s="26"/>
      <c r="G623" s="26"/>
      <c r="J623" s="26"/>
    </row>
    <row r="624">
      <c r="D624" s="26"/>
      <c r="G624" s="26"/>
      <c r="J624" s="26"/>
    </row>
    <row r="625">
      <c r="D625" s="26"/>
      <c r="G625" s="26"/>
      <c r="J625" s="26"/>
    </row>
    <row r="626">
      <c r="D626" s="26"/>
      <c r="G626" s="26"/>
      <c r="J626" s="26"/>
    </row>
    <row r="627">
      <c r="D627" s="26"/>
      <c r="G627" s="26"/>
      <c r="J627" s="26"/>
    </row>
    <row r="628">
      <c r="D628" s="26"/>
      <c r="G628" s="26"/>
      <c r="J628" s="26"/>
    </row>
    <row r="629">
      <c r="D629" s="26"/>
      <c r="G629" s="26"/>
      <c r="J629" s="26"/>
    </row>
    <row r="630">
      <c r="D630" s="26"/>
      <c r="G630" s="26"/>
      <c r="J630" s="26"/>
    </row>
    <row r="631">
      <c r="D631" s="26"/>
      <c r="G631" s="26"/>
      <c r="J631" s="26"/>
    </row>
    <row r="632">
      <c r="D632" s="26"/>
      <c r="G632" s="26"/>
      <c r="J632" s="26"/>
    </row>
    <row r="633">
      <c r="D633" s="26"/>
      <c r="G633" s="26"/>
      <c r="J633" s="26"/>
    </row>
    <row r="634">
      <c r="D634" s="26"/>
      <c r="G634" s="26"/>
      <c r="J634" s="26"/>
    </row>
    <row r="635">
      <c r="D635" s="26"/>
      <c r="G635" s="26"/>
      <c r="J635" s="26"/>
    </row>
    <row r="636">
      <c r="D636" s="26"/>
      <c r="G636" s="26"/>
      <c r="J636" s="26"/>
    </row>
    <row r="637">
      <c r="D637" s="26"/>
      <c r="G637" s="26"/>
      <c r="J637" s="26"/>
    </row>
    <row r="638">
      <c r="D638" s="26"/>
      <c r="G638" s="26"/>
      <c r="J638" s="26"/>
    </row>
    <row r="639">
      <c r="D639" s="26"/>
      <c r="G639" s="26"/>
      <c r="J639" s="26"/>
    </row>
    <row r="640">
      <c r="D640" s="26"/>
      <c r="G640" s="26"/>
      <c r="J640" s="26"/>
    </row>
    <row r="641">
      <c r="D641" s="26"/>
      <c r="G641" s="26"/>
      <c r="J641" s="26"/>
    </row>
    <row r="642">
      <c r="D642" s="26"/>
      <c r="G642" s="26"/>
      <c r="J642" s="26"/>
    </row>
    <row r="643">
      <c r="D643" s="26"/>
      <c r="G643" s="26"/>
      <c r="J643" s="26"/>
    </row>
    <row r="644">
      <c r="D644" s="26"/>
      <c r="G644" s="26"/>
      <c r="J644" s="26"/>
    </row>
    <row r="645">
      <c r="D645" s="26"/>
      <c r="G645" s="26"/>
      <c r="J645" s="26"/>
    </row>
    <row r="646">
      <c r="D646" s="26"/>
      <c r="G646" s="26"/>
      <c r="J646" s="26"/>
    </row>
    <row r="647">
      <c r="D647" s="26"/>
      <c r="G647" s="26"/>
      <c r="J647" s="26"/>
    </row>
    <row r="648">
      <c r="D648" s="26"/>
      <c r="G648" s="26"/>
      <c r="J648" s="26"/>
    </row>
    <row r="649">
      <c r="D649" s="26"/>
      <c r="G649" s="26"/>
      <c r="J649" s="26"/>
    </row>
    <row r="650">
      <c r="D650" s="26"/>
      <c r="G650" s="26"/>
      <c r="J650" s="26"/>
    </row>
    <row r="651">
      <c r="D651" s="26"/>
      <c r="G651" s="26"/>
      <c r="J651" s="26"/>
    </row>
    <row r="652">
      <c r="D652" s="26"/>
      <c r="G652" s="26"/>
      <c r="J652" s="26"/>
    </row>
    <row r="653">
      <c r="D653" s="26"/>
      <c r="G653" s="26"/>
      <c r="J653" s="26"/>
    </row>
    <row r="654">
      <c r="D654" s="26"/>
      <c r="G654" s="26"/>
      <c r="J654" s="26"/>
    </row>
    <row r="655">
      <c r="D655" s="26"/>
      <c r="G655" s="26"/>
      <c r="J655" s="26"/>
    </row>
    <row r="656">
      <c r="D656" s="26"/>
      <c r="G656" s="26"/>
      <c r="J656" s="26"/>
    </row>
    <row r="657">
      <c r="D657" s="26"/>
      <c r="G657" s="26"/>
      <c r="J657" s="26"/>
    </row>
    <row r="658">
      <c r="D658" s="26"/>
      <c r="G658" s="26"/>
      <c r="J658" s="26"/>
    </row>
    <row r="659">
      <c r="D659" s="26"/>
      <c r="G659" s="26"/>
      <c r="J659" s="26"/>
    </row>
    <row r="660">
      <c r="D660" s="26"/>
      <c r="G660" s="26"/>
      <c r="J660" s="26"/>
    </row>
    <row r="661">
      <c r="D661" s="26"/>
      <c r="G661" s="26"/>
      <c r="J661" s="26"/>
    </row>
    <row r="662">
      <c r="D662" s="26"/>
      <c r="G662" s="26"/>
      <c r="J662" s="26"/>
    </row>
    <row r="663">
      <c r="D663" s="26"/>
      <c r="G663" s="26"/>
      <c r="J663" s="26"/>
    </row>
    <row r="664">
      <c r="D664" s="26"/>
      <c r="G664" s="26"/>
      <c r="J664" s="26"/>
    </row>
    <row r="665">
      <c r="D665" s="26"/>
      <c r="G665" s="26"/>
      <c r="J665" s="26"/>
    </row>
    <row r="666">
      <c r="D666" s="26"/>
      <c r="G666" s="26"/>
      <c r="J666" s="26"/>
    </row>
    <row r="667">
      <c r="D667" s="26"/>
      <c r="G667" s="26"/>
      <c r="J667" s="26"/>
    </row>
    <row r="668">
      <c r="D668" s="26"/>
      <c r="G668" s="26"/>
      <c r="J668" s="26"/>
    </row>
    <row r="669">
      <c r="D669" s="26"/>
      <c r="G669" s="26"/>
      <c r="J669" s="26"/>
    </row>
    <row r="670">
      <c r="D670" s="26"/>
      <c r="G670" s="26"/>
      <c r="J670" s="26"/>
    </row>
    <row r="671">
      <c r="D671" s="26"/>
      <c r="G671" s="26"/>
      <c r="J671" s="26"/>
    </row>
    <row r="672">
      <c r="D672" s="26"/>
      <c r="G672" s="26"/>
      <c r="J672" s="26"/>
    </row>
    <row r="673">
      <c r="D673" s="26"/>
      <c r="G673" s="26"/>
      <c r="J673" s="26"/>
    </row>
    <row r="674">
      <c r="D674" s="26"/>
      <c r="G674" s="26"/>
      <c r="J674" s="26"/>
    </row>
    <row r="675">
      <c r="D675" s="26"/>
      <c r="G675" s="26"/>
      <c r="J675" s="26"/>
    </row>
    <row r="676">
      <c r="D676" s="26"/>
      <c r="G676" s="26"/>
      <c r="J676" s="26"/>
    </row>
    <row r="677">
      <c r="D677" s="26"/>
      <c r="G677" s="26"/>
      <c r="J677" s="26"/>
    </row>
    <row r="678">
      <c r="D678" s="26"/>
      <c r="G678" s="26"/>
      <c r="J678" s="26"/>
    </row>
    <row r="679">
      <c r="D679" s="26"/>
      <c r="G679" s="26"/>
      <c r="J679" s="26"/>
    </row>
    <row r="680">
      <c r="D680" s="26"/>
      <c r="G680" s="26"/>
      <c r="J680" s="26"/>
    </row>
    <row r="681">
      <c r="D681" s="26"/>
      <c r="G681" s="26"/>
      <c r="J681" s="26"/>
    </row>
    <row r="682">
      <c r="D682" s="26"/>
      <c r="G682" s="26"/>
      <c r="J682" s="26"/>
    </row>
    <row r="683">
      <c r="D683" s="26"/>
      <c r="G683" s="26"/>
      <c r="J683" s="26"/>
    </row>
    <row r="684">
      <c r="D684" s="26"/>
      <c r="G684" s="26"/>
      <c r="J684" s="26"/>
    </row>
    <row r="685">
      <c r="D685" s="26"/>
      <c r="G685" s="26"/>
      <c r="J685" s="26"/>
    </row>
    <row r="686">
      <c r="D686" s="26"/>
      <c r="G686" s="26"/>
      <c r="J686" s="26"/>
    </row>
    <row r="687">
      <c r="D687" s="26"/>
      <c r="G687" s="26"/>
      <c r="J687" s="26"/>
    </row>
    <row r="688">
      <c r="D688" s="26"/>
      <c r="G688" s="26"/>
      <c r="J688" s="26"/>
    </row>
    <row r="689">
      <c r="D689" s="26"/>
      <c r="G689" s="26"/>
      <c r="J689" s="26"/>
    </row>
    <row r="690">
      <c r="D690" s="26"/>
      <c r="G690" s="26"/>
      <c r="J690" s="26"/>
    </row>
    <row r="691">
      <c r="D691" s="26"/>
      <c r="G691" s="26"/>
      <c r="J691" s="26"/>
    </row>
    <row r="692">
      <c r="D692" s="26"/>
      <c r="G692" s="26"/>
      <c r="J692" s="26"/>
    </row>
    <row r="693">
      <c r="D693" s="26"/>
      <c r="G693" s="26"/>
      <c r="J693" s="26"/>
    </row>
    <row r="694">
      <c r="D694" s="26"/>
      <c r="G694" s="26"/>
      <c r="J694" s="26"/>
    </row>
    <row r="695">
      <c r="D695" s="26"/>
      <c r="G695" s="26"/>
      <c r="J695" s="26"/>
    </row>
    <row r="696">
      <c r="D696" s="26"/>
      <c r="G696" s="26"/>
      <c r="J696" s="26"/>
    </row>
    <row r="697">
      <c r="D697" s="26"/>
      <c r="G697" s="26"/>
      <c r="J697" s="26"/>
    </row>
    <row r="698">
      <c r="D698" s="26"/>
      <c r="G698" s="26"/>
      <c r="J698" s="26"/>
    </row>
    <row r="699">
      <c r="D699" s="26"/>
      <c r="G699" s="26"/>
      <c r="J699" s="26"/>
    </row>
    <row r="700">
      <c r="D700" s="26"/>
      <c r="G700" s="26"/>
      <c r="J700" s="26"/>
    </row>
    <row r="701">
      <c r="D701" s="26"/>
      <c r="G701" s="26"/>
      <c r="J701" s="26"/>
    </row>
    <row r="702">
      <c r="D702" s="26"/>
      <c r="G702" s="26"/>
      <c r="J702" s="26"/>
    </row>
    <row r="703">
      <c r="D703" s="26"/>
      <c r="G703" s="26"/>
      <c r="J703" s="26"/>
    </row>
    <row r="704">
      <c r="D704" s="26"/>
      <c r="G704" s="26"/>
      <c r="J704" s="26"/>
    </row>
    <row r="705">
      <c r="D705" s="26"/>
      <c r="G705" s="26"/>
      <c r="J705" s="26"/>
    </row>
    <row r="706">
      <c r="D706" s="26"/>
      <c r="G706" s="26"/>
      <c r="J706" s="26"/>
    </row>
    <row r="707">
      <c r="D707" s="26"/>
      <c r="G707" s="26"/>
      <c r="J707" s="26"/>
    </row>
    <row r="708">
      <c r="D708" s="26"/>
      <c r="G708" s="26"/>
      <c r="J708" s="26"/>
    </row>
    <row r="709">
      <c r="D709" s="26"/>
      <c r="G709" s="26"/>
      <c r="J709" s="26"/>
    </row>
    <row r="710">
      <c r="D710" s="26"/>
      <c r="G710" s="26"/>
      <c r="J710" s="26"/>
    </row>
    <row r="711">
      <c r="D711" s="26"/>
      <c r="G711" s="26"/>
      <c r="J711" s="26"/>
    </row>
    <row r="712">
      <c r="D712" s="26"/>
      <c r="G712" s="26"/>
      <c r="J712" s="26"/>
    </row>
    <row r="713">
      <c r="D713" s="26"/>
      <c r="G713" s="26"/>
      <c r="J713" s="26"/>
    </row>
    <row r="714">
      <c r="D714" s="26"/>
      <c r="G714" s="26"/>
      <c r="J714" s="26"/>
    </row>
    <row r="715">
      <c r="D715" s="26"/>
      <c r="G715" s="26"/>
      <c r="J715" s="26"/>
    </row>
    <row r="716">
      <c r="D716" s="26"/>
      <c r="G716" s="26"/>
      <c r="J716" s="26"/>
    </row>
    <row r="717">
      <c r="D717" s="26"/>
      <c r="G717" s="26"/>
      <c r="J717" s="26"/>
    </row>
    <row r="718">
      <c r="D718" s="26"/>
      <c r="G718" s="26"/>
      <c r="J718" s="26"/>
    </row>
    <row r="719">
      <c r="D719" s="26"/>
      <c r="G719" s="26"/>
      <c r="J719" s="26"/>
    </row>
    <row r="720">
      <c r="D720" s="26"/>
      <c r="G720" s="26"/>
      <c r="J720" s="26"/>
    </row>
    <row r="721">
      <c r="D721" s="26"/>
      <c r="G721" s="26"/>
      <c r="J721" s="26"/>
    </row>
    <row r="722">
      <c r="D722" s="26"/>
      <c r="G722" s="26"/>
      <c r="J722" s="26"/>
    </row>
    <row r="723">
      <c r="D723" s="26"/>
      <c r="G723" s="26"/>
      <c r="J723" s="26"/>
    </row>
    <row r="724">
      <c r="D724" s="26"/>
      <c r="G724" s="26"/>
      <c r="J724" s="26"/>
    </row>
    <row r="725">
      <c r="D725" s="26"/>
      <c r="G725" s="26"/>
      <c r="J725" s="26"/>
    </row>
    <row r="726">
      <c r="D726" s="26"/>
      <c r="G726" s="26"/>
      <c r="J726" s="26"/>
    </row>
    <row r="727">
      <c r="D727" s="26"/>
      <c r="G727" s="26"/>
      <c r="J727" s="26"/>
    </row>
    <row r="728">
      <c r="D728" s="26"/>
      <c r="G728" s="26"/>
      <c r="J728" s="26"/>
    </row>
    <row r="729">
      <c r="D729" s="26"/>
      <c r="G729" s="26"/>
      <c r="J729" s="26"/>
    </row>
    <row r="730">
      <c r="D730" s="26"/>
      <c r="G730" s="26"/>
      <c r="J730" s="26"/>
    </row>
    <row r="731">
      <c r="D731" s="26"/>
      <c r="G731" s="26"/>
      <c r="J731" s="26"/>
    </row>
    <row r="732">
      <c r="D732" s="26"/>
      <c r="G732" s="26"/>
      <c r="J732" s="26"/>
    </row>
    <row r="733">
      <c r="D733" s="26"/>
      <c r="G733" s="26"/>
      <c r="J733" s="26"/>
    </row>
    <row r="734">
      <c r="D734" s="26"/>
      <c r="G734" s="26"/>
      <c r="J734" s="26"/>
    </row>
    <row r="735">
      <c r="D735" s="26"/>
      <c r="G735" s="26"/>
      <c r="J735" s="26"/>
    </row>
    <row r="736">
      <c r="D736" s="26"/>
      <c r="G736" s="26"/>
      <c r="J736" s="26"/>
    </row>
    <row r="737">
      <c r="D737" s="26"/>
      <c r="G737" s="26"/>
      <c r="J737" s="26"/>
    </row>
    <row r="738">
      <c r="D738" s="26"/>
      <c r="G738" s="26"/>
      <c r="J738" s="26"/>
    </row>
    <row r="739">
      <c r="D739" s="26"/>
      <c r="G739" s="26"/>
      <c r="J739" s="26"/>
    </row>
    <row r="740">
      <c r="D740" s="26"/>
      <c r="G740" s="26"/>
      <c r="J740" s="26"/>
    </row>
    <row r="741">
      <c r="D741" s="26"/>
      <c r="G741" s="26"/>
      <c r="J741" s="26"/>
    </row>
    <row r="742">
      <c r="D742" s="26"/>
      <c r="G742" s="26"/>
      <c r="J742" s="26"/>
    </row>
    <row r="743">
      <c r="D743" s="26"/>
      <c r="G743" s="26"/>
      <c r="J743" s="26"/>
    </row>
    <row r="744">
      <c r="D744" s="26"/>
      <c r="G744" s="26"/>
      <c r="J744" s="26"/>
    </row>
    <row r="745">
      <c r="D745" s="26"/>
      <c r="G745" s="26"/>
      <c r="J745" s="26"/>
    </row>
    <row r="746">
      <c r="D746" s="26"/>
      <c r="G746" s="26"/>
      <c r="J746" s="26"/>
    </row>
    <row r="747">
      <c r="D747" s="26"/>
      <c r="G747" s="26"/>
      <c r="J747" s="26"/>
    </row>
    <row r="748">
      <c r="D748" s="26"/>
      <c r="G748" s="26"/>
      <c r="J748" s="26"/>
    </row>
    <row r="749">
      <c r="D749" s="26"/>
      <c r="G749" s="26"/>
      <c r="J749" s="26"/>
    </row>
    <row r="750">
      <c r="D750" s="26"/>
      <c r="G750" s="26"/>
      <c r="J750" s="26"/>
    </row>
    <row r="751">
      <c r="D751" s="26"/>
      <c r="G751" s="26"/>
      <c r="J751" s="26"/>
    </row>
    <row r="752">
      <c r="D752" s="26"/>
      <c r="G752" s="26"/>
      <c r="J752" s="26"/>
    </row>
    <row r="753">
      <c r="D753" s="26"/>
      <c r="G753" s="26"/>
      <c r="J753" s="26"/>
    </row>
    <row r="754">
      <c r="D754" s="26"/>
      <c r="G754" s="26"/>
      <c r="J754" s="26"/>
    </row>
    <row r="755">
      <c r="D755" s="26"/>
      <c r="G755" s="26"/>
      <c r="J755" s="26"/>
    </row>
    <row r="756">
      <c r="D756" s="26"/>
      <c r="G756" s="26"/>
      <c r="J756" s="26"/>
    </row>
    <row r="757">
      <c r="D757" s="26"/>
      <c r="G757" s="26"/>
      <c r="J757" s="26"/>
    </row>
    <row r="758">
      <c r="D758" s="26"/>
      <c r="G758" s="26"/>
      <c r="J758" s="26"/>
    </row>
    <row r="759">
      <c r="D759" s="26"/>
      <c r="G759" s="26"/>
      <c r="J759" s="26"/>
    </row>
    <row r="760">
      <c r="D760" s="26"/>
      <c r="G760" s="26"/>
      <c r="J760" s="26"/>
    </row>
    <row r="761">
      <c r="D761" s="26"/>
      <c r="G761" s="26"/>
      <c r="J761" s="26"/>
    </row>
    <row r="762">
      <c r="D762" s="26"/>
      <c r="G762" s="26"/>
      <c r="J762" s="26"/>
    </row>
    <row r="763">
      <c r="D763" s="26"/>
      <c r="G763" s="26"/>
      <c r="J763" s="26"/>
    </row>
    <row r="764">
      <c r="D764" s="26"/>
      <c r="G764" s="26"/>
      <c r="J764" s="26"/>
    </row>
    <row r="765">
      <c r="D765" s="26"/>
      <c r="G765" s="26"/>
      <c r="J765" s="26"/>
    </row>
    <row r="766">
      <c r="D766" s="26"/>
      <c r="G766" s="26"/>
      <c r="J766" s="26"/>
    </row>
    <row r="767">
      <c r="D767" s="26"/>
      <c r="G767" s="26"/>
      <c r="J767" s="26"/>
    </row>
    <row r="768">
      <c r="D768" s="26"/>
      <c r="G768" s="26"/>
      <c r="J768" s="26"/>
    </row>
    <row r="769">
      <c r="D769" s="26"/>
      <c r="G769" s="26"/>
      <c r="J769" s="26"/>
    </row>
    <row r="770">
      <c r="D770" s="26"/>
      <c r="G770" s="26"/>
      <c r="J770" s="26"/>
    </row>
    <row r="771">
      <c r="D771" s="26"/>
      <c r="G771" s="26"/>
      <c r="J771" s="26"/>
    </row>
    <row r="772">
      <c r="D772" s="26"/>
      <c r="G772" s="26"/>
      <c r="J772" s="26"/>
    </row>
    <row r="773">
      <c r="D773" s="26"/>
      <c r="G773" s="26"/>
      <c r="J773" s="26"/>
    </row>
    <row r="774">
      <c r="D774" s="26"/>
      <c r="G774" s="26"/>
      <c r="J774" s="26"/>
    </row>
    <row r="775">
      <c r="D775" s="26"/>
      <c r="G775" s="26"/>
      <c r="J775" s="26"/>
    </row>
    <row r="776">
      <c r="D776" s="26"/>
      <c r="G776" s="26"/>
      <c r="J776" s="26"/>
    </row>
    <row r="777">
      <c r="D777" s="26"/>
      <c r="G777" s="26"/>
      <c r="J777" s="26"/>
    </row>
    <row r="778">
      <c r="D778" s="26"/>
      <c r="G778" s="26"/>
      <c r="J778" s="26"/>
    </row>
    <row r="779">
      <c r="D779" s="26"/>
      <c r="G779" s="26"/>
      <c r="J779" s="26"/>
    </row>
    <row r="780">
      <c r="D780" s="26"/>
      <c r="G780" s="26"/>
      <c r="J780" s="26"/>
    </row>
    <row r="781">
      <c r="D781" s="26"/>
      <c r="G781" s="26"/>
      <c r="J781" s="26"/>
    </row>
    <row r="782">
      <c r="D782" s="26"/>
      <c r="G782" s="26"/>
      <c r="J782" s="26"/>
    </row>
    <row r="783">
      <c r="D783" s="26"/>
      <c r="G783" s="26"/>
      <c r="J783" s="26"/>
    </row>
    <row r="784">
      <c r="D784" s="26"/>
      <c r="G784" s="26"/>
      <c r="J784" s="26"/>
    </row>
    <row r="785">
      <c r="D785" s="26"/>
      <c r="G785" s="26"/>
      <c r="J785" s="26"/>
    </row>
    <row r="786">
      <c r="D786" s="26"/>
      <c r="G786" s="26"/>
      <c r="J786" s="26"/>
    </row>
    <row r="787">
      <c r="D787" s="26"/>
      <c r="G787" s="26"/>
      <c r="J787" s="26"/>
    </row>
    <row r="788">
      <c r="D788" s="26"/>
      <c r="G788" s="26"/>
      <c r="J788" s="26"/>
    </row>
    <row r="789">
      <c r="D789" s="26"/>
      <c r="G789" s="26"/>
      <c r="J789" s="26"/>
    </row>
    <row r="790">
      <c r="D790" s="26"/>
      <c r="G790" s="26"/>
      <c r="J790" s="26"/>
    </row>
    <row r="791">
      <c r="D791" s="26"/>
      <c r="G791" s="26"/>
      <c r="J791" s="26"/>
    </row>
    <row r="792">
      <c r="D792" s="26"/>
      <c r="G792" s="26"/>
      <c r="J792" s="26"/>
    </row>
    <row r="793">
      <c r="D793" s="26"/>
      <c r="G793" s="26"/>
      <c r="J793" s="26"/>
    </row>
    <row r="794">
      <c r="D794" s="26"/>
      <c r="G794" s="26"/>
      <c r="J794" s="26"/>
    </row>
    <row r="795">
      <c r="D795" s="26"/>
      <c r="G795" s="26"/>
      <c r="J795" s="26"/>
    </row>
    <row r="796">
      <c r="D796" s="26"/>
      <c r="G796" s="26"/>
      <c r="J796" s="26"/>
    </row>
    <row r="797">
      <c r="D797" s="26"/>
      <c r="G797" s="26"/>
      <c r="J797" s="26"/>
    </row>
    <row r="798">
      <c r="D798" s="26"/>
      <c r="G798" s="26"/>
      <c r="J798" s="26"/>
    </row>
    <row r="799">
      <c r="D799" s="26"/>
      <c r="G799" s="26"/>
      <c r="J799" s="26"/>
    </row>
    <row r="800">
      <c r="D800" s="26"/>
      <c r="G800" s="26"/>
      <c r="J800" s="26"/>
    </row>
    <row r="801">
      <c r="D801" s="26"/>
      <c r="G801" s="26"/>
      <c r="J801" s="26"/>
    </row>
    <row r="802">
      <c r="D802" s="26"/>
      <c r="G802" s="26"/>
      <c r="J802" s="26"/>
    </row>
    <row r="803">
      <c r="D803" s="26"/>
      <c r="G803" s="26"/>
      <c r="J803" s="26"/>
    </row>
    <row r="804">
      <c r="D804" s="26"/>
      <c r="G804" s="26"/>
      <c r="J804" s="26"/>
    </row>
    <row r="805">
      <c r="D805" s="26"/>
      <c r="G805" s="26"/>
      <c r="J805" s="26"/>
    </row>
    <row r="806">
      <c r="D806" s="26"/>
      <c r="G806" s="26"/>
      <c r="J806" s="26"/>
    </row>
    <row r="807">
      <c r="D807" s="26"/>
      <c r="G807" s="26"/>
      <c r="J807" s="26"/>
    </row>
    <row r="808">
      <c r="D808" s="26"/>
      <c r="G808" s="26"/>
      <c r="J808" s="26"/>
    </row>
    <row r="809">
      <c r="D809" s="26"/>
      <c r="G809" s="26"/>
      <c r="J809" s="26"/>
    </row>
    <row r="810">
      <c r="D810" s="26"/>
      <c r="G810" s="26"/>
      <c r="J810" s="26"/>
    </row>
    <row r="811">
      <c r="D811" s="26"/>
      <c r="G811" s="26"/>
      <c r="J811" s="26"/>
    </row>
    <row r="812">
      <c r="D812" s="26"/>
      <c r="G812" s="26"/>
      <c r="J812" s="26"/>
    </row>
    <row r="813">
      <c r="D813" s="26"/>
      <c r="G813" s="26"/>
      <c r="J813" s="26"/>
    </row>
    <row r="814">
      <c r="D814" s="26"/>
      <c r="G814" s="26"/>
      <c r="J814" s="26"/>
    </row>
    <row r="815">
      <c r="D815" s="26"/>
      <c r="G815" s="26"/>
      <c r="J815" s="26"/>
    </row>
    <row r="816">
      <c r="D816" s="26"/>
      <c r="G816" s="26"/>
      <c r="J816" s="26"/>
    </row>
    <row r="817">
      <c r="D817" s="26"/>
      <c r="G817" s="26"/>
      <c r="J817" s="26"/>
    </row>
    <row r="818">
      <c r="D818" s="26"/>
      <c r="G818" s="26"/>
      <c r="J818" s="26"/>
    </row>
    <row r="819">
      <c r="D819" s="26"/>
      <c r="G819" s="26"/>
      <c r="J819" s="26"/>
    </row>
    <row r="820">
      <c r="D820" s="26"/>
      <c r="G820" s="26"/>
      <c r="J820" s="26"/>
    </row>
    <row r="821">
      <c r="D821" s="26"/>
      <c r="G821" s="26"/>
      <c r="J821" s="26"/>
    </row>
    <row r="822">
      <c r="D822" s="26"/>
      <c r="G822" s="26"/>
      <c r="J822" s="26"/>
    </row>
    <row r="823">
      <c r="D823" s="26"/>
      <c r="G823" s="26"/>
      <c r="J823" s="26"/>
    </row>
    <row r="824">
      <c r="D824" s="26"/>
      <c r="G824" s="26"/>
      <c r="J824" s="26"/>
    </row>
    <row r="825">
      <c r="D825" s="26"/>
      <c r="G825" s="26"/>
      <c r="J825" s="26"/>
    </row>
    <row r="826">
      <c r="D826" s="26"/>
      <c r="G826" s="26"/>
      <c r="J826" s="26"/>
    </row>
    <row r="827">
      <c r="D827" s="26"/>
      <c r="G827" s="26"/>
      <c r="J827" s="26"/>
    </row>
    <row r="828">
      <c r="D828" s="26"/>
      <c r="G828" s="26"/>
      <c r="J828" s="26"/>
    </row>
    <row r="829">
      <c r="D829" s="26"/>
      <c r="G829" s="26"/>
      <c r="J829" s="26"/>
    </row>
    <row r="830">
      <c r="D830" s="26"/>
      <c r="G830" s="26"/>
      <c r="J830" s="26"/>
    </row>
    <row r="831">
      <c r="D831" s="26"/>
      <c r="G831" s="26"/>
      <c r="J831" s="26"/>
    </row>
    <row r="832">
      <c r="D832" s="26"/>
      <c r="G832" s="26"/>
      <c r="J832" s="26"/>
    </row>
    <row r="833">
      <c r="D833" s="26"/>
      <c r="G833" s="26"/>
      <c r="J833" s="26"/>
    </row>
    <row r="834">
      <c r="D834" s="26"/>
      <c r="G834" s="26"/>
      <c r="J834" s="26"/>
    </row>
    <row r="835">
      <c r="D835" s="26"/>
      <c r="G835" s="26"/>
      <c r="J835" s="26"/>
    </row>
    <row r="836">
      <c r="D836" s="26"/>
      <c r="G836" s="26"/>
      <c r="J836" s="26"/>
    </row>
    <row r="837">
      <c r="D837" s="26"/>
      <c r="G837" s="26"/>
      <c r="J837" s="26"/>
    </row>
    <row r="838">
      <c r="D838" s="26"/>
      <c r="G838" s="26"/>
      <c r="J838" s="26"/>
    </row>
    <row r="839">
      <c r="D839" s="26"/>
      <c r="G839" s="26"/>
      <c r="J839" s="26"/>
    </row>
    <row r="840">
      <c r="D840" s="26"/>
      <c r="G840" s="26"/>
      <c r="J840" s="26"/>
    </row>
    <row r="841">
      <c r="D841" s="26"/>
      <c r="G841" s="26"/>
      <c r="J841" s="26"/>
    </row>
    <row r="842">
      <c r="D842" s="26"/>
      <c r="G842" s="26"/>
      <c r="J842" s="26"/>
    </row>
    <row r="843">
      <c r="D843" s="26"/>
      <c r="G843" s="26"/>
      <c r="J843" s="26"/>
    </row>
    <row r="844">
      <c r="D844" s="26"/>
      <c r="G844" s="26"/>
      <c r="J844" s="26"/>
    </row>
    <row r="845">
      <c r="D845" s="26"/>
      <c r="G845" s="26"/>
      <c r="J845" s="26"/>
    </row>
    <row r="846">
      <c r="D846" s="26"/>
      <c r="G846" s="26"/>
      <c r="J846" s="26"/>
    </row>
    <row r="847">
      <c r="D847" s="26"/>
      <c r="G847" s="26"/>
      <c r="J847" s="26"/>
    </row>
    <row r="848">
      <c r="D848" s="26"/>
      <c r="G848" s="26"/>
      <c r="J848" s="26"/>
    </row>
    <row r="849">
      <c r="D849" s="26"/>
      <c r="G849" s="26"/>
      <c r="J849" s="26"/>
    </row>
    <row r="850">
      <c r="D850" s="26"/>
      <c r="G850" s="26"/>
      <c r="J850" s="26"/>
    </row>
    <row r="851">
      <c r="D851" s="26"/>
      <c r="G851" s="26"/>
      <c r="J851" s="26"/>
    </row>
    <row r="852">
      <c r="D852" s="26"/>
      <c r="G852" s="26"/>
      <c r="J852" s="26"/>
    </row>
    <row r="853">
      <c r="D853" s="26"/>
      <c r="G853" s="26"/>
      <c r="J853" s="26"/>
    </row>
    <row r="854">
      <c r="D854" s="26"/>
      <c r="G854" s="26"/>
      <c r="J854" s="26"/>
    </row>
    <row r="855">
      <c r="D855" s="26"/>
      <c r="G855" s="26"/>
      <c r="J855" s="26"/>
    </row>
    <row r="856">
      <c r="D856" s="26"/>
      <c r="G856" s="26"/>
      <c r="J856" s="26"/>
    </row>
    <row r="857">
      <c r="D857" s="26"/>
      <c r="G857" s="26"/>
      <c r="J857" s="26"/>
    </row>
    <row r="858">
      <c r="D858" s="26"/>
      <c r="G858" s="26"/>
      <c r="J858" s="26"/>
    </row>
    <row r="859">
      <c r="D859" s="26"/>
      <c r="G859" s="26"/>
      <c r="J859" s="26"/>
    </row>
    <row r="860">
      <c r="D860" s="26"/>
      <c r="G860" s="26"/>
      <c r="J860" s="26"/>
    </row>
    <row r="861">
      <c r="D861" s="26"/>
      <c r="G861" s="26"/>
      <c r="J861" s="26"/>
    </row>
    <row r="862">
      <c r="D862" s="26"/>
      <c r="G862" s="26"/>
      <c r="J862" s="26"/>
    </row>
    <row r="863">
      <c r="D863" s="26"/>
      <c r="G863" s="26"/>
      <c r="J863" s="26"/>
    </row>
    <row r="864">
      <c r="D864" s="26"/>
      <c r="G864" s="26"/>
      <c r="J864" s="26"/>
    </row>
    <row r="865">
      <c r="D865" s="26"/>
      <c r="G865" s="26"/>
      <c r="J865" s="26"/>
    </row>
    <row r="866">
      <c r="D866" s="26"/>
      <c r="G866" s="26"/>
      <c r="J866" s="26"/>
    </row>
    <row r="867">
      <c r="D867" s="26"/>
      <c r="G867" s="26"/>
      <c r="J867" s="26"/>
    </row>
    <row r="868">
      <c r="D868" s="26"/>
      <c r="G868" s="26"/>
      <c r="J868" s="26"/>
    </row>
    <row r="869">
      <c r="D869" s="26"/>
      <c r="G869" s="26"/>
      <c r="J869" s="26"/>
    </row>
    <row r="870">
      <c r="D870" s="26"/>
      <c r="G870" s="26"/>
      <c r="J870" s="26"/>
    </row>
    <row r="871">
      <c r="D871" s="26"/>
      <c r="G871" s="26"/>
      <c r="J871" s="26"/>
    </row>
    <row r="872">
      <c r="D872" s="26"/>
      <c r="G872" s="26"/>
      <c r="J872" s="26"/>
    </row>
    <row r="873">
      <c r="D873" s="26"/>
      <c r="G873" s="26"/>
      <c r="J873" s="26"/>
    </row>
    <row r="874">
      <c r="D874" s="26"/>
      <c r="G874" s="26"/>
      <c r="J874" s="26"/>
    </row>
    <row r="875">
      <c r="D875" s="26"/>
      <c r="G875" s="26"/>
      <c r="J875" s="26"/>
    </row>
    <row r="876">
      <c r="D876" s="26"/>
      <c r="G876" s="26"/>
      <c r="J876" s="26"/>
    </row>
    <row r="877">
      <c r="D877" s="26"/>
      <c r="G877" s="26"/>
      <c r="J877" s="26"/>
    </row>
    <row r="878">
      <c r="D878" s="26"/>
      <c r="G878" s="26"/>
      <c r="J878" s="26"/>
    </row>
    <row r="879">
      <c r="D879" s="26"/>
      <c r="G879" s="26"/>
      <c r="J879" s="26"/>
    </row>
    <row r="880">
      <c r="D880" s="26"/>
      <c r="G880" s="26"/>
      <c r="J880" s="26"/>
    </row>
    <row r="881">
      <c r="D881" s="26"/>
      <c r="G881" s="26"/>
      <c r="J881" s="26"/>
    </row>
    <row r="882">
      <c r="D882" s="26"/>
      <c r="G882" s="26"/>
      <c r="J882" s="26"/>
    </row>
    <row r="883">
      <c r="D883" s="26"/>
      <c r="G883" s="26"/>
      <c r="J883" s="26"/>
    </row>
    <row r="884">
      <c r="D884" s="26"/>
      <c r="G884" s="26"/>
      <c r="J884" s="26"/>
    </row>
    <row r="885">
      <c r="D885" s="26"/>
      <c r="G885" s="26"/>
      <c r="J885" s="26"/>
    </row>
    <row r="886">
      <c r="D886" s="26"/>
      <c r="G886" s="26"/>
      <c r="J886" s="26"/>
    </row>
    <row r="887">
      <c r="D887" s="26"/>
      <c r="G887" s="26"/>
      <c r="J887" s="26"/>
    </row>
    <row r="888">
      <c r="D888" s="26"/>
      <c r="G888" s="26"/>
      <c r="J888" s="26"/>
    </row>
    <row r="889">
      <c r="D889" s="26"/>
      <c r="G889" s="26"/>
      <c r="J889" s="26"/>
    </row>
    <row r="890">
      <c r="D890" s="26"/>
      <c r="G890" s="26"/>
      <c r="J890" s="26"/>
    </row>
    <row r="891">
      <c r="D891" s="26"/>
      <c r="G891" s="26"/>
      <c r="J891" s="26"/>
    </row>
    <row r="892">
      <c r="D892" s="26"/>
      <c r="G892" s="26"/>
      <c r="J892" s="26"/>
    </row>
    <row r="893">
      <c r="D893" s="26"/>
      <c r="G893" s="26"/>
      <c r="J893" s="26"/>
    </row>
    <row r="894">
      <c r="D894" s="26"/>
      <c r="G894" s="26"/>
      <c r="J894" s="26"/>
    </row>
    <row r="895">
      <c r="D895" s="26"/>
      <c r="G895" s="26"/>
      <c r="J895" s="26"/>
    </row>
    <row r="896">
      <c r="D896" s="26"/>
      <c r="G896" s="26"/>
      <c r="J896" s="26"/>
    </row>
    <row r="897">
      <c r="D897" s="26"/>
      <c r="G897" s="26"/>
      <c r="J897" s="26"/>
    </row>
    <row r="898">
      <c r="D898" s="26"/>
      <c r="G898" s="26"/>
      <c r="J898" s="26"/>
    </row>
    <row r="899">
      <c r="D899" s="26"/>
      <c r="G899" s="26"/>
      <c r="J899" s="26"/>
    </row>
    <row r="900">
      <c r="D900" s="26"/>
      <c r="G900" s="26"/>
      <c r="J900" s="26"/>
    </row>
    <row r="901">
      <c r="D901" s="26"/>
      <c r="G901" s="26"/>
      <c r="J901" s="26"/>
    </row>
    <row r="902">
      <c r="D902" s="26"/>
      <c r="G902" s="26"/>
      <c r="J902" s="26"/>
    </row>
    <row r="903">
      <c r="D903" s="26"/>
      <c r="G903" s="26"/>
      <c r="J903" s="26"/>
    </row>
    <row r="904">
      <c r="D904" s="26"/>
      <c r="G904" s="26"/>
      <c r="J904" s="26"/>
    </row>
    <row r="905">
      <c r="D905" s="26"/>
      <c r="G905" s="26"/>
      <c r="J905" s="26"/>
    </row>
    <row r="906">
      <c r="D906" s="26"/>
      <c r="G906" s="26"/>
      <c r="J906" s="26"/>
    </row>
    <row r="907">
      <c r="D907" s="26"/>
      <c r="G907" s="26"/>
      <c r="J907" s="26"/>
    </row>
    <row r="908">
      <c r="D908" s="26"/>
      <c r="G908" s="26"/>
      <c r="J908" s="26"/>
    </row>
    <row r="909">
      <c r="D909" s="26"/>
      <c r="G909" s="26"/>
      <c r="J909" s="26"/>
    </row>
    <row r="910">
      <c r="D910" s="26"/>
      <c r="G910" s="26"/>
      <c r="J910" s="26"/>
    </row>
    <row r="911">
      <c r="D911" s="26"/>
      <c r="G911" s="26"/>
      <c r="J911" s="26"/>
    </row>
    <row r="912">
      <c r="D912" s="26"/>
      <c r="G912" s="26"/>
      <c r="J912" s="26"/>
    </row>
    <row r="913">
      <c r="D913" s="26"/>
      <c r="G913" s="26"/>
      <c r="J913" s="26"/>
    </row>
    <row r="914">
      <c r="D914" s="26"/>
      <c r="G914" s="26"/>
      <c r="J914" s="26"/>
    </row>
    <row r="915">
      <c r="D915" s="26"/>
      <c r="G915" s="26"/>
      <c r="J915" s="26"/>
    </row>
    <row r="916">
      <c r="D916" s="26"/>
      <c r="G916" s="26"/>
      <c r="J916" s="26"/>
    </row>
    <row r="917">
      <c r="D917" s="26"/>
      <c r="G917" s="26"/>
      <c r="J917" s="26"/>
    </row>
    <row r="918">
      <c r="D918" s="26"/>
      <c r="G918" s="26"/>
      <c r="J918" s="26"/>
    </row>
    <row r="919">
      <c r="D919" s="26"/>
      <c r="G919" s="26"/>
      <c r="J919" s="26"/>
    </row>
    <row r="920">
      <c r="D920" s="26"/>
      <c r="G920" s="26"/>
      <c r="J920" s="26"/>
    </row>
    <row r="921">
      <c r="D921" s="26"/>
      <c r="G921" s="26"/>
      <c r="J921" s="26"/>
    </row>
    <row r="922">
      <c r="D922" s="26"/>
      <c r="G922" s="26"/>
      <c r="J922" s="26"/>
    </row>
    <row r="923">
      <c r="D923" s="26"/>
      <c r="G923" s="26"/>
      <c r="J923" s="26"/>
    </row>
    <row r="924">
      <c r="D924" s="26"/>
      <c r="G924" s="26"/>
      <c r="J924" s="26"/>
    </row>
    <row r="925">
      <c r="D925" s="26"/>
      <c r="G925" s="26"/>
      <c r="J925" s="26"/>
    </row>
    <row r="926">
      <c r="D926" s="26"/>
      <c r="G926" s="26"/>
      <c r="J926" s="26"/>
    </row>
    <row r="927">
      <c r="D927" s="26"/>
      <c r="G927" s="26"/>
      <c r="J927" s="26"/>
    </row>
    <row r="928">
      <c r="D928" s="26"/>
      <c r="G928" s="26"/>
      <c r="J928" s="26"/>
    </row>
    <row r="929">
      <c r="D929" s="26"/>
      <c r="G929" s="26"/>
      <c r="J929" s="26"/>
    </row>
    <row r="930">
      <c r="D930" s="26"/>
      <c r="G930" s="26"/>
      <c r="J930" s="26"/>
    </row>
    <row r="931">
      <c r="D931" s="26"/>
      <c r="G931" s="26"/>
      <c r="J931" s="26"/>
    </row>
    <row r="932">
      <c r="D932" s="26"/>
      <c r="G932" s="26"/>
      <c r="J932" s="26"/>
    </row>
    <row r="933">
      <c r="D933" s="26"/>
      <c r="G933" s="26"/>
      <c r="J933" s="26"/>
    </row>
    <row r="934">
      <c r="D934" s="26"/>
      <c r="G934" s="26"/>
      <c r="J934" s="26"/>
    </row>
    <row r="935">
      <c r="D935" s="26"/>
      <c r="G935" s="26"/>
      <c r="J935" s="26"/>
    </row>
    <row r="936">
      <c r="D936" s="26"/>
      <c r="G936" s="26"/>
      <c r="J936" s="26"/>
    </row>
    <row r="937">
      <c r="D937" s="26"/>
      <c r="G937" s="26"/>
      <c r="J937" s="26"/>
    </row>
    <row r="938">
      <c r="D938" s="26"/>
      <c r="G938" s="26"/>
      <c r="J938" s="26"/>
    </row>
    <row r="939">
      <c r="D939" s="26"/>
      <c r="G939" s="26"/>
      <c r="J939" s="26"/>
    </row>
    <row r="940">
      <c r="D940" s="26"/>
      <c r="G940" s="26"/>
      <c r="J940" s="26"/>
    </row>
    <row r="941">
      <c r="D941" s="26"/>
      <c r="G941" s="26"/>
      <c r="J941" s="26"/>
    </row>
    <row r="942">
      <c r="D942" s="26"/>
      <c r="G942" s="26"/>
      <c r="J942" s="26"/>
    </row>
    <row r="943">
      <c r="D943" s="26"/>
      <c r="G943" s="26"/>
      <c r="J943" s="26"/>
    </row>
    <row r="944">
      <c r="D944" s="26"/>
      <c r="G944" s="26"/>
      <c r="J944" s="26"/>
    </row>
    <row r="945">
      <c r="D945" s="26"/>
      <c r="G945" s="26"/>
      <c r="J945" s="26"/>
    </row>
    <row r="946">
      <c r="D946" s="26"/>
      <c r="G946" s="26"/>
      <c r="J946" s="26"/>
    </row>
    <row r="947">
      <c r="D947" s="26"/>
      <c r="G947" s="26"/>
      <c r="J947" s="26"/>
    </row>
    <row r="948">
      <c r="D948" s="26"/>
      <c r="G948" s="26"/>
      <c r="J948" s="26"/>
    </row>
    <row r="949">
      <c r="D949" s="26"/>
      <c r="G949" s="26"/>
      <c r="J949" s="26"/>
    </row>
    <row r="950">
      <c r="D950" s="26"/>
      <c r="G950" s="26"/>
      <c r="J950" s="26"/>
    </row>
    <row r="951">
      <c r="D951" s="26"/>
      <c r="G951" s="26"/>
      <c r="J951" s="26"/>
    </row>
    <row r="952">
      <c r="D952" s="26"/>
      <c r="G952" s="26"/>
      <c r="J952" s="26"/>
    </row>
    <row r="953">
      <c r="D953" s="26"/>
      <c r="G953" s="26"/>
      <c r="J953" s="26"/>
    </row>
    <row r="954">
      <c r="D954" s="26"/>
      <c r="G954" s="26"/>
      <c r="J954" s="26"/>
    </row>
    <row r="955">
      <c r="D955" s="26"/>
      <c r="G955" s="26"/>
      <c r="J955" s="26"/>
    </row>
    <row r="956">
      <c r="D956" s="26"/>
      <c r="G956" s="26"/>
      <c r="J956" s="26"/>
    </row>
    <row r="957">
      <c r="D957" s="26"/>
      <c r="G957" s="26"/>
      <c r="J957" s="26"/>
    </row>
    <row r="958">
      <c r="D958" s="26"/>
      <c r="G958" s="26"/>
      <c r="J958" s="26"/>
    </row>
    <row r="959">
      <c r="D959" s="26"/>
      <c r="G959" s="26"/>
      <c r="J959" s="26"/>
    </row>
    <row r="960">
      <c r="D960" s="26"/>
      <c r="G960" s="26"/>
      <c r="J960" s="26"/>
    </row>
    <row r="961">
      <c r="D961" s="26"/>
      <c r="G961" s="26"/>
      <c r="J961" s="26"/>
    </row>
    <row r="962">
      <c r="D962" s="26"/>
      <c r="G962" s="26"/>
      <c r="J962" s="26"/>
    </row>
    <row r="963">
      <c r="D963" s="26"/>
      <c r="G963" s="26"/>
      <c r="J963" s="26"/>
    </row>
    <row r="964">
      <c r="D964" s="26"/>
      <c r="G964" s="26"/>
      <c r="J964" s="26"/>
    </row>
    <row r="965">
      <c r="D965" s="26"/>
      <c r="G965" s="26"/>
      <c r="J965" s="26"/>
    </row>
    <row r="966">
      <c r="D966" s="26"/>
      <c r="G966" s="26"/>
      <c r="J966" s="26"/>
    </row>
    <row r="967">
      <c r="D967" s="26"/>
      <c r="G967" s="26"/>
      <c r="J967" s="26"/>
    </row>
    <row r="968">
      <c r="D968" s="26"/>
      <c r="G968" s="26"/>
      <c r="J968" s="26"/>
    </row>
    <row r="969">
      <c r="D969" s="26"/>
      <c r="G969" s="26"/>
      <c r="J969" s="26"/>
    </row>
    <row r="970">
      <c r="D970" s="26"/>
      <c r="G970" s="26"/>
      <c r="J970" s="26"/>
    </row>
    <row r="971">
      <c r="D971" s="26"/>
      <c r="G971" s="26"/>
      <c r="J971" s="26"/>
    </row>
    <row r="972">
      <c r="D972" s="26"/>
      <c r="G972" s="26"/>
      <c r="J972" s="26"/>
    </row>
    <row r="973">
      <c r="D973" s="26"/>
      <c r="G973" s="26"/>
      <c r="J973" s="26"/>
    </row>
    <row r="974">
      <c r="D974" s="26"/>
      <c r="G974" s="26"/>
      <c r="J974" s="26"/>
    </row>
    <row r="975">
      <c r="D975" s="26"/>
      <c r="G975" s="26"/>
      <c r="J975" s="26"/>
    </row>
    <row r="976">
      <c r="D976" s="26"/>
      <c r="G976" s="26"/>
      <c r="J976" s="26"/>
    </row>
    <row r="977">
      <c r="D977" s="26"/>
      <c r="G977" s="26"/>
      <c r="J977" s="26"/>
    </row>
    <row r="978">
      <c r="D978" s="26"/>
      <c r="G978" s="26"/>
      <c r="J978" s="26"/>
    </row>
    <row r="979">
      <c r="D979" s="26"/>
      <c r="G979" s="26"/>
      <c r="J979" s="26"/>
    </row>
    <row r="980">
      <c r="D980" s="26"/>
      <c r="G980" s="26"/>
      <c r="J980" s="26"/>
    </row>
    <row r="981">
      <c r="D981" s="26"/>
      <c r="G981" s="26"/>
      <c r="J981" s="26"/>
    </row>
    <row r="982">
      <c r="D982" s="26"/>
      <c r="G982" s="26"/>
      <c r="J982" s="26"/>
    </row>
    <row r="983">
      <c r="D983" s="26"/>
      <c r="G983" s="26"/>
      <c r="J983" s="26"/>
    </row>
    <row r="984">
      <c r="D984" s="26"/>
      <c r="G984" s="26"/>
      <c r="J984" s="26"/>
    </row>
    <row r="985">
      <c r="D985" s="26"/>
      <c r="G985" s="26"/>
      <c r="J985" s="26"/>
    </row>
    <row r="986">
      <c r="D986" s="26"/>
      <c r="G986" s="26"/>
      <c r="J986" s="26"/>
    </row>
    <row r="987">
      <c r="D987" s="26"/>
      <c r="G987" s="26"/>
      <c r="J987" s="26"/>
    </row>
    <row r="988">
      <c r="D988" s="26"/>
      <c r="G988" s="26"/>
      <c r="J988" s="26"/>
    </row>
    <row r="989">
      <c r="D989" s="26"/>
      <c r="G989" s="26"/>
      <c r="J989" s="26"/>
    </row>
    <row r="990">
      <c r="D990" s="26"/>
      <c r="G990" s="26"/>
      <c r="J990" s="26"/>
    </row>
    <row r="991">
      <c r="D991" s="26"/>
      <c r="G991" s="26"/>
      <c r="J991" s="26"/>
    </row>
    <row r="992">
      <c r="D992" s="26"/>
      <c r="G992" s="26"/>
      <c r="J992" s="26"/>
    </row>
    <row r="993">
      <c r="D993" s="26"/>
      <c r="G993" s="26"/>
      <c r="J993" s="26"/>
    </row>
    <row r="994">
      <c r="D994" s="26"/>
      <c r="G994" s="26"/>
      <c r="J994" s="26"/>
    </row>
    <row r="995">
      <c r="D995" s="26"/>
      <c r="G995" s="26"/>
      <c r="J995" s="26"/>
    </row>
    <row r="996">
      <c r="D996" s="26"/>
      <c r="G996" s="26"/>
      <c r="J996" s="26"/>
    </row>
    <row r="997">
      <c r="D997" s="26"/>
      <c r="G997" s="26"/>
      <c r="J997" s="26"/>
    </row>
  </sheetData>
  <mergeCells count="3">
    <mergeCell ref="B1:C1"/>
    <mergeCell ref="E1:F1"/>
    <mergeCell ref="H1:I1"/>
  </mergeCells>
  <printOptions gridLines="1" horizontalCentered="1"/>
  <pageMargins bottom="0.17474789335543586" footer="0.0" header="0.0" left="0.25" right="0.25" top="0.14435695538057744"/>
  <pageSetup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1" width="2.88"/>
  </cols>
  <sheetData>
    <row r="1">
      <c r="A1" s="27" t="s">
        <v>91</v>
      </c>
      <c r="X1" s="28"/>
      <c r="Y1" s="28"/>
      <c r="Z1" s="28"/>
    </row>
    <row r="2">
      <c r="A2" s="28"/>
      <c r="B2" s="29" t="s">
        <v>28</v>
      </c>
      <c r="C2" s="29" t="s">
        <v>21</v>
      </c>
      <c r="D2" s="29" t="s">
        <v>25</v>
      </c>
      <c r="E2" s="29" t="s">
        <v>48</v>
      </c>
      <c r="F2" s="29" t="s">
        <v>50</v>
      </c>
      <c r="G2" s="29" t="s">
        <v>53</v>
      </c>
      <c r="H2" s="29" t="s">
        <v>56</v>
      </c>
      <c r="I2" s="29" t="s">
        <v>58</v>
      </c>
      <c r="J2" s="29" t="s">
        <v>60</v>
      </c>
      <c r="K2" s="29" t="s">
        <v>62</v>
      </c>
      <c r="L2" s="29" t="s">
        <v>37</v>
      </c>
      <c r="M2" s="29" t="s">
        <v>64</v>
      </c>
      <c r="N2" s="29" t="s">
        <v>31</v>
      </c>
      <c r="O2" s="29" t="s">
        <v>68</v>
      </c>
      <c r="P2" s="29" t="s">
        <v>70</v>
      </c>
      <c r="Q2" s="29" t="s">
        <v>71</v>
      </c>
      <c r="R2" s="29" t="s">
        <v>73</v>
      </c>
      <c r="S2" s="29" t="s">
        <v>74</v>
      </c>
      <c r="T2" s="29" t="s">
        <v>75</v>
      </c>
      <c r="U2" s="29" t="s">
        <v>77</v>
      </c>
      <c r="V2" s="28"/>
      <c r="W2" s="30" t="s">
        <v>92</v>
      </c>
      <c r="X2" s="31" t="s">
        <v>93</v>
      </c>
      <c r="Y2" s="31"/>
      <c r="Z2" s="28"/>
    </row>
    <row r="3">
      <c r="A3" s="9" t="s">
        <v>94</v>
      </c>
      <c r="B3" s="9">
        <v>324.0</v>
      </c>
      <c r="C3" s="9">
        <v>243.0</v>
      </c>
      <c r="D3" s="9">
        <v>315.0</v>
      </c>
      <c r="E3" s="9">
        <v>269.0</v>
      </c>
      <c r="F3" s="9">
        <v>431.0</v>
      </c>
      <c r="G3" s="9">
        <v>252.0</v>
      </c>
      <c r="H3" s="9">
        <v>325.0</v>
      </c>
      <c r="I3" s="9">
        <v>199.0</v>
      </c>
      <c r="J3" s="9">
        <v>344.0</v>
      </c>
      <c r="K3" s="9">
        <v>193.0</v>
      </c>
      <c r="L3" s="9">
        <v>248.0</v>
      </c>
      <c r="M3" s="9">
        <v>235.0</v>
      </c>
      <c r="N3" s="9">
        <v>332.0</v>
      </c>
      <c r="O3" s="9">
        <v>187.0</v>
      </c>
      <c r="P3" s="9">
        <v>334.0</v>
      </c>
      <c r="Q3" s="9">
        <v>230.0</v>
      </c>
      <c r="R3" s="9">
        <v>309.0</v>
      </c>
      <c r="S3" s="9">
        <v>244.0</v>
      </c>
      <c r="T3" s="9">
        <v>306.0</v>
      </c>
      <c r="U3" s="9">
        <v>279.0</v>
      </c>
      <c r="W3">
        <f>SUM(B3:U3)</f>
        <v>5599</v>
      </c>
    </row>
    <row r="4">
      <c r="A4" s="32" t="s">
        <v>95</v>
      </c>
      <c r="B4" s="9">
        <v>3.0</v>
      </c>
      <c r="C4" s="9">
        <v>8.0</v>
      </c>
      <c r="D4" s="9">
        <v>6.0</v>
      </c>
      <c r="E4" s="9">
        <v>3.0</v>
      </c>
      <c r="F4" s="9">
        <v>2.0</v>
      </c>
      <c r="G4" s="9">
        <v>2.0</v>
      </c>
      <c r="H4" s="9">
        <v>7.0</v>
      </c>
      <c r="I4" s="9">
        <v>4.0</v>
      </c>
      <c r="J4" s="9">
        <v>8.0</v>
      </c>
      <c r="K4" s="9">
        <v>7.0</v>
      </c>
      <c r="L4" s="9">
        <v>5.0</v>
      </c>
      <c r="M4" s="9">
        <v>4.0</v>
      </c>
      <c r="N4" s="9">
        <v>11.0</v>
      </c>
      <c r="O4" s="9">
        <v>8.0</v>
      </c>
      <c r="P4" s="9">
        <v>5.0</v>
      </c>
      <c r="Q4" s="9">
        <v>5.0</v>
      </c>
      <c r="R4" s="9">
        <v>6.0</v>
      </c>
      <c r="S4" s="9">
        <v>1.0</v>
      </c>
      <c r="T4" s="9">
        <v>4.0</v>
      </c>
      <c r="U4" s="9">
        <v>10.0</v>
      </c>
      <c r="X4">
        <f t="shared" ref="X4:X34" si="1">MAX(B4:U4)</f>
        <v>11</v>
      </c>
    </row>
    <row r="5">
      <c r="A5" s="9" t="str">
        <f>Presenze!A5</f>
        <v>Bachi Giacomo</v>
      </c>
      <c r="B5" s="9">
        <v>7.0</v>
      </c>
      <c r="C5" s="9"/>
      <c r="D5" s="9"/>
      <c r="E5" s="9">
        <v>2.0</v>
      </c>
      <c r="F5" s="9">
        <v>8.0</v>
      </c>
      <c r="G5" s="9">
        <v>11.0</v>
      </c>
      <c r="H5" s="9">
        <v>17.0</v>
      </c>
      <c r="I5" s="9">
        <v>13.0</v>
      </c>
      <c r="J5" s="9">
        <v>13.0</v>
      </c>
      <c r="K5" s="9">
        <v>6.0</v>
      </c>
      <c r="L5" s="9">
        <v>2.0</v>
      </c>
      <c r="M5" s="9">
        <v>5.0</v>
      </c>
      <c r="N5" s="9">
        <v>8.0</v>
      </c>
      <c r="O5" s="9">
        <v>7.0</v>
      </c>
      <c r="P5" s="9">
        <v>7.0</v>
      </c>
      <c r="Q5" s="9"/>
      <c r="R5" s="9">
        <v>12.0</v>
      </c>
      <c r="S5" s="9">
        <v>7.0</v>
      </c>
      <c r="T5" s="9">
        <v>3.0</v>
      </c>
      <c r="U5" s="9">
        <v>10.0</v>
      </c>
      <c r="V5">
        <f>W5/Presenze!W5</f>
        <v>0.7005076142</v>
      </c>
      <c r="W5">
        <f t="shared" ref="W5:W34" si="2">SUM(B5:U5)</f>
        <v>138</v>
      </c>
      <c r="X5">
        <f t="shared" si="1"/>
        <v>17</v>
      </c>
    </row>
    <row r="6">
      <c r="A6" s="9" t="str">
        <f>Presenze!A6</f>
        <v>Caneschi Simone</v>
      </c>
      <c r="B6" s="9">
        <v>32.0</v>
      </c>
      <c r="C6" s="9">
        <v>25.0</v>
      </c>
      <c r="D6" s="9">
        <v>70.0</v>
      </c>
      <c r="E6" s="9">
        <v>42.0</v>
      </c>
      <c r="F6" s="9">
        <v>48.0</v>
      </c>
      <c r="G6" s="9">
        <v>31.0</v>
      </c>
      <c r="H6" s="9">
        <v>17.0</v>
      </c>
      <c r="I6" s="9">
        <v>27.0</v>
      </c>
      <c r="J6" s="9">
        <v>21.0</v>
      </c>
      <c r="K6" s="9">
        <v>22.0</v>
      </c>
      <c r="L6" s="9">
        <v>22.0</v>
      </c>
      <c r="M6" s="9">
        <v>14.0</v>
      </c>
      <c r="N6" s="9">
        <v>22.0</v>
      </c>
      <c r="O6" s="9">
        <v>20.0</v>
      </c>
      <c r="P6" s="9">
        <v>45.0</v>
      </c>
      <c r="Q6" s="9">
        <v>29.0</v>
      </c>
      <c r="R6" s="9">
        <v>51.0</v>
      </c>
      <c r="S6" s="9">
        <v>39.0</v>
      </c>
      <c r="T6" s="9">
        <v>38.0</v>
      </c>
      <c r="U6" s="9">
        <v>6.0</v>
      </c>
      <c r="V6">
        <f>W6/Presenze!W6</f>
        <v>1.899082569</v>
      </c>
      <c r="W6">
        <f t="shared" si="2"/>
        <v>621</v>
      </c>
      <c r="X6">
        <f t="shared" si="1"/>
        <v>70</v>
      </c>
    </row>
    <row r="7">
      <c r="A7" s="9" t="str">
        <f>Presenze!A7</f>
        <v>Ceccarelli Marco</v>
      </c>
      <c r="B7" s="9">
        <v>15.0</v>
      </c>
      <c r="C7" s="9">
        <v>19.0</v>
      </c>
      <c r="D7" s="9"/>
      <c r="E7" s="9">
        <v>14.0</v>
      </c>
      <c r="F7" s="9">
        <v>3.0</v>
      </c>
      <c r="G7" s="9">
        <v>6.0</v>
      </c>
      <c r="H7" s="9">
        <v>2.0</v>
      </c>
      <c r="I7" s="9">
        <v>11.0</v>
      </c>
      <c r="J7" s="9">
        <v>7.0</v>
      </c>
      <c r="K7" s="9">
        <v>7.0</v>
      </c>
      <c r="L7" s="9">
        <v>1.0</v>
      </c>
      <c r="M7" s="9">
        <v>1.0</v>
      </c>
      <c r="N7" s="9"/>
      <c r="O7" s="9"/>
      <c r="P7">
        <f>IF(Presenze!P7= 0,0,"")</f>
        <v>0</v>
      </c>
      <c r="Q7" s="9"/>
      <c r="R7">
        <f>IF(Presenze!R7= 0,0,"")</f>
        <v>0</v>
      </c>
      <c r="S7" s="9"/>
      <c r="T7">
        <f>IF(Presenze!T7= 0,0,"")</f>
        <v>0</v>
      </c>
      <c r="U7" s="9">
        <v>2.0</v>
      </c>
      <c r="V7">
        <f>W7/Presenze!W7</f>
        <v>0.9887640449</v>
      </c>
      <c r="W7">
        <f t="shared" si="2"/>
        <v>88</v>
      </c>
      <c r="X7">
        <f t="shared" si="1"/>
        <v>19</v>
      </c>
    </row>
    <row r="8">
      <c r="A8" s="9" t="str">
        <f>Presenze!A8</f>
        <v>Crisciani Simone</v>
      </c>
      <c r="B8" s="9">
        <v>23.0</v>
      </c>
      <c r="C8" s="9">
        <v>19.0</v>
      </c>
      <c r="D8" s="9">
        <v>10.0</v>
      </c>
      <c r="E8" s="9">
        <v>10.0</v>
      </c>
      <c r="F8" s="9">
        <v>11.0</v>
      </c>
      <c r="G8" s="9">
        <v>9.0</v>
      </c>
      <c r="H8" s="9">
        <v>22.0</v>
      </c>
      <c r="I8" s="9">
        <v>12.0</v>
      </c>
      <c r="J8" s="9">
        <v>5.0</v>
      </c>
      <c r="K8" s="9"/>
      <c r="L8" s="9"/>
      <c r="M8">
        <f>IF(Presenze!M8= 0,0,"")</f>
        <v>0</v>
      </c>
      <c r="N8">
        <f>IF(Presenze!N8= 0,0,"")</f>
        <v>0</v>
      </c>
      <c r="O8">
        <f>IF(Presenze!O8= 0,0,"")</f>
        <v>0</v>
      </c>
      <c r="P8" s="9">
        <v>2.0</v>
      </c>
      <c r="Q8" s="9"/>
      <c r="R8" s="9">
        <v>17.0</v>
      </c>
      <c r="S8" s="9">
        <v>7.0</v>
      </c>
      <c r="T8" s="9">
        <v>12.0</v>
      </c>
      <c r="U8" s="9">
        <v>12.0</v>
      </c>
      <c r="V8">
        <f>W8/Presenze!W8</f>
        <v>0.76</v>
      </c>
      <c r="W8">
        <f t="shared" si="2"/>
        <v>171</v>
      </c>
      <c r="X8">
        <f t="shared" si="1"/>
        <v>23</v>
      </c>
    </row>
    <row r="9">
      <c r="A9" s="9" t="str">
        <f>Presenze!A9</f>
        <v>Galatolo Gabriele</v>
      </c>
      <c r="B9" s="9">
        <v>7.0</v>
      </c>
      <c r="C9" s="9">
        <v>2.0</v>
      </c>
      <c r="D9" s="9">
        <v>5.0</v>
      </c>
      <c r="E9" s="9">
        <v>10.0</v>
      </c>
      <c r="F9" s="9">
        <v>42.0</v>
      </c>
      <c r="G9" s="9">
        <v>22.0</v>
      </c>
      <c r="H9" s="9">
        <v>15.0</v>
      </c>
      <c r="I9" s="9">
        <v>8.0</v>
      </c>
      <c r="J9" s="9">
        <v>12.0</v>
      </c>
      <c r="K9" s="9">
        <v>16.0</v>
      </c>
      <c r="L9" s="9">
        <v>4.0</v>
      </c>
      <c r="M9" s="9">
        <v>14.0</v>
      </c>
      <c r="N9" s="9">
        <v>30.0</v>
      </c>
      <c r="O9" s="9">
        <v>4.0</v>
      </c>
      <c r="P9" s="9">
        <v>18.0</v>
      </c>
      <c r="Q9" s="9">
        <v>12.0</v>
      </c>
      <c r="R9" s="9">
        <v>14.0</v>
      </c>
      <c r="S9" s="9">
        <v>14.0</v>
      </c>
      <c r="T9" s="9">
        <v>20.0</v>
      </c>
      <c r="U9" s="9">
        <v>11.0</v>
      </c>
      <c r="V9">
        <f>W9/Presenze!W9</f>
        <v>0.7329842932</v>
      </c>
      <c r="W9">
        <f t="shared" si="2"/>
        <v>280</v>
      </c>
      <c r="X9">
        <f t="shared" si="1"/>
        <v>42</v>
      </c>
    </row>
    <row r="10">
      <c r="A10" s="9" t="str">
        <f>Presenze!A10</f>
        <v>Giuliano Giacomo</v>
      </c>
      <c r="B10" s="9">
        <v>33.0</v>
      </c>
      <c r="C10" s="9">
        <v>31.0</v>
      </c>
      <c r="D10" s="9">
        <v>40.0</v>
      </c>
      <c r="E10" s="9">
        <v>25.0</v>
      </c>
      <c r="F10" s="9">
        <v>32.0</v>
      </c>
      <c r="G10">
        <f>IF(Presenze!G10= 0,0,"")</f>
        <v>0</v>
      </c>
      <c r="H10">
        <f>IF(Presenze!H10= 0,0,"")</f>
        <v>0</v>
      </c>
      <c r="I10">
        <f>IF(Presenze!I10= 0,0,"")</f>
        <v>0</v>
      </c>
      <c r="J10">
        <f>IF(Presenze!J10= 0,0,"")</f>
        <v>0</v>
      </c>
      <c r="K10">
        <f>IF(Presenze!K10= 0,0,"")</f>
        <v>0</v>
      </c>
      <c r="L10">
        <f>IF(Presenze!L10= 0,0,"")</f>
        <v>0</v>
      </c>
      <c r="M10">
        <f>IF(Presenze!M10= 0,0,"")</f>
        <v>0</v>
      </c>
      <c r="N10">
        <f>IF(Presenze!N10= 0,0,"")</f>
        <v>0</v>
      </c>
      <c r="O10" s="9">
        <v>2.0</v>
      </c>
      <c r="P10" s="9">
        <v>3.0</v>
      </c>
      <c r="Q10">
        <f>IF(Presenze!Q10= 0,0,"")</f>
        <v>0</v>
      </c>
      <c r="R10">
        <f>IF(Presenze!R10= 0,0,"")</f>
        <v>0</v>
      </c>
      <c r="S10" s="9"/>
      <c r="T10">
        <f>IF(Presenze!T10= 0,0,"")</f>
        <v>0</v>
      </c>
      <c r="U10">
        <f>IF(Presenze!U10= 0,0,"")</f>
        <v>0</v>
      </c>
      <c r="V10">
        <f>W10/Presenze!W10</f>
        <v>1.804347826</v>
      </c>
      <c r="W10">
        <f t="shared" si="2"/>
        <v>166</v>
      </c>
      <c r="X10">
        <f t="shared" si="1"/>
        <v>40</v>
      </c>
    </row>
    <row r="11">
      <c r="A11" s="9" t="str">
        <f>Presenze!A11</f>
        <v>Giuliano Matteo</v>
      </c>
      <c r="B11" s="9">
        <v>22.0</v>
      </c>
      <c r="C11" s="9">
        <v>7.0</v>
      </c>
      <c r="D11" s="9">
        <v>17.0</v>
      </c>
      <c r="E11" s="9">
        <v>10.0</v>
      </c>
      <c r="F11" s="9">
        <v>20.0</v>
      </c>
      <c r="G11" s="9">
        <v>7.0</v>
      </c>
      <c r="H11" s="9">
        <v>8.0</v>
      </c>
      <c r="I11" s="9">
        <v>5.0</v>
      </c>
      <c r="J11" s="9">
        <v>27.0</v>
      </c>
      <c r="K11" s="9">
        <v>3.0</v>
      </c>
      <c r="L11" s="9">
        <v>5.0</v>
      </c>
      <c r="M11" s="9"/>
      <c r="N11" s="9">
        <v>7.0</v>
      </c>
      <c r="O11" s="9">
        <v>7.0</v>
      </c>
      <c r="P11" s="9">
        <v>7.0</v>
      </c>
      <c r="Q11" s="9">
        <v>3.0</v>
      </c>
      <c r="R11" s="9">
        <v>6.0</v>
      </c>
      <c r="S11" s="9">
        <v>4.0</v>
      </c>
      <c r="T11" s="9">
        <v>5.0</v>
      </c>
      <c r="U11" s="9">
        <v>4.0</v>
      </c>
      <c r="V11">
        <f>W11/Presenze!W11</f>
        <v>0.6850393701</v>
      </c>
      <c r="W11">
        <f t="shared" si="2"/>
        <v>174</v>
      </c>
      <c r="X11">
        <f t="shared" si="1"/>
        <v>27</v>
      </c>
    </row>
    <row r="12">
      <c r="A12" s="9" t="str">
        <f>Presenze!A12</f>
        <v>Giusti Alessio</v>
      </c>
      <c r="B12" s="9">
        <v>84.0</v>
      </c>
      <c r="C12" s="9">
        <v>44.0</v>
      </c>
      <c r="D12" s="9">
        <v>46.0</v>
      </c>
      <c r="E12" s="9">
        <v>29.0</v>
      </c>
      <c r="F12" s="9">
        <v>77.0</v>
      </c>
      <c r="G12" s="9">
        <v>22.0</v>
      </c>
      <c r="H12" s="9">
        <v>65.0</v>
      </c>
      <c r="I12" s="9">
        <v>20.0</v>
      </c>
      <c r="J12" s="9">
        <v>76.0</v>
      </c>
      <c r="K12" s="9">
        <v>28.0</v>
      </c>
      <c r="L12" s="9">
        <v>43.0</v>
      </c>
      <c r="M12" s="9">
        <v>9.0</v>
      </c>
      <c r="N12" s="9"/>
      <c r="O12" s="9">
        <v>18.0</v>
      </c>
      <c r="P12" s="9">
        <v>36.0</v>
      </c>
      <c r="Q12" s="9">
        <v>16.0</v>
      </c>
      <c r="R12">
        <f>IF(Presenze!R12= 0,0,"")</f>
        <v>0</v>
      </c>
      <c r="S12" s="9">
        <v>3.0</v>
      </c>
      <c r="T12" s="9">
        <v>16.0</v>
      </c>
      <c r="U12" s="9">
        <v>40.0</v>
      </c>
      <c r="V12">
        <f>W12/Presenze!W12</f>
        <v>2.8</v>
      </c>
      <c r="W12">
        <f t="shared" si="2"/>
        <v>672</v>
      </c>
      <c r="X12">
        <f t="shared" si="1"/>
        <v>84</v>
      </c>
    </row>
    <row r="13">
      <c r="A13" s="9" t="str">
        <f>Presenze!A13</f>
        <v>Iodice Gianmarco</v>
      </c>
      <c r="B13" s="9">
        <v>41.0</v>
      </c>
      <c r="C13" s="9">
        <v>33.0</v>
      </c>
      <c r="D13" s="9">
        <v>50.0</v>
      </c>
      <c r="E13" s="9">
        <v>50.0</v>
      </c>
      <c r="F13" s="9">
        <v>36.0</v>
      </c>
      <c r="G13" s="9">
        <v>33.0</v>
      </c>
      <c r="H13" s="9">
        <v>25.0</v>
      </c>
      <c r="I13" s="9">
        <v>4.0</v>
      </c>
      <c r="J13" s="9">
        <v>23.0</v>
      </c>
      <c r="K13" s="9">
        <v>13.0</v>
      </c>
      <c r="L13">
        <f>IF(Presenze!L13= 0,0,"")</f>
        <v>0</v>
      </c>
      <c r="M13">
        <f>IF(Presenze!M13= 0,0,"")</f>
        <v>0</v>
      </c>
      <c r="N13">
        <f>IF(Presenze!N13= 0,0,"")</f>
        <v>0</v>
      </c>
      <c r="O13">
        <f>IF(Presenze!O13= 0,0,"")</f>
        <v>0</v>
      </c>
      <c r="P13">
        <f>IF(Presenze!P13= 0,0,"")</f>
        <v>0</v>
      </c>
      <c r="Q13">
        <f>IF(Presenze!Q13= 0,0,"")</f>
        <v>0</v>
      </c>
      <c r="R13">
        <f>IF(Presenze!R13= 0,0,"")</f>
        <v>0</v>
      </c>
      <c r="S13">
        <f>IF(Presenze!S13= 0,0,"")</f>
        <v>0</v>
      </c>
      <c r="T13">
        <f>IF(Presenze!T13= 0,0,"")</f>
        <v>0</v>
      </c>
      <c r="U13">
        <f>IF(Presenze!U13= 0,0,"")</f>
        <v>0</v>
      </c>
      <c r="V13">
        <f>W13/Presenze!W13</f>
        <v>1.913043478</v>
      </c>
      <c r="W13">
        <f t="shared" si="2"/>
        <v>308</v>
      </c>
      <c r="X13">
        <f t="shared" si="1"/>
        <v>50</v>
      </c>
    </row>
    <row r="14">
      <c r="A14" s="9" t="str">
        <f>Presenze!A14</f>
        <v>Sartori Emilio</v>
      </c>
      <c r="B14" s="9">
        <v>7.0</v>
      </c>
      <c r="C14" s="9">
        <v>10.0</v>
      </c>
      <c r="D14" s="9">
        <v>23.0</v>
      </c>
      <c r="E14" s="9">
        <v>16.0</v>
      </c>
      <c r="F14" s="9">
        <v>4.0</v>
      </c>
      <c r="G14" s="9"/>
      <c r="H14">
        <f>IF(Presenze!H14= 0,0,"")</f>
        <v>0</v>
      </c>
      <c r="I14">
        <f>IF(Presenze!I14= 0,0,"")</f>
        <v>0</v>
      </c>
      <c r="J14" s="9"/>
      <c r="K14" s="9"/>
      <c r="L14">
        <f>IF(Presenze!L14= 0,0,"")</f>
        <v>0</v>
      </c>
      <c r="M14">
        <f>IF(Presenze!M14= 0,0,"")</f>
        <v>0</v>
      </c>
      <c r="N14">
        <f>IF(Presenze!N14= 0,0,"")</f>
        <v>0</v>
      </c>
      <c r="O14">
        <f>IF(Presenze!O14= 0,0,"")</f>
        <v>0</v>
      </c>
      <c r="P14">
        <f>IF(Presenze!P14= 0,0,"")</f>
        <v>0</v>
      </c>
      <c r="Q14">
        <f>IF(Presenze!Q14= 0,0,"")</f>
        <v>0</v>
      </c>
      <c r="R14">
        <f>IF(Presenze!R14= 0,0,"")</f>
        <v>0</v>
      </c>
      <c r="S14" s="9"/>
      <c r="T14">
        <f>IF(Presenze!T14= 0,0,"")</f>
        <v>0</v>
      </c>
      <c r="U14" s="9">
        <v>1.0</v>
      </c>
      <c r="V14">
        <f>W14/Presenze!W14</f>
        <v>0.8026315789</v>
      </c>
      <c r="W14">
        <f t="shared" si="2"/>
        <v>61</v>
      </c>
      <c r="X14">
        <f t="shared" si="1"/>
        <v>23</v>
      </c>
    </row>
    <row r="15">
      <c r="A15" s="9" t="str">
        <f>Presenze!A15</f>
        <v>Sbolci Francesco</v>
      </c>
      <c r="B15" s="9">
        <v>12.0</v>
      </c>
      <c r="C15" s="9">
        <v>1.0</v>
      </c>
      <c r="D15" s="9">
        <v>11.0</v>
      </c>
      <c r="E15" s="9"/>
      <c r="F15" s="9"/>
      <c r="G15">
        <f>IF(Presenze!G15= 0,0,"")</f>
        <v>0</v>
      </c>
      <c r="H15">
        <f>IF(Presenze!H15= 0,0,"")</f>
        <v>0</v>
      </c>
      <c r="I15">
        <f>IF(Presenze!I15= 0,0,"")</f>
        <v>0</v>
      </c>
      <c r="J15">
        <f>IF(Presenze!J15= 0,0,"")</f>
        <v>0</v>
      </c>
      <c r="K15">
        <f>IF(Presenze!K15= 0,0,"")</f>
        <v>0</v>
      </c>
      <c r="L15">
        <f>IF(Presenze!L15= 0,0,"")</f>
        <v>0</v>
      </c>
      <c r="M15">
        <f>IF(Presenze!M15= 0,0,"")</f>
        <v>0</v>
      </c>
      <c r="N15">
        <f>IF(Presenze!N15= 0,0,"")</f>
        <v>0</v>
      </c>
      <c r="O15">
        <f>IF(Presenze!O15= 0,0,"")</f>
        <v>0</v>
      </c>
      <c r="P15">
        <f>IF(Presenze!P15= 0,0,"")</f>
        <v>0</v>
      </c>
      <c r="Q15">
        <f>IF(Presenze!Q15= 0,0,"")</f>
        <v>0</v>
      </c>
      <c r="R15">
        <f>IF(Presenze!R15= 0,0,"")</f>
        <v>0</v>
      </c>
      <c r="S15">
        <f>IF(Presenze!S15= 0,0,"")</f>
        <v>0</v>
      </c>
      <c r="T15">
        <f>IF(Presenze!T15= 0,0,"")</f>
        <v>0</v>
      </c>
      <c r="U15">
        <f>IF(Presenze!U15= 0,0,"")</f>
        <v>0</v>
      </c>
      <c r="V15">
        <f>W15/Presenze!W15</f>
        <v>0.6857142857</v>
      </c>
      <c r="W15">
        <f t="shared" si="2"/>
        <v>24</v>
      </c>
      <c r="X15">
        <f t="shared" si="1"/>
        <v>12</v>
      </c>
    </row>
    <row r="16">
      <c r="A16" s="9" t="str">
        <f>Presenze!A16</f>
        <v>Spadavecchia Andrea</v>
      </c>
      <c r="B16" s="9">
        <v>21.0</v>
      </c>
      <c r="C16" s="9">
        <v>9.0</v>
      </c>
      <c r="D16" s="9">
        <v>23.0</v>
      </c>
      <c r="E16" s="9">
        <v>10.0</v>
      </c>
      <c r="F16" s="9"/>
      <c r="G16">
        <f>IF(Presenze!G16= 0,0,"")</f>
        <v>0</v>
      </c>
      <c r="H16" s="9">
        <v>1.0</v>
      </c>
      <c r="I16">
        <f>IF(Presenze!I16= 0,0,"")</f>
        <v>0</v>
      </c>
      <c r="J16">
        <f>IF(Presenze!J16= 0,0,"")</f>
        <v>0</v>
      </c>
      <c r="K16">
        <f>IF(Presenze!K16= 0,0,"")</f>
        <v>0</v>
      </c>
      <c r="L16">
        <f>IF(Presenze!L16= 0,0,"")</f>
        <v>0</v>
      </c>
      <c r="M16">
        <f>IF(Presenze!M16= 0,0,"")</f>
        <v>0</v>
      </c>
      <c r="N16">
        <f>IF(Presenze!N16= 0,0,"")</f>
        <v>0</v>
      </c>
      <c r="O16">
        <f>IF(Presenze!O16= 0,0,"")</f>
        <v>0</v>
      </c>
      <c r="P16">
        <f>IF(Presenze!P16= 0,0,"")</f>
        <v>0</v>
      </c>
      <c r="Q16">
        <f>IF(Presenze!Q16= 0,0,"")</f>
        <v>0</v>
      </c>
      <c r="R16">
        <f>IF(Presenze!R16= 0,0,"")</f>
        <v>0</v>
      </c>
      <c r="S16">
        <f>IF(Presenze!S16= 0,0,"")</f>
        <v>0</v>
      </c>
      <c r="T16">
        <f>IF(Presenze!T16= 0,0,"")</f>
        <v>0</v>
      </c>
      <c r="U16">
        <f>IF(Presenze!U16= 0,0,"")</f>
        <v>0</v>
      </c>
      <c r="V16">
        <f>W16/Presenze!W16</f>
        <v>1.103448276</v>
      </c>
      <c r="W16">
        <f t="shared" si="2"/>
        <v>64</v>
      </c>
      <c r="X16">
        <f t="shared" si="1"/>
        <v>23</v>
      </c>
    </row>
    <row r="17">
      <c r="A17" s="9" t="str">
        <f>Presenze!A17</f>
        <v>Vittorini Daniele</v>
      </c>
      <c r="B17" s="9">
        <v>3.0</v>
      </c>
      <c r="C17" s="9">
        <v>1.0</v>
      </c>
      <c r="D17" s="9">
        <v>3.0</v>
      </c>
      <c r="E17" s="9"/>
      <c r="F17" s="9"/>
      <c r="G17">
        <f>IF(Presenze!G17= 0,0,"")</f>
        <v>0</v>
      </c>
      <c r="H17" s="9"/>
      <c r="I17">
        <f>IF(Presenze!I17= 0,0,"")</f>
        <v>0</v>
      </c>
      <c r="J17">
        <f>IF(Presenze!J17= 0,0,"")</f>
        <v>0</v>
      </c>
      <c r="K17">
        <f>IF(Presenze!K17= 0,0,"")</f>
        <v>0</v>
      </c>
      <c r="L17">
        <f>IF(Presenze!L17= 0,0,"")</f>
        <v>0</v>
      </c>
      <c r="M17">
        <f>IF(Presenze!M17= 0,0,"")</f>
        <v>0</v>
      </c>
      <c r="N17">
        <f>IF(Presenze!N17= 0,0,"")</f>
        <v>0</v>
      </c>
      <c r="O17">
        <f>IF(Presenze!O17= 0,0,"")</f>
        <v>0</v>
      </c>
      <c r="P17">
        <f>IF(Presenze!P17= 0,0,"")</f>
        <v>0</v>
      </c>
      <c r="Q17">
        <f>IF(Presenze!Q17= 0,0,"")</f>
        <v>0</v>
      </c>
      <c r="R17">
        <f>IF(Presenze!R17= 0,0,"")</f>
        <v>0</v>
      </c>
      <c r="S17">
        <f>IF(Presenze!S17= 0,0,"")</f>
        <v>0</v>
      </c>
      <c r="T17">
        <f>IF(Presenze!T17= 0,0,"")</f>
        <v>0</v>
      </c>
      <c r="U17">
        <f>IF(Presenze!U17= 0,0,"")</f>
        <v>0</v>
      </c>
      <c r="V17">
        <f>W17/Presenze!W17</f>
        <v>0.0752688172</v>
      </c>
      <c r="W17">
        <f t="shared" si="2"/>
        <v>7</v>
      </c>
      <c r="X17">
        <f t="shared" si="1"/>
        <v>3</v>
      </c>
    </row>
    <row r="18">
      <c r="A18" s="9" t="str">
        <f>Presenze!A18</f>
        <v>Laucci Dario</v>
      </c>
      <c r="B18" s="9"/>
      <c r="C18" s="9">
        <v>3.0</v>
      </c>
      <c r="D18" s="9">
        <v>7.0</v>
      </c>
      <c r="E18" s="9">
        <v>15.0</v>
      </c>
      <c r="F18" s="9">
        <v>22.0</v>
      </c>
      <c r="G18" s="9">
        <v>8.0</v>
      </c>
      <c r="H18" s="9">
        <v>15.0</v>
      </c>
      <c r="I18" s="9">
        <v>12.0</v>
      </c>
      <c r="J18" s="9">
        <v>13.0</v>
      </c>
      <c r="K18" s="9">
        <v>14.0</v>
      </c>
      <c r="L18" s="9">
        <v>13.0</v>
      </c>
      <c r="M18" s="9">
        <v>9.0</v>
      </c>
      <c r="N18" s="9">
        <v>5.0</v>
      </c>
      <c r="O18" s="9">
        <v>11.0</v>
      </c>
      <c r="P18" s="9">
        <v>23.0</v>
      </c>
      <c r="Q18" s="9">
        <v>12.0</v>
      </c>
      <c r="R18" s="9">
        <v>21.0</v>
      </c>
      <c r="S18" s="9">
        <v>8.0</v>
      </c>
      <c r="T18" s="9">
        <v>17.0</v>
      </c>
      <c r="U18" s="9">
        <v>23.0</v>
      </c>
      <c r="V18">
        <f>W18/Presenze!W18</f>
        <v>0.7360703812</v>
      </c>
      <c r="W18">
        <f t="shared" si="2"/>
        <v>251</v>
      </c>
      <c r="X18">
        <f t="shared" si="1"/>
        <v>23</v>
      </c>
    </row>
    <row r="19">
      <c r="A19" s="9" t="str">
        <f>Presenze!A19</f>
        <v>Aielli Elia</v>
      </c>
      <c r="B19" s="9">
        <v>2.0</v>
      </c>
      <c r="C19" s="9"/>
      <c r="D19" s="9"/>
      <c r="E19" s="9"/>
      <c r="F19" s="9">
        <v>6.0</v>
      </c>
      <c r="G19">
        <f>IF(Presenze!G19= 0,0,"")</f>
        <v>0</v>
      </c>
      <c r="H19" s="9">
        <v>1.0</v>
      </c>
      <c r="I19">
        <f>IF(Presenze!I19= 0,0,"")</f>
        <v>0</v>
      </c>
      <c r="J19" s="9">
        <v>4.0</v>
      </c>
      <c r="K19" s="9">
        <v>2.0</v>
      </c>
      <c r="L19">
        <f>IF(Presenze!L19= 0,0,"")</f>
        <v>0</v>
      </c>
      <c r="M19">
        <f>IF(Presenze!M19= 0,0,"")</f>
        <v>0</v>
      </c>
      <c r="N19">
        <f>IF(Presenze!N19= 0,0,"")</f>
        <v>0</v>
      </c>
      <c r="O19" s="9">
        <v>4.0</v>
      </c>
      <c r="P19">
        <f>IF(Presenze!P19= 0,0,"")</f>
        <v>0</v>
      </c>
      <c r="Q19">
        <f>IF(Presenze!Q19= 0,0,"")</f>
        <v>0</v>
      </c>
      <c r="R19">
        <f>IF(Presenze!R19= 0,0,"")</f>
        <v>0</v>
      </c>
      <c r="S19" s="9">
        <v>1.0</v>
      </c>
      <c r="T19">
        <f>IF(Presenze!T19= 0,0,"")</f>
        <v>0</v>
      </c>
      <c r="U19">
        <f>IF(Presenze!U19= 0,0,"")</f>
        <v>0</v>
      </c>
      <c r="V19">
        <f>W19/Presenze!W19</f>
        <v>0.8695652174</v>
      </c>
      <c r="W19">
        <f t="shared" si="2"/>
        <v>20</v>
      </c>
      <c r="X19">
        <f t="shared" si="1"/>
        <v>6</v>
      </c>
    </row>
    <row r="20">
      <c r="A20" s="9" t="str">
        <f>Presenze!A20</f>
        <v>Fagioli Alessio</v>
      </c>
      <c r="B20" s="9"/>
      <c r="C20" s="9">
        <v>13.0</v>
      </c>
      <c r="D20" s="9"/>
      <c r="E20" s="9">
        <v>1.0</v>
      </c>
      <c r="F20" s="9">
        <v>2.0</v>
      </c>
      <c r="G20" s="9">
        <v>39.0</v>
      </c>
      <c r="H20" s="9">
        <v>59.0</v>
      </c>
      <c r="I20" s="9">
        <v>24.0</v>
      </c>
      <c r="J20" s="9">
        <v>19.0</v>
      </c>
      <c r="K20" s="9">
        <v>15.0</v>
      </c>
      <c r="L20" s="9">
        <v>29.0</v>
      </c>
      <c r="M20" s="9">
        <v>22.0</v>
      </c>
      <c r="N20" s="9">
        <v>39.0</v>
      </c>
      <c r="O20" s="9">
        <v>19.0</v>
      </c>
      <c r="P20" s="9">
        <v>31.0</v>
      </c>
      <c r="Q20" s="9">
        <v>19.0</v>
      </c>
      <c r="R20" s="9">
        <v>24.0</v>
      </c>
      <c r="S20" s="9">
        <v>22.0</v>
      </c>
      <c r="T20" s="9">
        <v>18.0</v>
      </c>
      <c r="U20" s="9">
        <v>20.0</v>
      </c>
      <c r="V20">
        <f>W20/Presenze!W20</f>
        <v>1.729166667</v>
      </c>
      <c r="W20">
        <f t="shared" si="2"/>
        <v>415</v>
      </c>
      <c r="X20">
        <f t="shared" si="1"/>
        <v>59</v>
      </c>
    </row>
    <row r="21">
      <c r="A21" s="9" t="str">
        <f>Presenze!A21</f>
        <v>Sarti Jgli</v>
      </c>
      <c r="B21" s="9"/>
      <c r="C21" s="9">
        <v>4.0</v>
      </c>
      <c r="D21" s="9"/>
      <c r="E21" s="9">
        <v>4.0</v>
      </c>
      <c r="F21" s="9">
        <v>48.0</v>
      </c>
      <c r="G21" s="9">
        <v>13.0</v>
      </c>
      <c r="H21">
        <f>IF(Presenze!H21= 0,0,"")</f>
        <v>0</v>
      </c>
      <c r="I21">
        <f>IF(Presenze!I21= 0,0,"")</f>
        <v>0</v>
      </c>
      <c r="J21" s="9">
        <v>1.0</v>
      </c>
      <c r="K21" s="9"/>
      <c r="L21" s="9">
        <v>8.0</v>
      </c>
      <c r="M21" s="9">
        <v>11.0</v>
      </c>
      <c r="N21" s="9">
        <v>10.0</v>
      </c>
      <c r="O21">
        <f>IF(Presenze!O21= 0,0,"")</f>
        <v>0</v>
      </c>
      <c r="P21" s="9">
        <v>4.0</v>
      </c>
      <c r="Q21">
        <f>IF(Presenze!Q21= 0,0,"")</f>
        <v>0</v>
      </c>
      <c r="R21" s="9">
        <v>4.0</v>
      </c>
      <c r="S21">
        <f>IF(Presenze!S21= 0,0,"")</f>
        <v>0</v>
      </c>
      <c r="T21">
        <f>IF(Presenze!T21= 0,0,"")</f>
        <v>0</v>
      </c>
      <c r="U21" s="9"/>
      <c r="V21">
        <f>W21/Presenze!W21</f>
        <v>2.14</v>
      </c>
      <c r="W21">
        <f t="shared" si="2"/>
        <v>107</v>
      </c>
      <c r="X21">
        <f t="shared" si="1"/>
        <v>48</v>
      </c>
    </row>
    <row r="22">
      <c r="A22" s="9" t="str">
        <f>Presenze!A22</f>
        <v>Dal Maso Leandro</v>
      </c>
      <c r="B22" s="9"/>
      <c r="C22" s="9">
        <v>1.0</v>
      </c>
      <c r="D22" s="9"/>
      <c r="E22" s="9"/>
      <c r="F22" s="9"/>
      <c r="G22">
        <f>IF(Presenze!G22= 0,0,"")</f>
        <v>0</v>
      </c>
      <c r="H22">
        <f>IF(Presenze!H22= 0,0,"")</f>
        <v>0</v>
      </c>
      <c r="I22">
        <f>IF(Presenze!I22= 0,0,"")</f>
        <v>0</v>
      </c>
      <c r="J22" s="9">
        <v>20.0</v>
      </c>
      <c r="K22" s="9">
        <v>23.0</v>
      </c>
      <c r="L22" s="9">
        <v>26.0</v>
      </c>
      <c r="M22" s="9">
        <v>26.0</v>
      </c>
      <c r="N22" s="9">
        <v>31.0</v>
      </c>
      <c r="O22" s="9">
        <v>20.0</v>
      </c>
      <c r="P22" s="9">
        <v>26.0</v>
      </c>
      <c r="Q22" s="9">
        <v>20.0</v>
      </c>
      <c r="R22" s="9">
        <v>36.0</v>
      </c>
      <c r="S22" s="9">
        <v>41.0</v>
      </c>
      <c r="T22" s="9">
        <v>42.0</v>
      </c>
      <c r="U22" s="9">
        <v>15.0</v>
      </c>
      <c r="V22">
        <f>W22/Presenze!W22</f>
        <v>1.397435897</v>
      </c>
      <c r="W22">
        <f t="shared" si="2"/>
        <v>327</v>
      </c>
      <c r="X22">
        <f t="shared" si="1"/>
        <v>42</v>
      </c>
    </row>
    <row r="23">
      <c r="A23" s="9" t="str">
        <f>Presenze!A23</f>
        <v>Dini Francesco</v>
      </c>
      <c r="B23" s="9"/>
      <c r="C23" s="9">
        <v>1.0</v>
      </c>
      <c r="D23" s="9">
        <v>2.0</v>
      </c>
      <c r="E23" s="9">
        <v>3.0</v>
      </c>
      <c r="F23" s="9">
        <v>21.0</v>
      </c>
      <c r="G23" s="9">
        <v>14.0</v>
      </c>
      <c r="H23" s="9">
        <v>8.0</v>
      </c>
      <c r="I23" s="9">
        <v>8.0</v>
      </c>
      <c r="J23" s="9">
        <v>12.0</v>
      </c>
      <c r="K23" s="9">
        <v>9.0</v>
      </c>
      <c r="L23" s="9">
        <v>12.0</v>
      </c>
      <c r="M23" s="9">
        <v>11.0</v>
      </c>
      <c r="N23" s="9">
        <v>19.0</v>
      </c>
      <c r="O23" s="9">
        <v>12.0</v>
      </c>
      <c r="P23" s="9">
        <v>12.0</v>
      </c>
      <c r="Q23" s="9">
        <v>9.0</v>
      </c>
      <c r="R23" s="9">
        <v>18.0</v>
      </c>
      <c r="S23" s="9">
        <v>4.0</v>
      </c>
      <c r="T23" s="9">
        <v>12.0</v>
      </c>
      <c r="U23" s="9">
        <v>8.0</v>
      </c>
      <c r="V23">
        <f>W23/Presenze!W23</f>
        <v>0.6055900621</v>
      </c>
      <c r="W23">
        <f t="shared" si="2"/>
        <v>195</v>
      </c>
      <c r="X23">
        <f t="shared" si="1"/>
        <v>21</v>
      </c>
    </row>
    <row r="24">
      <c r="A24" s="9" t="str">
        <f>Presenze!A24</f>
        <v>Barsanti Tommaso</v>
      </c>
      <c r="B24" s="9"/>
      <c r="C24" s="9"/>
      <c r="D24" s="9">
        <v>1.0</v>
      </c>
      <c r="E24" s="9">
        <v>8.0</v>
      </c>
      <c r="F24" s="9">
        <v>17.0</v>
      </c>
      <c r="G24" s="9">
        <v>9.0</v>
      </c>
      <c r="H24" s="9">
        <v>1.0</v>
      </c>
      <c r="I24" s="9">
        <v>1.0</v>
      </c>
      <c r="J24" s="9"/>
      <c r="K24">
        <f>IF(Presenze!K24= 0,0,"")</f>
        <v>0</v>
      </c>
      <c r="L24">
        <f>IF(Presenze!L24= 0,0,"")</f>
        <v>0</v>
      </c>
      <c r="M24" s="9"/>
      <c r="N24">
        <f>IF(Presenze!N24= 0,0,"")</f>
        <v>0</v>
      </c>
      <c r="O24">
        <f>IF(Presenze!O24= 0,0,"")</f>
        <v>0</v>
      </c>
      <c r="P24">
        <f>IF(Presenze!P24= 0,0,"")</f>
        <v>0</v>
      </c>
      <c r="Q24">
        <f>IF(Presenze!Q24= 0,0,"")</f>
        <v>0</v>
      </c>
      <c r="R24">
        <f>IF(Presenze!R24= 0,0,"")</f>
        <v>0</v>
      </c>
      <c r="S24">
        <f>IF(Presenze!S24= 0,0,"")</f>
        <v>0</v>
      </c>
      <c r="T24">
        <f>IF(Presenze!T24= 0,0,"")</f>
        <v>0</v>
      </c>
      <c r="U24">
        <f>IF(Presenze!U24= 0,0,"")</f>
        <v>0</v>
      </c>
      <c r="V24">
        <f>W24/Presenze!W24</f>
        <v>0.8409090909</v>
      </c>
      <c r="W24">
        <f t="shared" si="2"/>
        <v>37</v>
      </c>
      <c r="X24">
        <f t="shared" si="1"/>
        <v>17</v>
      </c>
    </row>
    <row r="25">
      <c r="A25" s="9" t="str">
        <f>Presenze!A25</f>
        <v>Vecchi Giulio</v>
      </c>
      <c r="B25" s="9"/>
      <c r="C25" s="9"/>
      <c r="D25" s="9"/>
      <c r="E25" s="9"/>
      <c r="F25" s="9">
        <v>12.0</v>
      </c>
      <c r="G25" s="9">
        <v>6.0</v>
      </c>
      <c r="H25" s="9">
        <v>17.0</v>
      </c>
      <c r="I25" s="9">
        <v>7.0</v>
      </c>
      <c r="J25" s="9">
        <v>13.0</v>
      </c>
      <c r="K25">
        <f>IF(Presenze!K25= 0,0,"")</f>
        <v>0</v>
      </c>
      <c r="L25" s="9">
        <v>7.0</v>
      </c>
      <c r="M25">
        <f>IF(Presenze!M25= 0,0,"")</f>
        <v>0</v>
      </c>
      <c r="N25" s="9">
        <v>4.0</v>
      </c>
      <c r="O25" s="9">
        <v>3.0</v>
      </c>
      <c r="P25" s="9">
        <v>7.0</v>
      </c>
      <c r="Q25">
        <f>IF(Presenze!Q25= 0,0,"")</f>
        <v>0</v>
      </c>
      <c r="R25" s="9">
        <v>1.0</v>
      </c>
      <c r="S25">
        <f>IF(Presenze!S25= 0,0,"")</f>
        <v>0</v>
      </c>
      <c r="T25" s="9">
        <v>6.0</v>
      </c>
      <c r="U25" s="9">
        <v>3.0</v>
      </c>
      <c r="V25">
        <f>W25/Presenze!W25</f>
        <v>1.116883117</v>
      </c>
      <c r="W25">
        <f t="shared" si="2"/>
        <v>86</v>
      </c>
      <c r="X25">
        <f t="shared" si="1"/>
        <v>17</v>
      </c>
    </row>
    <row r="26">
      <c r="A26" s="9" t="str">
        <f>Presenze!A26</f>
        <v>La Monica Alessandro</v>
      </c>
      <c r="B26" s="9"/>
      <c r="C26" s="9"/>
      <c r="D26" s="9"/>
      <c r="E26" s="9"/>
      <c r="F26" s="9"/>
      <c r="G26" s="9">
        <v>2.0</v>
      </c>
      <c r="H26" s="9">
        <v>3.0</v>
      </c>
      <c r="I26" s="9">
        <v>12.0</v>
      </c>
      <c r="J26" s="9">
        <v>10.0</v>
      </c>
      <c r="K26">
        <f>IF(Presenze!K26= 0,0,"")</f>
        <v>0</v>
      </c>
      <c r="L26">
        <f>IF(Presenze!L26= 0,0,"")</f>
        <v>0</v>
      </c>
      <c r="M26">
        <f>IF(Presenze!M26= 0,0,"")</f>
        <v>0</v>
      </c>
      <c r="N26">
        <f>IF(Presenze!N26= 0,0,"")</f>
        <v>0</v>
      </c>
      <c r="O26">
        <f>IF(Presenze!O26= 0,0,"")</f>
        <v>0</v>
      </c>
      <c r="P26">
        <f>IF(Presenze!P26= 0,0,"")</f>
        <v>0</v>
      </c>
      <c r="Q26">
        <f>IF(Presenze!Q26= 0,0,"")</f>
        <v>0</v>
      </c>
      <c r="R26">
        <f>IF(Presenze!R26= 0,0,"")</f>
        <v>0</v>
      </c>
      <c r="S26">
        <f>IF(Presenze!S26= 0,0,"")</f>
        <v>0</v>
      </c>
      <c r="T26">
        <f>IF(Presenze!T26= 0,0,"")</f>
        <v>0</v>
      </c>
      <c r="U26">
        <f>IF(Presenze!U26= 0,0,"")</f>
        <v>0</v>
      </c>
      <c r="V26">
        <f>W26/Presenze!W26</f>
        <v>0.675</v>
      </c>
      <c r="W26">
        <f t="shared" si="2"/>
        <v>27</v>
      </c>
      <c r="X26">
        <f t="shared" si="1"/>
        <v>12</v>
      </c>
    </row>
    <row r="27">
      <c r="A27" s="9" t="str">
        <f>Presenze!A27</f>
        <v>Ridolfi Marco</v>
      </c>
      <c r="B27" s="9"/>
      <c r="C27" s="9"/>
      <c r="D27" s="9"/>
      <c r="E27" s="9"/>
      <c r="F27" s="9">
        <v>4.0</v>
      </c>
      <c r="G27" s="9"/>
      <c r="H27" s="9">
        <v>19.0</v>
      </c>
      <c r="I27" s="9">
        <v>6.0</v>
      </c>
      <c r="J27" s="9">
        <v>14.0</v>
      </c>
      <c r="K27" s="9">
        <v>2.0</v>
      </c>
      <c r="L27" s="9">
        <v>5.0</v>
      </c>
      <c r="M27" s="9">
        <v>8.0</v>
      </c>
      <c r="N27" s="9">
        <v>8.0</v>
      </c>
      <c r="O27">
        <f>IF(Presenze!O27= 0,0,"")</f>
        <v>0</v>
      </c>
      <c r="P27" s="9">
        <v>1.0</v>
      </c>
      <c r="Q27" s="9">
        <v>1.0</v>
      </c>
      <c r="R27">
        <f>IF(Presenze!R27= 0,0,"")</f>
        <v>0</v>
      </c>
      <c r="S27">
        <f>IF(Presenze!S27= 0,0,"")</f>
        <v>0</v>
      </c>
      <c r="T27">
        <f>IF(Presenze!T27= 0,0,"")</f>
        <v>0</v>
      </c>
      <c r="U27" s="9">
        <v>4.0</v>
      </c>
      <c r="V27">
        <f>W27/Presenze!W27</f>
        <v>0.8674698795</v>
      </c>
      <c r="W27">
        <f t="shared" si="2"/>
        <v>72</v>
      </c>
      <c r="X27">
        <f t="shared" si="1"/>
        <v>19</v>
      </c>
    </row>
    <row r="28">
      <c r="A28" s="9" t="str">
        <f>Presenze!A28</f>
        <v>Bachi Giancarlo</v>
      </c>
      <c r="B28" s="9"/>
      <c r="C28" s="9"/>
      <c r="D28" s="9"/>
      <c r="E28" s="9"/>
      <c r="F28" s="9"/>
      <c r="G28" s="9"/>
      <c r="H28" s="9"/>
      <c r="I28" s="9"/>
      <c r="J28" s="9">
        <v>3.0</v>
      </c>
      <c r="K28" s="9">
        <v>11.0</v>
      </c>
      <c r="L28" s="9">
        <v>22.0</v>
      </c>
      <c r="M28" s="9">
        <v>13.0</v>
      </c>
      <c r="N28" s="9">
        <v>20.0</v>
      </c>
      <c r="O28" s="9">
        <v>9.0</v>
      </c>
      <c r="P28" s="9">
        <v>17.0</v>
      </c>
      <c r="Q28" s="9">
        <v>28.0</v>
      </c>
      <c r="R28" s="9">
        <v>26.0</v>
      </c>
      <c r="S28" s="9">
        <v>25.0</v>
      </c>
      <c r="T28" s="9">
        <v>22.0</v>
      </c>
      <c r="U28" s="9">
        <v>36.0</v>
      </c>
      <c r="V28">
        <f>W28/Presenze!W28</f>
        <v>1.318181818</v>
      </c>
      <c r="W28">
        <f t="shared" si="2"/>
        <v>232</v>
      </c>
      <c r="X28">
        <f t="shared" si="1"/>
        <v>36</v>
      </c>
    </row>
    <row r="29">
      <c r="A29" s="9" t="str">
        <f>Presenze!A29</f>
        <v>Micali Enrico</v>
      </c>
      <c r="B29" s="9"/>
      <c r="C29" s="9"/>
      <c r="D29" s="9"/>
      <c r="E29" s="9"/>
      <c r="F29" s="9"/>
      <c r="G29" s="9"/>
      <c r="H29" s="9"/>
      <c r="I29" s="9"/>
      <c r="J29" s="9"/>
      <c r="K29">
        <f>IF(Presenze!K29= 0,0,"")</f>
        <v>0</v>
      </c>
      <c r="L29" s="9">
        <v>1.0</v>
      </c>
      <c r="M29" s="9">
        <v>7.0</v>
      </c>
      <c r="N29" s="9">
        <v>4.0</v>
      </c>
      <c r="O29">
        <f>IF(Presenze!O29= 0,0,"")</f>
        <v>0</v>
      </c>
      <c r="P29" s="9">
        <v>3.0</v>
      </c>
      <c r="Q29" s="9">
        <v>2.0</v>
      </c>
      <c r="R29" s="9">
        <v>1.0</v>
      </c>
      <c r="S29" s="9">
        <v>4.0</v>
      </c>
      <c r="T29" s="9">
        <v>10.0</v>
      </c>
      <c r="U29" s="9">
        <v>12.0</v>
      </c>
      <c r="V29">
        <f>W29/Presenze!W29</f>
        <v>1.189189189</v>
      </c>
      <c r="W29">
        <f t="shared" si="2"/>
        <v>44</v>
      </c>
      <c r="X29">
        <f t="shared" si="1"/>
        <v>12</v>
      </c>
    </row>
    <row r="30">
      <c r="A30" s="9" t="str">
        <f>Presenze!A30</f>
        <v>Sinigallia Alessio</v>
      </c>
      <c r="B30" s="9"/>
      <c r="C30" s="9"/>
      <c r="D30" s="9"/>
      <c r="E30" s="9"/>
      <c r="F30" s="9"/>
      <c r="G30" s="9"/>
      <c r="H30" s="9"/>
      <c r="I30" s="9"/>
      <c r="J30" s="9"/>
      <c r="K30" s="9">
        <v>1.0</v>
      </c>
      <c r="L30" s="9">
        <v>5.0</v>
      </c>
      <c r="M30" s="9">
        <v>14.0</v>
      </c>
      <c r="N30" s="9">
        <v>13.0</v>
      </c>
      <c r="O30" s="9">
        <v>9.0</v>
      </c>
      <c r="P30" s="9">
        <v>16.0</v>
      </c>
      <c r="Q30" s="9">
        <v>12.0</v>
      </c>
      <c r="R30" s="9">
        <v>24.0</v>
      </c>
      <c r="S30" s="9">
        <v>5.0</v>
      </c>
      <c r="T30" s="9">
        <v>24.0</v>
      </c>
      <c r="U30" s="9">
        <v>3.0</v>
      </c>
      <c r="V30">
        <f>W30/Presenze!W30</f>
        <v>1.06779661</v>
      </c>
      <c r="W30">
        <f t="shared" si="2"/>
        <v>126</v>
      </c>
      <c r="X30">
        <f t="shared" si="1"/>
        <v>24</v>
      </c>
    </row>
    <row r="31">
      <c r="A31" s="9" t="str">
        <f>Presenze!A31</f>
        <v>Micali Giuseppe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>
        <v>4.0</v>
      </c>
      <c r="M31" s="9">
        <v>10.0</v>
      </c>
      <c r="N31" s="9">
        <v>6.0</v>
      </c>
      <c r="O31">
        <f>IF(Presenze!O31= 0,0,"")</f>
        <v>0</v>
      </c>
      <c r="P31" s="9">
        <v>12.0</v>
      </c>
      <c r="Q31" s="9">
        <v>3.0</v>
      </c>
      <c r="R31" s="9"/>
      <c r="S31">
        <f>IF(Presenze!S31= 0,0,"")</f>
        <v>0</v>
      </c>
      <c r="T31" s="9">
        <v>1.0</v>
      </c>
      <c r="U31" s="9">
        <v>11.0</v>
      </c>
      <c r="V31">
        <f>W31/Presenze!W31</f>
        <v>1.093023256</v>
      </c>
      <c r="W31">
        <f t="shared" si="2"/>
        <v>47</v>
      </c>
      <c r="X31">
        <f t="shared" si="1"/>
        <v>12</v>
      </c>
    </row>
    <row r="32">
      <c r="A32" s="9" t="str">
        <f>Presenze!A32</f>
        <v>Bonicoli Daniele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4.0</v>
      </c>
      <c r="M32" s="9">
        <v>13.0</v>
      </c>
      <c r="N32" s="9">
        <v>21.0</v>
      </c>
      <c r="O32" s="9">
        <v>14.0</v>
      </c>
      <c r="P32" s="9">
        <v>19.0</v>
      </c>
      <c r="Q32" s="9">
        <v>18.0</v>
      </c>
      <c r="R32" s="9">
        <v>16.0</v>
      </c>
      <c r="S32" s="9">
        <v>23.0</v>
      </c>
      <c r="T32" s="9">
        <v>20.0</v>
      </c>
      <c r="U32" s="9">
        <v>22.0</v>
      </c>
      <c r="V32">
        <f>W32/Presenze!W32</f>
        <v>0.8717948718</v>
      </c>
      <c r="W32">
        <f t="shared" si="2"/>
        <v>170</v>
      </c>
      <c r="X32">
        <f t="shared" si="1"/>
        <v>23</v>
      </c>
    </row>
    <row r="33">
      <c r="A33" s="9" t="str">
        <f>Presenze!A33</f>
        <v>Barbieri Michele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>
        <v>3.0</v>
      </c>
      <c r="M33" s="9">
        <v>14.0</v>
      </c>
      <c r="N33" s="9"/>
      <c r="O33" s="9">
        <v>6.0</v>
      </c>
      <c r="P33" s="9">
        <v>25.0</v>
      </c>
      <c r="Q33" s="9">
        <v>16.0</v>
      </c>
      <c r="R33" s="9">
        <v>17.0</v>
      </c>
      <c r="S33" s="9">
        <v>14.0</v>
      </c>
      <c r="T33" s="9">
        <v>26.0</v>
      </c>
      <c r="U33" s="9">
        <v>21.0</v>
      </c>
      <c r="V33">
        <f>W33/Presenze!W33</f>
        <v>1.118110236</v>
      </c>
      <c r="W33">
        <f t="shared" si="2"/>
        <v>142</v>
      </c>
      <c r="X33">
        <f t="shared" si="1"/>
        <v>26</v>
      </c>
    </row>
    <row r="34">
      <c r="A34" s="9" t="str">
        <f>Presenze!A34</f>
        <v>Mannucci Marco</v>
      </c>
      <c r="B34">
        <f>IF(Presenze!B34= 0,0,"")</f>
        <v>0</v>
      </c>
      <c r="C34">
        <f>IF(Presenze!C34= 0,0,"")</f>
        <v>0</v>
      </c>
      <c r="D34">
        <f>IF(Presenze!D34= 0,0,"")</f>
        <v>0</v>
      </c>
      <c r="E34">
        <f>IF(Presenze!E34= 0,0,"")</f>
        <v>0</v>
      </c>
      <c r="F34">
        <f>IF(Presenze!F34= 0,0,"")</f>
        <v>0</v>
      </c>
      <c r="G34">
        <f>IF(Presenze!G34= 0,0,"")</f>
        <v>0</v>
      </c>
      <c r="H34">
        <f>IF(Presenze!H34= 0,0,"")</f>
        <v>0</v>
      </c>
      <c r="I34">
        <f>IF(Presenze!I34= 0,0,"")</f>
        <v>0</v>
      </c>
      <c r="J34">
        <f>IF(Presenze!J34= 0,0,"")</f>
        <v>0</v>
      </c>
      <c r="K34">
        <f>IF(Presenze!K34= 0,0,"")</f>
        <v>0</v>
      </c>
      <c r="L34">
        <f>IF(Presenze!L34= 0,0,"")</f>
        <v>0</v>
      </c>
      <c r="M34" s="9">
        <v>3.0</v>
      </c>
      <c r="N34" s="9">
        <v>10.0</v>
      </c>
      <c r="O34" s="9">
        <v>2.0</v>
      </c>
      <c r="P34" s="9">
        <v>13.0</v>
      </c>
      <c r="Q34" s="9">
        <v>8.0</v>
      </c>
      <c r="R34" s="9">
        <v>1.0</v>
      </c>
      <c r="S34" s="9">
        <v>9.0</v>
      </c>
      <c r="T34" s="9">
        <v>5.0</v>
      </c>
      <c r="U34" s="9"/>
      <c r="V34">
        <f>W34/Presenze!W34</f>
        <v>0.9272727273</v>
      </c>
      <c r="W34">
        <f t="shared" si="2"/>
        <v>51</v>
      </c>
      <c r="X34">
        <f t="shared" si="1"/>
        <v>13</v>
      </c>
    </row>
    <row r="36">
      <c r="B36" s="33">
        <f t="shared" ref="B36:U36" si="3">(max(B5:B34))</f>
        <v>84</v>
      </c>
      <c r="C36" s="33">
        <f t="shared" si="3"/>
        <v>44</v>
      </c>
      <c r="D36" s="33">
        <f t="shared" si="3"/>
        <v>70</v>
      </c>
      <c r="E36" s="33">
        <f t="shared" si="3"/>
        <v>50</v>
      </c>
      <c r="F36" s="33">
        <f t="shared" si="3"/>
        <v>77</v>
      </c>
      <c r="G36" s="33">
        <f t="shared" si="3"/>
        <v>39</v>
      </c>
      <c r="H36" s="33">
        <f t="shared" si="3"/>
        <v>65</v>
      </c>
      <c r="I36" s="33">
        <f t="shared" si="3"/>
        <v>27</v>
      </c>
      <c r="J36" s="33">
        <f t="shared" si="3"/>
        <v>76</v>
      </c>
      <c r="K36" s="33">
        <f t="shared" si="3"/>
        <v>28</v>
      </c>
      <c r="L36" s="33">
        <f t="shared" si="3"/>
        <v>43</v>
      </c>
      <c r="M36" s="33">
        <f t="shared" si="3"/>
        <v>26</v>
      </c>
      <c r="N36" s="33">
        <f t="shared" si="3"/>
        <v>39</v>
      </c>
      <c r="O36" s="33">
        <f t="shared" si="3"/>
        <v>20</v>
      </c>
      <c r="P36" s="33">
        <f t="shared" si="3"/>
        <v>45</v>
      </c>
      <c r="Q36" s="33">
        <f t="shared" si="3"/>
        <v>29</v>
      </c>
      <c r="R36" s="33">
        <f t="shared" si="3"/>
        <v>51</v>
      </c>
      <c r="S36" s="33">
        <f t="shared" si="3"/>
        <v>41</v>
      </c>
      <c r="T36" s="33">
        <f t="shared" si="3"/>
        <v>42</v>
      </c>
      <c r="U36" s="33">
        <f t="shared" si="3"/>
        <v>40</v>
      </c>
    </row>
    <row r="37" ht="96.75" customHeight="1">
      <c r="B37" s="29" t="s">
        <v>41</v>
      </c>
      <c r="C37" s="29" t="s">
        <v>41</v>
      </c>
      <c r="D37" s="29" t="s">
        <v>47</v>
      </c>
      <c r="E37" s="29" t="s">
        <v>46</v>
      </c>
      <c r="F37" s="29" t="s">
        <v>41</v>
      </c>
      <c r="G37" s="29" t="s">
        <v>54</v>
      </c>
      <c r="H37" s="29" t="s">
        <v>41</v>
      </c>
      <c r="I37" s="29" t="s">
        <v>47</v>
      </c>
      <c r="J37" s="29" t="s">
        <v>41</v>
      </c>
      <c r="K37" s="29" t="s">
        <v>41</v>
      </c>
      <c r="L37" s="29" t="s">
        <v>41</v>
      </c>
      <c r="M37" s="29" t="s">
        <v>96</v>
      </c>
      <c r="N37" s="29" t="s">
        <v>54</v>
      </c>
      <c r="O37" s="29" t="s">
        <v>97</v>
      </c>
      <c r="P37" s="29" t="s">
        <v>47</v>
      </c>
      <c r="Q37" s="29" t="s">
        <v>47</v>
      </c>
      <c r="R37" s="29" t="s">
        <v>47</v>
      </c>
      <c r="S37" s="29" t="s">
        <v>65</v>
      </c>
      <c r="T37" s="29" t="s">
        <v>65</v>
      </c>
      <c r="U37" s="29" t="s">
        <v>41</v>
      </c>
    </row>
  </sheetData>
  <mergeCells count="1">
    <mergeCell ref="A1:W1"/>
  </mergeCells>
  <printOptions gridLines="1" horizontalCentered="1"/>
  <pageMargins bottom="0.17474789335543586" footer="0.0" header="0.0" left="0.25" right="0.25" top="0.14435695538057744"/>
  <pageSetup paperSize="9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1" width="2.88"/>
  </cols>
  <sheetData>
    <row r="1">
      <c r="A1" s="27" t="s">
        <v>98</v>
      </c>
      <c r="Y1" s="34"/>
      <c r="AA1" s="34"/>
      <c r="AB1" s="34"/>
    </row>
    <row r="2">
      <c r="A2" s="28"/>
      <c r="B2" s="29" t="s">
        <v>28</v>
      </c>
      <c r="C2" s="29" t="s">
        <v>21</v>
      </c>
      <c r="D2" s="29" t="s">
        <v>25</v>
      </c>
      <c r="E2" s="29" t="s">
        <v>48</v>
      </c>
      <c r="F2" s="29" t="s">
        <v>50</v>
      </c>
      <c r="G2" s="29" t="s">
        <v>53</v>
      </c>
      <c r="H2" s="29" t="s">
        <v>56</v>
      </c>
      <c r="I2" s="29" t="s">
        <v>58</v>
      </c>
      <c r="J2" s="29" t="s">
        <v>60</v>
      </c>
      <c r="K2" s="29" t="s">
        <v>62</v>
      </c>
      <c r="L2" s="29" t="s">
        <v>37</v>
      </c>
      <c r="M2" s="29" t="s">
        <v>64</v>
      </c>
      <c r="N2" s="29" t="s">
        <v>31</v>
      </c>
      <c r="O2" s="29" t="s">
        <v>68</v>
      </c>
      <c r="P2" s="29" t="s">
        <v>70</v>
      </c>
      <c r="Q2" s="29" t="s">
        <v>71</v>
      </c>
      <c r="R2" s="29" t="s">
        <v>73</v>
      </c>
      <c r="S2" s="29" t="s">
        <v>74</v>
      </c>
      <c r="T2" s="29" t="s">
        <v>75</v>
      </c>
      <c r="U2" s="29" t="s">
        <v>77</v>
      </c>
      <c r="V2" s="28"/>
      <c r="W2" s="28"/>
      <c r="X2" s="28"/>
      <c r="Y2" s="28"/>
      <c r="Z2" s="28"/>
      <c r="AA2" s="28"/>
      <c r="AB2" s="28"/>
    </row>
    <row r="3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8"/>
      <c r="W3" s="28"/>
      <c r="X3" s="28"/>
      <c r="Y3" s="28"/>
      <c r="Z3" s="28"/>
      <c r="AA3" s="28"/>
      <c r="AB3" s="28"/>
    </row>
    <row r="4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8"/>
      <c r="W4" s="28"/>
      <c r="X4" s="28"/>
      <c r="Y4" s="28"/>
      <c r="Z4" s="28"/>
      <c r="AA4" s="28"/>
      <c r="AB4" s="28"/>
    </row>
    <row r="5">
      <c r="A5" s="9" t="str">
        <f>Presenze!A5</f>
        <v>Bachi Giacomo</v>
      </c>
      <c r="B5" s="9">
        <v>21.0</v>
      </c>
      <c r="C5" s="9">
        <v>0.0</v>
      </c>
      <c r="D5" s="9">
        <v>0.0</v>
      </c>
      <c r="E5" s="9">
        <v>4.0</v>
      </c>
      <c r="F5" s="9">
        <v>14.0</v>
      </c>
      <c r="G5" s="9">
        <v>17.0</v>
      </c>
      <c r="H5" s="9">
        <v>35.0</v>
      </c>
      <c r="I5" s="9">
        <v>21.0</v>
      </c>
      <c r="J5" s="9">
        <v>30.0</v>
      </c>
      <c r="K5" s="9">
        <v>20.0</v>
      </c>
      <c r="L5" s="9">
        <v>10.0</v>
      </c>
      <c r="M5" s="9">
        <v>19.0</v>
      </c>
      <c r="N5" s="9">
        <v>25.0</v>
      </c>
      <c r="O5" s="9">
        <v>20.0</v>
      </c>
      <c r="P5" s="9">
        <v>9.0</v>
      </c>
      <c r="Q5" s="9">
        <v>3.0</v>
      </c>
      <c r="R5" s="9">
        <v>17.0</v>
      </c>
      <c r="S5" s="9">
        <v>21.0</v>
      </c>
      <c r="T5" s="9">
        <v>26.0</v>
      </c>
      <c r="U5" s="9">
        <v>18.0</v>
      </c>
      <c r="V5">
        <f>W5/Presenze!W5</f>
        <v>1.675126904</v>
      </c>
      <c r="W5">
        <f t="shared" ref="W5:W34" si="1">SUM(B5:U5)</f>
        <v>330</v>
      </c>
      <c r="X5">
        <v>334.0</v>
      </c>
      <c r="Z5" s="9">
        <f t="shared" ref="Z5:Z34" si="2">AA5-C5</f>
        <v>0</v>
      </c>
      <c r="AA5" s="9">
        <v>0.0</v>
      </c>
    </row>
    <row r="6">
      <c r="A6" s="9" t="str">
        <f>Presenze!A6</f>
        <v>Caneschi Simone</v>
      </c>
      <c r="B6" s="9">
        <v>12.0</v>
      </c>
      <c r="C6" s="9">
        <v>12.0</v>
      </c>
      <c r="D6" s="9">
        <v>28.0</v>
      </c>
      <c r="E6" s="9">
        <v>20.0</v>
      </c>
      <c r="F6" s="9">
        <v>22.0</v>
      </c>
      <c r="G6" s="9">
        <v>28.0</v>
      </c>
      <c r="H6" s="9">
        <v>25.0</v>
      </c>
      <c r="I6" s="9">
        <v>22.0</v>
      </c>
      <c r="J6" s="9">
        <v>27.0</v>
      </c>
      <c r="K6" s="9">
        <v>23.0</v>
      </c>
      <c r="L6" s="9">
        <v>21.0</v>
      </c>
      <c r="M6" s="9">
        <v>24.0</v>
      </c>
      <c r="N6" s="9">
        <v>27.0</v>
      </c>
      <c r="O6" s="9">
        <v>23.0</v>
      </c>
      <c r="P6" s="9">
        <v>29.0</v>
      </c>
      <c r="Q6" s="9">
        <v>25.0</v>
      </c>
      <c r="R6" s="9">
        <v>33.0</v>
      </c>
      <c r="S6" s="9">
        <v>27.0</v>
      </c>
      <c r="T6" s="9">
        <v>25.0</v>
      </c>
      <c r="U6" s="9">
        <v>0.0</v>
      </c>
      <c r="V6">
        <f>W6/Presenze!W6</f>
        <v>1.385321101</v>
      </c>
      <c r="W6">
        <f t="shared" si="1"/>
        <v>453</v>
      </c>
      <c r="X6">
        <v>453.0</v>
      </c>
      <c r="Z6" s="9">
        <f t="shared" si="2"/>
        <v>0</v>
      </c>
      <c r="AA6" s="35">
        <v>12.0</v>
      </c>
    </row>
    <row r="7">
      <c r="A7" s="9" t="str">
        <f>Presenze!A7</f>
        <v>Ceccarelli Marco</v>
      </c>
      <c r="B7" s="9">
        <v>15.0</v>
      </c>
      <c r="C7" s="9">
        <v>19.0</v>
      </c>
      <c r="D7" s="9">
        <v>0.0</v>
      </c>
      <c r="E7" s="9">
        <v>21.0</v>
      </c>
      <c r="F7" s="9">
        <v>6.0</v>
      </c>
      <c r="G7" s="9">
        <v>6.0</v>
      </c>
      <c r="H7" s="9">
        <v>0.0</v>
      </c>
      <c r="I7" s="9">
        <v>10.0</v>
      </c>
      <c r="J7" s="9">
        <v>19.0</v>
      </c>
      <c r="K7" s="9">
        <v>7.0</v>
      </c>
      <c r="L7" s="9">
        <v>1.0</v>
      </c>
      <c r="M7" s="9">
        <v>0.0</v>
      </c>
      <c r="N7" s="9">
        <v>3.0</v>
      </c>
      <c r="O7" s="9">
        <v>0.0</v>
      </c>
      <c r="P7">
        <f>IF(Presenze!P7= 0,0,"")</f>
        <v>0</v>
      </c>
      <c r="Q7" s="9">
        <v>1.0</v>
      </c>
      <c r="R7">
        <f>IF(Presenze!R7= 0,0,"")</f>
        <v>0</v>
      </c>
      <c r="S7" s="9">
        <v>1.0</v>
      </c>
      <c r="T7">
        <f>IF(Presenze!T7= 0,0,"")</f>
        <v>0</v>
      </c>
      <c r="U7" s="9">
        <v>4.0</v>
      </c>
      <c r="V7">
        <f>W7/Presenze!W7</f>
        <v>1.269662921</v>
      </c>
      <c r="W7">
        <f t="shared" si="1"/>
        <v>113</v>
      </c>
      <c r="X7">
        <v>113.0</v>
      </c>
      <c r="Z7" s="9">
        <f t="shared" si="2"/>
        <v>0</v>
      </c>
      <c r="AA7" s="35">
        <v>19.0</v>
      </c>
    </row>
    <row r="8">
      <c r="A8" s="9" t="str">
        <f>Presenze!A8</f>
        <v>Crisciani Simone</v>
      </c>
      <c r="B8" s="9">
        <v>33.0</v>
      </c>
      <c r="C8" s="9">
        <v>26.0</v>
      </c>
      <c r="D8" s="9">
        <v>31.0</v>
      </c>
      <c r="E8" s="9">
        <v>22.0</v>
      </c>
      <c r="F8" s="9">
        <v>28.0</v>
      </c>
      <c r="G8" s="9">
        <v>33.0</v>
      </c>
      <c r="H8" s="9">
        <v>25.0</v>
      </c>
      <c r="I8" s="9">
        <v>15.0</v>
      </c>
      <c r="J8" s="9">
        <v>6.0</v>
      </c>
      <c r="K8" s="9">
        <v>0.0</v>
      </c>
      <c r="L8" s="9">
        <v>1.0</v>
      </c>
      <c r="M8" s="9">
        <v>0.0</v>
      </c>
      <c r="N8">
        <f>IF(Presenze!N8= 0,0,"")</f>
        <v>0</v>
      </c>
      <c r="O8">
        <f>IF(Presenze!O8= 0,0,"")</f>
        <v>0</v>
      </c>
      <c r="P8" s="9">
        <v>7.0</v>
      </c>
      <c r="Q8">
        <f>IF(Presenze!Q8= 0,0,"")</f>
        <v>0</v>
      </c>
      <c r="R8" s="9">
        <v>23.0</v>
      </c>
      <c r="S8" s="9">
        <v>24.0</v>
      </c>
      <c r="T8" s="9">
        <v>22.0</v>
      </c>
      <c r="U8" s="9">
        <v>22.0</v>
      </c>
      <c r="V8">
        <f>W8/Presenze!W8</f>
        <v>1.413333333</v>
      </c>
      <c r="W8">
        <f t="shared" si="1"/>
        <v>318</v>
      </c>
      <c r="X8">
        <v>318.0</v>
      </c>
      <c r="Z8" s="9">
        <f t="shared" si="2"/>
        <v>0</v>
      </c>
      <c r="AA8" s="35">
        <v>26.0</v>
      </c>
    </row>
    <row r="9">
      <c r="A9" s="9" t="str">
        <f>Presenze!A9</f>
        <v>Galatolo Gabriele</v>
      </c>
      <c r="B9" s="9">
        <v>33.0</v>
      </c>
      <c r="C9" s="9">
        <v>14.0</v>
      </c>
      <c r="D9" s="9">
        <v>34.0</v>
      </c>
      <c r="E9" s="9">
        <v>27.0</v>
      </c>
      <c r="F9" s="9">
        <v>47.0</v>
      </c>
      <c r="G9" s="9">
        <v>27.0</v>
      </c>
      <c r="H9" s="9">
        <v>17.0</v>
      </c>
      <c r="I9" s="9">
        <v>33.0</v>
      </c>
      <c r="J9" s="9">
        <v>31.0</v>
      </c>
      <c r="K9" s="9">
        <v>33.0</v>
      </c>
      <c r="L9" s="9">
        <v>32.0</v>
      </c>
      <c r="M9" s="9">
        <v>30.0</v>
      </c>
      <c r="N9" s="9">
        <v>43.0</v>
      </c>
      <c r="O9" s="9">
        <v>7.0</v>
      </c>
      <c r="P9" s="9">
        <v>20.0</v>
      </c>
      <c r="Q9" s="9">
        <v>27.0</v>
      </c>
      <c r="R9" s="9">
        <v>31.0</v>
      </c>
      <c r="S9" s="9">
        <v>23.0</v>
      </c>
      <c r="T9" s="9">
        <v>19.0</v>
      </c>
      <c r="U9" s="9">
        <v>14.0</v>
      </c>
      <c r="V9">
        <f>W9/Presenze!W9</f>
        <v>1.418848168</v>
      </c>
      <c r="W9">
        <f t="shared" si="1"/>
        <v>542</v>
      </c>
      <c r="X9">
        <v>541.0</v>
      </c>
      <c r="Z9" s="9">
        <f t="shared" si="2"/>
        <v>0</v>
      </c>
      <c r="AA9" s="35">
        <v>14.0</v>
      </c>
    </row>
    <row r="10">
      <c r="A10" s="9" t="str">
        <f>Presenze!A10</f>
        <v>Giuliano Giacomo</v>
      </c>
      <c r="B10" s="9">
        <v>24.0</v>
      </c>
      <c r="C10" s="9">
        <v>23.0</v>
      </c>
      <c r="D10" s="9">
        <v>24.0</v>
      </c>
      <c r="E10" s="9">
        <v>18.0</v>
      </c>
      <c r="F10" s="9">
        <v>8.0</v>
      </c>
      <c r="G10">
        <f>IF(Presenze!G10= 0,0,"")</f>
        <v>0</v>
      </c>
      <c r="H10">
        <f>IF(Presenze!H10= 0,0,"")</f>
        <v>0</v>
      </c>
      <c r="I10">
        <f>IF(Presenze!I10= 0,0,"")</f>
        <v>0</v>
      </c>
      <c r="J10">
        <f>IF(Presenze!J10= 0,0,"")</f>
        <v>0</v>
      </c>
      <c r="K10">
        <f>IF(Presenze!K10= 0,0,"")</f>
        <v>0</v>
      </c>
      <c r="L10">
        <f>IF(Presenze!L10= 0,0,"")</f>
        <v>0</v>
      </c>
      <c r="M10" s="9">
        <v>0.0</v>
      </c>
      <c r="N10">
        <f>IF(Presenze!N10= 0,0,"")</f>
        <v>0</v>
      </c>
      <c r="O10" s="9">
        <v>3.0</v>
      </c>
      <c r="P10" s="9">
        <v>0.0</v>
      </c>
      <c r="Q10">
        <f>IF(Presenze!Q10= 0,0,"")</f>
        <v>0</v>
      </c>
      <c r="R10">
        <f>IF(Presenze!R10= 0,0,"")</f>
        <v>0</v>
      </c>
      <c r="S10">
        <f>IF(Presenze!S10= 0,0,"")</f>
        <v>0</v>
      </c>
      <c r="T10">
        <f>IF(Presenze!T10= 0,0,"")</f>
        <v>0</v>
      </c>
      <c r="U10">
        <f>IF(Presenze!U10= 0,0,"")</f>
        <v>0</v>
      </c>
      <c r="V10">
        <f>W10/Presenze!W10</f>
        <v>1.086956522</v>
      </c>
      <c r="W10">
        <f t="shared" si="1"/>
        <v>100</v>
      </c>
      <c r="X10">
        <v>100.0</v>
      </c>
      <c r="Z10" s="9">
        <f t="shared" si="2"/>
        <v>0</v>
      </c>
      <c r="AA10" s="35">
        <v>23.0</v>
      </c>
    </row>
    <row r="11">
      <c r="A11" s="9" t="str">
        <f>Presenze!A11</f>
        <v>Giuliano Matteo</v>
      </c>
      <c r="B11" s="9">
        <v>39.0</v>
      </c>
      <c r="C11" s="9">
        <v>13.0</v>
      </c>
      <c r="D11" s="9">
        <v>16.0</v>
      </c>
      <c r="E11" s="9">
        <v>26.0</v>
      </c>
      <c r="F11" s="9">
        <v>25.0</v>
      </c>
      <c r="G11" s="9">
        <v>14.0</v>
      </c>
      <c r="H11" s="9">
        <v>21.0</v>
      </c>
      <c r="I11" s="9">
        <v>17.0</v>
      </c>
      <c r="J11" s="9">
        <v>31.0</v>
      </c>
      <c r="K11" s="9">
        <v>17.0</v>
      </c>
      <c r="L11" s="9">
        <v>3.0</v>
      </c>
      <c r="M11" s="9">
        <v>0.0</v>
      </c>
      <c r="N11" s="9">
        <v>18.0</v>
      </c>
      <c r="O11" s="9">
        <v>14.0</v>
      </c>
      <c r="P11" s="9">
        <v>11.0</v>
      </c>
      <c r="Q11" s="9">
        <v>4.0</v>
      </c>
      <c r="R11" s="9">
        <v>11.0</v>
      </c>
      <c r="S11" s="9">
        <v>3.0</v>
      </c>
      <c r="T11" s="9">
        <v>6.0</v>
      </c>
      <c r="U11" s="9">
        <v>6.0</v>
      </c>
      <c r="V11">
        <f>W11/Presenze!W11</f>
        <v>1.161417323</v>
      </c>
      <c r="W11">
        <f t="shared" si="1"/>
        <v>295</v>
      </c>
      <c r="X11">
        <v>292.0</v>
      </c>
      <c r="Z11" s="9">
        <f t="shared" si="2"/>
        <v>0</v>
      </c>
      <c r="AA11" s="35">
        <v>13.0</v>
      </c>
    </row>
    <row r="12">
      <c r="A12" s="9" t="str">
        <f>Presenze!A12</f>
        <v>Giusti Alessio</v>
      </c>
      <c r="B12" s="9">
        <v>42.0</v>
      </c>
      <c r="C12" s="9">
        <v>20.0</v>
      </c>
      <c r="D12" s="9">
        <v>36.0</v>
      </c>
      <c r="E12" s="9">
        <v>18.0</v>
      </c>
      <c r="F12" s="9">
        <v>43.0</v>
      </c>
      <c r="G12" s="9">
        <v>10.0</v>
      </c>
      <c r="H12" s="9">
        <v>26.0</v>
      </c>
      <c r="I12" s="9">
        <v>13.0</v>
      </c>
      <c r="J12" s="9">
        <v>37.0</v>
      </c>
      <c r="K12" s="9">
        <v>22.0</v>
      </c>
      <c r="L12" s="9">
        <v>30.0</v>
      </c>
      <c r="M12" s="9">
        <v>3.0</v>
      </c>
      <c r="N12" s="9">
        <v>0.0</v>
      </c>
      <c r="O12" s="9">
        <v>15.0</v>
      </c>
      <c r="P12" s="9">
        <v>26.0</v>
      </c>
      <c r="Q12" s="9">
        <v>6.0</v>
      </c>
      <c r="R12">
        <f>IF(Presenze!R12= 0,0,"")</f>
        <v>0</v>
      </c>
      <c r="S12" s="9">
        <v>3.0</v>
      </c>
      <c r="T12" s="9">
        <v>14.0</v>
      </c>
      <c r="U12" s="9">
        <v>19.0</v>
      </c>
      <c r="V12">
        <f>W12/Presenze!W12</f>
        <v>1.595833333</v>
      </c>
      <c r="W12">
        <f t="shared" si="1"/>
        <v>383</v>
      </c>
      <c r="X12">
        <v>380.0</v>
      </c>
      <c r="Z12" s="9">
        <f t="shared" si="2"/>
        <v>0</v>
      </c>
      <c r="AA12" s="35">
        <v>20.0</v>
      </c>
    </row>
    <row r="13">
      <c r="A13" s="9" t="str">
        <f>Presenze!A13</f>
        <v>Iodice Gianmarco</v>
      </c>
      <c r="B13" s="9">
        <v>38.0</v>
      </c>
      <c r="C13" s="9">
        <v>28.0</v>
      </c>
      <c r="D13" s="9">
        <v>46.0</v>
      </c>
      <c r="E13" s="9">
        <v>28.0</v>
      </c>
      <c r="F13" s="9">
        <v>41.0</v>
      </c>
      <c r="G13" s="9">
        <v>32.0</v>
      </c>
      <c r="H13" s="9">
        <v>18.0</v>
      </c>
      <c r="I13" s="9">
        <v>3.0</v>
      </c>
      <c r="J13" s="9">
        <v>26.0</v>
      </c>
      <c r="K13" s="9">
        <v>6.0</v>
      </c>
      <c r="L13">
        <f>IF(Presenze!L13= 0,0,"")</f>
        <v>0</v>
      </c>
      <c r="M13" s="9">
        <v>0.0</v>
      </c>
      <c r="N13">
        <f>IF(Presenze!N13= 0,0,"")</f>
        <v>0</v>
      </c>
      <c r="O13">
        <f>IF(Presenze!O13= 0,0,"")</f>
        <v>0</v>
      </c>
      <c r="P13">
        <f>IF(Presenze!P13= 0,0,"")</f>
        <v>0</v>
      </c>
      <c r="Q13">
        <f>IF(Presenze!Q13= 0,0,"")</f>
        <v>0</v>
      </c>
      <c r="R13">
        <f>IF(Presenze!R13= 0,0,"")</f>
        <v>0</v>
      </c>
      <c r="S13">
        <f>IF(Presenze!S13= 0,0,"")</f>
        <v>0</v>
      </c>
      <c r="T13">
        <f>IF(Presenze!T13= 0,0,"")</f>
        <v>0</v>
      </c>
      <c r="U13">
        <f>IF(Presenze!U13= 0,0,"")</f>
        <v>0</v>
      </c>
      <c r="V13">
        <f>W13/Presenze!W13</f>
        <v>1.652173913</v>
      </c>
      <c r="W13">
        <f t="shared" si="1"/>
        <v>266</v>
      </c>
      <c r="X13">
        <v>266.0</v>
      </c>
      <c r="Z13" s="9">
        <f t="shared" si="2"/>
        <v>0</v>
      </c>
      <c r="AA13" s="35">
        <v>28.0</v>
      </c>
    </row>
    <row r="14">
      <c r="A14" s="9" t="str">
        <f>Presenze!A14</f>
        <v>Sartori Emilio</v>
      </c>
      <c r="B14" s="9">
        <v>22.0</v>
      </c>
      <c r="C14" s="9">
        <v>23.0</v>
      </c>
      <c r="D14" s="9">
        <v>37.0</v>
      </c>
      <c r="E14" s="9">
        <v>18.0</v>
      </c>
      <c r="F14" s="9">
        <v>9.0</v>
      </c>
      <c r="G14" s="9">
        <v>1.0</v>
      </c>
      <c r="H14">
        <f>IF(Presenze!H14= 0,0,"")</f>
        <v>0</v>
      </c>
      <c r="I14">
        <f>IF(Presenze!I14= 0,0,"")</f>
        <v>0</v>
      </c>
      <c r="J14" s="9">
        <v>0.0</v>
      </c>
      <c r="K14" s="9">
        <v>0.0</v>
      </c>
      <c r="L14">
        <f>IF(Presenze!L14= 0,0,"")</f>
        <v>0</v>
      </c>
      <c r="M14">
        <f>IF(Presenze!M14= 0,0,"")</f>
        <v>0</v>
      </c>
      <c r="N14">
        <f>IF(Presenze!N14= 0,0,"")</f>
        <v>0</v>
      </c>
      <c r="O14">
        <f>IF(Presenze!O14= 0,0,"")</f>
        <v>0</v>
      </c>
      <c r="P14">
        <f>IF(Presenze!P14= 0,0,"")</f>
        <v>0</v>
      </c>
      <c r="Q14">
        <f>IF(Presenze!Q14= 0,0,"")</f>
        <v>0</v>
      </c>
      <c r="R14">
        <f>IF(Presenze!R14= 0,0,"")</f>
        <v>0</v>
      </c>
      <c r="S14" s="9">
        <v>3.0</v>
      </c>
      <c r="T14">
        <f>IF(Presenze!T14= 0,0,"")</f>
        <v>0</v>
      </c>
      <c r="U14" s="9">
        <v>0.0</v>
      </c>
      <c r="V14">
        <f>W14/Presenze!W14</f>
        <v>1.486842105</v>
      </c>
      <c r="W14">
        <f t="shared" si="1"/>
        <v>113</v>
      </c>
      <c r="X14">
        <v>113.0</v>
      </c>
      <c r="Z14" s="9">
        <f t="shared" si="2"/>
        <v>0</v>
      </c>
      <c r="AA14" s="35">
        <v>23.0</v>
      </c>
    </row>
    <row r="15">
      <c r="A15" s="9" t="str">
        <f>Presenze!A15</f>
        <v>Sbolci Francesco</v>
      </c>
      <c r="B15" s="9">
        <v>12.0</v>
      </c>
      <c r="C15" s="9">
        <v>1.0</v>
      </c>
      <c r="D15" s="9">
        <v>30.0</v>
      </c>
      <c r="E15" s="9">
        <v>0.0</v>
      </c>
      <c r="F15" s="9">
        <v>0.0</v>
      </c>
      <c r="G15">
        <f>IF(Presenze!G15= 0,0,"")</f>
        <v>0</v>
      </c>
      <c r="H15">
        <f>IF(Presenze!H15= 0,0,"")</f>
        <v>0</v>
      </c>
      <c r="I15">
        <f>IF(Presenze!I15= 0,0,"")</f>
        <v>0</v>
      </c>
      <c r="J15">
        <f>IF(Presenze!J15= 0,0,"")</f>
        <v>0</v>
      </c>
      <c r="K15" s="9">
        <v>0.0</v>
      </c>
      <c r="L15">
        <f>IF(Presenze!L15= 0,0,"")</f>
        <v>0</v>
      </c>
      <c r="M15">
        <f>IF(Presenze!M15= 0,0,"")</f>
        <v>0</v>
      </c>
      <c r="N15">
        <f>IF(Presenze!N15= 0,0,"")</f>
        <v>0</v>
      </c>
      <c r="O15">
        <f>IF(Presenze!O15= 0,0,"")</f>
        <v>0</v>
      </c>
      <c r="P15">
        <f>IF(Presenze!P15= 0,0,"")</f>
        <v>0</v>
      </c>
      <c r="Q15">
        <f>IF(Presenze!Q15= 0,0,"")</f>
        <v>0</v>
      </c>
      <c r="R15">
        <f>IF(Presenze!R15= 0,0,"")</f>
        <v>0</v>
      </c>
      <c r="S15">
        <f>IF(Presenze!S15= 0,0,"")</f>
        <v>0</v>
      </c>
      <c r="T15">
        <f>IF(Presenze!T15= 0,0,"")</f>
        <v>0</v>
      </c>
      <c r="U15">
        <f>IF(Presenze!U15= 0,0,"")</f>
        <v>0</v>
      </c>
      <c r="V15">
        <f>W15/Presenze!W15</f>
        <v>1.228571429</v>
      </c>
      <c r="W15">
        <f t="shared" si="1"/>
        <v>43</v>
      </c>
      <c r="X15">
        <v>43.0</v>
      </c>
      <c r="Z15" s="9">
        <f t="shared" si="2"/>
        <v>0</v>
      </c>
      <c r="AA15" s="35">
        <v>1.0</v>
      </c>
    </row>
    <row r="16">
      <c r="A16" s="9" t="str">
        <f>Presenze!A16</f>
        <v>Spadavecchia Andrea</v>
      </c>
      <c r="B16" s="9">
        <v>32.0</v>
      </c>
      <c r="C16" s="9">
        <v>20.0</v>
      </c>
      <c r="D16" s="9">
        <v>31.0</v>
      </c>
      <c r="E16" s="9">
        <v>11.0</v>
      </c>
      <c r="F16" s="9">
        <v>0.0</v>
      </c>
      <c r="G16">
        <f>IF(Presenze!G16= 0,0,"")</f>
        <v>0</v>
      </c>
      <c r="H16" s="9">
        <v>3.0</v>
      </c>
      <c r="I16">
        <f>IF(Presenze!I16= 0,0,"")</f>
        <v>0</v>
      </c>
      <c r="J16">
        <f>IF(Presenze!J16= 0,0,"")</f>
        <v>0</v>
      </c>
      <c r="K16">
        <f>IF(Presenze!K16= 0,0,"")</f>
        <v>0</v>
      </c>
      <c r="L16">
        <f>IF(Presenze!L16= 0,0,"")</f>
        <v>0</v>
      </c>
      <c r="M16">
        <f>IF(Presenze!M16= 0,0,"")</f>
        <v>0</v>
      </c>
      <c r="N16">
        <f>IF(Presenze!N16= 0,0,"")</f>
        <v>0</v>
      </c>
      <c r="O16">
        <f>IF(Presenze!O16= 0,0,"")</f>
        <v>0</v>
      </c>
      <c r="P16">
        <f>IF(Presenze!P16= 0,0,"")</f>
        <v>0</v>
      </c>
      <c r="Q16">
        <f>IF(Presenze!Q16= 0,0,"")</f>
        <v>0</v>
      </c>
      <c r="R16">
        <f>IF(Presenze!R16= 0,0,"")</f>
        <v>0</v>
      </c>
      <c r="S16">
        <f>IF(Presenze!S16= 0,0,"")</f>
        <v>0</v>
      </c>
      <c r="T16">
        <f>IF(Presenze!T16= 0,0,"")</f>
        <v>0</v>
      </c>
      <c r="U16">
        <f>IF(Presenze!U16= 0,0,"")</f>
        <v>0</v>
      </c>
      <c r="V16">
        <f>W16/Presenze!W16</f>
        <v>1.672413793</v>
      </c>
      <c r="W16">
        <f t="shared" si="1"/>
        <v>97</v>
      </c>
      <c r="X16">
        <v>103.0</v>
      </c>
      <c r="Z16" s="9">
        <f t="shared" si="2"/>
        <v>0</v>
      </c>
      <c r="AA16" s="35">
        <v>20.0</v>
      </c>
    </row>
    <row r="17">
      <c r="A17" s="9" t="str">
        <f>Presenze!A17</f>
        <v>Vittorini Daniele</v>
      </c>
      <c r="B17" s="9">
        <v>33.0</v>
      </c>
      <c r="C17" s="9">
        <v>23.0</v>
      </c>
      <c r="D17" s="9">
        <v>40.0</v>
      </c>
      <c r="E17" s="9">
        <v>23.0</v>
      </c>
      <c r="F17" s="9">
        <v>3.0</v>
      </c>
      <c r="G17">
        <f>IF(Presenze!G17= 0,0,"")</f>
        <v>0</v>
      </c>
      <c r="H17" s="9">
        <v>1.0</v>
      </c>
      <c r="I17">
        <f>IF(Presenze!I17= 0,0,"")</f>
        <v>0</v>
      </c>
      <c r="J17">
        <f>IF(Presenze!J17= 0,0,"")</f>
        <v>0</v>
      </c>
      <c r="K17">
        <f>IF(Presenze!K17= 0,0,"")</f>
        <v>0</v>
      </c>
      <c r="L17">
        <f>IF(Presenze!L17= 0,0,"")</f>
        <v>0</v>
      </c>
      <c r="M17">
        <f>IF(Presenze!M17= 0,0,"")</f>
        <v>0</v>
      </c>
      <c r="N17">
        <f>IF(Presenze!N17= 0,0,"")</f>
        <v>0</v>
      </c>
      <c r="O17">
        <f>IF(Presenze!O17= 0,0,"")</f>
        <v>0</v>
      </c>
      <c r="P17">
        <f>IF(Presenze!P17= 0,0,"")</f>
        <v>0</v>
      </c>
      <c r="Q17">
        <f>IF(Presenze!Q17= 0,0,"")</f>
        <v>0</v>
      </c>
      <c r="R17">
        <f>IF(Presenze!R17= 0,0,"")</f>
        <v>0</v>
      </c>
      <c r="S17">
        <f>IF(Presenze!S17= 0,0,"")</f>
        <v>0</v>
      </c>
      <c r="T17">
        <f>IF(Presenze!T17= 0,0,"")</f>
        <v>0</v>
      </c>
      <c r="U17">
        <f>IF(Presenze!U17= 0,0,"")</f>
        <v>0</v>
      </c>
      <c r="V17">
        <f>W17/Presenze!W17</f>
        <v>1.322580645</v>
      </c>
      <c r="W17">
        <f t="shared" si="1"/>
        <v>123</v>
      </c>
      <c r="X17">
        <v>123.0</v>
      </c>
      <c r="Z17" s="9">
        <f t="shared" si="2"/>
        <v>0</v>
      </c>
      <c r="AA17" s="35">
        <v>23.0</v>
      </c>
    </row>
    <row r="18">
      <c r="A18" s="9" t="str">
        <f>Presenze!A18</f>
        <v>Laucci Dario</v>
      </c>
      <c r="B18" s="9">
        <v>6.0</v>
      </c>
      <c r="C18" s="9">
        <v>30.0</v>
      </c>
      <c r="D18" s="9">
        <v>19.0</v>
      </c>
      <c r="E18" s="9">
        <v>14.0</v>
      </c>
      <c r="F18" s="9">
        <v>35.0</v>
      </c>
      <c r="G18" s="9">
        <v>18.0</v>
      </c>
      <c r="H18" s="9">
        <v>38.0</v>
      </c>
      <c r="I18" s="9">
        <v>14.0</v>
      </c>
      <c r="J18" s="9">
        <v>23.0</v>
      </c>
      <c r="K18" s="9">
        <v>30.0</v>
      </c>
      <c r="L18" s="9">
        <v>33.0</v>
      </c>
      <c r="M18" s="9">
        <v>18.0</v>
      </c>
      <c r="N18" s="9">
        <v>26.0</v>
      </c>
      <c r="O18" s="9">
        <v>20.0</v>
      </c>
      <c r="P18" s="9">
        <v>24.0</v>
      </c>
      <c r="Q18" s="9">
        <v>20.0</v>
      </c>
      <c r="R18" s="9">
        <v>30.0</v>
      </c>
      <c r="S18" s="9">
        <v>9.0</v>
      </c>
      <c r="T18" s="9">
        <v>24.0</v>
      </c>
      <c r="U18" s="9">
        <v>32.0</v>
      </c>
      <c r="V18">
        <f>W18/Presenze!W18</f>
        <v>1.357771261</v>
      </c>
      <c r="W18">
        <f t="shared" si="1"/>
        <v>463</v>
      </c>
      <c r="X18">
        <v>463.0</v>
      </c>
      <c r="Z18" s="9">
        <f t="shared" si="2"/>
        <v>0</v>
      </c>
      <c r="AA18" s="35">
        <v>30.0</v>
      </c>
    </row>
    <row r="19">
      <c r="A19" s="9" t="str">
        <f>Presenze!A19</f>
        <v>Aielli Elia</v>
      </c>
      <c r="B19" s="9">
        <v>1.0</v>
      </c>
      <c r="C19" s="9">
        <v>0.0</v>
      </c>
      <c r="D19" s="9">
        <v>0.0</v>
      </c>
      <c r="E19" s="9">
        <v>3.0</v>
      </c>
      <c r="F19" s="9">
        <v>12.0</v>
      </c>
      <c r="G19">
        <f>IF(Presenze!G19= 0,0,"")</f>
        <v>0</v>
      </c>
      <c r="H19" s="9">
        <v>3.0</v>
      </c>
      <c r="I19">
        <f>IF(Presenze!I19= 0,0,"")</f>
        <v>0</v>
      </c>
      <c r="J19" s="9">
        <v>1.0</v>
      </c>
      <c r="K19" s="9">
        <v>13.0</v>
      </c>
      <c r="L19">
        <f>IF(Presenze!L19= 0,0,"")</f>
        <v>0</v>
      </c>
      <c r="M19">
        <f>IF(Presenze!M19= 0,0,"")</f>
        <v>0</v>
      </c>
      <c r="N19">
        <f>IF(Presenze!N19= 0,0,"")</f>
        <v>0</v>
      </c>
      <c r="O19" s="9">
        <v>0.0</v>
      </c>
      <c r="P19">
        <f>IF(Presenze!P19= 0,0,"")</f>
        <v>0</v>
      </c>
      <c r="Q19">
        <f>IF(Presenze!Q19= 0,0,"")</f>
        <v>0</v>
      </c>
      <c r="R19">
        <f>IF(Presenze!R19= 0,0,"")</f>
        <v>0</v>
      </c>
      <c r="S19" s="9">
        <v>0.0</v>
      </c>
      <c r="T19">
        <f>IF(Presenze!T19= 0,0,"")</f>
        <v>0</v>
      </c>
      <c r="U19">
        <f>IF(Presenze!U19= 0,0,"")</f>
        <v>0</v>
      </c>
      <c r="V19">
        <f>W19/Presenze!W19</f>
        <v>1.434782609</v>
      </c>
      <c r="W19">
        <f t="shared" si="1"/>
        <v>33</v>
      </c>
      <c r="X19">
        <v>33.0</v>
      </c>
      <c r="Y19" s="9">
        <v>0.0</v>
      </c>
      <c r="Z19" s="9">
        <f t="shared" si="2"/>
        <v>0</v>
      </c>
      <c r="AA19" s="9">
        <v>0.0</v>
      </c>
    </row>
    <row r="20">
      <c r="A20" s="9" t="str">
        <f>Presenze!A20</f>
        <v>Fagioli Alessio</v>
      </c>
      <c r="B20" s="9">
        <v>0.0</v>
      </c>
      <c r="C20" s="9">
        <v>6.0</v>
      </c>
      <c r="D20" s="9">
        <v>0.0</v>
      </c>
      <c r="E20" s="9">
        <v>4.0</v>
      </c>
      <c r="F20" s="9">
        <v>0.0</v>
      </c>
      <c r="G20" s="9">
        <v>25.0</v>
      </c>
      <c r="H20" s="9">
        <v>53.0</v>
      </c>
      <c r="I20" s="9">
        <v>31.0</v>
      </c>
      <c r="J20" s="9">
        <v>17.0</v>
      </c>
      <c r="K20" s="9">
        <v>26.0</v>
      </c>
      <c r="L20" s="9">
        <v>32.0</v>
      </c>
      <c r="M20" s="9">
        <v>22.0</v>
      </c>
      <c r="N20" s="9">
        <v>37.0</v>
      </c>
      <c r="O20" s="9">
        <v>23.0</v>
      </c>
      <c r="P20" s="9">
        <v>22.0</v>
      </c>
      <c r="Q20" s="9">
        <v>34.0</v>
      </c>
      <c r="R20" s="9">
        <v>19.0</v>
      </c>
      <c r="S20" s="9">
        <v>23.0</v>
      </c>
      <c r="T20" s="9">
        <v>16.0</v>
      </c>
      <c r="U20" s="9">
        <v>16.0</v>
      </c>
      <c r="V20">
        <f>W20/Presenze!W20</f>
        <v>1.691666667</v>
      </c>
      <c r="W20">
        <f t="shared" si="1"/>
        <v>406</v>
      </c>
      <c r="X20">
        <v>406.0</v>
      </c>
      <c r="Z20" s="9">
        <f t="shared" si="2"/>
        <v>0</v>
      </c>
      <c r="AA20" s="35">
        <v>6.0</v>
      </c>
    </row>
    <row r="21">
      <c r="A21" s="9" t="str">
        <f>Presenze!A21</f>
        <v>Sarti Jgli</v>
      </c>
      <c r="B21" s="9">
        <v>0.0</v>
      </c>
      <c r="C21" s="9">
        <v>3.0</v>
      </c>
      <c r="D21" s="9">
        <v>0.0</v>
      </c>
      <c r="E21" s="9">
        <v>4.0</v>
      </c>
      <c r="F21" s="9">
        <v>10.0</v>
      </c>
      <c r="G21" s="9">
        <v>13.0</v>
      </c>
      <c r="H21">
        <f>IF(Presenze!H21= 0,0,"")</f>
        <v>0</v>
      </c>
      <c r="I21">
        <f>IF(Presenze!I21= 0,0,"")</f>
        <v>0</v>
      </c>
      <c r="J21" s="9">
        <v>1.0</v>
      </c>
      <c r="K21" s="9">
        <v>0.0</v>
      </c>
      <c r="L21" s="9">
        <v>8.0</v>
      </c>
      <c r="M21" s="9">
        <v>6.0</v>
      </c>
      <c r="N21" s="9">
        <v>4.0</v>
      </c>
      <c r="O21">
        <f>IF(Presenze!O21= 0,0,"")</f>
        <v>0</v>
      </c>
      <c r="P21" s="9">
        <v>6.0</v>
      </c>
      <c r="Q21">
        <f>IF(Presenze!Q21= 0,0,"")</f>
        <v>0</v>
      </c>
      <c r="R21" s="9">
        <v>3.0</v>
      </c>
      <c r="S21">
        <f>IF(Presenze!S21= 0,0,"")</f>
        <v>0</v>
      </c>
      <c r="T21">
        <f>IF(Presenze!T21= 0,0,"")</f>
        <v>0</v>
      </c>
      <c r="U21" s="9">
        <v>1.0</v>
      </c>
      <c r="V21">
        <f>W21/Presenze!W21</f>
        <v>1.18</v>
      </c>
      <c r="W21">
        <f t="shared" si="1"/>
        <v>59</v>
      </c>
      <c r="X21">
        <v>59.0</v>
      </c>
      <c r="Z21" s="9">
        <f t="shared" si="2"/>
        <v>0</v>
      </c>
      <c r="AA21" s="35">
        <v>3.0</v>
      </c>
    </row>
    <row r="22">
      <c r="A22" s="9" t="str">
        <f>Presenze!A22</f>
        <v>Dal Maso Leandro</v>
      </c>
      <c r="B22" s="9">
        <v>0.0</v>
      </c>
      <c r="C22" s="9">
        <v>3.0</v>
      </c>
      <c r="D22" s="9">
        <v>0.0</v>
      </c>
      <c r="E22" s="9">
        <v>0.0</v>
      </c>
      <c r="F22" s="9">
        <v>0.0</v>
      </c>
      <c r="G22">
        <f>IF(Presenze!G22= 0,0,"")</f>
        <v>0</v>
      </c>
      <c r="H22">
        <f>IF(Presenze!H22= 0,0,"")</f>
        <v>0</v>
      </c>
      <c r="I22">
        <f>IF(Presenze!I22= 0,0,"")</f>
        <v>0</v>
      </c>
      <c r="J22" s="9">
        <v>23.0</v>
      </c>
      <c r="K22" s="9">
        <v>26.0</v>
      </c>
      <c r="L22" s="9">
        <v>26.0</v>
      </c>
      <c r="M22" s="9">
        <v>33.0</v>
      </c>
      <c r="N22" s="9">
        <v>27.0</v>
      </c>
      <c r="O22" s="9">
        <v>14.0</v>
      </c>
      <c r="P22" s="9">
        <v>43.0</v>
      </c>
      <c r="Q22" s="9">
        <v>19.0</v>
      </c>
      <c r="R22" s="9">
        <v>42.0</v>
      </c>
      <c r="S22" s="9">
        <v>33.0</v>
      </c>
      <c r="T22" s="9">
        <v>29.0</v>
      </c>
      <c r="U22" s="9">
        <v>13.0</v>
      </c>
      <c r="V22">
        <f>W22/Presenze!W22</f>
        <v>1.414529915</v>
      </c>
      <c r="W22">
        <f t="shared" si="1"/>
        <v>331</v>
      </c>
      <c r="X22">
        <v>331.0</v>
      </c>
      <c r="Z22" s="9">
        <f t="shared" si="2"/>
        <v>0</v>
      </c>
      <c r="AA22" s="35">
        <v>3.0</v>
      </c>
    </row>
    <row r="23">
      <c r="A23" s="9" t="str">
        <f>Presenze!A23</f>
        <v>Dini Francesco</v>
      </c>
      <c r="B23" s="9">
        <v>0.0</v>
      </c>
      <c r="C23" s="9">
        <v>3.0</v>
      </c>
      <c r="D23" s="9">
        <v>4.0</v>
      </c>
      <c r="E23" s="9">
        <v>4.0</v>
      </c>
      <c r="F23" s="9">
        <v>35.0</v>
      </c>
      <c r="G23" s="9">
        <v>22.0</v>
      </c>
      <c r="H23" s="9">
        <v>27.0</v>
      </c>
      <c r="I23" s="9">
        <v>18.0</v>
      </c>
      <c r="J23" s="9">
        <v>25.0</v>
      </c>
      <c r="K23" s="9">
        <v>27.0</v>
      </c>
      <c r="L23" s="9">
        <v>22.0</v>
      </c>
      <c r="M23" s="9">
        <v>12.0</v>
      </c>
      <c r="N23" s="9">
        <v>34.0</v>
      </c>
      <c r="O23" s="9">
        <v>29.0</v>
      </c>
      <c r="P23" s="9">
        <v>32.0</v>
      </c>
      <c r="Q23" s="9">
        <v>22.0</v>
      </c>
      <c r="R23" s="9">
        <v>30.0</v>
      </c>
      <c r="S23" s="9">
        <v>19.0</v>
      </c>
      <c r="T23" s="9">
        <v>30.0</v>
      </c>
      <c r="U23" s="9">
        <v>22.0</v>
      </c>
      <c r="V23">
        <f>W23/Presenze!W23</f>
        <v>1.295031056</v>
      </c>
      <c r="W23">
        <f t="shared" si="1"/>
        <v>417</v>
      </c>
      <c r="X23">
        <v>415.0</v>
      </c>
      <c r="Z23" s="9">
        <f t="shared" si="2"/>
        <v>0</v>
      </c>
      <c r="AA23" s="35">
        <v>3.0</v>
      </c>
    </row>
    <row r="24">
      <c r="A24" s="9" t="str">
        <f>Presenze!A24</f>
        <v>Barsanti Tommaso</v>
      </c>
      <c r="B24" s="9">
        <v>0.0</v>
      </c>
      <c r="C24" s="9">
        <v>1.0</v>
      </c>
      <c r="D24" s="9">
        <v>6.0</v>
      </c>
      <c r="E24" s="9">
        <v>5.0</v>
      </c>
      <c r="F24" s="9">
        <v>35.0</v>
      </c>
      <c r="G24" s="9">
        <v>14.0</v>
      </c>
      <c r="H24" s="9">
        <v>1.0</v>
      </c>
      <c r="I24" s="9">
        <v>0.0</v>
      </c>
      <c r="J24" s="9">
        <v>0.0</v>
      </c>
      <c r="K24">
        <f>IF(Presenze!K24= 0,0,"")</f>
        <v>0</v>
      </c>
      <c r="L24">
        <f>IF(Presenze!L24= 0,0,"")</f>
        <v>0</v>
      </c>
      <c r="M24" s="9">
        <v>0.0</v>
      </c>
      <c r="N24">
        <f>IF(Presenze!N24= 0,0,"")</f>
        <v>0</v>
      </c>
      <c r="O24">
        <f>IF(Presenze!O24= 0,0,"")</f>
        <v>0</v>
      </c>
      <c r="P24">
        <f>IF(Presenze!P24= 0,0,"")</f>
        <v>0</v>
      </c>
      <c r="Q24">
        <f>IF(Presenze!Q24= 0,0,"")</f>
        <v>0</v>
      </c>
      <c r="R24">
        <f>IF(Presenze!R24= 0,0,"")</f>
        <v>0</v>
      </c>
      <c r="S24">
        <f>IF(Presenze!S24= 0,0,"")</f>
        <v>0</v>
      </c>
      <c r="T24">
        <f>IF(Presenze!T24= 0,0,"")</f>
        <v>0</v>
      </c>
      <c r="U24">
        <f>IF(Presenze!U24= 0,0,"")</f>
        <v>0</v>
      </c>
      <c r="V24">
        <f>W24/Presenze!W24</f>
        <v>1.409090909</v>
      </c>
      <c r="W24">
        <f t="shared" si="1"/>
        <v>62</v>
      </c>
      <c r="X24">
        <v>62.0</v>
      </c>
      <c r="Y24" s="9">
        <v>1.0</v>
      </c>
      <c r="Z24" s="9">
        <f t="shared" si="2"/>
        <v>0</v>
      </c>
      <c r="AA24" s="35">
        <v>1.0</v>
      </c>
    </row>
    <row r="25">
      <c r="A25" s="9" t="str">
        <f>Presenze!A25</f>
        <v>Vecchi Giulio</v>
      </c>
      <c r="B25" s="9">
        <v>0.0</v>
      </c>
      <c r="C25" s="9">
        <v>0.0</v>
      </c>
      <c r="D25" s="9">
        <v>0.0</v>
      </c>
      <c r="E25" s="9">
        <v>0.0</v>
      </c>
      <c r="F25" s="9">
        <v>6.0</v>
      </c>
      <c r="G25" s="9">
        <v>3.0</v>
      </c>
      <c r="H25" s="9">
        <v>23.0</v>
      </c>
      <c r="I25" s="9">
        <v>14.0</v>
      </c>
      <c r="J25" s="9">
        <v>15.0</v>
      </c>
      <c r="K25">
        <f>IF(Presenze!K25= 0,0,"")</f>
        <v>0</v>
      </c>
      <c r="L25" s="9">
        <v>6.0</v>
      </c>
      <c r="M25">
        <f>IF(Presenze!M25= 0,0,"")</f>
        <v>0</v>
      </c>
      <c r="N25" s="9">
        <v>7.0</v>
      </c>
      <c r="O25" s="9">
        <v>3.0</v>
      </c>
      <c r="P25" s="9">
        <v>9.0</v>
      </c>
      <c r="Q25">
        <f>IF(Presenze!Q25= 0,0,"")</f>
        <v>0</v>
      </c>
      <c r="R25" s="9">
        <v>0.0</v>
      </c>
      <c r="S25">
        <f>IF(Presenze!S25= 0,0,"")</f>
        <v>0</v>
      </c>
      <c r="T25" s="9">
        <v>5.0</v>
      </c>
      <c r="U25" s="9">
        <v>1.0</v>
      </c>
      <c r="V25">
        <f>W25/Presenze!W25</f>
        <v>1.194805195</v>
      </c>
      <c r="W25">
        <f t="shared" si="1"/>
        <v>92</v>
      </c>
      <c r="X25">
        <v>96.0</v>
      </c>
      <c r="Z25" s="9">
        <f t="shared" si="2"/>
        <v>0</v>
      </c>
      <c r="AA25" s="35">
        <v>0.0</v>
      </c>
    </row>
    <row r="26">
      <c r="A26" s="9" t="str">
        <f>Presenze!A26</f>
        <v>La Monica Alessandro</v>
      </c>
      <c r="B26" s="9">
        <v>0.0</v>
      </c>
      <c r="C26" s="9">
        <v>0.0</v>
      </c>
      <c r="D26" s="9">
        <v>0.0</v>
      </c>
      <c r="E26" s="9">
        <v>0.0</v>
      </c>
      <c r="F26" s="9">
        <v>0.0</v>
      </c>
      <c r="G26" s="9">
        <v>4.0</v>
      </c>
      <c r="H26" s="9">
        <v>10.0</v>
      </c>
      <c r="I26" s="9">
        <v>32.0</v>
      </c>
      <c r="J26" s="9">
        <v>28.0</v>
      </c>
      <c r="K26">
        <f>IF(Presenze!K26= 0,0,"")</f>
        <v>0</v>
      </c>
      <c r="L26">
        <f>IF(Presenze!L26= 0,0,"")</f>
        <v>0</v>
      </c>
      <c r="M26">
        <f>IF(Presenze!M26= 0,0,"")</f>
        <v>0</v>
      </c>
      <c r="N26">
        <f>IF(Presenze!N26= 0,0,"")</f>
        <v>0</v>
      </c>
      <c r="O26">
        <f>IF(Presenze!O26= 0,0,"")</f>
        <v>0</v>
      </c>
      <c r="P26">
        <f>IF(Presenze!P26= 0,0,"")</f>
        <v>0</v>
      </c>
      <c r="Q26">
        <f>IF(Presenze!Q26= 0,0,"")</f>
        <v>0</v>
      </c>
      <c r="R26">
        <f>IF(Presenze!R26= 0,0,"")</f>
        <v>0</v>
      </c>
      <c r="S26">
        <f>IF(Presenze!S26= 0,0,"")</f>
        <v>0</v>
      </c>
      <c r="T26">
        <f>IF(Presenze!T26= 0,0,"")</f>
        <v>0</v>
      </c>
      <c r="U26">
        <f>IF(Presenze!U26= 0,0,"")</f>
        <v>0</v>
      </c>
      <c r="V26">
        <f>W26/Presenze!W26</f>
        <v>1.85</v>
      </c>
      <c r="W26">
        <f t="shared" si="1"/>
        <v>74</v>
      </c>
      <c r="X26">
        <v>74.0</v>
      </c>
      <c r="Z26" s="9">
        <f t="shared" si="2"/>
        <v>0</v>
      </c>
      <c r="AA26" s="35">
        <v>0.0</v>
      </c>
    </row>
    <row r="27">
      <c r="A27" s="9" t="str">
        <f>Presenze!A27</f>
        <v>Ridolfi Marco</v>
      </c>
      <c r="B27" s="9">
        <v>0.0</v>
      </c>
      <c r="C27" s="9">
        <v>0.0</v>
      </c>
      <c r="D27" s="9">
        <v>0.0</v>
      </c>
      <c r="E27" s="9">
        <v>0.0</v>
      </c>
      <c r="F27" s="9">
        <v>3.0</v>
      </c>
      <c r="G27" s="9">
        <v>0.0</v>
      </c>
      <c r="H27" s="9">
        <v>26.0</v>
      </c>
      <c r="I27" s="9">
        <v>10.0</v>
      </c>
      <c r="J27" s="9">
        <v>19.0</v>
      </c>
      <c r="K27" s="9">
        <v>7.0</v>
      </c>
      <c r="L27" s="9">
        <v>21.0</v>
      </c>
      <c r="M27" s="9">
        <v>14.0</v>
      </c>
      <c r="N27" s="9">
        <v>7.0</v>
      </c>
      <c r="O27">
        <f>IF(Presenze!O27= 0,0,"")</f>
        <v>0</v>
      </c>
      <c r="P27" s="9">
        <v>7.0</v>
      </c>
      <c r="Q27" s="9">
        <v>3.0</v>
      </c>
      <c r="R27">
        <f>IF(Presenze!R27= 0,0,"")</f>
        <v>0</v>
      </c>
      <c r="S27">
        <f>IF(Presenze!S27= 0,0,"")</f>
        <v>0</v>
      </c>
      <c r="T27">
        <f>IF(Presenze!T27= 0,0,"")</f>
        <v>0</v>
      </c>
      <c r="U27" s="9">
        <v>6.0</v>
      </c>
      <c r="V27">
        <f>W27/Presenze!W27</f>
        <v>1.481927711</v>
      </c>
      <c r="W27">
        <f t="shared" si="1"/>
        <v>123</v>
      </c>
      <c r="X27">
        <v>126.0</v>
      </c>
      <c r="Z27" s="9">
        <f t="shared" si="2"/>
        <v>0</v>
      </c>
      <c r="AA27" s="35">
        <v>0.0</v>
      </c>
    </row>
    <row r="28">
      <c r="A28" s="9" t="str">
        <f>Presenze!A28</f>
        <v>Bachi Giancarlo</v>
      </c>
      <c r="B28" s="9">
        <v>0.0</v>
      </c>
      <c r="C28" s="9">
        <v>0.0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9.0</v>
      </c>
      <c r="K28" s="9">
        <v>17.0</v>
      </c>
      <c r="L28" s="9">
        <v>44.0</v>
      </c>
      <c r="M28" s="9">
        <v>14.0</v>
      </c>
      <c r="N28" s="9">
        <v>30.0</v>
      </c>
      <c r="O28" s="9">
        <v>10.0</v>
      </c>
      <c r="P28" s="9">
        <v>18.0</v>
      </c>
      <c r="Q28" s="9">
        <v>27.0</v>
      </c>
      <c r="R28" s="9">
        <v>22.0</v>
      </c>
      <c r="S28" s="9">
        <v>27.0</v>
      </c>
      <c r="T28" s="9">
        <v>26.0</v>
      </c>
      <c r="U28" s="9">
        <v>38.0</v>
      </c>
      <c r="V28">
        <f>W28/Presenze!W28</f>
        <v>1.602272727</v>
      </c>
      <c r="W28">
        <f t="shared" si="1"/>
        <v>282</v>
      </c>
      <c r="X28">
        <v>278.0</v>
      </c>
      <c r="Z28" s="9">
        <f t="shared" si="2"/>
        <v>0</v>
      </c>
      <c r="AA28" s="35">
        <v>0.0</v>
      </c>
    </row>
    <row r="29">
      <c r="A29" s="9" t="str">
        <f>Presenze!A29</f>
        <v>Micali Enrico</v>
      </c>
      <c r="B29" s="9">
        <v>0.0</v>
      </c>
      <c r="C29" s="9">
        <v>0.0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>
        <f>IF(Presenze!K29= 0,0,"")</f>
        <v>0</v>
      </c>
      <c r="L29" s="9">
        <v>3.0</v>
      </c>
      <c r="M29" s="9">
        <v>13.0</v>
      </c>
      <c r="N29" s="9">
        <v>5.0</v>
      </c>
      <c r="O29">
        <f>IF(Presenze!O29= 0,0,"")</f>
        <v>0</v>
      </c>
      <c r="P29" s="9">
        <v>3.0</v>
      </c>
      <c r="Q29" s="9">
        <v>3.0</v>
      </c>
      <c r="R29" s="9">
        <v>4.0</v>
      </c>
      <c r="S29" s="9">
        <v>4.0</v>
      </c>
      <c r="T29" s="9">
        <v>8.0</v>
      </c>
      <c r="U29" s="9">
        <v>10.0</v>
      </c>
      <c r="V29">
        <f>W29/Presenze!W29</f>
        <v>1.432432432</v>
      </c>
      <c r="W29">
        <f t="shared" si="1"/>
        <v>53</v>
      </c>
      <c r="X29">
        <v>53.0</v>
      </c>
      <c r="Z29" s="9">
        <f t="shared" si="2"/>
        <v>0</v>
      </c>
      <c r="AA29" s="35">
        <v>0.0</v>
      </c>
    </row>
    <row r="30">
      <c r="A30" s="9" t="str">
        <f>Presenze!A30</f>
        <v>Sinigallia Alessio</v>
      </c>
      <c r="B30">
        <f>IF(Presenze!B30= 0,0,"")</f>
        <v>0</v>
      </c>
      <c r="C30">
        <f>IF(Presenze!C30= 0,0,"")</f>
        <v>0</v>
      </c>
      <c r="D30">
        <f>IF(Presenze!D30= 0,0,"")</f>
        <v>0</v>
      </c>
      <c r="E30">
        <f>IF(Presenze!E30= 0,0,"")</f>
        <v>0</v>
      </c>
      <c r="F30">
        <f>IF(Presenze!F30= 0,0,"")</f>
        <v>0</v>
      </c>
      <c r="G30">
        <f>IF(Presenze!G30= 0,0,"")</f>
        <v>0</v>
      </c>
      <c r="H30">
        <f>IF(Presenze!H30= 0,0,"")</f>
        <v>0</v>
      </c>
      <c r="I30">
        <f>IF(Presenze!I30= 0,0,"")</f>
        <v>0</v>
      </c>
      <c r="J30">
        <f>IF(Presenze!J30= 0,0,"")</f>
        <v>0</v>
      </c>
      <c r="K30" s="9">
        <v>3.0</v>
      </c>
      <c r="L30" s="9">
        <v>23.0</v>
      </c>
      <c r="M30" s="9">
        <v>15.0</v>
      </c>
      <c r="N30" s="9">
        <v>20.0</v>
      </c>
      <c r="O30" s="9">
        <v>10.0</v>
      </c>
      <c r="P30" s="9">
        <v>21.0</v>
      </c>
      <c r="Q30" s="9">
        <v>21.0</v>
      </c>
      <c r="R30" s="9">
        <v>29.0</v>
      </c>
      <c r="S30" s="9">
        <v>11.0</v>
      </c>
      <c r="T30" s="9">
        <v>17.0</v>
      </c>
      <c r="U30" s="9">
        <v>6.0</v>
      </c>
      <c r="V30">
        <f>W30/Presenze!W30</f>
        <v>1.491525424</v>
      </c>
      <c r="W30">
        <f t="shared" si="1"/>
        <v>176</v>
      </c>
      <c r="X30">
        <v>176.0</v>
      </c>
      <c r="Z30" s="9">
        <f t="shared" si="2"/>
        <v>0</v>
      </c>
      <c r="AA30" s="35">
        <v>0.0</v>
      </c>
    </row>
    <row r="31">
      <c r="A31" s="9" t="str">
        <f>Presenze!A31</f>
        <v>Micali Giuseppe</v>
      </c>
      <c r="B31">
        <f>IF(Presenze!B31= 0,0,"")</f>
        <v>0</v>
      </c>
      <c r="C31">
        <f>IF(Presenze!C31= 0,0,"")</f>
        <v>0</v>
      </c>
      <c r="D31">
        <f>IF(Presenze!D31= 0,0,"")</f>
        <v>0</v>
      </c>
      <c r="E31">
        <f>IF(Presenze!E31= 0,0,"")</f>
        <v>0</v>
      </c>
      <c r="F31">
        <f>IF(Presenze!F31= 0,0,"")</f>
        <v>0</v>
      </c>
      <c r="G31">
        <f>IF(Presenze!G31= 0,0,"")</f>
        <v>0</v>
      </c>
      <c r="H31">
        <f>IF(Presenze!H31= 0,0,"")</f>
        <v>0</v>
      </c>
      <c r="I31">
        <f>IF(Presenze!I31= 0,0,"")</f>
        <v>0</v>
      </c>
      <c r="J31">
        <f>IF(Presenze!J31= 0,0,"")</f>
        <v>0</v>
      </c>
      <c r="K31">
        <f>IF(Presenze!K31= 0,0,"")</f>
        <v>0</v>
      </c>
      <c r="L31" s="9">
        <v>9.0</v>
      </c>
      <c r="M31" s="9">
        <v>13.0</v>
      </c>
      <c r="N31" s="9">
        <v>17.0</v>
      </c>
      <c r="O31">
        <f>IF(Presenze!O31= 0,0,"")</f>
        <v>0</v>
      </c>
      <c r="P31" s="9">
        <v>11.0</v>
      </c>
      <c r="Q31" s="9">
        <v>6.0</v>
      </c>
      <c r="R31" s="9">
        <v>1.0</v>
      </c>
      <c r="S31">
        <f>IF(Presenze!S31= 0,0,"")</f>
        <v>0</v>
      </c>
      <c r="T31" s="9">
        <v>4.0</v>
      </c>
      <c r="U31" s="9">
        <v>9.0</v>
      </c>
      <c r="V31">
        <f>W31/Presenze!W31</f>
        <v>1.627906977</v>
      </c>
      <c r="W31">
        <f t="shared" si="1"/>
        <v>70</v>
      </c>
      <c r="X31">
        <v>70.0</v>
      </c>
      <c r="Z31" s="9">
        <f t="shared" si="2"/>
        <v>0</v>
      </c>
      <c r="AA31" s="35">
        <v>0.0</v>
      </c>
    </row>
    <row r="32">
      <c r="A32" s="9" t="str">
        <f>Presenze!A32</f>
        <v>Bonicoli Daniele</v>
      </c>
      <c r="B32">
        <f>IF(Presenze!B32= 0,0,"")</f>
        <v>0</v>
      </c>
      <c r="C32">
        <f>IF(Presenze!C32= 0,0,"")</f>
        <v>0</v>
      </c>
      <c r="D32">
        <f>IF(Presenze!D32= 0,0,"")</f>
        <v>0</v>
      </c>
      <c r="E32">
        <f>IF(Presenze!E32= 0,0,"")</f>
        <v>0</v>
      </c>
      <c r="F32">
        <f>IF(Presenze!F32= 0,0,"")</f>
        <v>0</v>
      </c>
      <c r="G32">
        <f>IF(Presenze!G32= 0,0,"")</f>
        <v>0</v>
      </c>
      <c r="H32">
        <f>IF(Presenze!H32= 0,0,"")</f>
        <v>0</v>
      </c>
      <c r="I32">
        <f>IF(Presenze!I32= 0,0,"")</f>
        <v>0</v>
      </c>
      <c r="J32">
        <f>IF(Presenze!J32= 0,0,"")</f>
        <v>0</v>
      </c>
      <c r="K32">
        <f>IF(Presenze!K32= 0,0,"")</f>
        <v>0</v>
      </c>
      <c r="L32" s="9">
        <v>9.0</v>
      </c>
      <c r="M32" s="9">
        <v>22.0</v>
      </c>
      <c r="N32" s="9">
        <v>50.0</v>
      </c>
      <c r="O32" s="9">
        <v>11.0</v>
      </c>
      <c r="P32" s="9">
        <v>32.0</v>
      </c>
      <c r="Q32" s="9">
        <v>28.0</v>
      </c>
      <c r="R32" s="9">
        <v>38.0</v>
      </c>
      <c r="S32" s="9">
        <v>30.0</v>
      </c>
      <c r="T32" s="9">
        <v>23.0</v>
      </c>
      <c r="U32" s="9">
        <v>32.0</v>
      </c>
      <c r="V32">
        <f>W32/Presenze!W32</f>
        <v>1.41025641</v>
      </c>
      <c r="W32">
        <f t="shared" si="1"/>
        <v>275</v>
      </c>
      <c r="X32">
        <v>281.0</v>
      </c>
      <c r="Z32" s="9">
        <f t="shared" si="2"/>
        <v>0</v>
      </c>
      <c r="AA32" s="35">
        <v>0.0</v>
      </c>
    </row>
    <row r="33">
      <c r="A33" s="9" t="str">
        <f>Presenze!A33</f>
        <v>Barbieri Michele</v>
      </c>
      <c r="B33">
        <f>IF(Presenze!B33= 0,0,"")</f>
        <v>0</v>
      </c>
      <c r="C33">
        <f>IF(Presenze!C33= 0,0,"")</f>
        <v>0</v>
      </c>
      <c r="D33">
        <f>IF(Presenze!D33= 0,0,"")</f>
        <v>0</v>
      </c>
      <c r="E33">
        <f>IF(Presenze!E33= 0,0,"")</f>
        <v>0</v>
      </c>
      <c r="F33">
        <f>IF(Presenze!F33= 0,0,"")</f>
        <v>0</v>
      </c>
      <c r="G33">
        <f>IF(Presenze!G33= 0,0,"")</f>
        <v>0</v>
      </c>
      <c r="H33">
        <f>IF(Presenze!H33= 0,0,"")</f>
        <v>0</v>
      </c>
      <c r="I33">
        <f>IF(Presenze!I33= 0,0,"")</f>
        <v>0</v>
      </c>
      <c r="J33">
        <f>IF(Presenze!J33= 0,0,"")</f>
        <v>0</v>
      </c>
      <c r="K33">
        <f>IF(Presenze!K33= 0,0,"")</f>
        <v>0</v>
      </c>
      <c r="L33" s="9">
        <v>3.0</v>
      </c>
      <c r="M33" s="9">
        <v>20.0</v>
      </c>
      <c r="N33" s="9">
        <v>3.0</v>
      </c>
      <c r="O33" s="9">
        <v>12.0</v>
      </c>
      <c r="P33" s="9">
        <v>28.0</v>
      </c>
      <c r="Q33" s="9">
        <v>13.0</v>
      </c>
      <c r="R33" s="9">
        <v>31.0</v>
      </c>
      <c r="S33" s="9">
        <v>15.0</v>
      </c>
      <c r="T33" s="9">
        <v>40.0</v>
      </c>
      <c r="U33" s="9">
        <v>17.0</v>
      </c>
      <c r="V33">
        <f>W33/Presenze!W33</f>
        <v>1.433070866</v>
      </c>
      <c r="W33">
        <f t="shared" si="1"/>
        <v>182</v>
      </c>
      <c r="X33">
        <v>179.0</v>
      </c>
      <c r="Z33" s="9">
        <f t="shared" si="2"/>
        <v>0</v>
      </c>
      <c r="AA33" s="35">
        <v>0.0</v>
      </c>
    </row>
    <row r="34">
      <c r="A34" s="9" t="str">
        <f>Presenze!A34</f>
        <v>Mannucci Marco</v>
      </c>
      <c r="B34">
        <f>IF(Presenze!B34= 0,0,"")</f>
        <v>0</v>
      </c>
      <c r="C34">
        <f>IF(Presenze!C34= 0,0,"")</f>
        <v>0</v>
      </c>
      <c r="D34">
        <f>IF(Presenze!D34= 0,0,"")</f>
        <v>0</v>
      </c>
      <c r="E34">
        <f>IF(Presenze!E34= 0,0,"")</f>
        <v>0</v>
      </c>
      <c r="F34">
        <f>IF(Presenze!F34= 0,0,"")</f>
        <v>0</v>
      </c>
      <c r="G34">
        <f>IF(Presenze!G34= 0,0,"")</f>
        <v>0</v>
      </c>
      <c r="H34">
        <f>IF(Presenze!H34= 0,0,"")</f>
        <v>0</v>
      </c>
      <c r="I34">
        <f>IF(Presenze!I34= 0,0,"")</f>
        <v>0</v>
      </c>
      <c r="J34">
        <f>IF(Presenze!J34= 0,0,"")</f>
        <v>0</v>
      </c>
      <c r="K34">
        <f>IF(Presenze!K34= 0,0,"")</f>
        <v>0</v>
      </c>
      <c r="L34">
        <f>IF(Presenze!L34= 0,0,"")</f>
        <v>0</v>
      </c>
      <c r="M34" s="9">
        <v>12.0</v>
      </c>
      <c r="N34" s="9">
        <v>12.0</v>
      </c>
      <c r="O34" s="9">
        <v>7.0</v>
      </c>
      <c r="P34" s="9">
        <v>16.0</v>
      </c>
      <c r="Q34" s="9">
        <v>6.0</v>
      </c>
      <c r="R34" s="9">
        <v>3.0</v>
      </c>
      <c r="S34" s="9">
        <v>17.0</v>
      </c>
      <c r="T34" s="9">
        <v>5.0</v>
      </c>
      <c r="U34" s="9">
        <v>1.0</v>
      </c>
      <c r="V34">
        <f>W34/Presenze!W34</f>
        <v>1.436363636</v>
      </c>
      <c r="W34">
        <f t="shared" si="1"/>
        <v>79</v>
      </c>
      <c r="X34">
        <v>82.0</v>
      </c>
      <c r="Z34" s="9">
        <f t="shared" si="2"/>
        <v>0</v>
      </c>
      <c r="AA34" s="35">
        <v>0.0</v>
      </c>
    </row>
    <row r="36">
      <c r="B36">
        <f t="shared" ref="B36:U36" si="3">(max(B5:B34))</f>
        <v>42</v>
      </c>
      <c r="C36">
        <f t="shared" si="3"/>
        <v>30</v>
      </c>
      <c r="D36">
        <f t="shared" si="3"/>
        <v>46</v>
      </c>
      <c r="E36">
        <f t="shared" si="3"/>
        <v>28</v>
      </c>
      <c r="F36">
        <f t="shared" si="3"/>
        <v>47</v>
      </c>
      <c r="G36">
        <f t="shared" si="3"/>
        <v>33</v>
      </c>
      <c r="H36">
        <f t="shared" si="3"/>
        <v>53</v>
      </c>
      <c r="I36">
        <f t="shared" si="3"/>
        <v>33</v>
      </c>
      <c r="J36">
        <f t="shared" si="3"/>
        <v>37</v>
      </c>
      <c r="K36">
        <f t="shared" si="3"/>
        <v>33</v>
      </c>
      <c r="L36">
        <f t="shared" si="3"/>
        <v>44</v>
      </c>
      <c r="M36">
        <f t="shared" si="3"/>
        <v>33</v>
      </c>
      <c r="N36">
        <f t="shared" si="3"/>
        <v>50</v>
      </c>
      <c r="O36">
        <f t="shared" si="3"/>
        <v>29</v>
      </c>
      <c r="P36">
        <f t="shared" si="3"/>
        <v>43</v>
      </c>
      <c r="Q36">
        <f t="shared" si="3"/>
        <v>34</v>
      </c>
      <c r="R36">
        <f t="shared" si="3"/>
        <v>42</v>
      </c>
      <c r="S36">
        <f t="shared" si="3"/>
        <v>33</v>
      </c>
      <c r="T36">
        <f t="shared" si="3"/>
        <v>40</v>
      </c>
      <c r="U36">
        <f t="shared" si="3"/>
        <v>38</v>
      </c>
    </row>
    <row r="38">
      <c r="B38" s="29" t="s">
        <v>41</v>
      </c>
      <c r="C38" s="29" t="s">
        <v>44</v>
      </c>
      <c r="D38" s="28" t="s">
        <v>46</v>
      </c>
      <c r="E38" s="28" t="s">
        <v>46</v>
      </c>
      <c r="F38" s="29" t="s">
        <v>51</v>
      </c>
      <c r="G38" s="29" t="s">
        <v>45</v>
      </c>
      <c r="H38" s="29" t="s">
        <v>54</v>
      </c>
      <c r="I38" s="29" t="s">
        <v>51</v>
      </c>
      <c r="J38" s="29" t="s">
        <v>41</v>
      </c>
      <c r="K38" s="29" t="s">
        <v>51</v>
      </c>
      <c r="L38" s="29" t="s">
        <v>63</v>
      </c>
      <c r="M38" s="29" t="s">
        <v>65</v>
      </c>
      <c r="N38" s="29" t="s">
        <v>67</v>
      </c>
      <c r="O38" s="29" t="s">
        <v>57</v>
      </c>
      <c r="P38" s="29" t="s">
        <v>65</v>
      </c>
      <c r="Q38" s="29" t="s">
        <v>67</v>
      </c>
      <c r="R38" s="29" t="s">
        <v>65</v>
      </c>
      <c r="S38" s="29" t="s">
        <v>65</v>
      </c>
      <c r="T38" s="29" t="s">
        <v>76</v>
      </c>
      <c r="U38" s="29" t="s">
        <v>63</v>
      </c>
    </row>
  </sheetData>
  <mergeCells count="21">
    <mergeCell ref="H38:H41"/>
    <mergeCell ref="I38:I41"/>
    <mergeCell ref="J38:J41"/>
    <mergeCell ref="K38:K41"/>
    <mergeCell ref="L38:L41"/>
    <mergeCell ref="M38:M41"/>
    <mergeCell ref="N38:N41"/>
    <mergeCell ref="O38:O41"/>
    <mergeCell ref="P38:P41"/>
    <mergeCell ref="Q38:Q41"/>
    <mergeCell ref="R38:R41"/>
    <mergeCell ref="S38:S41"/>
    <mergeCell ref="T38:T41"/>
    <mergeCell ref="U38:U41"/>
    <mergeCell ref="A1:X1"/>
    <mergeCell ref="B38:B41"/>
    <mergeCell ref="C38:C41"/>
    <mergeCell ref="D38:D41"/>
    <mergeCell ref="E38:E41"/>
    <mergeCell ref="F38:F41"/>
    <mergeCell ref="G38:G41"/>
  </mergeCells>
  <conditionalFormatting sqref="X5:X38">
    <cfRule type="containsText" dxfId="0" priority="1" operator="containsText" text="V">
      <formula>NOT(ISERROR(SEARCH(("V"),(X5))))</formula>
    </cfRule>
  </conditionalFormatting>
  <conditionalFormatting sqref="X5:X38">
    <cfRule type="containsText" dxfId="1" priority="2" operator="containsText" text="S">
      <formula>NOT(ISERROR(SEARCH(("S"),(X5))))</formula>
    </cfRule>
  </conditionalFormatting>
  <conditionalFormatting sqref="X5:X38">
    <cfRule type="containsText" dxfId="2" priority="3" operator="containsText" text="P">
      <formula>NOT(ISERROR(SEARCH(("P"),(X5))))</formula>
    </cfRule>
  </conditionalFormatting>
  <printOptions gridLines="1" horizontalCentered="1"/>
  <pageMargins bottom="0.17474789335543586" footer="0.0" header="0.0" left="0.25" right="0.25" top="0.14435695538057744"/>
  <pageSetup paperSize="9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1" width="2.88"/>
    <col customWidth="1" min="25" max="25" width="22.13"/>
    <col customWidth="1" min="26" max="26" width="30.5"/>
  </cols>
  <sheetData>
    <row r="1">
      <c r="A1" s="36" t="s">
        <v>99</v>
      </c>
      <c r="Z1" s="28"/>
    </row>
    <row r="2">
      <c r="A2" s="28"/>
      <c r="B2" s="29" t="s">
        <v>28</v>
      </c>
      <c r="C2" s="29" t="s">
        <v>21</v>
      </c>
      <c r="D2" s="29" t="s">
        <v>25</v>
      </c>
      <c r="E2" s="29" t="s">
        <v>48</v>
      </c>
      <c r="F2" s="29" t="s">
        <v>50</v>
      </c>
      <c r="G2" s="29" t="s">
        <v>53</v>
      </c>
      <c r="H2" s="29" t="s">
        <v>56</v>
      </c>
      <c r="I2" s="29" t="s">
        <v>58</v>
      </c>
      <c r="J2" s="29" t="s">
        <v>60</v>
      </c>
      <c r="K2" s="29" t="s">
        <v>62</v>
      </c>
      <c r="L2" s="29" t="s">
        <v>37</v>
      </c>
      <c r="M2" s="29" t="s">
        <v>64</v>
      </c>
      <c r="N2" s="29" t="s">
        <v>31</v>
      </c>
      <c r="O2" s="29" t="s">
        <v>68</v>
      </c>
      <c r="P2" s="29" t="s">
        <v>70</v>
      </c>
      <c r="Q2" s="29" t="s">
        <v>71</v>
      </c>
      <c r="R2" s="29" t="s">
        <v>73</v>
      </c>
      <c r="S2" s="29" t="s">
        <v>74</v>
      </c>
      <c r="T2" s="29" t="s">
        <v>75</v>
      </c>
      <c r="U2" s="29" t="s">
        <v>77</v>
      </c>
      <c r="V2" s="28"/>
      <c r="W2" s="31" t="s">
        <v>92</v>
      </c>
      <c r="X2" s="31" t="s">
        <v>93</v>
      </c>
      <c r="Y2" s="31" t="s">
        <v>100</v>
      </c>
      <c r="Z2" s="28"/>
    </row>
    <row r="3">
      <c r="A3" s="32"/>
      <c r="B3" s="37"/>
      <c r="C3" s="38"/>
      <c r="D3" s="37"/>
      <c r="E3" s="38"/>
      <c r="F3" s="37"/>
      <c r="G3" s="9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>
      <c r="A4" s="32" t="s">
        <v>101</v>
      </c>
      <c r="B4" s="37">
        <v>26.0</v>
      </c>
      <c r="C4" s="38">
        <v>19.0</v>
      </c>
      <c r="D4" s="37">
        <v>26.0</v>
      </c>
      <c r="E4" s="38">
        <v>21.0</v>
      </c>
      <c r="F4" s="37">
        <v>27.0</v>
      </c>
      <c r="G4" s="9">
        <v>20.0</v>
      </c>
      <c r="H4" s="9">
        <v>27.0</v>
      </c>
      <c r="I4" s="9">
        <v>19.0</v>
      </c>
      <c r="J4" s="9">
        <v>30.0</v>
      </c>
      <c r="K4" s="9">
        <v>21.0</v>
      </c>
      <c r="L4" s="9">
        <v>26.0</v>
      </c>
      <c r="M4" s="9">
        <v>22.0</v>
      </c>
      <c r="N4" s="9">
        <v>33.0</v>
      </c>
      <c r="O4" s="9">
        <v>16.0</v>
      </c>
      <c r="P4" s="9">
        <v>26.0</v>
      </c>
      <c r="Q4" s="9">
        <v>20.0</v>
      </c>
      <c r="R4" s="9">
        <v>27.0</v>
      </c>
      <c r="S4" s="9">
        <v>21.0</v>
      </c>
      <c r="T4" s="9">
        <v>26.0</v>
      </c>
      <c r="U4" s="9">
        <v>21.0</v>
      </c>
      <c r="W4">
        <f t="shared" ref="W4:W35" si="1">SUM(B4:U4)</f>
        <v>474</v>
      </c>
      <c r="X4">
        <f t="shared" ref="X4:X35" si="2">max(B4:U4)</f>
        <v>33</v>
      </c>
      <c r="Y4">
        <f t="shared" ref="Y4:Y35" si="3">MIN(B4:V4)</f>
        <v>16</v>
      </c>
    </row>
    <row r="5">
      <c r="A5" s="9" t="s">
        <v>102</v>
      </c>
      <c r="B5" s="9">
        <v>11.0</v>
      </c>
      <c r="C5" s="9"/>
      <c r="D5" s="9"/>
      <c r="E5" s="9">
        <v>2.0</v>
      </c>
      <c r="F5" s="9">
        <v>10.0</v>
      </c>
      <c r="G5" s="9">
        <v>15.0</v>
      </c>
      <c r="H5" s="9">
        <v>19.0</v>
      </c>
      <c r="I5" s="9">
        <v>16.0</v>
      </c>
      <c r="J5" s="9">
        <v>14.0</v>
      </c>
      <c r="K5" s="9">
        <v>13.0</v>
      </c>
      <c r="L5" s="9">
        <v>7.0</v>
      </c>
      <c r="M5" s="9">
        <v>12.0</v>
      </c>
      <c r="N5" s="9">
        <v>13.0</v>
      </c>
      <c r="O5" s="9">
        <v>11.0</v>
      </c>
      <c r="P5" s="9">
        <v>4.0</v>
      </c>
      <c r="Q5" s="9">
        <v>1.0</v>
      </c>
      <c r="R5" s="9">
        <v>14.0</v>
      </c>
      <c r="S5" s="9">
        <v>13.0</v>
      </c>
      <c r="T5" s="9">
        <v>13.0</v>
      </c>
      <c r="U5" s="9">
        <v>9.0</v>
      </c>
      <c r="W5">
        <f t="shared" si="1"/>
        <v>197</v>
      </c>
      <c r="X5">
        <f t="shared" si="2"/>
        <v>19</v>
      </c>
      <c r="Y5">
        <f t="shared" si="3"/>
        <v>1</v>
      </c>
    </row>
    <row r="6">
      <c r="A6" s="9" t="s">
        <v>103</v>
      </c>
      <c r="B6" s="9">
        <v>10.0</v>
      </c>
      <c r="C6" s="9">
        <v>10.0</v>
      </c>
      <c r="D6" s="9">
        <v>25.0</v>
      </c>
      <c r="E6" s="9">
        <v>16.0</v>
      </c>
      <c r="F6" s="9">
        <v>17.0</v>
      </c>
      <c r="G6" s="9">
        <v>19.0</v>
      </c>
      <c r="H6" s="9">
        <v>15.0</v>
      </c>
      <c r="I6" s="9">
        <v>15.0</v>
      </c>
      <c r="J6" s="9">
        <v>17.0</v>
      </c>
      <c r="K6" s="9">
        <v>17.0</v>
      </c>
      <c r="L6" s="9">
        <v>15.0</v>
      </c>
      <c r="M6" s="9">
        <v>10.0</v>
      </c>
      <c r="N6" s="9">
        <v>21.0</v>
      </c>
      <c r="O6" s="9">
        <v>14.0</v>
      </c>
      <c r="P6" s="9">
        <v>23.0</v>
      </c>
      <c r="Q6" s="9">
        <v>19.0</v>
      </c>
      <c r="R6" s="9">
        <v>23.0</v>
      </c>
      <c r="S6" s="9">
        <v>21.0</v>
      </c>
      <c r="T6" s="9">
        <v>17.0</v>
      </c>
      <c r="U6" s="9">
        <v>3.0</v>
      </c>
      <c r="W6">
        <f t="shared" si="1"/>
        <v>327</v>
      </c>
      <c r="X6">
        <f t="shared" si="2"/>
        <v>25</v>
      </c>
      <c r="Y6">
        <f t="shared" si="3"/>
        <v>3</v>
      </c>
    </row>
    <row r="7">
      <c r="A7" s="9" t="s">
        <v>104</v>
      </c>
      <c r="B7" s="9">
        <v>15.0</v>
      </c>
      <c r="C7" s="9">
        <v>10.0</v>
      </c>
      <c r="D7" s="9"/>
      <c r="E7" s="9">
        <v>14.0</v>
      </c>
      <c r="F7" s="9">
        <v>2.0</v>
      </c>
      <c r="G7" s="9">
        <v>8.0</v>
      </c>
      <c r="H7" s="9">
        <v>2.0</v>
      </c>
      <c r="I7" s="9">
        <v>12.0</v>
      </c>
      <c r="J7" s="9">
        <v>12.0</v>
      </c>
      <c r="K7" s="9">
        <v>3.0</v>
      </c>
      <c r="L7" s="9">
        <v>1.0</v>
      </c>
      <c r="M7" s="9">
        <v>1.0</v>
      </c>
      <c r="N7" s="9">
        <v>1.0</v>
      </c>
      <c r="O7" s="9">
        <v>1.0</v>
      </c>
      <c r="P7" s="9"/>
      <c r="Q7" s="9">
        <v>2.0</v>
      </c>
      <c r="R7" s="9"/>
      <c r="S7" s="9">
        <v>1.0</v>
      </c>
      <c r="T7" s="9"/>
      <c r="U7" s="9">
        <v>4.0</v>
      </c>
      <c r="W7">
        <f t="shared" si="1"/>
        <v>89</v>
      </c>
      <c r="X7">
        <f t="shared" si="2"/>
        <v>15</v>
      </c>
      <c r="Y7">
        <f t="shared" si="3"/>
        <v>1</v>
      </c>
    </row>
    <row r="8">
      <c r="A8" s="9" t="s">
        <v>105</v>
      </c>
      <c r="B8" s="9">
        <v>25.0</v>
      </c>
      <c r="C8" s="9">
        <v>19.0</v>
      </c>
      <c r="D8" s="9">
        <v>24.0</v>
      </c>
      <c r="E8" s="9">
        <v>19.0</v>
      </c>
      <c r="F8" s="9">
        <v>18.0</v>
      </c>
      <c r="G8" s="9">
        <v>16.0</v>
      </c>
      <c r="H8" s="9">
        <v>17.0</v>
      </c>
      <c r="I8" s="9">
        <v>13.0</v>
      </c>
      <c r="J8" s="9">
        <v>4.0</v>
      </c>
      <c r="K8" s="9">
        <v>1.0</v>
      </c>
      <c r="L8" s="9">
        <v>2.0</v>
      </c>
      <c r="M8" s="9"/>
      <c r="N8" s="9"/>
      <c r="O8" s="9"/>
      <c r="P8" s="9">
        <v>3.0</v>
      </c>
      <c r="Q8" s="9"/>
      <c r="R8" s="9">
        <v>19.0</v>
      </c>
      <c r="S8" s="9">
        <v>16.0</v>
      </c>
      <c r="T8" s="9">
        <v>12.0</v>
      </c>
      <c r="U8" s="9">
        <v>17.0</v>
      </c>
      <c r="W8">
        <f t="shared" si="1"/>
        <v>225</v>
      </c>
      <c r="X8">
        <f t="shared" si="2"/>
        <v>25</v>
      </c>
      <c r="Y8">
        <f t="shared" si="3"/>
        <v>1</v>
      </c>
    </row>
    <row r="9">
      <c r="A9" s="9" t="s">
        <v>106</v>
      </c>
      <c r="B9" s="9">
        <v>22.0</v>
      </c>
      <c r="C9" s="9">
        <v>16.0</v>
      </c>
      <c r="D9" s="9">
        <v>22.0</v>
      </c>
      <c r="E9" s="9">
        <v>17.0</v>
      </c>
      <c r="F9" s="9">
        <v>25.0</v>
      </c>
      <c r="G9" s="9">
        <v>18.0</v>
      </c>
      <c r="H9" s="9">
        <v>20.0</v>
      </c>
      <c r="I9" s="9">
        <v>17.0</v>
      </c>
      <c r="J9" s="9">
        <v>25.0</v>
      </c>
      <c r="K9" s="9">
        <v>20.0</v>
      </c>
      <c r="L9" s="9">
        <v>14.0</v>
      </c>
      <c r="M9" s="9">
        <v>19.0</v>
      </c>
      <c r="N9" s="9">
        <v>26.0</v>
      </c>
      <c r="O9" s="9">
        <v>11.0</v>
      </c>
      <c r="P9" s="9">
        <v>20.0</v>
      </c>
      <c r="Q9" s="9">
        <v>16.0</v>
      </c>
      <c r="R9" s="9">
        <v>22.0</v>
      </c>
      <c r="S9" s="9">
        <v>17.0</v>
      </c>
      <c r="T9" s="9">
        <v>21.0</v>
      </c>
      <c r="U9" s="9">
        <v>14.0</v>
      </c>
      <c r="W9">
        <f t="shared" si="1"/>
        <v>382</v>
      </c>
      <c r="X9">
        <f t="shared" si="2"/>
        <v>26</v>
      </c>
      <c r="Y9">
        <f t="shared" si="3"/>
        <v>11</v>
      </c>
    </row>
    <row r="10">
      <c r="A10" s="9" t="s">
        <v>107</v>
      </c>
      <c r="B10" s="9">
        <v>22.0</v>
      </c>
      <c r="C10" s="9">
        <v>15.0</v>
      </c>
      <c r="D10" s="9">
        <v>19.0</v>
      </c>
      <c r="E10" s="9">
        <v>18.0</v>
      </c>
      <c r="F10" s="9">
        <v>16.0</v>
      </c>
      <c r="G10" s="9"/>
      <c r="H10" s="9"/>
      <c r="I10" s="9"/>
      <c r="J10" s="9"/>
      <c r="K10" s="9"/>
      <c r="L10" s="9"/>
      <c r="M10" s="9"/>
      <c r="N10" s="9"/>
      <c r="O10" s="9">
        <v>1.0</v>
      </c>
      <c r="P10" s="9">
        <v>1.0</v>
      </c>
      <c r="Q10" s="9"/>
      <c r="R10" s="9"/>
      <c r="S10" s="9"/>
      <c r="T10" s="9"/>
      <c r="U10" s="9"/>
      <c r="W10">
        <f t="shared" si="1"/>
        <v>92</v>
      </c>
      <c r="X10">
        <f t="shared" si="2"/>
        <v>22</v>
      </c>
      <c r="Y10">
        <f t="shared" si="3"/>
        <v>1</v>
      </c>
    </row>
    <row r="11">
      <c r="A11" s="9" t="s">
        <v>108</v>
      </c>
      <c r="B11" s="9">
        <v>22.0</v>
      </c>
      <c r="C11" s="9">
        <v>10.0</v>
      </c>
      <c r="D11" s="9">
        <v>18.0</v>
      </c>
      <c r="E11" s="9">
        <v>18.0</v>
      </c>
      <c r="F11" s="9">
        <v>21.0</v>
      </c>
      <c r="G11" s="9">
        <v>12.0</v>
      </c>
      <c r="H11" s="9">
        <v>17.0</v>
      </c>
      <c r="I11" s="9">
        <v>12.0</v>
      </c>
      <c r="J11" s="9">
        <v>25.0</v>
      </c>
      <c r="K11" s="9">
        <v>15.0</v>
      </c>
      <c r="L11" s="9">
        <v>10.0</v>
      </c>
      <c r="M11" s="9">
        <v>1.0</v>
      </c>
      <c r="N11" s="9">
        <v>19.0</v>
      </c>
      <c r="O11" s="9">
        <v>11.0</v>
      </c>
      <c r="P11" s="9">
        <v>10.0</v>
      </c>
      <c r="Q11" s="9">
        <v>6.0</v>
      </c>
      <c r="R11" s="9">
        <v>10.0</v>
      </c>
      <c r="S11" s="9">
        <v>4.0</v>
      </c>
      <c r="T11" s="9">
        <v>9.0</v>
      </c>
      <c r="U11" s="9">
        <v>4.0</v>
      </c>
      <c r="W11">
        <f t="shared" si="1"/>
        <v>254</v>
      </c>
      <c r="X11">
        <f t="shared" si="2"/>
        <v>25</v>
      </c>
      <c r="Y11">
        <f t="shared" si="3"/>
        <v>1</v>
      </c>
    </row>
    <row r="12">
      <c r="A12" s="9" t="s">
        <v>109</v>
      </c>
      <c r="B12" s="9">
        <v>25.0</v>
      </c>
      <c r="C12" s="9">
        <v>15.0</v>
      </c>
      <c r="D12" s="9">
        <v>18.0</v>
      </c>
      <c r="E12" s="9">
        <v>10.0</v>
      </c>
      <c r="F12" s="9">
        <v>21.0</v>
      </c>
      <c r="G12" s="9">
        <v>7.0</v>
      </c>
      <c r="H12" s="9">
        <v>24.0</v>
      </c>
      <c r="I12" s="9">
        <v>8.0</v>
      </c>
      <c r="J12" s="9">
        <v>25.0</v>
      </c>
      <c r="K12" s="9">
        <v>11.0</v>
      </c>
      <c r="L12" s="9">
        <v>15.0</v>
      </c>
      <c r="M12" s="9">
        <v>6.0</v>
      </c>
      <c r="N12" s="9">
        <v>1.0</v>
      </c>
      <c r="O12" s="9">
        <v>10.0</v>
      </c>
      <c r="P12" s="9">
        <v>17.0</v>
      </c>
      <c r="Q12" s="9">
        <v>5.0</v>
      </c>
      <c r="R12" s="9"/>
      <c r="S12" s="9">
        <v>3.0</v>
      </c>
      <c r="T12" s="9">
        <v>7.0</v>
      </c>
      <c r="U12" s="9">
        <v>12.0</v>
      </c>
      <c r="W12">
        <f t="shared" si="1"/>
        <v>240</v>
      </c>
      <c r="X12">
        <f t="shared" si="2"/>
        <v>25</v>
      </c>
      <c r="Y12">
        <f t="shared" si="3"/>
        <v>1</v>
      </c>
    </row>
    <row r="13">
      <c r="A13" s="9" t="s">
        <v>110</v>
      </c>
      <c r="B13" s="9">
        <v>21.0</v>
      </c>
      <c r="C13" s="9">
        <v>17.0</v>
      </c>
      <c r="D13" s="9">
        <v>22.0</v>
      </c>
      <c r="E13" s="9">
        <v>19.0</v>
      </c>
      <c r="F13" s="9">
        <v>20.0</v>
      </c>
      <c r="G13" s="9">
        <v>17.0</v>
      </c>
      <c r="H13" s="9">
        <v>16.0</v>
      </c>
      <c r="I13" s="9">
        <v>2.0</v>
      </c>
      <c r="J13" s="9">
        <v>15.0</v>
      </c>
      <c r="K13" s="9">
        <v>12.0</v>
      </c>
      <c r="L13" s="9"/>
      <c r="M13" s="9"/>
      <c r="N13" s="9"/>
      <c r="O13" s="9"/>
      <c r="P13" s="9"/>
      <c r="Q13" s="9"/>
      <c r="R13" s="9"/>
      <c r="S13" s="9"/>
      <c r="T13" s="9"/>
      <c r="U13" s="9"/>
      <c r="W13">
        <f t="shared" si="1"/>
        <v>161</v>
      </c>
      <c r="X13">
        <f t="shared" si="2"/>
        <v>22</v>
      </c>
      <c r="Y13">
        <f t="shared" si="3"/>
        <v>2</v>
      </c>
    </row>
    <row r="14">
      <c r="A14" s="9" t="s">
        <v>111</v>
      </c>
      <c r="B14" s="9">
        <v>18.0</v>
      </c>
      <c r="C14" s="9">
        <v>15.0</v>
      </c>
      <c r="D14" s="9">
        <v>23.0</v>
      </c>
      <c r="E14" s="9">
        <v>9.0</v>
      </c>
      <c r="F14" s="9">
        <v>5.0</v>
      </c>
      <c r="G14" s="9">
        <v>1.0</v>
      </c>
      <c r="H14" s="9"/>
      <c r="I14" s="9"/>
      <c r="J14" s="9">
        <v>1.0</v>
      </c>
      <c r="K14" s="9">
        <v>1.0</v>
      </c>
      <c r="L14" s="9"/>
      <c r="M14" s="9"/>
      <c r="N14" s="9"/>
      <c r="O14" s="9"/>
      <c r="P14" s="9"/>
      <c r="Q14" s="9"/>
      <c r="R14" s="9"/>
      <c r="S14" s="9">
        <v>1.0</v>
      </c>
      <c r="T14" s="9"/>
      <c r="U14" s="9">
        <v>2.0</v>
      </c>
      <c r="W14">
        <f t="shared" si="1"/>
        <v>76</v>
      </c>
      <c r="X14">
        <f t="shared" si="2"/>
        <v>23</v>
      </c>
      <c r="Y14">
        <f t="shared" si="3"/>
        <v>1</v>
      </c>
    </row>
    <row r="15">
      <c r="A15" s="9" t="s">
        <v>112</v>
      </c>
      <c r="B15" s="9">
        <v>14.0</v>
      </c>
      <c r="C15" s="9">
        <v>3.0</v>
      </c>
      <c r="D15" s="9">
        <v>18.0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W15">
        <f t="shared" si="1"/>
        <v>35</v>
      </c>
      <c r="X15">
        <f t="shared" si="2"/>
        <v>18</v>
      </c>
      <c r="Y15">
        <f t="shared" si="3"/>
        <v>3</v>
      </c>
    </row>
    <row r="16">
      <c r="A16" s="9" t="s">
        <v>113</v>
      </c>
      <c r="B16" s="9">
        <v>18.0</v>
      </c>
      <c r="C16" s="9">
        <v>14.0</v>
      </c>
      <c r="D16" s="9">
        <v>16.0</v>
      </c>
      <c r="E16" s="9">
        <v>9.0</v>
      </c>
      <c r="F16" s="9"/>
      <c r="G16" s="9"/>
      <c r="H16" s="9">
        <v>1.0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W16">
        <f t="shared" si="1"/>
        <v>58</v>
      </c>
      <c r="X16">
        <f t="shared" si="2"/>
        <v>18</v>
      </c>
      <c r="Y16">
        <f t="shared" si="3"/>
        <v>1</v>
      </c>
    </row>
    <row r="17">
      <c r="A17" s="9" t="s">
        <v>114</v>
      </c>
      <c r="B17" s="9">
        <v>24.0</v>
      </c>
      <c r="C17" s="9">
        <v>17.0</v>
      </c>
      <c r="D17" s="9">
        <v>24.0</v>
      </c>
      <c r="E17" s="9">
        <v>16.0</v>
      </c>
      <c r="F17" s="9">
        <v>9.0</v>
      </c>
      <c r="G17" s="9"/>
      <c r="H17" s="9">
        <v>3.0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W17">
        <f t="shared" si="1"/>
        <v>93</v>
      </c>
      <c r="X17">
        <f t="shared" si="2"/>
        <v>24</v>
      </c>
      <c r="Y17">
        <f t="shared" si="3"/>
        <v>3</v>
      </c>
    </row>
    <row r="18">
      <c r="A18" s="9" t="s">
        <v>115</v>
      </c>
      <c r="B18" s="9">
        <v>4.0</v>
      </c>
      <c r="C18" s="9">
        <v>11.0</v>
      </c>
      <c r="D18" s="9">
        <v>21.0</v>
      </c>
      <c r="E18" s="9">
        <v>19.0</v>
      </c>
      <c r="F18" s="9">
        <v>24.0</v>
      </c>
      <c r="G18" s="9">
        <v>11.0</v>
      </c>
      <c r="H18" s="9">
        <v>24.0</v>
      </c>
      <c r="I18" s="9">
        <v>14.0</v>
      </c>
      <c r="J18" s="9">
        <v>23.0</v>
      </c>
      <c r="K18" s="9">
        <v>19.0</v>
      </c>
      <c r="L18" s="9">
        <v>22.0</v>
      </c>
      <c r="M18" s="9">
        <v>17.0</v>
      </c>
      <c r="N18" s="9">
        <v>20.0</v>
      </c>
      <c r="O18" s="9">
        <v>10.0</v>
      </c>
      <c r="P18" s="9">
        <v>20.0</v>
      </c>
      <c r="Q18" s="9">
        <v>13.0</v>
      </c>
      <c r="R18" s="9">
        <v>23.0</v>
      </c>
      <c r="S18" s="9">
        <v>9.0</v>
      </c>
      <c r="T18" s="9">
        <v>19.0</v>
      </c>
      <c r="U18" s="9">
        <v>18.0</v>
      </c>
      <c r="W18">
        <f t="shared" si="1"/>
        <v>341</v>
      </c>
      <c r="X18">
        <f t="shared" si="2"/>
        <v>24</v>
      </c>
      <c r="Y18">
        <f t="shared" si="3"/>
        <v>4</v>
      </c>
    </row>
    <row r="19">
      <c r="A19" s="9" t="s">
        <v>116</v>
      </c>
      <c r="B19" s="9">
        <v>1.0</v>
      </c>
      <c r="C19" s="9">
        <v>1.0</v>
      </c>
      <c r="D19" s="9"/>
      <c r="E19" s="9">
        <v>1.0</v>
      </c>
      <c r="F19" s="9">
        <v>6.0</v>
      </c>
      <c r="G19" s="9"/>
      <c r="H19" s="9">
        <v>1.0</v>
      </c>
      <c r="I19" s="9"/>
      <c r="J19" s="9">
        <v>3.0</v>
      </c>
      <c r="K19" s="9">
        <v>7.0</v>
      </c>
      <c r="L19" s="9"/>
      <c r="M19" s="9"/>
      <c r="N19" s="9"/>
      <c r="O19" s="9">
        <v>2.0</v>
      </c>
      <c r="P19" s="9"/>
      <c r="Q19" s="9"/>
      <c r="R19" s="9"/>
      <c r="S19" s="9">
        <v>1.0</v>
      </c>
      <c r="T19" s="9"/>
      <c r="U19" s="9"/>
      <c r="W19">
        <f t="shared" si="1"/>
        <v>23</v>
      </c>
      <c r="X19">
        <f t="shared" si="2"/>
        <v>7</v>
      </c>
      <c r="Y19">
        <f t="shared" si="3"/>
        <v>1</v>
      </c>
    </row>
    <row r="20">
      <c r="A20" s="9" t="s">
        <v>117</v>
      </c>
      <c r="B20" s="9"/>
      <c r="C20" s="9">
        <v>4.0</v>
      </c>
      <c r="D20" s="9"/>
      <c r="E20" s="9">
        <v>3.0</v>
      </c>
      <c r="F20" s="9">
        <v>1.0</v>
      </c>
      <c r="G20" s="9">
        <v>18.0</v>
      </c>
      <c r="H20" s="9">
        <v>24.0</v>
      </c>
      <c r="I20" s="9">
        <v>15.0</v>
      </c>
      <c r="J20" s="9">
        <v>13.0</v>
      </c>
      <c r="K20" s="9">
        <v>14.0</v>
      </c>
      <c r="L20" s="9">
        <v>18.0</v>
      </c>
      <c r="M20" s="9">
        <v>14.0</v>
      </c>
      <c r="N20" s="9">
        <v>22.0</v>
      </c>
      <c r="O20" s="9">
        <v>12.0</v>
      </c>
      <c r="P20" s="9">
        <v>15.0</v>
      </c>
      <c r="Q20" s="9">
        <v>16.0</v>
      </c>
      <c r="R20" s="9">
        <v>14.0</v>
      </c>
      <c r="S20" s="9">
        <v>16.0</v>
      </c>
      <c r="T20" s="9">
        <v>10.0</v>
      </c>
      <c r="U20" s="9">
        <v>11.0</v>
      </c>
      <c r="W20">
        <f t="shared" si="1"/>
        <v>240</v>
      </c>
      <c r="X20">
        <f t="shared" si="2"/>
        <v>24</v>
      </c>
      <c r="Y20">
        <f t="shared" si="3"/>
        <v>1</v>
      </c>
    </row>
    <row r="21">
      <c r="A21" s="9" t="s">
        <v>118</v>
      </c>
      <c r="B21" s="9"/>
      <c r="C21" s="9">
        <v>1.0</v>
      </c>
      <c r="D21" s="9"/>
      <c r="E21" s="9">
        <v>3.0</v>
      </c>
      <c r="F21" s="9">
        <v>13.0</v>
      </c>
      <c r="G21" s="9">
        <v>8.0</v>
      </c>
      <c r="H21" s="9"/>
      <c r="I21" s="9"/>
      <c r="J21" s="9">
        <v>1.0</v>
      </c>
      <c r="K21" s="9">
        <v>1.0</v>
      </c>
      <c r="L21" s="9">
        <v>6.0</v>
      </c>
      <c r="M21" s="9">
        <v>7.0</v>
      </c>
      <c r="N21" s="9">
        <v>5.0</v>
      </c>
      <c r="O21" s="9"/>
      <c r="P21" s="9">
        <v>2.0</v>
      </c>
      <c r="Q21" s="9"/>
      <c r="R21" s="9">
        <v>2.0</v>
      </c>
      <c r="S21" s="9"/>
      <c r="T21" s="9"/>
      <c r="U21" s="9">
        <v>1.0</v>
      </c>
      <c r="W21">
        <f t="shared" si="1"/>
        <v>50</v>
      </c>
      <c r="X21">
        <f t="shared" si="2"/>
        <v>13</v>
      </c>
      <c r="Y21">
        <f t="shared" si="3"/>
        <v>1</v>
      </c>
    </row>
    <row r="22">
      <c r="A22" s="9" t="s">
        <v>119</v>
      </c>
      <c r="B22" s="9"/>
      <c r="C22" s="9">
        <v>1.0</v>
      </c>
      <c r="D22" s="9"/>
      <c r="E22" s="9"/>
      <c r="F22" s="9"/>
      <c r="G22" s="9"/>
      <c r="H22" s="9"/>
      <c r="I22" s="9"/>
      <c r="J22" s="9">
        <v>10.0</v>
      </c>
      <c r="K22" s="9">
        <v>19.0</v>
      </c>
      <c r="L22" s="9">
        <v>21.0</v>
      </c>
      <c r="M22" s="9">
        <v>19.0</v>
      </c>
      <c r="N22" s="9">
        <v>29.0</v>
      </c>
      <c r="O22" s="9">
        <v>13.0</v>
      </c>
      <c r="P22" s="9">
        <v>22.0</v>
      </c>
      <c r="Q22" s="9">
        <v>19.0</v>
      </c>
      <c r="R22" s="9">
        <v>25.0</v>
      </c>
      <c r="S22" s="9">
        <v>20.0</v>
      </c>
      <c r="T22" s="9">
        <v>25.0</v>
      </c>
      <c r="U22" s="9">
        <v>11.0</v>
      </c>
      <c r="W22">
        <f t="shared" si="1"/>
        <v>234</v>
      </c>
      <c r="X22">
        <f t="shared" si="2"/>
        <v>29</v>
      </c>
      <c r="Y22">
        <f t="shared" si="3"/>
        <v>1</v>
      </c>
    </row>
    <row r="23">
      <c r="A23" s="9" t="s">
        <v>120</v>
      </c>
      <c r="B23" s="9"/>
      <c r="C23" s="9">
        <v>2.0</v>
      </c>
      <c r="D23" s="9">
        <v>3.0</v>
      </c>
      <c r="E23" s="9">
        <v>3.0</v>
      </c>
      <c r="F23" s="9">
        <v>25.0</v>
      </c>
      <c r="G23" s="9">
        <v>19.0</v>
      </c>
      <c r="H23" s="9">
        <v>25.0</v>
      </c>
      <c r="I23" s="9">
        <v>16.0</v>
      </c>
      <c r="J23" s="9">
        <v>22.0</v>
      </c>
      <c r="K23" s="9">
        <v>18.0</v>
      </c>
      <c r="L23" s="9">
        <v>21.0</v>
      </c>
      <c r="M23" s="9">
        <v>11.0</v>
      </c>
      <c r="N23" s="9">
        <v>25.0</v>
      </c>
      <c r="O23" s="9">
        <v>15.0</v>
      </c>
      <c r="P23" s="9">
        <v>23.0</v>
      </c>
      <c r="Q23" s="9">
        <v>15.0</v>
      </c>
      <c r="R23" s="9">
        <v>24.0</v>
      </c>
      <c r="S23" s="9">
        <v>17.0</v>
      </c>
      <c r="T23" s="9">
        <v>21.0</v>
      </c>
      <c r="U23" s="9">
        <v>17.0</v>
      </c>
      <c r="W23">
        <f t="shared" si="1"/>
        <v>322</v>
      </c>
      <c r="X23">
        <f t="shared" si="2"/>
        <v>25</v>
      </c>
      <c r="Y23">
        <f t="shared" si="3"/>
        <v>2</v>
      </c>
    </row>
    <row r="24">
      <c r="A24" s="9" t="s">
        <v>121</v>
      </c>
      <c r="B24" s="9"/>
      <c r="C24" s="9">
        <v>1.0</v>
      </c>
      <c r="D24" s="9">
        <v>2.0</v>
      </c>
      <c r="E24" s="9">
        <v>5.0</v>
      </c>
      <c r="F24" s="9">
        <v>19.0</v>
      </c>
      <c r="G24" s="9">
        <v>12.0</v>
      </c>
      <c r="H24" s="9">
        <v>1.0</v>
      </c>
      <c r="I24" s="9">
        <v>2.0</v>
      </c>
      <c r="J24" s="9">
        <v>2.0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W24">
        <f t="shared" si="1"/>
        <v>44</v>
      </c>
      <c r="X24">
        <f t="shared" si="2"/>
        <v>19</v>
      </c>
      <c r="Y24">
        <f t="shared" si="3"/>
        <v>1</v>
      </c>
    </row>
    <row r="25">
      <c r="A25" s="9" t="s">
        <v>122</v>
      </c>
      <c r="B25" s="9"/>
      <c r="C25" s="9"/>
      <c r="D25" s="9"/>
      <c r="E25" s="9"/>
      <c r="F25" s="9">
        <v>7.0</v>
      </c>
      <c r="G25" s="9">
        <v>6.0</v>
      </c>
      <c r="H25" s="9">
        <v>16.0</v>
      </c>
      <c r="I25" s="9">
        <v>9.0</v>
      </c>
      <c r="J25" s="9">
        <v>11.0</v>
      </c>
      <c r="K25" s="9"/>
      <c r="L25" s="9">
        <v>5.0</v>
      </c>
      <c r="M25" s="9"/>
      <c r="N25" s="9">
        <v>3.0</v>
      </c>
      <c r="O25" s="9">
        <v>3.0</v>
      </c>
      <c r="P25" s="9">
        <v>6.0</v>
      </c>
      <c r="Q25" s="9"/>
      <c r="R25" s="9">
        <v>2.0</v>
      </c>
      <c r="S25" s="9"/>
      <c r="T25" s="9">
        <v>6.0</v>
      </c>
      <c r="U25" s="9">
        <v>3.0</v>
      </c>
      <c r="W25">
        <f t="shared" si="1"/>
        <v>77</v>
      </c>
      <c r="X25">
        <f t="shared" si="2"/>
        <v>16</v>
      </c>
      <c r="Y25">
        <f t="shared" si="3"/>
        <v>2</v>
      </c>
    </row>
    <row r="26">
      <c r="A26" s="9" t="s">
        <v>123</v>
      </c>
      <c r="B26" s="9"/>
      <c r="C26" s="9"/>
      <c r="D26" s="9"/>
      <c r="E26" s="9"/>
      <c r="F26" s="9"/>
      <c r="G26" s="9">
        <v>3.0</v>
      </c>
      <c r="H26" s="9">
        <v>4.0</v>
      </c>
      <c r="I26" s="9">
        <v>17.0</v>
      </c>
      <c r="J26" s="9">
        <v>16.0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W26">
        <f t="shared" si="1"/>
        <v>40</v>
      </c>
      <c r="X26">
        <f t="shared" si="2"/>
        <v>17</v>
      </c>
      <c r="Y26">
        <f t="shared" si="3"/>
        <v>3</v>
      </c>
    </row>
    <row r="27">
      <c r="A27" s="9" t="s">
        <v>124</v>
      </c>
      <c r="B27" s="9"/>
      <c r="C27" s="9"/>
      <c r="D27" s="9"/>
      <c r="E27" s="9"/>
      <c r="F27" s="9">
        <v>2.0</v>
      </c>
      <c r="G27" s="9"/>
      <c r="H27" s="9">
        <v>20.0</v>
      </c>
      <c r="I27" s="9">
        <v>5.0</v>
      </c>
      <c r="J27" s="9">
        <v>12.0</v>
      </c>
      <c r="K27" s="9">
        <v>7.0</v>
      </c>
      <c r="L27" s="9">
        <v>10.0</v>
      </c>
      <c r="M27" s="9">
        <v>11.0</v>
      </c>
      <c r="N27" s="9">
        <v>9.0</v>
      </c>
      <c r="O27" s="9"/>
      <c r="P27" s="9">
        <v>4.0</v>
      </c>
      <c r="Q27" s="9">
        <v>1.0</v>
      </c>
      <c r="R27" s="9"/>
      <c r="S27" s="9"/>
      <c r="T27" s="9"/>
      <c r="U27" s="9">
        <v>2.0</v>
      </c>
      <c r="W27">
        <f t="shared" si="1"/>
        <v>83</v>
      </c>
      <c r="X27">
        <f t="shared" si="2"/>
        <v>20</v>
      </c>
      <c r="Y27">
        <f t="shared" si="3"/>
        <v>1</v>
      </c>
    </row>
    <row r="28">
      <c r="A28" s="9" t="s">
        <v>63</v>
      </c>
      <c r="B28" s="9"/>
      <c r="C28" s="9"/>
      <c r="D28" s="9"/>
      <c r="E28" s="9"/>
      <c r="F28" s="9"/>
      <c r="G28" s="9"/>
      <c r="H28" s="9"/>
      <c r="I28" s="9"/>
      <c r="J28" s="9">
        <v>5.0</v>
      </c>
      <c r="K28" s="9">
        <v>14.0</v>
      </c>
      <c r="L28" s="9">
        <v>21.0</v>
      </c>
      <c r="M28" s="9">
        <v>12.0</v>
      </c>
      <c r="N28" s="9">
        <v>19.0</v>
      </c>
      <c r="O28" s="9">
        <v>4.0</v>
      </c>
      <c r="P28" s="9">
        <v>16.0</v>
      </c>
      <c r="Q28" s="9">
        <v>18.0</v>
      </c>
      <c r="R28" s="9">
        <v>17.0</v>
      </c>
      <c r="S28" s="9">
        <v>16.0</v>
      </c>
      <c r="T28" s="9">
        <v>16.0</v>
      </c>
      <c r="U28" s="9">
        <v>18.0</v>
      </c>
      <c r="W28">
        <f t="shared" si="1"/>
        <v>176</v>
      </c>
      <c r="X28">
        <f t="shared" si="2"/>
        <v>21</v>
      </c>
      <c r="Y28">
        <f t="shared" si="3"/>
        <v>4</v>
      </c>
    </row>
    <row r="29">
      <c r="A29" s="9" t="s">
        <v>125</v>
      </c>
      <c r="B29" s="9"/>
      <c r="C29" s="9"/>
      <c r="D29" s="9"/>
      <c r="E29" s="9"/>
      <c r="F29" s="9"/>
      <c r="G29" s="9"/>
      <c r="H29" s="9"/>
      <c r="I29" s="9"/>
      <c r="J29" s="9">
        <v>1.0</v>
      </c>
      <c r="K29" s="9"/>
      <c r="L29" s="9">
        <v>1.0</v>
      </c>
      <c r="M29" s="9">
        <v>6.0</v>
      </c>
      <c r="N29" s="9">
        <v>4.0</v>
      </c>
      <c r="O29" s="9"/>
      <c r="P29" s="9">
        <v>2.0</v>
      </c>
      <c r="Q29" s="9">
        <v>1.0</v>
      </c>
      <c r="R29" s="9">
        <v>4.0</v>
      </c>
      <c r="S29" s="9">
        <v>2.0</v>
      </c>
      <c r="T29" s="9">
        <v>6.0</v>
      </c>
      <c r="U29" s="9">
        <v>10.0</v>
      </c>
      <c r="W29">
        <f t="shared" si="1"/>
        <v>37</v>
      </c>
      <c r="X29">
        <f t="shared" si="2"/>
        <v>10</v>
      </c>
      <c r="Y29">
        <f t="shared" si="3"/>
        <v>1</v>
      </c>
    </row>
    <row r="30">
      <c r="A30" s="9" t="s">
        <v>126</v>
      </c>
      <c r="B30" s="9"/>
      <c r="C30" s="9"/>
      <c r="D30" s="9"/>
      <c r="E30" s="9"/>
      <c r="F30" s="9"/>
      <c r="G30" s="9"/>
      <c r="H30" s="9"/>
      <c r="I30" s="9"/>
      <c r="J30" s="9"/>
      <c r="K30" s="9">
        <v>1.0</v>
      </c>
      <c r="L30" s="9">
        <v>14.0</v>
      </c>
      <c r="M30" s="9">
        <v>12.0</v>
      </c>
      <c r="N30" s="9">
        <v>17.0</v>
      </c>
      <c r="O30" s="9">
        <v>6.0</v>
      </c>
      <c r="P30" s="9">
        <v>13.0</v>
      </c>
      <c r="Q30" s="9">
        <v>13.0</v>
      </c>
      <c r="R30" s="9">
        <v>19.0</v>
      </c>
      <c r="S30" s="9">
        <v>6.0</v>
      </c>
      <c r="T30" s="9">
        <v>12.0</v>
      </c>
      <c r="U30" s="9">
        <v>5.0</v>
      </c>
      <c r="W30">
        <f t="shared" si="1"/>
        <v>118</v>
      </c>
      <c r="X30">
        <f t="shared" si="2"/>
        <v>19</v>
      </c>
      <c r="Y30">
        <f t="shared" si="3"/>
        <v>1</v>
      </c>
    </row>
    <row r="31">
      <c r="A31" s="9" t="s">
        <v>127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>
        <v>4.0</v>
      </c>
      <c r="M31" s="9">
        <v>8.0</v>
      </c>
      <c r="N31" s="9">
        <v>12.0</v>
      </c>
      <c r="O31" s="9"/>
      <c r="P31" s="9">
        <v>6.0</v>
      </c>
      <c r="Q31" s="9">
        <v>2.0</v>
      </c>
      <c r="R31" s="9">
        <v>1.0</v>
      </c>
      <c r="S31" s="9"/>
      <c r="T31" s="9">
        <v>2.0</v>
      </c>
      <c r="U31" s="9">
        <v>8.0</v>
      </c>
      <c r="W31">
        <f t="shared" si="1"/>
        <v>43</v>
      </c>
      <c r="X31">
        <f t="shared" si="2"/>
        <v>12</v>
      </c>
      <c r="Y31">
        <f t="shared" si="3"/>
        <v>1</v>
      </c>
    </row>
    <row r="32">
      <c r="A32" s="9" t="s">
        <v>128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12.0</v>
      </c>
      <c r="M32" s="9">
        <v>14.0</v>
      </c>
      <c r="N32" s="9">
        <v>28.0</v>
      </c>
      <c r="O32" s="9">
        <v>13.0</v>
      </c>
      <c r="P32" s="9">
        <v>24.0</v>
      </c>
      <c r="Q32" s="9">
        <v>17.0</v>
      </c>
      <c r="R32" s="9">
        <v>24.0</v>
      </c>
      <c r="S32" s="9">
        <v>18.0</v>
      </c>
      <c r="T32" s="9">
        <v>24.0</v>
      </c>
      <c r="U32" s="9">
        <v>21.0</v>
      </c>
      <c r="W32">
        <f t="shared" si="1"/>
        <v>195</v>
      </c>
      <c r="X32">
        <f t="shared" si="2"/>
        <v>28</v>
      </c>
      <c r="Y32">
        <f t="shared" si="3"/>
        <v>12</v>
      </c>
    </row>
    <row r="33">
      <c r="A33" s="9" t="s">
        <v>129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>
        <v>8.0</v>
      </c>
      <c r="M33" s="9">
        <v>12.0</v>
      </c>
      <c r="N33" s="9">
        <v>2.0</v>
      </c>
      <c r="O33" s="9">
        <v>10.0</v>
      </c>
      <c r="P33" s="9">
        <v>14.0</v>
      </c>
      <c r="Q33" s="9">
        <v>17.0</v>
      </c>
      <c r="R33" s="9">
        <v>18.0</v>
      </c>
      <c r="S33" s="9">
        <v>13.0</v>
      </c>
      <c r="T33" s="9">
        <v>20.0</v>
      </c>
      <c r="U33" s="9">
        <v>13.0</v>
      </c>
      <c r="W33">
        <f t="shared" si="1"/>
        <v>127</v>
      </c>
      <c r="X33">
        <f t="shared" si="2"/>
        <v>20</v>
      </c>
      <c r="Y33">
        <f t="shared" si="3"/>
        <v>2</v>
      </c>
    </row>
    <row r="34">
      <c r="A34" s="9" t="s">
        <v>130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4.0</v>
      </c>
      <c r="N34" s="9">
        <v>6.0</v>
      </c>
      <c r="O34" s="9">
        <v>6.0</v>
      </c>
      <c r="P34" s="9">
        <v>12.0</v>
      </c>
      <c r="Q34" s="9">
        <v>9.0</v>
      </c>
      <c r="R34" s="9">
        <v>2.0</v>
      </c>
      <c r="S34" s="9">
        <v>9.0</v>
      </c>
      <c r="T34" s="9">
        <v>6.0</v>
      </c>
      <c r="U34" s="9">
        <v>1.0</v>
      </c>
      <c r="W34">
        <f t="shared" si="1"/>
        <v>55</v>
      </c>
      <c r="X34">
        <f t="shared" si="2"/>
        <v>12</v>
      </c>
      <c r="Y34">
        <f t="shared" si="3"/>
        <v>1</v>
      </c>
    </row>
    <row r="35">
      <c r="A35" s="9" t="s">
        <v>131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>
        <v>20.0</v>
      </c>
      <c r="O35" s="9"/>
      <c r="P35" s="9"/>
      <c r="Q35" s="9"/>
      <c r="R35" s="9"/>
      <c r="S35" s="9"/>
      <c r="T35" s="9"/>
      <c r="U35" s="9"/>
      <c r="W35">
        <f t="shared" si="1"/>
        <v>20</v>
      </c>
      <c r="X35">
        <f t="shared" si="2"/>
        <v>20</v>
      </c>
      <c r="Y35">
        <f t="shared" si="3"/>
        <v>20</v>
      </c>
    </row>
    <row r="37">
      <c r="B37" s="33">
        <f t="shared" ref="B37:U37" si="4">(max(B5:B34))</f>
        <v>25</v>
      </c>
      <c r="C37" s="33">
        <f t="shared" si="4"/>
        <v>19</v>
      </c>
      <c r="D37" s="33">
        <f t="shared" si="4"/>
        <v>25</v>
      </c>
      <c r="E37" s="33">
        <f t="shared" si="4"/>
        <v>19</v>
      </c>
      <c r="F37" s="33">
        <f t="shared" si="4"/>
        <v>25</v>
      </c>
      <c r="G37" s="33">
        <f t="shared" si="4"/>
        <v>19</v>
      </c>
      <c r="H37" s="33">
        <f t="shared" si="4"/>
        <v>25</v>
      </c>
      <c r="I37" s="33">
        <f t="shared" si="4"/>
        <v>17</v>
      </c>
      <c r="J37" s="33">
        <f t="shared" si="4"/>
        <v>25</v>
      </c>
      <c r="K37" s="33">
        <f t="shared" si="4"/>
        <v>20</v>
      </c>
      <c r="L37" s="33">
        <f t="shared" si="4"/>
        <v>22</v>
      </c>
      <c r="M37" s="33">
        <f t="shared" si="4"/>
        <v>19</v>
      </c>
      <c r="N37" s="33">
        <f t="shared" si="4"/>
        <v>29</v>
      </c>
      <c r="O37" s="33">
        <f t="shared" si="4"/>
        <v>15</v>
      </c>
      <c r="P37" s="33">
        <f t="shared" si="4"/>
        <v>24</v>
      </c>
      <c r="Q37" s="33">
        <f t="shared" si="4"/>
        <v>19</v>
      </c>
      <c r="R37" s="33">
        <f t="shared" si="4"/>
        <v>25</v>
      </c>
      <c r="S37" s="33">
        <f t="shared" si="4"/>
        <v>21</v>
      </c>
      <c r="T37" s="33">
        <f t="shared" si="4"/>
        <v>25</v>
      </c>
      <c r="U37" s="33">
        <f t="shared" si="4"/>
        <v>21</v>
      </c>
    </row>
  </sheetData>
  <mergeCells count="1">
    <mergeCell ref="A1:Y1"/>
  </mergeCells>
  <printOptions gridLines="1" horizontalCentered="1"/>
  <pageMargins bottom="0.17474789335543586" footer="0.0" header="0.0" left="0.25" right="0.25" top="0.14435695538057744"/>
  <pageSetup paperSize="9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1" width="4.25"/>
  </cols>
  <sheetData>
    <row r="1">
      <c r="A1" s="39" t="s">
        <v>132</v>
      </c>
      <c r="Y1" s="28"/>
      <c r="Z1" s="28"/>
    </row>
    <row r="2">
      <c r="A2" s="28"/>
      <c r="B2" s="29" t="s">
        <v>133</v>
      </c>
      <c r="C2" s="29" t="s">
        <v>134</v>
      </c>
      <c r="D2" s="29" t="s">
        <v>135</v>
      </c>
      <c r="E2" s="29" t="s">
        <v>136</v>
      </c>
      <c r="F2" s="29" t="s">
        <v>137</v>
      </c>
      <c r="G2" s="29" t="s">
        <v>138</v>
      </c>
      <c r="H2" s="29" t="s">
        <v>139</v>
      </c>
      <c r="I2" s="29" t="s">
        <v>140</v>
      </c>
      <c r="J2" s="29" t="s">
        <v>141</v>
      </c>
      <c r="K2" s="29" t="s">
        <v>142</v>
      </c>
      <c r="L2" s="29" t="s">
        <v>143</v>
      </c>
      <c r="M2" s="29" t="s">
        <v>144</v>
      </c>
      <c r="N2" s="29" t="s">
        <v>145</v>
      </c>
      <c r="O2" s="29" t="s">
        <v>146</v>
      </c>
      <c r="P2" s="29" t="s">
        <v>147</v>
      </c>
      <c r="Q2" s="29" t="s">
        <v>148</v>
      </c>
      <c r="R2" s="29" t="s">
        <v>149</v>
      </c>
      <c r="S2" s="29" t="s">
        <v>150</v>
      </c>
      <c r="T2" s="29" t="s">
        <v>151</v>
      </c>
      <c r="U2" s="29" t="s">
        <v>152</v>
      </c>
      <c r="V2" s="28"/>
      <c r="W2" s="30" t="s">
        <v>93</v>
      </c>
      <c r="X2" s="30" t="s">
        <v>100</v>
      </c>
      <c r="Y2" s="28"/>
      <c r="Z2" s="28"/>
    </row>
    <row r="3">
      <c r="A3" s="32"/>
      <c r="B3" s="37"/>
      <c r="C3" s="38"/>
      <c r="D3" s="37"/>
      <c r="E3" s="38"/>
      <c r="F3" s="37"/>
      <c r="G3" s="9"/>
      <c r="H3" s="32"/>
      <c r="I3" s="32"/>
      <c r="J3" s="32"/>
      <c r="K3" s="32"/>
      <c r="L3" s="32"/>
      <c r="M3" s="32"/>
      <c r="O3" s="32"/>
      <c r="P3" s="32"/>
      <c r="Q3" s="32"/>
      <c r="R3" s="32"/>
      <c r="S3" s="32"/>
      <c r="T3" s="32"/>
      <c r="U3" s="32"/>
    </row>
    <row r="4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>
      <c r="A5" s="9" t="s">
        <v>102</v>
      </c>
      <c r="B5" s="9">
        <f>IF(Presenze!B5&gt;6 ,'Gol Fatti'!B5/Presenze!B5 , )</f>
        <v>0.6363636364</v>
      </c>
      <c r="C5" s="9" t="str">
        <f>IF(Presenze!C5&gt;6 ,'Gol Fatti'!C5/Presenze!C5 , )</f>
        <v/>
      </c>
      <c r="D5" s="9" t="str">
        <f>IF(Presenze!D5&gt;6 ,'Gol Fatti'!D5/Presenze!D5 , )</f>
        <v/>
      </c>
      <c r="E5" s="9" t="str">
        <f>IF(Presenze!E5&gt;6 ,'Gol Fatti'!E5/Presenze!E5 , )</f>
        <v/>
      </c>
      <c r="F5" s="9">
        <f>IF(Presenze!F5&gt;6 ,'Gol Fatti'!F5/Presenze!F5 , )</f>
        <v>0.8</v>
      </c>
      <c r="G5" s="9">
        <f>IF(Presenze!G5&gt;6 ,'Gol Fatti'!G5/Presenze!G5 , )</f>
        <v>0.7333333333</v>
      </c>
      <c r="H5" s="9">
        <f>IF(Presenze!H5&gt;6 ,'Gol Fatti'!H5/Presenze!H5 , )</f>
        <v>0.8947368421</v>
      </c>
      <c r="I5" s="9">
        <f>IF(Presenze!I5&gt;6 ,'Gol Fatti'!I5/Presenze!I5 , )</f>
        <v>0.8125</v>
      </c>
      <c r="J5" s="9">
        <f>IF(Presenze!J5&gt;6 ,'Gol Fatti'!J5/Presenze!J5 , )</f>
        <v>0.9285714286</v>
      </c>
      <c r="K5" s="9">
        <f>IF(Presenze!K5&gt;6 ,'Gol Fatti'!K5/Presenze!K5 , )</f>
        <v>0.4615384615</v>
      </c>
      <c r="L5" s="9">
        <f>IF(Presenze!L5&gt;6 ,'Gol Fatti'!L5/Presenze!L5 , )</f>
        <v>0.2857142857</v>
      </c>
      <c r="M5" s="9">
        <f>IF(Presenze!M5&gt;6 ,'Gol Fatti'!M5/Presenze!M5 , )</f>
        <v>0.4166666667</v>
      </c>
      <c r="N5" s="9">
        <f>IF(Presenze!N5&gt;6 ,'Gol Fatti'!N5/Presenze!N5 , )</f>
        <v>0.6153846154</v>
      </c>
      <c r="O5" s="9">
        <f>IF(Presenze!O5&gt;6 ,'Gol Fatti'!O5/Presenze!O5 , )</f>
        <v>0.6363636364</v>
      </c>
      <c r="P5" s="9" t="str">
        <f>IF(Presenze!P5&gt;6 ,'Gol Fatti'!P5/Presenze!P5 , )</f>
        <v/>
      </c>
      <c r="Q5" s="9" t="str">
        <f>IF(Presenze!Q5&gt;6 ,'Gol Fatti'!Q5/Presenze!Q5 , )</f>
        <v/>
      </c>
      <c r="R5" s="9">
        <f>IF(Presenze!R5&gt;6 ,'Gol Fatti'!R5/Presenze!R5 , )</f>
        <v>0.8571428571</v>
      </c>
      <c r="S5" s="9">
        <f>IF(Presenze!S5&gt;6 ,'Gol Fatti'!S5/Presenze!S5 , )</f>
        <v>0.5384615385</v>
      </c>
      <c r="T5" s="9">
        <f>IF(Presenze!T5&gt;6 ,'Gol Fatti'!T5/Presenze!T5 , )</f>
        <v>0.2307692308</v>
      </c>
      <c r="U5" s="9">
        <f>IF(Presenze!U5&gt;6 ,'Gol Fatti'!U5/Presenze!U5 , )</f>
        <v>1.111111111</v>
      </c>
      <c r="W5">
        <f t="shared" ref="W5:W34" si="1">max(B5:U5)</f>
        <v>1.111111111</v>
      </c>
      <c r="X5">
        <f t="shared" ref="X5:X34" si="2">min(B5:U5)</f>
        <v>0.2307692308</v>
      </c>
    </row>
    <row r="6">
      <c r="A6" s="9" t="s">
        <v>103</v>
      </c>
      <c r="B6" s="9">
        <f>IF(Presenze!B6&gt;6 ,'Gol Fatti'!B6/Presenze!B6 , )</f>
        <v>3.2</v>
      </c>
      <c r="C6" s="9">
        <f>IF(Presenze!C6&gt;6 ,'Gol Fatti'!C6/Presenze!C6 , )</f>
        <v>2.5</v>
      </c>
      <c r="D6" s="9">
        <f>IF(Presenze!D6&gt;6 ,'Gol Fatti'!D6/Presenze!D6 , )</f>
        <v>2.8</v>
      </c>
      <c r="E6" s="9">
        <f>IF(Presenze!E6&gt;6 ,'Gol Fatti'!E6/Presenze!E6 , )</f>
        <v>2.625</v>
      </c>
      <c r="F6" s="9">
        <f>IF(Presenze!F6&gt;6 ,'Gol Fatti'!F6/Presenze!F6 , )</f>
        <v>2.823529412</v>
      </c>
      <c r="G6" s="9">
        <f>IF(Presenze!G6&gt;6 ,'Gol Fatti'!G6/Presenze!G6 , )</f>
        <v>1.631578947</v>
      </c>
      <c r="H6" s="9">
        <f>IF(Presenze!H6&gt;6 ,'Gol Fatti'!H6/Presenze!H6 , )</f>
        <v>1.133333333</v>
      </c>
      <c r="I6" s="9">
        <f>IF(Presenze!I6&gt;6 ,'Gol Fatti'!I6/Presenze!I6 , )</f>
        <v>1.8</v>
      </c>
      <c r="J6" s="9">
        <f>IF(Presenze!J6&gt;6 ,'Gol Fatti'!J6/Presenze!J6 , )</f>
        <v>1.235294118</v>
      </c>
      <c r="K6" s="9">
        <f>IF(Presenze!K6&gt;6 ,'Gol Fatti'!K6/Presenze!K6 , )</f>
        <v>1.294117647</v>
      </c>
      <c r="L6" s="9">
        <f>IF(Presenze!L6&gt;6 ,'Gol Fatti'!L6/Presenze!L6 , )</f>
        <v>1.466666667</v>
      </c>
      <c r="M6" s="9">
        <f>IF(Presenze!M6&gt;6 ,'Gol Fatti'!M6/Presenze!M6 , )</f>
        <v>1.4</v>
      </c>
      <c r="N6" s="9">
        <f>IF(Presenze!N6&gt;6 ,'Gol Fatti'!N6/Presenze!N6 , )</f>
        <v>1.047619048</v>
      </c>
      <c r="O6" s="9">
        <f>IF(Presenze!O6&gt;6 ,'Gol Fatti'!O6/Presenze!O6 , )</f>
        <v>1.428571429</v>
      </c>
      <c r="P6" s="9">
        <f>IF(Presenze!P6&gt;6 ,'Gol Fatti'!P6/Presenze!P6 , )</f>
        <v>1.956521739</v>
      </c>
      <c r="Q6" s="9">
        <f>IF(Presenze!Q6&gt;6 ,'Gol Fatti'!Q6/Presenze!Q6 , )</f>
        <v>1.526315789</v>
      </c>
      <c r="R6" s="9">
        <f>IF(Presenze!R6&gt;6 ,'Gol Fatti'!R6/Presenze!R6 , )</f>
        <v>2.217391304</v>
      </c>
      <c r="S6" s="9">
        <f>IF(Presenze!S6&gt;6 ,'Gol Fatti'!S6/Presenze!S6 , )</f>
        <v>1.857142857</v>
      </c>
      <c r="T6" s="9">
        <f>IF(Presenze!T6&gt;6 ,'Gol Fatti'!T6/Presenze!T6 , )</f>
        <v>2.235294118</v>
      </c>
      <c r="U6" s="9" t="str">
        <f>IF(Presenze!U6&gt;6 ,'Gol Fatti'!U6/Presenze!U6 , )</f>
        <v/>
      </c>
      <c r="W6">
        <f t="shared" si="1"/>
        <v>3.2</v>
      </c>
      <c r="X6">
        <f t="shared" si="2"/>
        <v>1.047619048</v>
      </c>
    </row>
    <row r="7">
      <c r="A7" s="9" t="s">
        <v>104</v>
      </c>
      <c r="B7" s="9">
        <f>IF(Presenze!B7&gt;6 ,'Gol Fatti'!B7/Presenze!B7 , )</f>
        <v>1</v>
      </c>
      <c r="C7" s="9">
        <f>IF(Presenze!C7&gt;6 ,'Gol Fatti'!C7/Presenze!C7 , )</f>
        <v>1.9</v>
      </c>
      <c r="D7" s="9" t="str">
        <f>IF(Presenze!D7&gt;6 ,'Gol Fatti'!D7/Presenze!D7 , )</f>
        <v/>
      </c>
      <c r="E7" s="9">
        <f>IF(Presenze!E7&gt;6 ,'Gol Fatti'!E7/Presenze!E7 , )</f>
        <v>1</v>
      </c>
      <c r="F7" s="9" t="str">
        <f>IF(Presenze!F7&gt;6 ,'Gol Fatti'!F7/Presenze!F7 , )</f>
        <v/>
      </c>
      <c r="G7" s="9">
        <f>IF(Presenze!G7&gt;6 ,'Gol Fatti'!G7/Presenze!G7 , )</f>
        <v>0.75</v>
      </c>
      <c r="H7" s="9" t="str">
        <f>IF(Presenze!H7&gt;6 ,'Gol Fatti'!H7/Presenze!H7 , )</f>
        <v/>
      </c>
      <c r="I7" s="9">
        <f>IF(Presenze!I7&gt;6 ,'Gol Fatti'!I7/Presenze!I7 , )</f>
        <v>0.9166666667</v>
      </c>
      <c r="J7" s="9">
        <f>IF(Presenze!J7&gt;6 ,'Gol Fatti'!J7/Presenze!J7 , )</f>
        <v>0.5833333333</v>
      </c>
      <c r="K7" s="9" t="str">
        <f>IF(Presenze!K7&gt;6 ,'Gol Fatti'!K7/Presenze!K7 , )</f>
        <v/>
      </c>
      <c r="L7" s="9" t="str">
        <f>IF(Presenze!L7&gt;6 ,'Gol Fatti'!L7/Presenze!L7 , )</f>
        <v/>
      </c>
      <c r="M7" s="9" t="str">
        <f>IF(Presenze!M7&gt;6 ,'Gol Fatti'!M7/Presenze!M7 , )</f>
        <v/>
      </c>
      <c r="N7" s="9" t="str">
        <f>IF(Presenze!N7&gt;6 ,'Gol Fatti'!N7/Presenze!N7 , )</f>
        <v/>
      </c>
      <c r="O7" s="9" t="str">
        <f>IF(Presenze!O7&gt;6 ,'Gol Fatti'!O7/Presenze!O7 , )</f>
        <v/>
      </c>
      <c r="P7" s="9" t="str">
        <f>IF(Presenze!P7&gt;6 ,'Gol Fatti'!P7/Presenze!P7 , )</f>
        <v/>
      </c>
      <c r="Q7" s="9" t="str">
        <f>IF(Presenze!Q7&gt;6 ,'Gol Fatti'!Q7/Presenze!Q7 , )</f>
        <v/>
      </c>
      <c r="R7" s="9" t="str">
        <f>IF(Presenze!R7&gt;6 ,'Gol Fatti'!R7/Presenze!R7 , )</f>
        <v/>
      </c>
      <c r="S7" s="9" t="str">
        <f>IF(Presenze!S7&gt;6 ,'Gol Fatti'!S7/Presenze!S7 , )</f>
        <v/>
      </c>
      <c r="T7" s="9" t="str">
        <f>IF(Presenze!T7&gt;6 ,'Gol Fatti'!T7/Presenze!T7 , )</f>
        <v/>
      </c>
      <c r="U7" s="9" t="str">
        <f>IF(Presenze!U7&gt;6 ,'Gol Fatti'!U7/Presenze!U7 , )</f>
        <v/>
      </c>
      <c r="W7">
        <f t="shared" si="1"/>
        <v>1.9</v>
      </c>
      <c r="X7">
        <f t="shared" si="2"/>
        <v>0.5833333333</v>
      </c>
    </row>
    <row r="8">
      <c r="A8" s="9" t="s">
        <v>105</v>
      </c>
      <c r="B8" s="9">
        <f>IF(Presenze!B8&gt;6 ,'Gol Fatti'!B8/Presenze!B8 , )</f>
        <v>0.92</v>
      </c>
      <c r="C8" s="9">
        <f>IF(Presenze!C8&gt;6 ,'Gol Fatti'!C8/Presenze!C8 , )</f>
        <v>1</v>
      </c>
      <c r="D8" s="9">
        <f>IF(Presenze!D8&gt;6 ,'Gol Fatti'!D8/Presenze!D8 , )</f>
        <v>0.4166666667</v>
      </c>
      <c r="E8" s="9">
        <f>IF(Presenze!E8&gt;6 ,'Gol Fatti'!E8/Presenze!E8 , )</f>
        <v>0.5263157895</v>
      </c>
      <c r="F8" s="9">
        <f>IF(Presenze!F8&gt;6 ,'Gol Fatti'!F8/Presenze!F8 , )</f>
        <v>0.6111111111</v>
      </c>
      <c r="G8" s="9">
        <f>IF(Presenze!G8&gt;6 ,'Gol Fatti'!G8/Presenze!G8 , )</f>
        <v>0.5625</v>
      </c>
      <c r="H8" s="9">
        <f>IF(Presenze!H8&gt;6 ,'Gol Fatti'!H8/Presenze!H8 , )</f>
        <v>1.294117647</v>
      </c>
      <c r="I8" s="9">
        <f>IF(Presenze!I8&gt;6 ,'Gol Fatti'!I8/Presenze!I8 , )</f>
        <v>0.9230769231</v>
      </c>
      <c r="J8" s="9" t="str">
        <f>IF(Presenze!J8&gt;6 ,'Gol Fatti'!J8/Presenze!J8 , )</f>
        <v/>
      </c>
      <c r="K8" s="9" t="str">
        <f>IF(Presenze!K8&gt;6 ,'Gol Fatti'!K8/Presenze!K8 , )</f>
        <v/>
      </c>
      <c r="L8" s="9" t="str">
        <f>IF(Presenze!L8&gt;6 ,'Gol Fatti'!L8/Presenze!L8 , )</f>
        <v/>
      </c>
      <c r="M8" s="9" t="str">
        <f>IF(Presenze!M8&gt;6 ,'Gol Fatti'!M8/Presenze!M8 , )</f>
        <v/>
      </c>
      <c r="N8" s="9" t="str">
        <f>IF(Presenze!N8&gt;6 ,'Gol Fatti'!N8/Presenze!N8 , )</f>
        <v/>
      </c>
      <c r="O8" s="9" t="str">
        <f>IF(Presenze!O8&gt;6 ,'Gol Fatti'!O8/Presenze!O8 , )</f>
        <v/>
      </c>
      <c r="P8" s="9" t="str">
        <f>IF(Presenze!P8&gt;6 ,'Gol Fatti'!P8/Presenze!P8 , )</f>
        <v/>
      </c>
      <c r="Q8" s="9" t="str">
        <f>IF(Presenze!Q8&gt;6 ,'Gol Fatti'!Q8/Presenze!Q8 , )</f>
        <v/>
      </c>
      <c r="R8" s="9">
        <f>IF(Presenze!R8&gt;6 ,'Gol Fatti'!R8/Presenze!R8 , )</f>
        <v>0.8947368421</v>
      </c>
      <c r="S8" s="9">
        <f>IF(Presenze!S8&gt;6 ,'Gol Fatti'!S8/Presenze!S8 , )</f>
        <v>0.4375</v>
      </c>
      <c r="T8" s="9">
        <f>IF(Presenze!T8&gt;6 ,'Gol Fatti'!T8/Presenze!T8 , )</f>
        <v>1</v>
      </c>
      <c r="U8" s="9">
        <f>IF(Presenze!U8&gt;6 ,'Gol Fatti'!U8/Presenze!U8 , )</f>
        <v>0.7058823529</v>
      </c>
      <c r="W8">
        <f t="shared" si="1"/>
        <v>1.294117647</v>
      </c>
      <c r="X8">
        <f t="shared" si="2"/>
        <v>0.4166666667</v>
      </c>
    </row>
    <row r="9">
      <c r="A9" s="9" t="s">
        <v>106</v>
      </c>
      <c r="B9" s="9">
        <f>IF(Presenze!B9&gt;6 ,'Gol Fatti'!B9/Presenze!B9 , )</f>
        <v>0.3181818182</v>
      </c>
      <c r="C9" s="9">
        <f>IF(Presenze!C9&gt;6 ,'Gol Fatti'!C9/Presenze!C9 , )</f>
        <v>0.125</v>
      </c>
      <c r="D9" s="9">
        <f>IF(Presenze!D9&gt;6 ,'Gol Fatti'!D9/Presenze!D9 , )</f>
        <v>0.2272727273</v>
      </c>
      <c r="E9" s="9">
        <f>IF(Presenze!E9&gt;6 ,'Gol Fatti'!E9/Presenze!E9 , )</f>
        <v>0.5882352941</v>
      </c>
      <c r="F9" s="9">
        <f>IF(Presenze!F9&gt;6 ,'Gol Fatti'!F9/Presenze!F9 , )</f>
        <v>1.68</v>
      </c>
      <c r="G9" s="9">
        <f>IF(Presenze!G9&gt;6 ,'Gol Fatti'!G9/Presenze!G9 , )</f>
        <v>1.222222222</v>
      </c>
      <c r="H9" s="9">
        <f>IF(Presenze!H9&gt;6 ,'Gol Fatti'!H9/Presenze!H9 , )</f>
        <v>0.75</v>
      </c>
      <c r="I9" s="9">
        <f>IF(Presenze!I9&gt;6 ,'Gol Fatti'!I9/Presenze!I9 , )</f>
        <v>0.4705882353</v>
      </c>
      <c r="J9" s="9">
        <f>IF(Presenze!J9&gt;6 ,'Gol Fatti'!J9/Presenze!J9 , )</f>
        <v>0.48</v>
      </c>
      <c r="K9" s="9">
        <f>IF(Presenze!K9&gt;6 ,'Gol Fatti'!K9/Presenze!K9 , )</f>
        <v>0.8</v>
      </c>
      <c r="L9" s="9">
        <f>IF(Presenze!L9&gt;6 ,'Gol Fatti'!L9/Presenze!L9 , )</f>
        <v>0.2857142857</v>
      </c>
      <c r="M9" s="9">
        <f>IF(Presenze!M9&gt;6 ,'Gol Fatti'!M9/Presenze!M9 , )</f>
        <v>0.7368421053</v>
      </c>
      <c r="N9" s="9">
        <f>IF(Presenze!N9&gt;6 ,'Gol Fatti'!N9/Presenze!N9 , )</f>
        <v>1.153846154</v>
      </c>
      <c r="O9" s="9">
        <f>IF(Presenze!O9&gt;6 ,'Gol Fatti'!O9/Presenze!O9 , )</f>
        <v>0.3636363636</v>
      </c>
      <c r="P9" s="9">
        <f>IF(Presenze!P9&gt;6 ,'Gol Fatti'!P9/Presenze!P9 , )</f>
        <v>0.9</v>
      </c>
      <c r="Q9" s="9">
        <f>IF(Presenze!Q9&gt;6 ,'Gol Fatti'!Q9/Presenze!Q9 , )</f>
        <v>0.75</v>
      </c>
      <c r="R9" s="9">
        <f>IF(Presenze!R9&gt;6 ,'Gol Fatti'!R9/Presenze!R9 , )</f>
        <v>0.6363636364</v>
      </c>
      <c r="S9" s="9">
        <f>IF(Presenze!S9&gt;6 ,'Gol Fatti'!S9/Presenze!S9 , )</f>
        <v>0.8235294118</v>
      </c>
      <c r="T9" s="9">
        <f>IF(Presenze!T9&gt;6 ,'Gol Fatti'!T9/Presenze!T9 , )</f>
        <v>0.9523809524</v>
      </c>
      <c r="U9" s="9">
        <f>IF(Presenze!U9&gt;6 ,'Gol Fatti'!U9/Presenze!U9 , )</f>
        <v>0.7857142857</v>
      </c>
      <c r="W9">
        <f t="shared" si="1"/>
        <v>1.68</v>
      </c>
      <c r="X9">
        <f t="shared" si="2"/>
        <v>0.125</v>
      </c>
    </row>
    <row r="10">
      <c r="A10" s="9" t="s">
        <v>107</v>
      </c>
      <c r="B10" s="9">
        <f>IF(Presenze!B10&gt;6 ,'Gol Fatti'!B10/Presenze!B10 , )</f>
        <v>1.5</v>
      </c>
      <c r="C10" s="9">
        <f>IF(Presenze!C10&gt;6 ,'Gol Fatti'!C10/Presenze!C10 , )</f>
        <v>2.066666667</v>
      </c>
      <c r="D10" s="9">
        <f>IF(Presenze!D10&gt;6 ,'Gol Fatti'!D10/Presenze!D10 , )</f>
        <v>2.105263158</v>
      </c>
      <c r="E10" s="9">
        <f>IF(Presenze!E10&gt;6 ,'Gol Fatti'!E10/Presenze!E10 , )</f>
        <v>1.388888889</v>
      </c>
      <c r="F10" s="9">
        <f>IF(Presenze!F10&gt;6 ,'Gol Fatti'!F10/Presenze!F10 , )</f>
        <v>2</v>
      </c>
      <c r="G10" s="9" t="str">
        <f>IF(Presenze!G10&gt;6 ,'Gol Fatti'!G10/Presenze!G10 , )</f>
        <v/>
      </c>
      <c r="H10" s="9" t="str">
        <f>IF(Presenze!H10&gt;6 ,'Gol Fatti'!H10/Presenze!H10 , )</f>
        <v/>
      </c>
      <c r="I10" s="9" t="str">
        <f>IF(Presenze!I10&gt;6 ,'Gol Fatti'!I10/Presenze!I10 , )</f>
        <v/>
      </c>
      <c r="J10" s="9" t="str">
        <f>IF(Presenze!J10&gt;6 ,'Gol Fatti'!J10/Presenze!J10 , )</f>
        <v/>
      </c>
      <c r="K10" s="9" t="str">
        <f>IF(Presenze!K10&gt;6 ,'Gol Fatti'!K10/Presenze!K10 , )</f>
        <v/>
      </c>
      <c r="L10" s="9" t="str">
        <f>IF(Presenze!L10&gt;6 ,'Gol Fatti'!L10/Presenze!L10 , )</f>
        <v/>
      </c>
      <c r="M10" s="9" t="str">
        <f>IF(Presenze!M10&gt;6 ,'Gol Fatti'!M10/Presenze!M10 , )</f>
        <v/>
      </c>
      <c r="N10" s="9" t="str">
        <f>IF(Presenze!N10&gt;6 ,'Gol Fatti'!N10/Presenze!N10 , )</f>
        <v/>
      </c>
      <c r="O10" s="9" t="str">
        <f>IF(Presenze!O10&gt;6 ,'Gol Fatti'!O10/Presenze!O10 , )</f>
        <v/>
      </c>
      <c r="P10" s="9" t="str">
        <f>IF(Presenze!P10&gt;6 ,'Gol Fatti'!P10/Presenze!P10 , )</f>
        <v/>
      </c>
      <c r="Q10" s="9" t="str">
        <f>IF(Presenze!Q10&gt;6 ,'Gol Fatti'!Q10/Presenze!Q10 , )</f>
        <v/>
      </c>
      <c r="R10" s="9" t="str">
        <f>IF(Presenze!R10&gt;6 ,'Gol Fatti'!R10/Presenze!R10 , )</f>
        <v/>
      </c>
      <c r="S10" s="9" t="str">
        <f>IF(Presenze!S10&gt;6 ,'Gol Fatti'!S10/Presenze!S10 , )</f>
        <v/>
      </c>
      <c r="T10" s="9" t="str">
        <f>IF(Presenze!T10&gt;6 ,'Gol Fatti'!T10/Presenze!T10 , )</f>
        <v/>
      </c>
      <c r="U10" s="9" t="str">
        <f>IF(Presenze!U10&gt;6 ,'Gol Fatti'!U10/Presenze!U10 , )</f>
        <v/>
      </c>
      <c r="W10">
        <f t="shared" si="1"/>
        <v>2.105263158</v>
      </c>
      <c r="X10">
        <f t="shared" si="2"/>
        <v>1.388888889</v>
      </c>
    </row>
    <row r="11">
      <c r="A11" s="9" t="s">
        <v>108</v>
      </c>
      <c r="B11" s="9">
        <f>IF(Presenze!B11&gt;6 ,'Gol Fatti'!B11/Presenze!B11 , )</f>
        <v>1</v>
      </c>
      <c r="C11" s="9">
        <f>IF(Presenze!C11&gt;6 ,'Gol Fatti'!C11/Presenze!C11 , )</f>
        <v>0.7</v>
      </c>
      <c r="D11" s="9">
        <f>IF(Presenze!D11&gt;6 ,'Gol Fatti'!D11/Presenze!D11 , )</f>
        <v>0.9444444444</v>
      </c>
      <c r="E11" s="9">
        <f>IF(Presenze!E11&gt;6 ,'Gol Fatti'!E11/Presenze!E11 , )</f>
        <v>0.5555555556</v>
      </c>
      <c r="F11" s="9">
        <f>IF(Presenze!F11&gt;6 ,'Gol Fatti'!F11/Presenze!F11 , )</f>
        <v>0.9523809524</v>
      </c>
      <c r="G11" s="9">
        <f>IF(Presenze!G11&gt;6 ,'Gol Fatti'!G11/Presenze!G11 , )</f>
        <v>0.5833333333</v>
      </c>
      <c r="H11" s="9">
        <f>IF(Presenze!H11&gt;6 ,'Gol Fatti'!H11/Presenze!H11 , )</f>
        <v>0.4705882353</v>
      </c>
      <c r="I11" s="9">
        <f>IF(Presenze!I11&gt;6 ,'Gol Fatti'!I11/Presenze!I11 , )</f>
        <v>0.4166666667</v>
      </c>
      <c r="J11" s="9">
        <f>IF(Presenze!J11&gt;6 ,'Gol Fatti'!J11/Presenze!J11 , )</f>
        <v>1.08</v>
      </c>
      <c r="K11" s="9">
        <f>IF(Presenze!K11&gt;6 ,'Gol Fatti'!K11/Presenze!K11 , )</f>
        <v>0.2</v>
      </c>
      <c r="L11" s="9">
        <f>IF(Presenze!L11&gt;6 ,'Gol Fatti'!L11/Presenze!L11 , )</f>
        <v>0.5</v>
      </c>
      <c r="M11" s="9" t="str">
        <f>IF(Presenze!M11&gt;6 ,'Gol Fatti'!M11/Presenze!M11 , )</f>
        <v/>
      </c>
      <c r="N11" s="9">
        <f>IF(Presenze!N11&gt;6 ,'Gol Fatti'!N11/Presenze!N11 , )</f>
        <v>0.3684210526</v>
      </c>
      <c r="O11" s="9">
        <f>IF(Presenze!O11&gt;6 ,'Gol Fatti'!O11/Presenze!O11 , )</f>
        <v>0.6363636364</v>
      </c>
      <c r="P11" s="9">
        <f>IF(Presenze!P11&gt;6 ,'Gol Fatti'!P11/Presenze!P11 , )</f>
        <v>0.7</v>
      </c>
      <c r="Q11" s="9" t="str">
        <f>IF(Presenze!Q11&gt;6 ,'Gol Fatti'!Q11/Presenze!Q11 , )</f>
        <v/>
      </c>
      <c r="R11" s="9">
        <f>IF(Presenze!R11&gt;6 ,'Gol Fatti'!R11/Presenze!R11 , )</f>
        <v>0.6</v>
      </c>
      <c r="S11" s="9" t="str">
        <f>IF(Presenze!S11&gt;6 ,'Gol Fatti'!S11/Presenze!S11 , )</f>
        <v/>
      </c>
      <c r="T11" s="9">
        <f>IF(Presenze!T11&gt;6 ,'Gol Fatti'!T11/Presenze!T11 , )</f>
        <v>0.5555555556</v>
      </c>
      <c r="U11" s="9" t="str">
        <f>IF(Presenze!U11&gt;6 ,'Gol Fatti'!U11/Presenze!U11 , )</f>
        <v/>
      </c>
      <c r="W11">
        <f t="shared" si="1"/>
        <v>1.08</v>
      </c>
      <c r="X11">
        <f t="shared" si="2"/>
        <v>0.2</v>
      </c>
    </row>
    <row r="12">
      <c r="A12" s="9" t="s">
        <v>109</v>
      </c>
      <c r="B12" s="9">
        <f>IF(Presenze!B12&gt;6 ,'Gol Fatti'!B12/Presenze!B12 , )</f>
        <v>3.36</v>
      </c>
      <c r="C12" s="9">
        <f>IF(Presenze!C12&gt;6 ,'Gol Fatti'!C12/Presenze!C12 , )</f>
        <v>2.933333333</v>
      </c>
      <c r="D12" s="9">
        <f>IF(Presenze!D12&gt;6 ,'Gol Fatti'!D12/Presenze!D12 , )</f>
        <v>2.555555556</v>
      </c>
      <c r="E12" s="9">
        <f>IF(Presenze!E12&gt;6 ,'Gol Fatti'!E12/Presenze!E12 , )</f>
        <v>2.9</v>
      </c>
      <c r="F12" s="9">
        <f>IF(Presenze!F12&gt;6 ,'Gol Fatti'!F12/Presenze!F12 , )</f>
        <v>3.666666667</v>
      </c>
      <c r="G12" s="9">
        <f>IF(Presenze!G12&gt;6 ,'Gol Fatti'!G12/Presenze!G12 , )</f>
        <v>3.142857143</v>
      </c>
      <c r="H12" s="9">
        <f>IF(Presenze!H12&gt;6 ,'Gol Fatti'!H12/Presenze!H12 , )</f>
        <v>2.708333333</v>
      </c>
      <c r="I12" s="9">
        <f>IF(Presenze!I12&gt;6 ,'Gol Fatti'!I12/Presenze!I12 , )</f>
        <v>2.5</v>
      </c>
      <c r="J12" s="9">
        <f>IF(Presenze!J12&gt;6 ,'Gol Fatti'!J12/Presenze!J12 , )</f>
        <v>3.04</v>
      </c>
      <c r="K12" s="9">
        <f>IF(Presenze!K12&gt;6 ,'Gol Fatti'!K12/Presenze!K12 , )</f>
        <v>2.545454545</v>
      </c>
      <c r="L12" s="9">
        <f>IF(Presenze!L12&gt;6 ,'Gol Fatti'!L12/Presenze!L12 , )</f>
        <v>2.866666667</v>
      </c>
      <c r="M12" s="9" t="str">
        <f>IF(Presenze!M12&gt;6 ,'Gol Fatti'!M12/Presenze!M12 , )</f>
        <v/>
      </c>
      <c r="N12" s="9" t="str">
        <f>IF(Presenze!N12&gt;6 ,'Gol Fatti'!N12/Presenze!N12 , )</f>
        <v/>
      </c>
      <c r="O12" s="9">
        <f>IF(Presenze!O12&gt;6 ,'Gol Fatti'!O12/Presenze!O12 , )</f>
        <v>1.8</v>
      </c>
      <c r="P12" s="9">
        <f>IF(Presenze!P12&gt;6 ,'Gol Fatti'!P12/Presenze!P12 , )</f>
        <v>2.117647059</v>
      </c>
      <c r="Q12" s="9" t="str">
        <f>IF(Presenze!Q12&gt;6 ,'Gol Fatti'!Q12/Presenze!Q12 , )</f>
        <v/>
      </c>
      <c r="R12" s="9" t="str">
        <f>IF(Presenze!R12&gt;6 ,'Gol Fatti'!R12/Presenze!R12 , )</f>
        <v/>
      </c>
      <c r="S12" s="9" t="str">
        <f>IF(Presenze!S12&gt;6 ,'Gol Fatti'!S12/Presenze!S12 , )</f>
        <v/>
      </c>
      <c r="T12" s="9">
        <f>IF(Presenze!T12&gt;6 ,'Gol Fatti'!T12/Presenze!T12 , )</f>
        <v>2.285714286</v>
      </c>
      <c r="U12" s="9">
        <f>IF(Presenze!U12&gt;6 ,'Gol Fatti'!U12/Presenze!U12 , )</f>
        <v>3.333333333</v>
      </c>
      <c r="W12">
        <f t="shared" si="1"/>
        <v>3.666666667</v>
      </c>
      <c r="X12">
        <f t="shared" si="2"/>
        <v>1.8</v>
      </c>
    </row>
    <row r="13">
      <c r="A13" s="9" t="s">
        <v>110</v>
      </c>
      <c r="B13" s="9">
        <f>IF(Presenze!B13&gt;6 ,'Gol Fatti'!B13/Presenze!B13 , )</f>
        <v>1.952380952</v>
      </c>
      <c r="C13" s="9">
        <f>IF(Presenze!C13&gt;6 ,'Gol Fatti'!C13/Presenze!C13 , )</f>
        <v>1.941176471</v>
      </c>
      <c r="D13" s="9">
        <f>IF(Presenze!D13&gt;6 ,'Gol Fatti'!D13/Presenze!D13 , )</f>
        <v>2.272727273</v>
      </c>
      <c r="E13" s="9">
        <f>IF(Presenze!E13&gt;6 ,'Gol Fatti'!E13/Presenze!E13 , )</f>
        <v>2.631578947</v>
      </c>
      <c r="F13" s="9">
        <f>IF(Presenze!F13&gt;6 ,'Gol Fatti'!F13/Presenze!F13 , )</f>
        <v>1.8</v>
      </c>
      <c r="G13" s="9">
        <f>IF(Presenze!G13&gt;6 ,'Gol Fatti'!G13/Presenze!G13 , )</f>
        <v>1.941176471</v>
      </c>
      <c r="H13" s="9">
        <f>IF(Presenze!H13&gt;6 ,'Gol Fatti'!H13/Presenze!H13 , )</f>
        <v>1.5625</v>
      </c>
      <c r="I13" s="9" t="str">
        <f>IF(Presenze!I13&gt;6 ,'Gol Fatti'!I13/Presenze!I13 , )</f>
        <v/>
      </c>
      <c r="J13" s="9">
        <f>IF(Presenze!J13&gt;6 ,'Gol Fatti'!J13/Presenze!J13 , )</f>
        <v>1.533333333</v>
      </c>
      <c r="K13" s="9">
        <f>IF(Presenze!K13&gt;6 ,'Gol Fatti'!K13/Presenze!K13 , )</f>
        <v>1.083333333</v>
      </c>
      <c r="L13" s="9" t="str">
        <f>IF(Presenze!L13&gt;6 ,'Gol Fatti'!L13/Presenze!L13 , )</f>
        <v/>
      </c>
      <c r="M13" s="9" t="str">
        <f>IF(Presenze!M13&gt;6 ,'Gol Fatti'!M13/Presenze!M13 , )</f>
        <v/>
      </c>
      <c r="N13" s="9" t="str">
        <f>IF(Presenze!N13&gt;6 ,'Gol Fatti'!N13/Presenze!N13 , )</f>
        <v/>
      </c>
      <c r="O13" s="9" t="str">
        <f>IF(Presenze!O13&gt;6 ,'Gol Fatti'!O13/Presenze!O13 , )</f>
        <v/>
      </c>
      <c r="P13" s="9" t="str">
        <f>IF(Presenze!P13&gt;6 ,'Gol Fatti'!P13/Presenze!P13 , )</f>
        <v/>
      </c>
      <c r="Q13" s="9" t="str">
        <f>IF(Presenze!Q13&gt;6 ,'Gol Fatti'!Q13/Presenze!Q13 , )</f>
        <v/>
      </c>
      <c r="R13" s="9" t="str">
        <f>IF(Presenze!R13&gt;6 ,'Gol Fatti'!R13/Presenze!R13 , )</f>
        <v/>
      </c>
      <c r="S13" s="9" t="str">
        <f>IF(Presenze!S13&gt;6 ,'Gol Fatti'!S13/Presenze!S13 , )</f>
        <v/>
      </c>
      <c r="T13" s="9" t="str">
        <f>IF(Presenze!T13&gt;6 ,'Gol Fatti'!T13/Presenze!T13 , )</f>
        <v/>
      </c>
      <c r="U13" s="9" t="str">
        <f>IF(Presenze!U13&gt;6 ,'Gol Fatti'!U13/Presenze!U13 , )</f>
        <v/>
      </c>
      <c r="W13">
        <f t="shared" si="1"/>
        <v>2.631578947</v>
      </c>
      <c r="X13">
        <f t="shared" si="2"/>
        <v>1.083333333</v>
      </c>
    </row>
    <row r="14">
      <c r="A14" s="9" t="s">
        <v>111</v>
      </c>
      <c r="B14" s="9">
        <f>IF(Presenze!B14&gt;6 ,'Gol Fatti'!B14/Presenze!B14 , )</f>
        <v>0.3888888889</v>
      </c>
      <c r="C14" s="9">
        <f>IF(Presenze!C14&gt;6 ,'Gol Fatti'!C14/Presenze!C14 , )</f>
        <v>0.6666666667</v>
      </c>
      <c r="D14" s="9">
        <f>IF(Presenze!D14&gt;6 ,'Gol Fatti'!D14/Presenze!D14 , )</f>
        <v>1</v>
      </c>
      <c r="E14" s="9">
        <f>IF(Presenze!E14&gt;6 ,'Gol Fatti'!E14/Presenze!E14 , )</f>
        <v>1.777777778</v>
      </c>
      <c r="F14" s="9" t="str">
        <f>IF(Presenze!F14&gt;6 ,'Gol Fatti'!F14/Presenze!F14 , )</f>
        <v/>
      </c>
      <c r="G14" s="9" t="str">
        <f>IF(Presenze!G14&gt;6 ,'Gol Fatti'!G14/Presenze!G14 , )</f>
        <v/>
      </c>
      <c r="H14" s="9" t="str">
        <f>IF(Presenze!H14&gt;6 ,'Gol Fatti'!H14/Presenze!H14 , )</f>
        <v/>
      </c>
      <c r="I14" s="9" t="str">
        <f>IF(Presenze!I14&gt;6 ,'Gol Fatti'!I14/Presenze!I14 , )</f>
        <v/>
      </c>
      <c r="J14" s="9" t="str">
        <f>IF(Presenze!J14&gt;6 ,'Gol Fatti'!J14/Presenze!J14 , )</f>
        <v/>
      </c>
      <c r="K14" s="9" t="str">
        <f>IF(Presenze!K14&gt;6 ,'Gol Fatti'!K14/Presenze!K14 , )</f>
        <v/>
      </c>
      <c r="L14" s="9" t="str">
        <f>IF(Presenze!L14&gt;6 ,'Gol Fatti'!L14/Presenze!L14 , )</f>
        <v/>
      </c>
      <c r="M14" s="9" t="str">
        <f>IF(Presenze!M14&gt;6 ,'Gol Fatti'!M14/Presenze!M14 , )</f>
        <v/>
      </c>
      <c r="N14" s="9" t="str">
        <f>IF(Presenze!N14&gt;6 ,'Gol Fatti'!N14/Presenze!N14 , )</f>
        <v/>
      </c>
      <c r="O14" s="9" t="str">
        <f>IF(Presenze!O14&gt;6 ,'Gol Fatti'!O14/Presenze!O14 , )</f>
        <v/>
      </c>
      <c r="P14" s="9" t="str">
        <f>IF(Presenze!P14&gt;6 ,'Gol Fatti'!P14/Presenze!P14 , )</f>
        <v/>
      </c>
      <c r="Q14" s="9" t="str">
        <f>IF(Presenze!Q14&gt;6 ,'Gol Fatti'!Q14/Presenze!Q14 , )</f>
        <v/>
      </c>
      <c r="R14" s="9" t="str">
        <f>IF(Presenze!R14&gt;6 ,'Gol Fatti'!R14/Presenze!R14 , )</f>
        <v/>
      </c>
      <c r="S14" s="9" t="str">
        <f>IF(Presenze!S14&gt;6 ,'Gol Fatti'!S14/Presenze!S14 , )</f>
        <v/>
      </c>
      <c r="T14" s="9" t="str">
        <f>IF(Presenze!T14&gt;6 ,'Gol Fatti'!T14/Presenze!T14 , )</f>
        <v/>
      </c>
      <c r="U14" s="9" t="str">
        <f>IF(Presenze!U14&gt;6 ,'Gol Fatti'!U14/Presenze!U14 , )</f>
        <v/>
      </c>
      <c r="W14">
        <f t="shared" si="1"/>
        <v>1.777777778</v>
      </c>
      <c r="X14">
        <f t="shared" si="2"/>
        <v>0.3888888889</v>
      </c>
    </row>
    <row r="15">
      <c r="A15" s="9" t="s">
        <v>112</v>
      </c>
      <c r="B15" s="9">
        <f>IF(Presenze!B15&gt;6 ,'Gol Fatti'!B15/Presenze!B15 , )</f>
        <v>0.8571428571</v>
      </c>
      <c r="C15" s="9" t="str">
        <f>IF(Presenze!C15&gt;6 ,'Gol Fatti'!C15/Presenze!C15 , )</f>
        <v/>
      </c>
      <c r="D15" s="9">
        <f>IF(Presenze!D15&gt;6 ,'Gol Fatti'!D15/Presenze!D15 , )</f>
        <v>0.6111111111</v>
      </c>
      <c r="E15" s="9" t="str">
        <f>IF(Presenze!E15&gt;6 ,'Gol Fatti'!E15/Presenze!E15 , )</f>
        <v/>
      </c>
      <c r="F15" s="9" t="str">
        <f>IF(Presenze!F15&gt;6 ,'Gol Fatti'!F15/Presenze!F15 , )</f>
        <v/>
      </c>
      <c r="G15" s="9" t="str">
        <f>IF(Presenze!G15&gt;6 ,'Gol Fatti'!G15/Presenze!G15 , )</f>
        <v/>
      </c>
      <c r="H15" s="9" t="str">
        <f>IF(Presenze!H15&gt;6 ,'Gol Fatti'!H15/Presenze!H15 , )</f>
        <v/>
      </c>
      <c r="I15" s="9" t="str">
        <f>IF(Presenze!I15&gt;6 ,'Gol Fatti'!I15/Presenze!I15 , )</f>
        <v/>
      </c>
      <c r="J15" s="9" t="str">
        <f>IF(Presenze!J15&gt;6 ,'Gol Fatti'!J15/Presenze!J15 , )</f>
        <v/>
      </c>
      <c r="K15" s="9" t="str">
        <f>IF(Presenze!K15&gt;6 ,'Gol Fatti'!K15/Presenze!K15 , )</f>
        <v/>
      </c>
      <c r="L15" s="9" t="str">
        <f>IF(Presenze!L15&gt;6 ,'Gol Fatti'!L15/Presenze!L15 , )</f>
        <v/>
      </c>
      <c r="M15" s="9" t="str">
        <f>IF(Presenze!M15&gt;6 ,'Gol Fatti'!M15/Presenze!M15 , )</f>
        <v/>
      </c>
      <c r="N15" s="9" t="str">
        <f>IF(Presenze!N15&gt;6 ,'Gol Fatti'!N15/Presenze!N15 , )</f>
        <v/>
      </c>
      <c r="O15" s="9" t="str">
        <f>IF(Presenze!O15&gt;6 ,'Gol Fatti'!O15/Presenze!O15 , )</f>
        <v/>
      </c>
      <c r="P15" s="9" t="str">
        <f>IF(Presenze!P15&gt;6 ,'Gol Fatti'!P15/Presenze!P15 , )</f>
        <v/>
      </c>
      <c r="Q15" s="9" t="str">
        <f>IF(Presenze!Q15&gt;6 ,'Gol Fatti'!Q15/Presenze!Q15 , )</f>
        <v/>
      </c>
      <c r="R15" s="9" t="str">
        <f>IF(Presenze!R15&gt;6 ,'Gol Fatti'!R15/Presenze!R15 , )</f>
        <v/>
      </c>
      <c r="S15" s="9" t="str">
        <f>IF(Presenze!S15&gt;6 ,'Gol Fatti'!S15/Presenze!S15 , )</f>
        <v/>
      </c>
      <c r="T15" s="9" t="str">
        <f>IF(Presenze!T15&gt;6 ,'Gol Fatti'!T15/Presenze!T15 , )</f>
        <v/>
      </c>
      <c r="U15" s="9" t="str">
        <f>IF(Presenze!U15&gt;6 ,'Gol Fatti'!U15/Presenze!U15 , )</f>
        <v/>
      </c>
      <c r="W15">
        <f t="shared" si="1"/>
        <v>0.8571428571</v>
      </c>
      <c r="X15">
        <f t="shared" si="2"/>
        <v>0.6111111111</v>
      </c>
    </row>
    <row r="16">
      <c r="A16" s="9" t="s">
        <v>113</v>
      </c>
      <c r="B16" s="9">
        <f>IF(Presenze!B16&gt;6 ,'Gol Fatti'!B16/Presenze!B16 , )</f>
        <v>1.166666667</v>
      </c>
      <c r="C16" s="9">
        <f>IF(Presenze!C16&gt;6 ,'Gol Fatti'!C16/Presenze!C16 , )</f>
        <v>0.6428571429</v>
      </c>
      <c r="D16" s="9">
        <f>IF(Presenze!D16&gt;6 ,'Gol Fatti'!D16/Presenze!D16 , )</f>
        <v>1.4375</v>
      </c>
      <c r="E16" s="9">
        <f>IF(Presenze!E16&gt;6 ,'Gol Fatti'!E16/Presenze!E16 , )</f>
        <v>1.111111111</v>
      </c>
      <c r="F16" s="9" t="str">
        <f>IF(Presenze!F16&gt;6 ,'Gol Fatti'!F16/Presenze!F16 , )</f>
        <v/>
      </c>
      <c r="G16" s="9" t="str">
        <f>IF(Presenze!G16&gt;6 ,'Gol Fatti'!G16/Presenze!G16 , )</f>
        <v/>
      </c>
      <c r="H16" s="9" t="str">
        <f>IF(Presenze!H16&gt;6 ,'Gol Fatti'!H16/Presenze!H16 , )</f>
        <v/>
      </c>
      <c r="I16" s="9" t="str">
        <f>IF(Presenze!I16&gt;6 ,'Gol Fatti'!I16/Presenze!I16 , )</f>
        <v/>
      </c>
      <c r="J16" s="9" t="str">
        <f>IF(Presenze!J16&gt;6 ,'Gol Fatti'!J16/Presenze!J16 , )</f>
        <v/>
      </c>
      <c r="K16" s="9" t="str">
        <f>IF(Presenze!K16&gt;6 ,'Gol Fatti'!K16/Presenze!K16 , )</f>
        <v/>
      </c>
      <c r="L16" s="9" t="str">
        <f>IF(Presenze!L16&gt;6 ,'Gol Fatti'!L16/Presenze!L16 , )</f>
        <v/>
      </c>
      <c r="M16" s="9" t="str">
        <f>IF(Presenze!M16&gt;6 ,'Gol Fatti'!M16/Presenze!M16 , )</f>
        <v/>
      </c>
      <c r="N16" s="9" t="str">
        <f>IF(Presenze!N16&gt;6 ,'Gol Fatti'!N16/Presenze!N16 , )</f>
        <v/>
      </c>
      <c r="O16" s="9" t="str">
        <f>IF(Presenze!O16&gt;6 ,'Gol Fatti'!O16/Presenze!O16 , )</f>
        <v/>
      </c>
      <c r="P16" s="9" t="str">
        <f>IF(Presenze!P16&gt;6 ,'Gol Fatti'!P16/Presenze!P16 , )</f>
        <v/>
      </c>
      <c r="Q16" s="9" t="str">
        <f>IF(Presenze!Q16&gt;6 ,'Gol Fatti'!Q16/Presenze!Q16 , )</f>
        <v/>
      </c>
      <c r="R16" s="9" t="str">
        <f>IF(Presenze!R16&gt;6 ,'Gol Fatti'!R16/Presenze!R16 , )</f>
        <v/>
      </c>
      <c r="S16" s="9" t="str">
        <f>IF(Presenze!S16&gt;6 ,'Gol Fatti'!S16/Presenze!S16 , )</f>
        <v/>
      </c>
      <c r="T16" s="9" t="str">
        <f>IF(Presenze!T16&gt;6 ,'Gol Fatti'!T16/Presenze!T16 , )</f>
        <v/>
      </c>
      <c r="U16" s="9" t="str">
        <f>IF(Presenze!U16&gt;6 ,'Gol Fatti'!U16/Presenze!U16 , )</f>
        <v/>
      </c>
      <c r="W16">
        <f t="shared" si="1"/>
        <v>1.4375</v>
      </c>
      <c r="X16">
        <f t="shared" si="2"/>
        <v>0.6428571429</v>
      </c>
    </row>
    <row r="17">
      <c r="A17" s="9" t="s">
        <v>114</v>
      </c>
      <c r="B17" s="9">
        <f>IF(Presenze!B17&gt;6 ,'Gol Fatti'!B17/Presenze!B17 , )</f>
        <v>0.125</v>
      </c>
      <c r="C17" s="9">
        <f>IF(Presenze!C17&gt;6 ,'Gol Fatti'!C17/Presenze!C17 , )</f>
        <v>0.05882352941</v>
      </c>
      <c r="D17" s="9">
        <f>IF(Presenze!D17&gt;6 ,'Gol Fatti'!D17/Presenze!D17 , )</f>
        <v>0.125</v>
      </c>
      <c r="E17" s="9">
        <f>IF(Presenze!E17&gt;6 ,'Gol Fatti'!E17/Presenze!E17 , )</f>
        <v>0</v>
      </c>
      <c r="F17" s="9">
        <f>IF(Presenze!F17&gt;6 ,'Gol Fatti'!F17/Presenze!F17 , )</f>
        <v>0</v>
      </c>
      <c r="G17" s="9" t="str">
        <f>IF(Presenze!G17&gt;6 ,'Gol Fatti'!G17/Presenze!G17 , )</f>
        <v/>
      </c>
      <c r="H17" s="9" t="str">
        <f>IF(Presenze!H17&gt;6 ,'Gol Fatti'!H17/Presenze!H17 , )</f>
        <v/>
      </c>
      <c r="I17" s="9" t="str">
        <f>IF(Presenze!I17&gt;6 ,'Gol Fatti'!I17/Presenze!I17 , )</f>
        <v/>
      </c>
      <c r="J17" s="9" t="str">
        <f>IF(Presenze!J17&gt;6 ,'Gol Fatti'!J17/Presenze!J17 , )</f>
        <v/>
      </c>
      <c r="K17" s="9" t="str">
        <f>IF(Presenze!K17&gt;6 ,'Gol Fatti'!K17/Presenze!K17 , )</f>
        <v/>
      </c>
      <c r="L17" s="9" t="str">
        <f>IF(Presenze!L17&gt;6 ,'Gol Fatti'!L17/Presenze!L17 , )</f>
        <v/>
      </c>
      <c r="M17" s="9" t="str">
        <f>IF(Presenze!M17&gt;6 ,'Gol Fatti'!M17/Presenze!M17 , )</f>
        <v/>
      </c>
      <c r="N17" s="9" t="str">
        <f>IF(Presenze!N17&gt;6 ,'Gol Fatti'!N17/Presenze!N17 , )</f>
        <v/>
      </c>
      <c r="O17" s="9" t="str">
        <f>IF(Presenze!O17&gt;6 ,'Gol Fatti'!O17/Presenze!O17 , )</f>
        <v/>
      </c>
      <c r="P17" s="9" t="str">
        <f>IF(Presenze!P17&gt;6 ,'Gol Fatti'!P17/Presenze!P17 , )</f>
        <v/>
      </c>
      <c r="Q17" s="9" t="str">
        <f>IF(Presenze!Q17&gt;6 ,'Gol Fatti'!Q17/Presenze!Q17 , )</f>
        <v/>
      </c>
      <c r="R17" s="9" t="str">
        <f>IF(Presenze!R17&gt;6 ,'Gol Fatti'!R17/Presenze!R17 , )</f>
        <v/>
      </c>
      <c r="S17" s="9" t="str">
        <f>IF(Presenze!S17&gt;6 ,'Gol Fatti'!S17/Presenze!S17 , )</f>
        <v/>
      </c>
      <c r="T17" s="9" t="str">
        <f>IF(Presenze!T17&gt;6 ,'Gol Fatti'!T17/Presenze!T17 , )</f>
        <v/>
      </c>
      <c r="U17" s="9" t="str">
        <f>IF(Presenze!U17&gt;6 ,'Gol Fatti'!U17/Presenze!U17 , )</f>
        <v/>
      </c>
      <c r="W17">
        <f t="shared" si="1"/>
        <v>0.125</v>
      </c>
      <c r="X17">
        <f t="shared" si="2"/>
        <v>0</v>
      </c>
    </row>
    <row r="18">
      <c r="A18" s="9" t="s">
        <v>115</v>
      </c>
      <c r="B18" s="9" t="str">
        <f>IF(Presenze!B18&gt;6 ,'Gol Fatti'!B18/Presenze!B18 , )</f>
        <v/>
      </c>
      <c r="C18" s="9">
        <f>IF(Presenze!C18&gt;6 ,'Gol Fatti'!C18/Presenze!C18 , )</f>
        <v>0.2727272727</v>
      </c>
      <c r="D18" s="9">
        <f>IF(Presenze!D18&gt;6 ,'Gol Fatti'!D18/Presenze!D18 , )</f>
        <v>0.3333333333</v>
      </c>
      <c r="E18" s="9">
        <f>IF(Presenze!E18&gt;6 ,'Gol Fatti'!E18/Presenze!E18 , )</f>
        <v>0.7894736842</v>
      </c>
      <c r="F18" s="9">
        <f>IF(Presenze!F18&gt;6 ,'Gol Fatti'!F18/Presenze!F18 , )</f>
        <v>0.9166666667</v>
      </c>
      <c r="G18" s="9">
        <f>IF(Presenze!G18&gt;6 ,'Gol Fatti'!G18/Presenze!G18 , )</f>
        <v>0.7272727273</v>
      </c>
      <c r="H18" s="9">
        <f>IF(Presenze!H18&gt;6 ,'Gol Fatti'!H18/Presenze!H18 , )</f>
        <v>0.625</v>
      </c>
      <c r="I18" s="9">
        <f>IF(Presenze!I18&gt;6 ,'Gol Fatti'!I18/Presenze!I18 , )</f>
        <v>0.8571428571</v>
      </c>
      <c r="J18" s="9">
        <f>IF(Presenze!J18&gt;6 ,'Gol Fatti'!J18/Presenze!J18 , )</f>
        <v>0.5652173913</v>
      </c>
      <c r="K18" s="9">
        <f>IF(Presenze!K18&gt;6 ,'Gol Fatti'!K18/Presenze!K18 , )</f>
        <v>0.7368421053</v>
      </c>
      <c r="L18" s="9">
        <f>IF(Presenze!L18&gt;6 ,'Gol Fatti'!L18/Presenze!L18 , )</f>
        <v>0.5909090909</v>
      </c>
      <c r="M18" s="9">
        <f>IF(Presenze!M18&gt;6 ,'Gol Fatti'!M18/Presenze!M18 , )</f>
        <v>0.5294117647</v>
      </c>
      <c r="N18" s="9">
        <f>IF(Presenze!N18&gt;6 ,'Gol Fatti'!N18/Presenze!N18 , )</f>
        <v>0.25</v>
      </c>
      <c r="O18" s="9">
        <f>IF(Presenze!O18&gt;6 ,'Gol Fatti'!O18/Presenze!O18 , )</f>
        <v>1.1</v>
      </c>
      <c r="P18" s="9">
        <f>IF(Presenze!P18&gt;6 ,'Gol Fatti'!P18/Presenze!P18 , )</f>
        <v>1.15</v>
      </c>
      <c r="Q18" s="9">
        <f>IF(Presenze!Q18&gt;6 ,'Gol Fatti'!Q18/Presenze!Q18 , )</f>
        <v>0.9230769231</v>
      </c>
      <c r="R18" s="9">
        <f>IF(Presenze!R18&gt;6 ,'Gol Fatti'!R18/Presenze!R18 , )</f>
        <v>0.9130434783</v>
      </c>
      <c r="S18" s="9">
        <f>IF(Presenze!S18&gt;6 ,'Gol Fatti'!S18/Presenze!S18 , )</f>
        <v>0.8888888889</v>
      </c>
      <c r="T18" s="9">
        <f>IF(Presenze!T18&gt;6 ,'Gol Fatti'!T18/Presenze!T18 , )</f>
        <v>0.8947368421</v>
      </c>
      <c r="U18" s="9">
        <f>IF(Presenze!U18&gt;6 ,'Gol Fatti'!U18/Presenze!U18 , )</f>
        <v>1.277777778</v>
      </c>
      <c r="W18">
        <f t="shared" si="1"/>
        <v>1.277777778</v>
      </c>
      <c r="X18">
        <f t="shared" si="2"/>
        <v>0.25</v>
      </c>
    </row>
    <row r="19">
      <c r="A19" s="9" t="s">
        <v>116</v>
      </c>
      <c r="B19" s="9" t="str">
        <f>IF(Presenze!B19&gt;6 ,'Gol Fatti'!B19/Presenze!B19 , )</f>
        <v/>
      </c>
      <c r="C19" s="9" t="str">
        <f>IF(Presenze!C19&gt;6 ,'Gol Fatti'!C19/Presenze!C19 , )</f>
        <v/>
      </c>
      <c r="D19" s="9" t="str">
        <f>IF(Presenze!D19&gt;6 ,'Gol Fatti'!D19/Presenze!D19 , )</f>
        <v/>
      </c>
      <c r="E19" s="9" t="str">
        <f>IF(Presenze!E19&gt;6 ,'Gol Fatti'!E19/Presenze!E19 , )</f>
        <v/>
      </c>
      <c r="F19" s="9" t="str">
        <f>IF(Presenze!F19&gt;6 ,'Gol Fatti'!F19/Presenze!F19 , )</f>
        <v/>
      </c>
      <c r="G19" s="9" t="str">
        <f>IF(Presenze!G19&gt;6 ,'Gol Fatti'!G19/Presenze!G19 , )</f>
        <v/>
      </c>
      <c r="H19" s="9" t="str">
        <f>IF(Presenze!H19&gt;6 ,'Gol Fatti'!H19/Presenze!H19 , )</f>
        <v/>
      </c>
      <c r="I19" s="9" t="str">
        <f>IF(Presenze!I19&gt;6 ,'Gol Fatti'!I19/Presenze!I19 , )</f>
        <v/>
      </c>
      <c r="J19" s="9" t="str">
        <f>IF(Presenze!J19&gt;6 ,'Gol Fatti'!J19/Presenze!J19 , )</f>
        <v/>
      </c>
      <c r="K19" s="9">
        <f>IF(Presenze!K19&gt;6 ,'Gol Fatti'!K19/Presenze!K19 , )</f>
        <v>0.2857142857</v>
      </c>
      <c r="L19" s="9" t="str">
        <f>IF(Presenze!L19&gt;6 ,'Gol Fatti'!L19/Presenze!L19 , )</f>
        <v/>
      </c>
      <c r="M19" s="9" t="str">
        <f>IF(Presenze!M19&gt;6 ,'Gol Fatti'!M19/Presenze!M19 , )</f>
        <v/>
      </c>
      <c r="N19" s="9" t="str">
        <f>IF(Presenze!N19&gt;6 ,'Gol Fatti'!N19/Presenze!N19 , )</f>
        <v/>
      </c>
      <c r="O19" s="9" t="str">
        <f>IF(Presenze!O19&gt;6 ,'Gol Fatti'!O19/Presenze!O19 , )</f>
        <v/>
      </c>
      <c r="P19" s="9" t="str">
        <f>IF(Presenze!P19&gt;6 ,'Gol Fatti'!P19/Presenze!P19 , )</f>
        <v/>
      </c>
      <c r="Q19" s="9" t="str">
        <f>IF(Presenze!Q19&gt;6 ,'Gol Fatti'!Q19/Presenze!Q19 , )</f>
        <v/>
      </c>
      <c r="R19" s="9" t="str">
        <f>IF(Presenze!R19&gt;6 ,'Gol Fatti'!R19/Presenze!R19 , )</f>
        <v/>
      </c>
      <c r="S19" s="9" t="str">
        <f>IF(Presenze!S19&gt;6 ,'Gol Fatti'!S19/Presenze!S19 , )</f>
        <v/>
      </c>
      <c r="T19" s="9" t="str">
        <f>IF(Presenze!T19&gt;6 ,'Gol Fatti'!T19/Presenze!T19 , )</f>
        <v/>
      </c>
      <c r="U19" s="9" t="str">
        <f>IF(Presenze!U19&gt;6 ,'Gol Fatti'!U19/Presenze!U19 , )</f>
        <v/>
      </c>
      <c r="W19">
        <f t="shared" si="1"/>
        <v>0.2857142857</v>
      </c>
      <c r="X19">
        <f t="shared" si="2"/>
        <v>0.2857142857</v>
      </c>
    </row>
    <row r="20">
      <c r="A20" s="9" t="s">
        <v>117</v>
      </c>
      <c r="B20" s="9" t="str">
        <f>IF(Presenze!B20&gt;6 ,'Gol Fatti'!B20/Presenze!B20 , )</f>
        <v/>
      </c>
      <c r="C20" s="9" t="str">
        <f>IF(Presenze!C20&gt;6 ,'Gol Fatti'!C20/Presenze!C20 , )</f>
        <v/>
      </c>
      <c r="D20" s="9" t="str">
        <f>IF(Presenze!D20&gt;6 ,'Gol Fatti'!D20/Presenze!D20 , )</f>
        <v/>
      </c>
      <c r="E20" s="9" t="str">
        <f>IF(Presenze!E20&gt;6 ,'Gol Fatti'!E20/Presenze!E20 , )</f>
        <v/>
      </c>
      <c r="F20" s="9" t="str">
        <f>IF(Presenze!F20&gt;6 ,'Gol Fatti'!F20/Presenze!F20 , )</f>
        <v/>
      </c>
      <c r="G20" s="9">
        <f>IF(Presenze!G20&gt;6 ,'Gol Fatti'!G20/Presenze!G20 , )</f>
        <v>2.166666667</v>
      </c>
      <c r="H20" s="9">
        <f>IF(Presenze!H20&gt;6 ,'Gol Fatti'!H20/Presenze!H20 , )</f>
        <v>2.458333333</v>
      </c>
      <c r="I20" s="9">
        <f>IF(Presenze!I20&gt;6 ,'Gol Fatti'!I20/Presenze!I20 , )</f>
        <v>1.6</v>
      </c>
      <c r="J20" s="9">
        <f>IF(Presenze!J20&gt;6 ,'Gol Fatti'!J20/Presenze!J20 , )</f>
        <v>1.461538462</v>
      </c>
      <c r="K20" s="9">
        <f>IF(Presenze!K20&gt;6 ,'Gol Fatti'!K20/Presenze!K20 , )</f>
        <v>1.071428571</v>
      </c>
      <c r="L20" s="9">
        <f>IF(Presenze!L20&gt;6 ,'Gol Fatti'!L20/Presenze!L20 , )</f>
        <v>1.611111111</v>
      </c>
      <c r="M20" s="9">
        <f>IF(Presenze!M20&gt;6 ,'Gol Fatti'!M20/Presenze!M20 , )</f>
        <v>1.571428571</v>
      </c>
      <c r="N20" s="9">
        <f>IF(Presenze!N20&gt;6 ,'Gol Fatti'!N20/Presenze!N20 , )</f>
        <v>1.772727273</v>
      </c>
      <c r="O20" s="9">
        <f>IF(Presenze!O20&gt;6 ,'Gol Fatti'!O20/Presenze!O20 , )</f>
        <v>1.583333333</v>
      </c>
      <c r="P20" s="9">
        <f>IF(Presenze!P20&gt;6 ,'Gol Fatti'!P20/Presenze!P20 , )</f>
        <v>2.066666667</v>
      </c>
      <c r="Q20" s="9">
        <f>IF(Presenze!Q20&gt;6 ,'Gol Fatti'!Q20/Presenze!Q20 , )</f>
        <v>1.1875</v>
      </c>
      <c r="R20" s="9">
        <f>IF(Presenze!R20&gt;6 ,'Gol Fatti'!R20/Presenze!R20 , )</f>
        <v>1.714285714</v>
      </c>
      <c r="S20" s="9">
        <f>IF(Presenze!S20&gt;6 ,'Gol Fatti'!S20/Presenze!S20 , )</f>
        <v>1.375</v>
      </c>
      <c r="T20" s="9">
        <f>IF(Presenze!T20&gt;6 ,'Gol Fatti'!T20/Presenze!T20 , )</f>
        <v>1.8</v>
      </c>
      <c r="U20" s="9">
        <f>IF(Presenze!U20&gt;6 ,'Gol Fatti'!U20/Presenze!U20 , )</f>
        <v>1.818181818</v>
      </c>
      <c r="W20">
        <f t="shared" si="1"/>
        <v>2.458333333</v>
      </c>
      <c r="X20">
        <f t="shared" si="2"/>
        <v>1.071428571</v>
      </c>
    </row>
    <row r="21">
      <c r="A21" s="9" t="s">
        <v>118</v>
      </c>
      <c r="B21" s="9" t="str">
        <f>IF(Presenze!B21&gt;6 ,'Gol Fatti'!B21/Presenze!B21 , )</f>
        <v/>
      </c>
      <c r="C21" s="9" t="str">
        <f>IF(Presenze!C21&gt;6 ,'Gol Fatti'!C21/Presenze!C21 , )</f>
        <v/>
      </c>
      <c r="D21" s="9" t="str">
        <f>IF(Presenze!D21&gt;6 ,'Gol Fatti'!D21/Presenze!D21 , )</f>
        <v/>
      </c>
      <c r="E21" s="9" t="str">
        <f>IF(Presenze!E21&gt;6 ,'Gol Fatti'!E21/Presenze!E21 , )</f>
        <v/>
      </c>
      <c r="F21" s="9">
        <f>IF(Presenze!F21&gt;6 ,'Gol Fatti'!F21/Presenze!F21 , )</f>
        <v>3.692307692</v>
      </c>
      <c r="G21" s="9">
        <f>IF(Presenze!G21&gt;6 ,'Gol Fatti'!G21/Presenze!G21 , )</f>
        <v>1.625</v>
      </c>
      <c r="H21" s="9" t="str">
        <f>IF(Presenze!H21&gt;6 ,'Gol Fatti'!H21/Presenze!H21 , )</f>
        <v/>
      </c>
      <c r="I21" s="9" t="str">
        <f>IF(Presenze!I21&gt;6 ,'Gol Fatti'!I21/Presenze!I21 , )</f>
        <v/>
      </c>
      <c r="J21" s="9" t="str">
        <f>IF(Presenze!J21&gt;6 ,'Gol Fatti'!J21/Presenze!J21 , )</f>
        <v/>
      </c>
      <c r="K21" s="9" t="str">
        <f>IF(Presenze!K21&gt;6 ,'Gol Fatti'!K21/Presenze!K21 , )</f>
        <v/>
      </c>
      <c r="L21" s="9" t="str">
        <f>IF(Presenze!L21&gt;6 ,'Gol Fatti'!L21/Presenze!L21 , )</f>
        <v/>
      </c>
      <c r="M21" s="9">
        <f>IF(Presenze!M21&gt;6 ,'Gol Fatti'!M21/Presenze!M21 , )</f>
        <v>1.571428571</v>
      </c>
      <c r="N21" s="9" t="str">
        <f>IF(Presenze!N21&gt;6 ,'Gol Fatti'!N21/Presenze!N21 , )</f>
        <v/>
      </c>
      <c r="O21" s="9" t="str">
        <f>IF(Presenze!O21&gt;6 ,'Gol Fatti'!O21/Presenze!O21 , )</f>
        <v/>
      </c>
      <c r="P21" s="9" t="str">
        <f>IF(Presenze!P21&gt;6 ,'Gol Fatti'!P21/Presenze!P21 , )</f>
        <v/>
      </c>
      <c r="Q21" s="9" t="str">
        <f>IF(Presenze!Q21&gt;6 ,'Gol Fatti'!Q21/Presenze!Q21 , )</f>
        <v/>
      </c>
      <c r="R21" s="9" t="str">
        <f>IF(Presenze!R21&gt;6 ,'Gol Fatti'!R21/Presenze!R21 , )</f>
        <v/>
      </c>
      <c r="S21" s="9" t="str">
        <f>IF(Presenze!S21&gt;6 ,'Gol Fatti'!S21/Presenze!S21 , )</f>
        <v/>
      </c>
      <c r="T21" s="9" t="str">
        <f>IF(Presenze!T21&gt;6 ,'Gol Fatti'!T21/Presenze!T21 , )</f>
        <v/>
      </c>
      <c r="U21" s="9" t="str">
        <f>IF(Presenze!U21&gt;6 ,'Gol Fatti'!U21/Presenze!U21 , )</f>
        <v/>
      </c>
      <c r="W21">
        <f t="shared" si="1"/>
        <v>3.692307692</v>
      </c>
      <c r="X21">
        <f t="shared" si="2"/>
        <v>1.571428571</v>
      </c>
    </row>
    <row r="22">
      <c r="A22" s="9" t="s">
        <v>119</v>
      </c>
      <c r="B22" s="9" t="str">
        <f>IF(Presenze!B22&gt;6 ,'Gol Fatti'!B22/Presenze!B22 , )</f>
        <v/>
      </c>
      <c r="C22" s="9" t="str">
        <f>IF(Presenze!C22&gt;6 ,'Gol Fatti'!C22/Presenze!C22 , )</f>
        <v/>
      </c>
      <c r="D22" s="9" t="str">
        <f>IF(Presenze!D22&gt;6 ,'Gol Fatti'!D22/Presenze!D22 , )</f>
        <v/>
      </c>
      <c r="E22" s="9" t="str">
        <f>IF(Presenze!E22&gt;6 ,'Gol Fatti'!E22/Presenze!E22 , )</f>
        <v/>
      </c>
      <c r="F22" s="9" t="str">
        <f>IF(Presenze!F22&gt;6 ,'Gol Fatti'!F22/Presenze!F22 , )</f>
        <v/>
      </c>
      <c r="G22" s="9" t="str">
        <f>IF(Presenze!G22&gt;6 ,'Gol Fatti'!G22/Presenze!G22 , )</f>
        <v/>
      </c>
      <c r="H22" s="9" t="str">
        <f>IF(Presenze!H22&gt;6 ,'Gol Fatti'!H22/Presenze!H22 , )</f>
        <v/>
      </c>
      <c r="I22" s="9" t="str">
        <f>IF(Presenze!I22&gt;6 ,'Gol Fatti'!I22/Presenze!I22 , )</f>
        <v/>
      </c>
      <c r="J22" s="9">
        <f>IF(Presenze!J22&gt;6 ,'Gol Fatti'!J22/Presenze!J22 , )</f>
        <v>2</v>
      </c>
      <c r="K22" s="9">
        <f>IF(Presenze!K22&gt;6 ,'Gol Fatti'!K22/Presenze!K22 , )</f>
        <v>1.210526316</v>
      </c>
      <c r="L22" s="9">
        <f>IF(Presenze!L22&gt;6 ,'Gol Fatti'!L22/Presenze!L22 , )</f>
        <v>1.238095238</v>
      </c>
      <c r="M22" s="9">
        <f>IF(Presenze!M22&gt;6 ,'Gol Fatti'!M22/Presenze!M22 , )</f>
        <v>1.368421053</v>
      </c>
      <c r="N22" s="9">
        <f>IF(Presenze!N22&gt;6 ,'Gol Fatti'!N22/Presenze!N22 , )</f>
        <v>1.068965517</v>
      </c>
      <c r="O22" s="9">
        <f>IF(Presenze!O22&gt;6 ,'Gol Fatti'!O22/Presenze!O22 , )</f>
        <v>1.538461538</v>
      </c>
      <c r="P22" s="9">
        <f>IF(Presenze!P22&gt;6 ,'Gol Fatti'!P22/Presenze!P22 , )</f>
        <v>1.181818182</v>
      </c>
      <c r="Q22" s="9">
        <f>IF(Presenze!Q22&gt;6 ,'Gol Fatti'!Q22/Presenze!Q22 , )</f>
        <v>1.052631579</v>
      </c>
      <c r="R22" s="9">
        <f>IF(Presenze!R22&gt;6 ,'Gol Fatti'!R22/Presenze!R22 , )</f>
        <v>1.44</v>
      </c>
      <c r="S22" s="9">
        <f>IF(Presenze!S22&gt;6 ,'Gol Fatti'!S22/Presenze!S22 , )</f>
        <v>2.05</v>
      </c>
      <c r="T22" s="9">
        <f>IF(Presenze!T22&gt;6 ,'Gol Fatti'!T22/Presenze!T22 , )</f>
        <v>1.68</v>
      </c>
      <c r="U22" s="9">
        <f>IF(Presenze!U22&gt;6 ,'Gol Fatti'!U22/Presenze!U22 , )</f>
        <v>1.363636364</v>
      </c>
      <c r="W22">
        <f t="shared" si="1"/>
        <v>2.05</v>
      </c>
      <c r="X22">
        <f t="shared" si="2"/>
        <v>1.052631579</v>
      </c>
    </row>
    <row r="23">
      <c r="A23" s="9" t="s">
        <v>120</v>
      </c>
      <c r="B23" s="9" t="str">
        <f>IF(Presenze!B23&gt;6 ,'Gol Fatti'!B23/Presenze!B23 , )</f>
        <v/>
      </c>
      <c r="C23" s="9" t="str">
        <f>IF(Presenze!C23&gt;6 ,'Gol Fatti'!C23/Presenze!C23 , )</f>
        <v/>
      </c>
      <c r="D23" s="9" t="str">
        <f>IF(Presenze!D23&gt;6 ,'Gol Fatti'!D23/Presenze!D23 , )</f>
        <v/>
      </c>
      <c r="E23" s="9" t="str">
        <f>IF(Presenze!E23&gt;6 ,'Gol Fatti'!E23/Presenze!E23 , )</f>
        <v/>
      </c>
      <c r="F23" s="9">
        <f>IF(Presenze!F23&gt;6 ,'Gol Fatti'!F23/Presenze!F23 , )</f>
        <v>0.84</v>
      </c>
      <c r="G23" s="9">
        <f>IF(Presenze!G23&gt;6 ,'Gol Fatti'!G23/Presenze!G23 , )</f>
        <v>0.7368421053</v>
      </c>
      <c r="H23" s="9">
        <f>IF(Presenze!H23&gt;6 ,'Gol Fatti'!H23/Presenze!H23 , )</f>
        <v>0.32</v>
      </c>
      <c r="I23" s="9">
        <f>IF(Presenze!I23&gt;6 ,'Gol Fatti'!I23/Presenze!I23 , )</f>
        <v>0.5</v>
      </c>
      <c r="J23" s="9">
        <f>IF(Presenze!J23&gt;6 ,'Gol Fatti'!J23/Presenze!J23 , )</f>
        <v>0.5454545455</v>
      </c>
      <c r="K23" s="9">
        <f>IF(Presenze!K23&gt;6 ,'Gol Fatti'!K23/Presenze!K23 , )</f>
        <v>0.5</v>
      </c>
      <c r="L23" s="9">
        <f>IF(Presenze!L23&gt;6 ,'Gol Fatti'!L23/Presenze!L23 , )</f>
        <v>0.5714285714</v>
      </c>
      <c r="M23" s="9">
        <f>IF(Presenze!M23&gt;6 ,'Gol Fatti'!M23/Presenze!M23 , )</f>
        <v>1</v>
      </c>
      <c r="N23" s="9">
        <f>IF(Presenze!N23&gt;6 ,'Gol Fatti'!N23/Presenze!N23 , )</f>
        <v>0.76</v>
      </c>
      <c r="O23" s="9">
        <f>IF(Presenze!O23&gt;6 ,'Gol Fatti'!O23/Presenze!O23 , )</f>
        <v>0.8</v>
      </c>
      <c r="P23" s="9">
        <f>IF(Presenze!P23&gt;6 ,'Gol Fatti'!P23/Presenze!P23 , )</f>
        <v>0.5217391304</v>
      </c>
      <c r="Q23" s="9">
        <f>IF(Presenze!Q23&gt;6 ,'Gol Fatti'!Q23/Presenze!Q23 , )</f>
        <v>0.6</v>
      </c>
      <c r="R23" s="9">
        <f>IF(Presenze!R23&gt;6 ,'Gol Fatti'!R23/Presenze!R23 , )</f>
        <v>0.75</v>
      </c>
      <c r="S23" s="9">
        <f>IF(Presenze!S23&gt;6 ,'Gol Fatti'!S23/Presenze!S23 , )</f>
        <v>0.2352941176</v>
      </c>
      <c r="T23" s="9">
        <f>IF(Presenze!T23&gt;6 ,'Gol Fatti'!T23/Presenze!T23 , )</f>
        <v>0.5714285714</v>
      </c>
      <c r="U23" s="9">
        <f>IF(Presenze!U23&gt;6 ,'Gol Fatti'!U23/Presenze!U23 , )</f>
        <v>0.4705882353</v>
      </c>
      <c r="W23">
        <f t="shared" si="1"/>
        <v>1</v>
      </c>
      <c r="X23">
        <f t="shared" si="2"/>
        <v>0.2352941176</v>
      </c>
    </row>
    <row r="24">
      <c r="A24" s="9" t="s">
        <v>121</v>
      </c>
      <c r="B24" s="9" t="str">
        <f>IF(Presenze!B24&gt;6 ,'Gol Fatti'!B24/Presenze!B24 , )</f>
        <v/>
      </c>
      <c r="C24" s="9" t="str">
        <f>IF(Presenze!C24&gt;6 ,'Gol Fatti'!C24/Presenze!C24 , )</f>
        <v/>
      </c>
      <c r="D24" s="9" t="str">
        <f>IF(Presenze!D24&gt;6 ,'Gol Fatti'!D24/Presenze!D24 , )</f>
        <v/>
      </c>
      <c r="E24" s="9" t="str">
        <f>IF(Presenze!E24&gt;6 ,'Gol Fatti'!E24/Presenze!E24 , )</f>
        <v/>
      </c>
      <c r="F24" s="9">
        <f>IF(Presenze!F24&gt;6 ,'Gol Fatti'!F24/Presenze!F24 , )</f>
        <v>0.8947368421</v>
      </c>
      <c r="G24" s="9">
        <f>IF(Presenze!G24&gt;6 ,'Gol Fatti'!G24/Presenze!G24 , )</f>
        <v>0.75</v>
      </c>
      <c r="H24" s="9" t="str">
        <f>IF(Presenze!H24&gt;6 ,'Gol Fatti'!H24/Presenze!H24 , )</f>
        <v/>
      </c>
      <c r="I24" s="9" t="str">
        <f>IF(Presenze!I24&gt;6 ,'Gol Fatti'!I24/Presenze!I24 , )</f>
        <v/>
      </c>
      <c r="J24" s="9" t="str">
        <f>IF(Presenze!J24&gt;6 ,'Gol Fatti'!J24/Presenze!J24 , )</f>
        <v/>
      </c>
      <c r="K24" s="9" t="str">
        <f>IF(Presenze!K24&gt;6 ,'Gol Fatti'!K24/Presenze!K24 , )</f>
        <v/>
      </c>
      <c r="L24" s="9" t="str">
        <f>IF(Presenze!L24&gt;6 ,'Gol Fatti'!L24/Presenze!L24 , )</f>
        <v/>
      </c>
      <c r="M24" s="9" t="str">
        <f>IF(Presenze!M24&gt;6 ,'Gol Fatti'!M24/Presenze!M24 , )</f>
        <v/>
      </c>
      <c r="N24" s="9" t="str">
        <f>IF(Presenze!N24&gt;6 ,'Gol Fatti'!N24/Presenze!N24 , )</f>
        <v/>
      </c>
      <c r="O24" s="9" t="str">
        <f>IF(Presenze!O24&gt;6 ,'Gol Fatti'!O24/Presenze!O24 , )</f>
        <v/>
      </c>
      <c r="P24" s="9" t="str">
        <f>IF(Presenze!P24&gt;6 ,'Gol Fatti'!P24/Presenze!P24 , )</f>
        <v/>
      </c>
      <c r="Q24" s="9" t="str">
        <f>IF(Presenze!Q24&gt;6 ,'Gol Fatti'!Q24/Presenze!Q24 , )</f>
        <v/>
      </c>
      <c r="R24" s="9" t="str">
        <f>IF(Presenze!R24&gt;6 ,'Gol Fatti'!R24/Presenze!R24 , )</f>
        <v/>
      </c>
      <c r="S24" s="9" t="str">
        <f>IF(Presenze!S24&gt;6 ,'Gol Fatti'!S24/Presenze!S24 , )</f>
        <v/>
      </c>
      <c r="T24" s="9" t="str">
        <f>IF(Presenze!T24&gt;6 ,'Gol Fatti'!T24/Presenze!T24 , )</f>
        <v/>
      </c>
      <c r="U24" s="9" t="str">
        <f>IF(Presenze!U24&gt;6 ,'Gol Fatti'!U24/Presenze!U24 , )</f>
        <v/>
      </c>
      <c r="W24">
        <f t="shared" si="1"/>
        <v>0.8947368421</v>
      </c>
      <c r="X24">
        <f t="shared" si="2"/>
        <v>0.75</v>
      </c>
    </row>
    <row r="25">
      <c r="A25" s="9" t="s">
        <v>122</v>
      </c>
      <c r="B25" s="9" t="str">
        <f>IF(Presenze!B25&gt;6 ,'Gol Fatti'!B25/Presenze!B25 , )</f>
        <v/>
      </c>
      <c r="C25" s="9" t="str">
        <f>IF(Presenze!C25&gt;6 ,'Gol Fatti'!C25/Presenze!C25 , )</f>
        <v/>
      </c>
      <c r="D25" s="9" t="str">
        <f>IF(Presenze!D25&gt;6 ,'Gol Fatti'!D25/Presenze!D25 , )</f>
        <v/>
      </c>
      <c r="E25" s="9" t="str">
        <f>IF(Presenze!E25&gt;6 ,'Gol Fatti'!E25/Presenze!E25 , )</f>
        <v/>
      </c>
      <c r="F25" s="9">
        <f>IF(Presenze!F25&gt;6 ,'Gol Fatti'!F25/Presenze!F25 , )</f>
        <v>1.714285714</v>
      </c>
      <c r="G25" s="9" t="str">
        <f>IF(Presenze!G25&gt;6 ,'Gol Fatti'!G25/Presenze!G25 , )</f>
        <v/>
      </c>
      <c r="H25" s="9">
        <f>IF(Presenze!H25&gt;6 ,'Gol Fatti'!H25/Presenze!H25 , )</f>
        <v>1.0625</v>
      </c>
      <c r="I25" s="9">
        <f>IF(Presenze!I25&gt;6 ,'Gol Fatti'!I25/Presenze!I25 , )</f>
        <v>0.7777777778</v>
      </c>
      <c r="J25" s="9">
        <f>IF(Presenze!J25&gt;6 ,'Gol Fatti'!J25/Presenze!J25 , )</f>
        <v>1.181818182</v>
      </c>
      <c r="K25" s="9" t="str">
        <f>IF(Presenze!K25&gt;6 ,'Gol Fatti'!K25/Presenze!K25 , )</f>
        <v/>
      </c>
      <c r="L25" s="9" t="str">
        <f>IF(Presenze!L25&gt;6 ,'Gol Fatti'!L25/Presenze!L25 , )</f>
        <v/>
      </c>
      <c r="M25" s="9" t="str">
        <f>IF(Presenze!M25&gt;6 ,'Gol Fatti'!M25/Presenze!M25 , )</f>
        <v/>
      </c>
      <c r="N25" s="9" t="str">
        <f>IF(Presenze!N25&gt;6 ,'Gol Fatti'!N25/Presenze!N25 , )</f>
        <v/>
      </c>
      <c r="O25" s="9" t="str">
        <f>IF(Presenze!O25&gt;6 ,'Gol Fatti'!O25/Presenze!O25 , )</f>
        <v/>
      </c>
      <c r="P25" s="9" t="str">
        <f>IF(Presenze!P25&gt;6 ,'Gol Fatti'!P25/Presenze!P25 , )</f>
        <v/>
      </c>
      <c r="Q25" s="9" t="str">
        <f>IF(Presenze!Q25&gt;6 ,'Gol Fatti'!Q25/Presenze!Q25 , )</f>
        <v/>
      </c>
      <c r="R25" s="9" t="str">
        <f>IF(Presenze!R25&gt;6 ,'Gol Fatti'!R25/Presenze!R25 , )</f>
        <v/>
      </c>
      <c r="S25" s="9" t="str">
        <f>IF(Presenze!S25&gt;6 ,'Gol Fatti'!S25/Presenze!S25 , )</f>
        <v/>
      </c>
      <c r="T25" s="9" t="str">
        <f>IF(Presenze!T25&gt;6 ,'Gol Fatti'!T25/Presenze!T25 , )</f>
        <v/>
      </c>
      <c r="U25" s="9" t="str">
        <f>IF(Presenze!U25&gt;6 ,'Gol Fatti'!U25/Presenze!U25 , )</f>
        <v/>
      </c>
      <c r="W25">
        <f t="shared" si="1"/>
        <v>1.714285714</v>
      </c>
      <c r="X25">
        <f t="shared" si="2"/>
        <v>0.7777777778</v>
      </c>
    </row>
    <row r="26">
      <c r="A26" s="9" t="s">
        <v>153</v>
      </c>
      <c r="B26" s="9" t="str">
        <f>IF(Presenze!B26&gt;6 ,'Gol Fatti'!B26/Presenze!B26 , )</f>
        <v/>
      </c>
      <c r="C26" s="9" t="str">
        <f>IF(Presenze!C26&gt;6 ,'Gol Fatti'!C26/Presenze!C26 , )</f>
        <v/>
      </c>
      <c r="D26" s="9" t="str">
        <f>IF(Presenze!D26&gt;6 ,'Gol Fatti'!D26/Presenze!D26 , )</f>
        <v/>
      </c>
      <c r="E26" s="9" t="str">
        <f>IF(Presenze!E26&gt;6 ,'Gol Fatti'!E26/Presenze!E26 , )</f>
        <v/>
      </c>
      <c r="F26" s="9" t="str">
        <f>IF(Presenze!F26&gt;6 ,'Gol Fatti'!F26/Presenze!F26 , )</f>
        <v/>
      </c>
      <c r="G26" s="9" t="str">
        <f>IF(Presenze!G26&gt;6 ,'Gol Fatti'!G26/Presenze!G26 , )</f>
        <v/>
      </c>
      <c r="H26" s="9" t="str">
        <f>IF(Presenze!H26&gt;6 ,'Gol Fatti'!H26/Presenze!H26 , )</f>
        <v/>
      </c>
      <c r="I26" s="9">
        <f>IF(Presenze!I26&gt;6 ,'Gol Fatti'!I26/Presenze!I26 , )</f>
        <v>0.7058823529</v>
      </c>
      <c r="J26" s="9">
        <f>IF(Presenze!J26&gt;6 ,'Gol Fatti'!J26/Presenze!J26 , )</f>
        <v>0.625</v>
      </c>
      <c r="K26" s="9" t="str">
        <f>IF(Presenze!K26&gt;6 ,'Gol Fatti'!K26/Presenze!K26 , )</f>
        <v/>
      </c>
      <c r="L26" s="9" t="str">
        <f>IF(Presenze!L26&gt;6 ,'Gol Fatti'!L26/Presenze!L26 , )</f>
        <v/>
      </c>
      <c r="M26" s="9" t="str">
        <f>IF(Presenze!M26&gt;6 ,'Gol Fatti'!M26/Presenze!M26 , )</f>
        <v/>
      </c>
      <c r="N26" s="9" t="str">
        <f>IF(Presenze!N26&gt;6 ,'Gol Fatti'!N26/Presenze!N26 , )</f>
        <v/>
      </c>
      <c r="O26" s="9" t="str">
        <f>IF(Presenze!O26&gt;6 ,'Gol Fatti'!O26/Presenze!O26 , )</f>
        <v/>
      </c>
      <c r="P26" s="9" t="str">
        <f>IF(Presenze!P26&gt;6 ,'Gol Fatti'!P26/Presenze!P26 , )</f>
        <v/>
      </c>
      <c r="Q26" s="9" t="str">
        <f>IF(Presenze!Q26&gt;6 ,'Gol Fatti'!Q26/Presenze!Q26 , )</f>
        <v/>
      </c>
      <c r="R26" s="9" t="str">
        <f>IF(Presenze!R26&gt;6 ,'Gol Fatti'!R26/Presenze!R26 , )</f>
        <v/>
      </c>
      <c r="S26" s="9" t="str">
        <f>IF(Presenze!S26&gt;6 ,'Gol Fatti'!S26/Presenze!S26 , )</f>
        <v/>
      </c>
      <c r="T26" s="9" t="str">
        <f>IF(Presenze!T26&gt;6 ,'Gol Fatti'!T26/Presenze!T26 , )</f>
        <v/>
      </c>
      <c r="U26" s="9" t="str">
        <f>IF(Presenze!U26&gt;6 ,'Gol Fatti'!U26/Presenze!U26 , )</f>
        <v/>
      </c>
      <c r="W26">
        <f t="shared" si="1"/>
        <v>0.7058823529</v>
      </c>
      <c r="X26">
        <f t="shared" si="2"/>
        <v>0.625</v>
      </c>
    </row>
    <row r="27">
      <c r="A27" s="9" t="s">
        <v>124</v>
      </c>
      <c r="B27" s="9" t="str">
        <f>IF(Presenze!B27&gt;6 ,'Gol Fatti'!B27/Presenze!B27 , )</f>
        <v/>
      </c>
      <c r="C27" s="9" t="str">
        <f>IF(Presenze!C27&gt;6 ,'Gol Fatti'!C27/Presenze!C27 , )</f>
        <v/>
      </c>
      <c r="D27" s="9" t="str">
        <f>IF(Presenze!D27&gt;6 ,'Gol Fatti'!D27/Presenze!D27 , )</f>
        <v/>
      </c>
      <c r="E27" s="9" t="str">
        <f>IF(Presenze!E27&gt;6 ,'Gol Fatti'!E27/Presenze!E27 , )</f>
        <v/>
      </c>
      <c r="F27" s="9" t="str">
        <f>IF(Presenze!F27&gt;6 ,'Gol Fatti'!F27/Presenze!F27 , )</f>
        <v/>
      </c>
      <c r="G27" s="9" t="str">
        <f>IF(Presenze!G27&gt;6 ,'Gol Fatti'!G27/Presenze!G27 , )</f>
        <v/>
      </c>
      <c r="H27" s="9">
        <f>IF(Presenze!H27&gt;6 ,'Gol Fatti'!H27/Presenze!H27 , )</f>
        <v>0.95</v>
      </c>
      <c r="I27" s="9" t="str">
        <f>IF(Presenze!I27&gt;6 ,'Gol Fatti'!I27/Presenze!I27 , )</f>
        <v/>
      </c>
      <c r="J27" s="9">
        <f>IF(Presenze!J27&gt;6 ,'Gol Fatti'!J27/Presenze!J27 , )</f>
        <v>1.166666667</v>
      </c>
      <c r="K27" s="9">
        <f>IF(Presenze!K27&gt;6 ,'Gol Fatti'!K27/Presenze!K27 , )</f>
        <v>0.2857142857</v>
      </c>
      <c r="L27" s="9">
        <f>IF(Presenze!L27&gt;6 ,'Gol Fatti'!L27/Presenze!L27 , )</f>
        <v>0.5</v>
      </c>
      <c r="M27" s="9">
        <f>IF(Presenze!M27&gt;6 ,'Gol Fatti'!M27/Presenze!M27 , )</f>
        <v>0.7272727273</v>
      </c>
      <c r="N27" s="9">
        <f>IF(Presenze!N27&gt;6 ,'Gol Fatti'!N27/Presenze!N27 , )</f>
        <v>0.8888888889</v>
      </c>
      <c r="O27" s="9" t="str">
        <f>IF(Presenze!O27&gt;6 ,'Gol Fatti'!O27/Presenze!O27 , )</f>
        <v/>
      </c>
      <c r="P27" s="9" t="str">
        <f>IF(Presenze!P27&gt;6 ,'Gol Fatti'!P27/Presenze!P27 , )</f>
        <v/>
      </c>
      <c r="Q27" s="9" t="str">
        <f>IF(Presenze!Q27&gt;6 ,'Gol Fatti'!Q27/Presenze!Q27 , )</f>
        <v/>
      </c>
      <c r="R27" s="9" t="str">
        <f>IF(Presenze!R27&gt;6 ,'Gol Fatti'!R27/Presenze!R27 , )</f>
        <v/>
      </c>
      <c r="S27" s="9" t="str">
        <f>IF(Presenze!S27&gt;6 ,'Gol Fatti'!S27/Presenze!S27 , )</f>
        <v/>
      </c>
      <c r="T27" s="9" t="str">
        <f>IF(Presenze!T27&gt;6 ,'Gol Fatti'!T27/Presenze!T27 , )</f>
        <v/>
      </c>
      <c r="U27" s="9" t="str">
        <f>IF(Presenze!U27&gt;6 ,'Gol Fatti'!U27/Presenze!U27 , )</f>
        <v/>
      </c>
      <c r="W27">
        <f t="shared" si="1"/>
        <v>1.166666667</v>
      </c>
      <c r="X27">
        <f t="shared" si="2"/>
        <v>0.2857142857</v>
      </c>
    </row>
    <row r="28">
      <c r="A28" s="9" t="s">
        <v>63</v>
      </c>
      <c r="B28" s="9" t="str">
        <f>IF(Presenze!B28&gt;6 ,'Gol Fatti'!B28/Presenze!B28 , )</f>
        <v/>
      </c>
      <c r="C28" s="9" t="str">
        <f>IF(Presenze!C28&gt;6 ,'Gol Fatti'!C28/Presenze!C28 , )</f>
        <v/>
      </c>
      <c r="D28" s="9" t="str">
        <f>IF(Presenze!D28&gt;6 ,'Gol Fatti'!D28/Presenze!D28 , )</f>
        <v/>
      </c>
      <c r="E28" s="9" t="str">
        <f>IF(Presenze!E28&gt;6 ,'Gol Fatti'!E28/Presenze!E28 , )</f>
        <v/>
      </c>
      <c r="F28" s="9" t="str">
        <f>IF(Presenze!F28&gt;6 ,'Gol Fatti'!F28/Presenze!F28 , )</f>
        <v/>
      </c>
      <c r="G28" s="9" t="str">
        <f>IF(Presenze!G28&gt;6 ,'Gol Fatti'!G28/Presenze!G28 , )</f>
        <v/>
      </c>
      <c r="H28" s="9" t="str">
        <f>IF(Presenze!H28&gt;6 ,'Gol Fatti'!H28/Presenze!H28 , )</f>
        <v/>
      </c>
      <c r="I28" s="9" t="str">
        <f>IF(Presenze!I28&gt;6 ,'Gol Fatti'!I28/Presenze!I28 , )</f>
        <v/>
      </c>
      <c r="J28" s="9" t="str">
        <f>IF(Presenze!J28&gt;6 ,'Gol Fatti'!J28/Presenze!J28 , )</f>
        <v/>
      </c>
      <c r="K28" s="9">
        <f>IF(Presenze!K28&gt;6 ,'Gol Fatti'!K28/Presenze!K28 , )</f>
        <v>0.7857142857</v>
      </c>
      <c r="L28" s="9">
        <f>IF(Presenze!L28&gt;6 ,'Gol Fatti'!L28/Presenze!L28 , )</f>
        <v>1.047619048</v>
      </c>
      <c r="M28" s="9">
        <f>IF(Presenze!M28&gt;6 ,'Gol Fatti'!M28/Presenze!M28 , )</f>
        <v>1.083333333</v>
      </c>
      <c r="N28" s="9">
        <f>IF(Presenze!N28&gt;6 ,'Gol Fatti'!N28/Presenze!N28 , )</f>
        <v>1.052631579</v>
      </c>
      <c r="O28" s="9" t="str">
        <f>IF(Presenze!O28&gt;6 ,'Gol Fatti'!O28/Presenze!O28 , )</f>
        <v/>
      </c>
      <c r="P28" s="9">
        <f>IF(Presenze!P28&gt;6 ,'Gol Fatti'!P28/Presenze!P28 , )</f>
        <v>1.0625</v>
      </c>
      <c r="Q28" s="9">
        <f>IF(Presenze!Q28&gt;6 ,'Gol Fatti'!Q28/Presenze!Q28 , )</f>
        <v>1.555555556</v>
      </c>
      <c r="R28" s="9">
        <f>IF(Presenze!R28&gt;6 ,'Gol Fatti'!R28/Presenze!R28 , )</f>
        <v>1.529411765</v>
      </c>
      <c r="S28" s="9">
        <f>IF(Presenze!S28&gt;6 ,'Gol Fatti'!S28/Presenze!S28 , )</f>
        <v>1.5625</v>
      </c>
      <c r="T28" s="9">
        <f>IF(Presenze!T28&gt;6 ,'Gol Fatti'!T28/Presenze!T28 , )</f>
        <v>1.375</v>
      </c>
      <c r="U28" s="9">
        <f>IF(Presenze!U28&gt;6 ,'Gol Fatti'!U28/Presenze!U28 , )</f>
        <v>2</v>
      </c>
      <c r="W28">
        <f t="shared" si="1"/>
        <v>2</v>
      </c>
      <c r="X28">
        <f t="shared" si="2"/>
        <v>0.7857142857</v>
      </c>
    </row>
    <row r="29">
      <c r="A29" s="9" t="s">
        <v>125</v>
      </c>
      <c r="B29" s="9" t="str">
        <f>IF(Presenze!B29&gt;6 ,'Gol Fatti'!B29/Presenze!B29 , )</f>
        <v/>
      </c>
      <c r="C29" s="9" t="str">
        <f>IF(Presenze!C29&gt;6 ,'Gol Fatti'!C29/Presenze!C29 , )</f>
        <v/>
      </c>
      <c r="D29" s="9" t="str">
        <f>IF(Presenze!D29&gt;6 ,'Gol Fatti'!D29/Presenze!D29 , )</f>
        <v/>
      </c>
      <c r="E29" s="9" t="str">
        <f>IF(Presenze!E29&gt;6 ,'Gol Fatti'!E29/Presenze!E29 , )</f>
        <v/>
      </c>
      <c r="F29" s="9" t="str">
        <f>IF(Presenze!F29&gt;6 ,'Gol Fatti'!F29/Presenze!F29 , )</f>
        <v/>
      </c>
      <c r="G29" s="9" t="str">
        <f>IF(Presenze!G29&gt;6 ,'Gol Fatti'!G29/Presenze!G29 , )</f>
        <v/>
      </c>
      <c r="H29" s="9" t="str">
        <f>IF(Presenze!H29&gt;6 ,'Gol Fatti'!H29/Presenze!H29 , )</f>
        <v/>
      </c>
      <c r="I29" s="9" t="str">
        <f>IF(Presenze!I29&gt;6 ,'Gol Fatti'!I29/Presenze!I29 , )</f>
        <v/>
      </c>
      <c r="J29" s="9" t="str">
        <f>IF(Presenze!J29&gt;6 ,'Gol Fatti'!J29/Presenze!J29 , )</f>
        <v/>
      </c>
      <c r="K29" s="9" t="str">
        <f>IF(Presenze!K29&gt;6 ,'Gol Fatti'!K29/Presenze!K29 , )</f>
        <v/>
      </c>
      <c r="L29" s="9" t="str">
        <f>IF(Presenze!L29&gt;6 ,'Gol Fatti'!L29/Presenze!L29 , )</f>
        <v/>
      </c>
      <c r="M29" s="9" t="str">
        <f>IF(Presenze!M29&gt;6 ,'Gol Fatti'!M29/Presenze!M29 , )</f>
        <v/>
      </c>
      <c r="N29" s="9" t="str">
        <f>IF(Presenze!N29&gt;6 ,'Gol Fatti'!N29/Presenze!N29 , )</f>
        <v/>
      </c>
      <c r="O29" s="9" t="str">
        <f>IF(Presenze!O29&gt;6 ,'Gol Fatti'!O29/Presenze!O29 , )</f>
        <v/>
      </c>
      <c r="P29" s="9" t="str">
        <f>IF(Presenze!P29&gt;6 ,'Gol Fatti'!P29/Presenze!P29 , )</f>
        <v/>
      </c>
      <c r="Q29" s="9" t="str">
        <f>IF(Presenze!Q29&gt;6 ,'Gol Fatti'!Q29/Presenze!Q29 , )</f>
        <v/>
      </c>
      <c r="R29" s="9" t="str">
        <f>IF(Presenze!R29&gt;6 ,'Gol Fatti'!R29/Presenze!R29 , )</f>
        <v/>
      </c>
      <c r="S29" s="9" t="str">
        <f>IF(Presenze!S29&gt;6 ,'Gol Fatti'!S29/Presenze!S29 , )</f>
        <v/>
      </c>
      <c r="T29" s="9" t="str">
        <f>IF(Presenze!T29&gt;6 ,'Gol Fatti'!T29/Presenze!T29 , )</f>
        <v/>
      </c>
      <c r="U29" s="9">
        <f>IF(Presenze!U29&gt;6 ,'Gol Fatti'!U29/Presenze!U29 , )</f>
        <v>1.2</v>
      </c>
      <c r="W29">
        <f t="shared" si="1"/>
        <v>1.2</v>
      </c>
      <c r="X29">
        <f t="shared" si="2"/>
        <v>1.2</v>
      </c>
    </row>
    <row r="30">
      <c r="A30" s="9" t="s">
        <v>126</v>
      </c>
      <c r="B30" s="9" t="str">
        <f>IF(Presenze!B30&gt;6 ,'Gol Fatti'!B30/Presenze!B30 , )</f>
        <v/>
      </c>
      <c r="C30" s="9" t="str">
        <f>IF(Presenze!C30&gt;6 ,'Gol Fatti'!C30/Presenze!C30 , )</f>
        <v/>
      </c>
      <c r="D30" s="9" t="str">
        <f>IF(Presenze!D30&gt;6 ,'Gol Fatti'!D30/Presenze!D30 , )</f>
        <v/>
      </c>
      <c r="E30" s="9" t="str">
        <f>IF(Presenze!E30&gt;6 ,'Gol Fatti'!E30/Presenze!E30 , )</f>
        <v/>
      </c>
      <c r="F30" s="9" t="str">
        <f>IF(Presenze!F30&gt;6 ,'Gol Fatti'!F30/Presenze!F30 , )</f>
        <v/>
      </c>
      <c r="G30" s="9" t="str">
        <f>IF(Presenze!G30&gt;6 ,'Gol Fatti'!G30/Presenze!G30 , )</f>
        <v/>
      </c>
      <c r="H30" s="9" t="str">
        <f>IF(Presenze!H30&gt;6 ,'Gol Fatti'!H30/Presenze!H30 , )</f>
        <v/>
      </c>
      <c r="I30" s="9" t="str">
        <f>IF(Presenze!I30&gt;6 ,'Gol Fatti'!I30/Presenze!I30 , )</f>
        <v/>
      </c>
      <c r="J30" s="9" t="str">
        <f>IF(Presenze!J30&gt;6 ,'Gol Fatti'!J30/Presenze!J30 , )</f>
        <v/>
      </c>
      <c r="K30" s="9" t="str">
        <f>IF(Presenze!K30&gt;6 ,'Gol Fatti'!K30/Presenze!K30 , )</f>
        <v/>
      </c>
      <c r="L30" s="9">
        <f>IF(Presenze!L30&gt;6 ,'Gol Fatti'!L30/Presenze!L30 , )</f>
        <v>0.3571428571</v>
      </c>
      <c r="M30" s="9">
        <f>IF(Presenze!M30&gt;6 ,'Gol Fatti'!M30/Presenze!M30 , )</f>
        <v>1.166666667</v>
      </c>
      <c r="N30" s="9">
        <f>IF(Presenze!N30&gt;6 ,'Gol Fatti'!N30/Presenze!N30 , )</f>
        <v>0.7647058824</v>
      </c>
      <c r="O30" s="9" t="str">
        <f>IF(Presenze!O30&gt;6 ,'Gol Fatti'!O30/Presenze!O30 , )</f>
        <v/>
      </c>
      <c r="P30" s="9">
        <f>IF(Presenze!P30&gt;6 ,'Gol Fatti'!P30/Presenze!P30 , )</f>
        <v>1.230769231</v>
      </c>
      <c r="Q30" s="9">
        <f>IF(Presenze!Q30&gt;6 ,'Gol Fatti'!Q30/Presenze!Q30 , )</f>
        <v>0.9230769231</v>
      </c>
      <c r="R30" s="9">
        <f>IF(Presenze!R30&gt;6 ,'Gol Fatti'!R30/Presenze!R30 , )</f>
        <v>1.263157895</v>
      </c>
      <c r="S30" s="9" t="str">
        <f>IF(Presenze!S30&gt;6 ,'Gol Fatti'!S30/Presenze!S30 , )</f>
        <v/>
      </c>
      <c r="T30" s="9">
        <f>IF(Presenze!T30&gt;6 ,'Gol Fatti'!T30/Presenze!T30 , )</f>
        <v>2</v>
      </c>
      <c r="U30" s="9" t="str">
        <f>IF(Presenze!U30&gt;6 ,'Gol Fatti'!U30/Presenze!U30 , )</f>
        <v/>
      </c>
      <c r="W30">
        <f t="shared" si="1"/>
        <v>2</v>
      </c>
      <c r="X30">
        <f t="shared" si="2"/>
        <v>0.3571428571</v>
      </c>
    </row>
    <row r="31">
      <c r="A31" s="9" t="s">
        <v>127</v>
      </c>
      <c r="B31" s="9" t="str">
        <f>IF(Presenze!B31&gt;6 ,'Gol Fatti'!B31/Presenze!B31 , )</f>
        <v/>
      </c>
      <c r="C31" s="9" t="str">
        <f>IF(Presenze!C31&gt;6 ,'Gol Fatti'!C31/Presenze!C31 , )</f>
        <v/>
      </c>
      <c r="D31" s="9" t="str">
        <f>IF(Presenze!D31&gt;6 ,'Gol Fatti'!D31/Presenze!D31 , )</f>
        <v/>
      </c>
      <c r="E31" s="9" t="str">
        <f>IF(Presenze!E31&gt;6 ,'Gol Fatti'!E31/Presenze!E31 , )</f>
        <v/>
      </c>
      <c r="F31" s="9" t="str">
        <f>IF(Presenze!F31&gt;6 ,'Gol Fatti'!F31/Presenze!F31 , )</f>
        <v/>
      </c>
      <c r="G31" s="9" t="str">
        <f>IF(Presenze!G31&gt;6 ,'Gol Fatti'!G31/Presenze!G31 , )</f>
        <v/>
      </c>
      <c r="H31" s="9" t="str">
        <f>IF(Presenze!H31&gt;6 ,'Gol Fatti'!H31/Presenze!H31 , )</f>
        <v/>
      </c>
      <c r="I31" s="9" t="str">
        <f>IF(Presenze!I31&gt;6 ,'Gol Fatti'!I31/Presenze!I31 , )</f>
        <v/>
      </c>
      <c r="J31" s="9" t="str">
        <f>IF(Presenze!J31&gt;6 ,'Gol Fatti'!J31/Presenze!J31 , )</f>
        <v/>
      </c>
      <c r="K31" s="9" t="str">
        <f>IF(Presenze!K31&gt;6 ,'Gol Fatti'!K31/Presenze!K31 , )</f>
        <v/>
      </c>
      <c r="L31" s="9" t="str">
        <f>IF(Presenze!L31&gt;6 ,'Gol Fatti'!L31/Presenze!L31 , )</f>
        <v/>
      </c>
      <c r="M31" s="9">
        <f>IF(Presenze!M31&gt;6 ,'Gol Fatti'!M31/Presenze!M31 , )</f>
        <v>1.25</v>
      </c>
      <c r="N31" s="9">
        <f>IF(Presenze!N31&gt;6 ,'Gol Fatti'!N31/Presenze!N31 , )</f>
        <v>0.5</v>
      </c>
      <c r="O31" s="9" t="str">
        <f>IF(Presenze!O31&gt;6 ,'Gol Fatti'!O31/Presenze!O31 , )</f>
        <v/>
      </c>
      <c r="P31" s="9" t="str">
        <f>IF(Presenze!P31&gt;6 ,'Gol Fatti'!P31/Presenze!P31 , )</f>
        <v/>
      </c>
      <c r="Q31" s="9" t="str">
        <f>IF(Presenze!Q31&gt;6 ,'Gol Fatti'!Q31/Presenze!Q31 , )</f>
        <v/>
      </c>
      <c r="R31" s="9" t="str">
        <f>IF(Presenze!R31&gt;6 ,'Gol Fatti'!R31/Presenze!R31 , )</f>
        <v/>
      </c>
      <c r="S31" s="9" t="str">
        <f>IF(Presenze!S31&gt;6 ,'Gol Fatti'!S31/Presenze!S31 , )</f>
        <v/>
      </c>
      <c r="T31" s="9" t="str">
        <f>IF(Presenze!T31&gt;6 ,'Gol Fatti'!T31/Presenze!T31 , )</f>
        <v/>
      </c>
      <c r="U31" s="9">
        <f>IF(Presenze!U31&gt;6 ,'Gol Fatti'!U31/Presenze!U31 , )</f>
        <v>1.375</v>
      </c>
      <c r="W31">
        <f t="shared" si="1"/>
        <v>1.375</v>
      </c>
      <c r="X31">
        <f t="shared" si="2"/>
        <v>0.5</v>
      </c>
    </row>
    <row r="32">
      <c r="A32" s="9" t="s">
        <v>128</v>
      </c>
      <c r="B32" s="9" t="str">
        <f>IF(Presenze!B32&gt;6 ,'Gol Fatti'!B32/Presenze!B32 , )</f>
        <v/>
      </c>
      <c r="C32" s="9" t="str">
        <f>IF(Presenze!C32&gt;6 ,'Gol Fatti'!C32/Presenze!C32 , )</f>
        <v/>
      </c>
      <c r="D32" s="9" t="str">
        <f>IF(Presenze!D32&gt;6 ,'Gol Fatti'!D32/Presenze!D32 , )</f>
        <v/>
      </c>
      <c r="E32" s="9" t="str">
        <f>IF(Presenze!E32&gt;6 ,'Gol Fatti'!E32/Presenze!E32 , )</f>
        <v/>
      </c>
      <c r="F32" s="9" t="str">
        <f>IF(Presenze!F32&gt;6 ,'Gol Fatti'!F32/Presenze!F32 , )</f>
        <v/>
      </c>
      <c r="G32" s="9" t="str">
        <f>IF(Presenze!G32&gt;6 ,'Gol Fatti'!G32/Presenze!G32 , )</f>
        <v/>
      </c>
      <c r="H32" s="9" t="str">
        <f>IF(Presenze!H32&gt;6 ,'Gol Fatti'!H32/Presenze!H32 , )</f>
        <v/>
      </c>
      <c r="I32" s="9" t="str">
        <f>IF(Presenze!I32&gt;6 ,'Gol Fatti'!I32/Presenze!I32 , )</f>
        <v/>
      </c>
      <c r="J32" s="9" t="str">
        <f>IF(Presenze!J32&gt;6 ,'Gol Fatti'!J32/Presenze!J32 , )</f>
        <v/>
      </c>
      <c r="K32" s="9" t="str">
        <f>IF(Presenze!K32&gt;6 ,'Gol Fatti'!K32/Presenze!K32 , )</f>
        <v/>
      </c>
      <c r="L32" s="9">
        <f>IF(Presenze!L32&gt;6 ,'Gol Fatti'!L32/Presenze!L32 , )</f>
        <v>0.3333333333</v>
      </c>
      <c r="M32" s="9">
        <f>IF(Presenze!M32&gt;6 ,'Gol Fatti'!M32/Presenze!M32 , )</f>
        <v>0.9285714286</v>
      </c>
      <c r="N32" s="9">
        <f>IF(Presenze!N32&gt;6 ,'Gol Fatti'!N32/Presenze!N32 , )</f>
        <v>0.75</v>
      </c>
      <c r="O32" s="9">
        <f>IF(Presenze!O32&gt;6 ,'Gol Fatti'!O32/Presenze!O32 , )</f>
        <v>1.076923077</v>
      </c>
      <c r="P32" s="9">
        <f>IF(Presenze!P32&gt;6 ,'Gol Fatti'!P32/Presenze!P32 , )</f>
        <v>0.7916666667</v>
      </c>
      <c r="Q32" s="9">
        <f>IF(Presenze!Q32&gt;6 ,'Gol Fatti'!Q32/Presenze!Q32 , )</f>
        <v>1.058823529</v>
      </c>
      <c r="R32" s="9">
        <f>IF(Presenze!R32&gt;6 ,'Gol Fatti'!R32/Presenze!R32 , )</f>
        <v>0.6666666667</v>
      </c>
      <c r="S32" s="9">
        <f>IF(Presenze!S32&gt;6 ,'Gol Fatti'!S32/Presenze!S32 , )</f>
        <v>1.277777778</v>
      </c>
      <c r="T32" s="9">
        <f>IF(Presenze!T32&gt;6 ,'Gol Fatti'!T32/Presenze!T32 , )</f>
        <v>0.8333333333</v>
      </c>
      <c r="U32" s="9">
        <f>IF(Presenze!U32&gt;6 ,'Gol Fatti'!U32/Presenze!U32 , )</f>
        <v>1.047619048</v>
      </c>
      <c r="W32">
        <f t="shared" si="1"/>
        <v>1.277777778</v>
      </c>
      <c r="X32">
        <f t="shared" si="2"/>
        <v>0.3333333333</v>
      </c>
    </row>
    <row r="33">
      <c r="A33" s="9" t="s">
        <v>129</v>
      </c>
      <c r="B33" s="9" t="str">
        <f>IF(Presenze!B33&gt;6 ,'Gol Fatti'!B33/Presenze!B33 , )</f>
        <v/>
      </c>
      <c r="C33" s="9" t="str">
        <f>IF(Presenze!C33&gt;6 ,'Gol Fatti'!C33/Presenze!C33 , )</f>
        <v/>
      </c>
      <c r="D33" s="9" t="str">
        <f>IF(Presenze!D33&gt;6 ,'Gol Fatti'!D33/Presenze!D33 , )</f>
        <v/>
      </c>
      <c r="E33" s="9" t="str">
        <f>IF(Presenze!E33&gt;6 ,'Gol Fatti'!E33/Presenze!E33 , )</f>
        <v/>
      </c>
      <c r="F33" s="9" t="str">
        <f>IF(Presenze!F33&gt;6 ,'Gol Fatti'!F33/Presenze!F33 , )</f>
        <v/>
      </c>
      <c r="G33" s="9" t="str">
        <f>IF(Presenze!G33&gt;6 ,'Gol Fatti'!G33/Presenze!G33 , )</f>
        <v/>
      </c>
      <c r="H33" s="9" t="str">
        <f>IF(Presenze!H33&gt;6 ,'Gol Fatti'!H33/Presenze!H33 , )</f>
        <v/>
      </c>
      <c r="I33" s="9" t="str">
        <f>IF(Presenze!I33&gt;6 ,'Gol Fatti'!I33/Presenze!I33 , )</f>
        <v/>
      </c>
      <c r="J33" s="9" t="str">
        <f>IF(Presenze!J33&gt;6 ,'Gol Fatti'!J33/Presenze!J33 , )</f>
        <v/>
      </c>
      <c r="K33" s="9" t="str">
        <f>IF(Presenze!K33&gt;6 ,'Gol Fatti'!K33/Presenze!K33 , )</f>
        <v/>
      </c>
      <c r="L33" s="9">
        <f>IF(Presenze!L33&gt;6 ,'Gol Fatti'!L33/Presenze!L33 , )</f>
        <v>0.375</v>
      </c>
      <c r="M33" s="9">
        <f>IF(Presenze!M33&gt;6 ,'Gol Fatti'!M33/Presenze!M33 , )</f>
        <v>1.166666667</v>
      </c>
      <c r="N33" s="9" t="str">
        <f>IF(Presenze!N33&gt;6 ,'Gol Fatti'!N33/Presenze!N33 , )</f>
        <v/>
      </c>
      <c r="O33" s="9">
        <f>IF(Presenze!O33&gt;6 ,'Gol Fatti'!O33/Presenze!O33 , )</f>
        <v>0.6</v>
      </c>
      <c r="P33" s="9">
        <f>IF(Presenze!P33&gt;6 ,'Gol Fatti'!P33/Presenze!P33 , )</f>
        <v>1.785714286</v>
      </c>
      <c r="Q33" s="9">
        <f>IF(Presenze!Q33&gt;6 ,'Gol Fatti'!Q33/Presenze!Q33 , )</f>
        <v>0.9411764706</v>
      </c>
      <c r="R33" s="9">
        <f>IF(Presenze!R33&gt;6 ,'Gol Fatti'!R33/Presenze!R33 , )</f>
        <v>0.9444444444</v>
      </c>
      <c r="S33" s="9">
        <f>IF(Presenze!S33&gt;6 ,'Gol Fatti'!S33/Presenze!S33 , )</f>
        <v>1.076923077</v>
      </c>
      <c r="T33" s="9">
        <f>IF(Presenze!T33&gt;6 ,'Gol Fatti'!T33/Presenze!T33 , )</f>
        <v>1.3</v>
      </c>
      <c r="U33" s="9">
        <f>IF(Presenze!U33&gt;6 ,'Gol Fatti'!U33/Presenze!U33 , )</f>
        <v>1.615384615</v>
      </c>
      <c r="W33">
        <f t="shared" si="1"/>
        <v>1.785714286</v>
      </c>
      <c r="X33">
        <f t="shared" si="2"/>
        <v>0.375</v>
      </c>
    </row>
    <row r="34">
      <c r="A34" s="9" t="s">
        <v>130</v>
      </c>
      <c r="B34" s="9" t="str">
        <f>IF(Presenze!B34&gt;6 ,'Gol Fatti'!B34/Presenze!B34 , )</f>
        <v/>
      </c>
      <c r="C34" s="9" t="str">
        <f>IF(Presenze!C34&gt;6 ,'Gol Fatti'!C34/Presenze!C34 , )</f>
        <v/>
      </c>
      <c r="D34" s="9" t="str">
        <f>IF(Presenze!D34&gt;6 ,'Gol Fatti'!D34/Presenze!D34 , )</f>
        <v/>
      </c>
      <c r="E34" s="9" t="str">
        <f>IF(Presenze!E34&gt;6 ,'Gol Fatti'!E34/Presenze!E34 , )</f>
        <v/>
      </c>
      <c r="F34" s="9" t="str">
        <f>IF(Presenze!F34&gt;6 ,'Gol Fatti'!F34/Presenze!F34 , )</f>
        <v/>
      </c>
      <c r="G34" s="9" t="str">
        <f>IF(Presenze!G34&gt;6 ,'Gol Fatti'!G34/Presenze!G34 , )</f>
        <v/>
      </c>
      <c r="H34" s="9" t="str">
        <f>IF(Presenze!H34&gt;6 ,'Gol Fatti'!H34/Presenze!H34 , )</f>
        <v/>
      </c>
      <c r="I34" s="9" t="str">
        <f>IF(Presenze!I34&gt;6 ,'Gol Fatti'!I34/Presenze!I34 , )</f>
        <v/>
      </c>
      <c r="J34" s="9" t="str">
        <f>IF(Presenze!J34&gt;6 ,'Gol Fatti'!J34/Presenze!J34 , )</f>
        <v/>
      </c>
      <c r="K34" s="9" t="str">
        <f>IF(Presenze!K34&gt;6 ,'Gol Fatti'!K34/Presenze!K34 , )</f>
        <v/>
      </c>
      <c r="L34" s="9" t="str">
        <f>IF(Presenze!L34&gt;6 ,'Gol Fatti'!L34/Presenze!L34 , )</f>
        <v/>
      </c>
      <c r="M34" s="9" t="str">
        <f>IF(Presenze!M34&gt;6 ,'Gol Fatti'!M34/Presenze!M34 , )</f>
        <v/>
      </c>
      <c r="N34" s="9" t="str">
        <f>IF(Presenze!N34&gt;6 ,'Gol Fatti'!N34/Presenze!N34 , )</f>
        <v/>
      </c>
      <c r="O34" s="9" t="str">
        <f>IF(Presenze!O34&gt;6 ,'Gol Fatti'!O34/Presenze!O34 , )</f>
        <v/>
      </c>
      <c r="P34" s="9">
        <f>IF(Presenze!P34&gt;6 ,'Gol Fatti'!P34/Presenze!P34 , )</f>
        <v>1.083333333</v>
      </c>
      <c r="Q34" s="9">
        <f>IF(Presenze!Q34&gt;6 ,'Gol Fatti'!Q34/Presenze!Q34 , )</f>
        <v>0.8888888889</v>
      </c>
      <c r="R34" s="9" t="str">
        <f>IF(Presenze!R34&gt;6 ,'Gol Fatti'!R34/Presenze!R34 , )</f>
        <v/>
      </c>
      <c r="S34" s="9">
        <f>IF(Presenze!S34&gt;6 ,'Gol Fatti'!S34/Presenze!S34 , )</f>
        <v>1</v>
      </c>
      <c r="T34" s="9" t="str">
        <f>IF(Presenze!T34&gt;6 ,'Gol Fatti'!T34/Presenze!T34 , )</f>
        <v/>
      </c>
      <c r="U34" s="9" t="str">
        <f>IF(Presenze!U34&gt;6 ,'Gol Fatti'!U34/Presenze!U34 , )</f>
        <v/>
      </c>
      <c r="W34">
        <f t="shared" si="1"/>
        <v>1.083333333</v>
      </c>
      <c r="X34">
        <f t="shared" si="2"/>
        <v>0.8888888889</v>
      </c>
    </row>
  </sheetData>
  <mergeCells count="1">
    <mergeCell ref="A1:X1"/>
  </mergeCells>
  <printOptions gridLines="1" horizontalCentered="1"/>
  <pageMargins bottom="0.17474789335543586" footer="0.0" header="0.0" left="0.25" right="0.25" top="0.14435695538057744"/>
  <pageSetup paperSize="9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1" width="4.25"/>
    <col customWidth="1" min="24" max="24" width="17.38"/>
  </cols>
  <sheetData>
    <row r="1">
      <c r="A1" s="39" t="s">
        <v>154</v>
      </c>
    </row>
    <row r="2">
      <c r="A2" s="28"/>
      <c r="B2" s="29" t="s">
        <v>28</v>
      </c>
      <c r="C2" s="29" t="s">
        <v>21</v>
      </c>
      <c r="D2" s="29" t="s">
        <v>25</v>
      </c>
      <c r="E2" s="29" t="s">
        <v>48</v>
      </c>
      <c r="F2" s="29" t="s">
        <v>50</v>
      </c>
      <c r="G2" s="29" t="s">
        <v>53</v>
      </c>
      <c r="H2" s="29" t="s">
        <v>56</v>
      </c>
      <c r="I2" s="29" t="s">
        <v>58</v>
      </c>
      <c r="J2" s="29" t="s">
        <v>60</v>
      </c>
      <c r="K2" s="29" t="s">
        <v>62</v>
      </c>
      <c r="L2" s="29" t="s">
        <v>37</v>
      </c>
      <c r="M2" s="29" t="s">
        <v>64</v>
      </c>
      <c r="N2" s="29" t="s">
        <v>31</v>
      </c>
      <c r="O2" s="29" t="s">
        <v>68</v>
      </c>
      <c r="P2" s="29" t="s">
        <v>70</v>
      </c>
      <c r="Q2" s="29" t="s">
        <v>71</v>
      </c>
      <c r="R2" s="29" t="s">
        <v>73</v>
      </c>
      <c r="S2" s="29" t="s">
        <v>74</v>
      </c>
      <c r="T2" s="29" t="s">
        <v>75</v>
      </c>
      <c r="U2" s="29" t="s">
        <v>77</v>
      </c>
      <c r="V2" s="28"/>
      <c r="W2" s="40" t="s">
        <v>93</v>
      </c>
      <c r="X2" s="40" t="s">
        <v>100</v>
      </c>
    </row>
    <row r="3">
      <c r="A3" s="32"/>
      <c r="B3" s="37"/>
      <c r="C3" s="38"/>
      <c r="D3" s="37"/>
      <c r="E3" s="38"/>
      <c r="F3" s="37"/>
      <c r="G3" s="9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>
      <c r="A5" s="9" t="s">
        <v>102</v>
      </c>
      <c r="B5" s="9">
        <f>IF(Presenze!B5&gt;6 ,Punti!B5/Presenze!B5 , 0)</f>
        <v>1.909090909</v>
      </c>
      <c r="F5" s="9">
        <f>IF(Presenze!F5&gt;6 ,Punti!F5/Presenze!F5 , 0)</f>
        <v>1.4</v>
      </c>
      <c r="G5" s="9">
        <f>IF(Presenze!G5&gt;6 ,Punti!G5/Presenze!G5 , 0)</f>
        <v>1.133333333</v>
      </c>
      <c r="H5" s="9">
        <f>IF(Presenze!H5&gt;6 ,Punti!H5/Presenze!H5 , 0)</f>
        <v>1.842105263</v>
      </c>
      <c r="I5" s="9">
        <f>IF(Presenze!I5&gt;6 ,Punti!I5/Presenze!I5 , 0)</f>
        <v>1.3125</v>
      </c>
      <c r="J5" s="9">
        <f>IF(Presenze!J5&gt;6 ,Punti!J5/Presenze!J5 , 0)</f>
        <v>2.142857143</v>
      </c>
      <c r="K5" s="9">
        <f>IF(Presenze!K5&gt;6 ,Punti!K5/Presenze!K5 , 0)</f>
        <v>1.538461538</v>
      </c>
      <c r="L5" s="9">
        <f>IF(Presenze!L5&gt;6 ,Punti!L5/Presenze!L5 , 0)</f>
        <v>1.428571429</v>
      </c>
      <c r="M5" s="9">
        <f>IF(Presenze!M5&gt;6 ,Punti!M5/Presenze!M5 , 0)</f>
        <v>1.583333333</v>
      </c>
      <c r="N5" s="9">
        <f>IF(Presenze!N5&gt;6 ,Punti!N5/Presenze!N5 , 0)</f>
        <v>1.923076923</v>
      </c>
      <c r="O5" s="9">
        <f>IF(Presenze!O5&gt;6 ,Punti!O5/Presenze!O5 , 0)</f>
        <v>1.818181818</v>
      </c>
      <c r="R5" s="9">
        <f>IF(Presenze!R5&gt;6 ,Punti!R5/Presenze!R5 , 0)</f>
        <v>1.214285714</v>
      </c>
      <c r="S5" s="9">
        <f>IF(Presenze!S5&gt;6 ,Punti!S5/Presenze!S5 , 0)</f>
        <v>1.615384615</v>
      </c>
      <c r="T5" s="9">
        <f>IF(Presenze!T5&gt;6 ,Punti!T5/Presenze!T5 , 0)</f>
        <v>2</v>
      </c>
      <c r="U5" s="9">
        <f>IF(Presenze!U5&gt;6 ,Punti!U5/Presenze!U5 , 0)</f>
        <v>2</v>
      </c>
      <c r="W5">
        <f t="shared" ref="W5:W34" si="1">max(B5:U5)</f>
        <v>2.142857143</v>
      </c>
      <c r="X5">
        <f t="shared" ref="X5:X34" si="2">min(B5:U5)</f>
        <v>1.133333333</v>
      </c>
    </row>
    <row r="6">
      <c r="A6" s="9" t="s">
        <v>103</v>
      </c>
      <c r="B6" s="9">
        <f>IF(Presenze!B6&gt;6 ,Punti!B6/Presenze!B6 , 0)</f>
        <v>1.2</v>
      </c>
      <c r="C6" s="9">
        <f>IF(Presenze!C6&gt;6 ,Punti!C6/Presenze!C6 , 0)</f>
        <v>1.2</v>
      </c>
      <c r="D6" s="9">
        <f>IF(Presenze!D6&gt;6 ,Punti!D6/Presenze!D6 , 0)</f>
        <v>1.12</v>
      </c>
      <c r="E6" s="9">
        <f>IF(Presenze!E6&gt;6 ,Punti!E6/Presenze!E6 , 0)</f>
        <v>1.25</v>
      </c>
      <c r="F6" s="9">
        <f>IF(Presenze!F6&gt;6 ,Punti!F6/Presenze!F6 , 0)</f>
        <v>1.294117647</v>
      </c>
      <c r="G6" s="9">
        <f>IF(Presenze!G6&gt;6 ,Punti!G6/Presenze!G6 , 0)</f>
        <v>1.473684211</v>
      </c>
      <c r="H6" s="9">
        <f>IF(Presenze!H6&gt;6 ,Punti!H6/Presenze!H6 , 0)</f>
        <v>1.666666667</v>
      </c>
      <c r="I6" s="9">
        <f>IF(Presenze!I6&gt;6 ,Punti!I6/Presenze!I6 , 0)</f>
        <v>1.466666667</v>
      </c>
      <c r="J6" s="9">
        <f>IF(Presenze!J6&gt;6 ,Punti!J6/Presenze!J6 , 0)</f>
        <v>1.588235294</v>
      </c>
      <c r="K6" s="9">
        <f>IF(Presenze!K6&gt;6 ,Punti!K6/Presenze!K6 , 0)</f>
        <v>1.352941176</v>
      </c>
      <c r="L6" s="9">
        <f>IF(Presenze!L6&gt;6 ,Punti!L6/Presenze!L6 , 0)</f>
        <v>1.4</v>
      </c>
      <c r="M6" s="9">
        <f>IF(Presenze!M6&gt;6 ,Punti!M6/Presenze!M6 , 0)</f>
        <v>2.4</v>
      </c>
      <c r="N6" s="9">
        <f>IF(Presenze!N6&gt;6 ,Punti!N6/Presenze!N6 , 0)</f>
        <v>1.285714286</v>
      </c>
      <c r="O6" s="9">
        <f>IF(Presenze!O6&gt;6 ,Punti!O6/Presenze!O6 , 0)</f>
        <v>1.642857143</v>
      </c>
      <c r="P6" s="9">
        <f>IF(Presenze!P6&gt;6 ,Punti!P6/Presenze!P6 , 0)</f>
        <v>1.260869565</v>
      </c>
      <c r="Q6" s="9">
        <f>IF(Presenze!Q6&gt;6 ,Punti!Q6/Presenze!Q6 , 0)</f>
        <v>1.315789474</v>
      </c>
      <c r="R6" s="9">
        <f>IF(Presenze!R6&gt;6 ,Punti!R6/Presenze!R6 , 0)</f>
        <v>1.434782609</v>
      </c>
      <c r="S6" s="9">
        <f>IF(Presenze!S6&gt;6 ,Punti!S6/Presenze!S6 , 0)</f>
        <v>1.285714286</v>
      </c>
      <c r="T6" s="9">
        <f>IF(Presenze!T6&gt;6 ,Punti!T6/Presenze!T6 , 0)</f>
        <v>1.470588235</v>
      </c>
      <c r="W6">
        <f t="shared" si="1"/>
        <v>2.4</v>
      </c>
      <c r="X6">
        <f t="shared" si="2"/>
        <v>1.12</v>
      </c>
    </row>
    <row r="7">
      <c r="A7" s="9" t="s">
        <v>104</v>
      </c>
      <c r="B7" s="9">
        <f>IF(Presenze!B7&gt;6 ,Punti!B7/Presenze!B7 , 0)</f>
        <v>1</v>
      </c>
      <c r="C7" s="9">
        <f>IF(Presenze!C7&gt;6 ,Punti!C7/Presenze!C7 , 0)</f>
        <v>1.9</v>
      </c>
      <c r="E7" s="9">
        <f>IF(Presenze!E7&gt;6 ,Punti!E7/Presenze!E7 , 0)</f>
        <v>1.5</v>
      </c>
      <c r="G7" s="9">
        <f>IF(Presenze!G7&gt;6 ,Punti!G7/Presenze!G7 , 0)</f>
        <v>0.75</v>
      </c>
      <c r="I7" s="9">
        <f>IF(Presenze!I7&gt;6 ,Punti!I7/Presenze!I7 , 0)</f>
        <v>0.8333333333</v>
      </c>
      <c r="J7" s="9">
        <f>IF(Presenze!J7&gt;6 ,Punti!J7/Presenze!J7 , 0)</f>
        <v>1.583333333</v>
      </c>
      <c r="W7">
        <f t="shared" si="1"/>
        <v>1.9</v>
      </c>
      <c r="X7">
        <f t="shared" si="2"/>
        <v>0.75</v>
      </c>
    </row>
    <row r="8">
      <c r="A8" s="9" t="s">
        <v>105</v>
      </c>
      <c r="B8" s="9">
        <f>IF(Presenze!B8&gt;6 ,Punti!B8/Presenze!B8 , 0)</f>
        <v>1.32</v>
      </c>
      <c r="C8" s="9">
        <f>IF(Presenze!C8&gt;6 ,Punti!C8/Presenze!C8 , 0)</f>
        <v>1.368421053</v>
      </c>
      <c r="D8" s="9">
        <f>IF(Presenze!D8&gt;6 ,Punti!D8/Presenze!D8 , 0)</f>
        <v>1.291666667</v>
      </c>
      <c r="E8" s="9">
        <f>IF(Presenze!E8&gt;6 ,Punti!E8/Presenze!E8 , 0)</f>
        <v>1.157894737</v>
      </c>
      <c r="F8" s="9">
        <f>IF(Presenze!F8&gt;6 ,Punti!F8/Presenze!F8 , 0)</f>
        <v>1.555555556</v>
      </c>
      <c r="G8" s="9">
        <f>IF(Presenze!G8&gt;6 ,Punti!G8/Presenze!G8 , 0)</f>
        <v>2.0625</v>
      </c>
      <c r="H8" s="9">
        <f>IF(Presenze!H8&gt;6 ,Punti!H8/Presenze!H8 , 0)</f>
        <v>1.470588235</v>
      </c>
      <c r="I8" s="9">
        <f>IF(Presenze!I8&gt;6 ,Punti!I8/Presenze!I8 , 0)</f>
        <v>1.153846154</v>
      </c>
      <c r="R8" s="9">
        <f>IF(Presenze!R8&gt;6 ,Punti!R8/Presenze!R8 , 0)</f>
        <v>1.210526316</v>
      </c>
      <c r="S8" s="9">
        <f>IF(Presenze!S8&gt;6 ,Punti!S8/Presenze!S8 , 0)</f>
        <v>1.5</v>
      </c>
      <c r="T8" s="9">
        <f>IF(Presenze!T8&gt;6 ,Punti!T8/Presenze!T8 , 0)</f>
        <v>1.833333333</v>
      </c>
      <c r="U8" s="9">
        <f>IF(Presenze!U8&gt;6 ,Punti!U8/Presenze!U8 , 0)</f>
        <v>1.294117647</v>
      </c>
      <c r="W8">
        <f t="shared" si="1"/>
        <v>2.0625</v>
      </c>
      <c r="X8">
        <f t="shared" si="2"/>
        <v>1.153846154</v>
      </c>
    </row>
    <row r="9">
      <c r="A9" s="9" t="s">
        <v>106</v>
      </c>
      <c r="B9" s="9">
        <f>IF(Presenze!B9&gt;6 ,Punti!B9/Presenze!B9 , 0)</f>
        <v>1.5</v>
      </c>
      <c r="C9" s="9">
        <f>IF(Presenze!C9&gt;6 ,Punti!C9/Presenze!C9 , 0)</f>
        <v>0.875</v>
      </c>
      <c r="D9" s="9">
        <f>IF(Presenze!D9&gt;6 ,Punti!D9/Presenze!D9 , 0)</f>
        <v>1.545454545</v>
      </c>
      <c r="E9" s="9">
        <f>IF(Presenze!E9&gt;6 ,Punti!E9/Presenze!E9 , 0)</f>
        <v>1.588235294</v>
      </c>
      <c r="F9" s="9">
        <f>IF(Presenze!F9&gt;6 ,Punti!F9/Presenze!F9 , 0)</f>
        <v>1.88</v>
      </c>
      <c r="G9" s="9">
        <f>IF(Presenze!G9&gt;6 ,Punti!G9/Presenze!G9 , 0)</f>
        <v>1.5</v>
      </c>
      <c r="H9" s="9">
        <f>IF(Presenze!H9&gt;6 ,Punti!H9/Presenze!H9 , 0)</f>
        <v>0.85</v>
      </c>
      <c r="I9" s="9">
        <f>IF(Presenze!I9&gt;6 ,Punti!I9/Presenze!I9 , 0)</f>
        <v>1.941176471</v>
      </c>
      <c r="J9" s="9">
        <f>IF(Presenze!J9&gt;6 ,Punti!J9/Presenze!J9 , 0)</f>
        <v>1.24</v>
      </c>
      <c r="K9" s="9">
        <f>IF(Presenze!K9&gt;6 ,Punti!K9/Presenze!K9 , 0)</f>
        <v>1.65</v>
      </c>
      <c r="L9" s="9">
        <f>IF(Presenze!L9&gt;6 ,Punti!L9/Presenze!L9 , 0)</f>
        <v>2.285714286</v>
      </c>
      <c r="M9" s="9">
        <f>IF(Presenze!M9&gt;6 ,Punti!M9/Presenze!M9 , 0)</f>
        <v>1.578947368</v>
      </c>
      <c r="N9" s="9">
        <f>IF(Presenze!N9&gt;6 ,Punti!N9/Presenze!N9 , 0)</f>
        <v>1.653846154</v>
      </c>
      <c r="O9" s="9">
        <f>IF(Presenze!O9&gt;6 ,Punti!O9/Presenze!O9 , 0)</f>
        <v>0.6363636364</v>
      </c>
      <c r="P9" s="9">
        <f>IF(Presenze!P9&gt;6 ,Punti!P9/Presenze!P9 , 0)</f>
        <v>1</v>
      </c>
      <c r="Q9" s="9">
        <f>IF(Presenze!Q9&gt;6 ,Punti!Q9/Presenze!Q9 , 0)</f>
        <v>1.6875</v>
      </c>
      <c r="R9" s="9">
        <f>IF(Presenze!R9&gt;6 ,Punti!R9/Presenze!R9 , 0)</f>
        <v>1.409090909</v>
      </c>
      <c r="S9" s="9">
        <f>IF(Presenze!S9&gt;6 ,Punti!S9/Presenze!S9 , 0)</f>
        <v>1.352941176</v>
      </c>
      <c r="T9" s="9">
        <f>IF(Presenze!T9&gt;6 ,Punti!T9/Presenze!T9 , 0)</f>
        <v>0.9047619048</v>
      </c>
      <c r="U9" s="9">
        <f>IF(Presenze!U9&gt;6 ,Punti!U9/Presenze!U9 , 0)</f>
        <v>1</v>
      </c>
      <c r="W9">
        <f t="shared" si="1"/>
        <v>2.285714286</v>
      </c>
      <c r="X9">
        <f t="shared" si="2"/>
        <v>0.6363636364</v>
      </c>
    </row>
    <row r="10">
      <c r="A10" s="9" t="s">
        <v>107</v>
      </c>
      <c r="B10" s="9">
        <f>IF(Presenze!B10&gt;6 ,Punti!B10/Presenze!B10 , 0)</f>
        <v>1.090909091</v>
      </c>
      <c r="C10" s="9">
        <f>IF(Presenze!C10&gt;6 ,Punti!C10/Presenze!C10 , 0)</f>
        <v>1.533333333</v>
      </c>
      <c r="D10" s="9">
        <f>IF(Presenze!D10&gt;6 ,Punti!D10/Presenze!D10 , 0)</f>
        <v>1.263157895</v>
      </c>
      <c r="E10" s="9">
        <f>IF(Presenze!E10&gt;6 ,Punti!E10/Presenze!E10 , 0)</f>
        <v>1</v>
      </c>
      <c r="F10" s="9">
        <f>IF(Presenze!F10&gt;6 ,Punti!F10/Presenze!F10 , 0)</f>
        <v>0.5</v>
      </c>
      <c r="W10">
        <f t="shared" si="1"/>
        <v>1.533333333</v>
      </c>
      <c r="X10">
        <f t="shared" si="2"/>
        <v>0.5</v>
      </c>
    </row>
    <row r="11">
      <c r="A11" s="9" t="s">
        <v>108</v>
      </c>
      <c r="B11" s="9">
        <f>IF(Presenze!B11&gt;6 ,Punti!B11/Presenze!B11 , 0)</f>
        <v>1.772727273</v>
      </c>
      <c r="C11" s="9">
        <f>IF(Presenze!C11&gt;6 ,Punti!C11/Presenze!C11 , 0)</f>
        <v>1.3</v>
      </c>
      <c r="D11" s="9">
        <f>IF(Presenze!D11&gt;6 ,Punti!D11/Presenze!D11 , 0)</f>
        <v>0.8888888889</v>
      </c>
      <c r="E11" s="9">
        <f>IF(Presenze!E11&gt;6 ,Punti!E11/Presenze!E11 , 0)</f>
        <v>1.444444444</v>
      </c>
      <c r="F11" s="9">
        <f>IF(Presenze!F11&gt;6 ,Punti!F11/Presenze!F11 , 0)</f>
        <v>1.19047619</v>
      </c>
      <c r="G11" s="9">
        <f>IF(Presenze!G11&gt;6 ,Punti!G11/Presenze!G11 , 0)</f>
        <v>1.166666667</v>
      </c>
      <c r="H11" s="9">
        <f>IF(Presenze!H11&gt;6 ,Punti!H11/Presenze!H11 , 0)</f>
        <v>1.235294118</v>
      </c>
      <c r="I11" s="9">
        <f>IF(Presenze!I11&gt;6 ,Punti!I11/Presenze!I11 , 0)</f>
        <v>1.416666667</v>
      </c>
      <c r="J11" s="9">
        <f>IF(Presenze!J11&gt;6 ,Punti!J11/Presenze!J11 , 0)</f>
        <v>1.24</v>
      </c>
      <c r="K11" s="9">
        <f>IF(Presenze!K11&gt;6 ,Punti!K11/Presenze!K11 , 0)</f>
        <v>1.133333333</v>
      </c>
      <c r="L11" s="9">
        <f>IF(Presenze!L11&gt;6 ,Punti!L11/Presenze!L11 , 0)</f>
        <v>0.3</v>
      </c>
      <c r="N11" s="9">
        <f>IF(Presenze!N11&gt;6 ,Punti!N11/Presenze!N11 , 0)</f>
        <v>0.9473684211</v>
      </c>
      <c r="O11" s="9">
        <f>IF(Presenze!O11&gt;6 ,Punti!O11/Presenze!O11 , 0)</f>
        <v>1.272727273</v>
      </c>
      <c r="P11" s="9">
        <f>IF(Presenze!P11&gt;6 ,Punti!P11/Presenze!P11 , 0)</f>
        <v>1.1</v>
      </c>
      <c r="R11" s="9">
        <f>IF(Presenze!R11&gt;6 ,Punti!R11/Presenze!R11 , 0)</f>
        <v>1.1</v>
      </c>
      <c r="T11" s="9">
        <f>IF(Presenze!T11&gt;6 ,Punti!T11/Presenze!T11 , 0)</f>
        <v>0.6666666667</v>
      </c>
      <c r="W11">
        <f t="shared" si="1"/>
        <v>1.772727273</v>
      </c>
      <c r="X11">
        <f t="shared" si="2"/>
        <v>0.3</v>
      </c>
    </row>
    <row r="12">
      <c r="A12" s="9" t="s">
        <v>109</v>
      </c>
      <c r="B12" s="9">
        <f>IF(Presenze!B12&gt;6 ,Punti!B12/Presenze!B12 , 0)</f>
        <v>1.68</v>
      </c>
      <c r="C12" s="9">
        <f>IF(Presenze!C12&gt;6 ,Punti!C12/Presenze!C12 , 0)</f>
        <v>1.333333333</v>
      </c>
      <c r="D12" s="9">
        <f>IF(Presenze!D12&gt;6 ,Punti!D12/Presenze!D12 , 0)</f>
        <v>2</v>
      </c>
      <c r="E12" s="9">
        <f>IF(Presenze!E12&gt;6 ,Punti!E12/Presenze!E12 , 0)</f>
        <v>1.8</v>
      </c>
      <c r="F12" s="9">
        <f>IF(Presenze!F12&gt;6 ,Punti!F12/Presenze!F12 , 0)</f>
        <v>2.047619048</v>
      </c>
      <c r="G12" s="9">
        <f>IF(Presenze!G12&gt;6 ,Punti!G12/Presenze!G12 , 0)</f>
        <v>1.428571429</v>
      </c>
      <c r="H12" s="9">
        <f>IF(Presenze!H12&gt;6 ,Punti!H12/Presenze!H12 , 0)</f>
        <v>1.083333333</v>
      </c>
      <c r="I12" s="9">
        <f>IF(Presenze!I12&gt;6 ,Punti!I12/Presenze!I12 , 0)</f>
        <v>1.625</v>
      </c>
      <c r="J12" s="9">
        <f>IF(Presenze!J12&gt;6 ,Punti!J12/Presenze!J12 , 0)</f>
        <v>1.48</v>
      </c>
      <c r="K12" s="9">
        <f>IF(Presenze!K12&gt;6 ,Punti!K12/Presenze!K12 , 0)</f>
        <v>2</v>
      </c>
      <c r="L12" s="9">
        <f>IF(Presenze!L12&gt;6 ,Punti!L12/Presenze!L12 , 0)</f>
        <v>2</v>
      </c>
      <c r="O12" s="9">
        <f>IF(Presenze!O12&gt;6 ,Punti!O12/Presenze!O12 , 0)</f>
        <v>1.5</v>
      </c>
      <c r="P12" s="9">
        <f>IF(Presenze!P12&gt;6 ,Punti!P12/Presenze!P12 , 0)</f>
        <v>1.529411765</v>
      </c>
      <c r="T12" s="9">
        <f>IF(Presenze!T12&gt;6 ,Punti!T12/Presenze!T12 , 0)</f>
        <v>2</v>
      </c>
      <c r="U12" s="9">
        <f>IF(Presenze!U12&gt;6 ,Punti!U12/Presenze!U12 , 0)</f>
        <v>1.583333333</v>
      </c>
      <c r="W12">
        <f t="shared" si="1"/>
        <v>2.047619048</v>
      </c>
      <c r="X12">
        <f t="shared" si="2"/>
        <v>1.083333333</v>
      </c>
    </row>
    <row r="13">
      <c r="A13" s="9" t="s">
        <v>110</v>
      </c>
      <c r="B13" s="9">
        <f>IF(Presenze!B13&gt;6 ,Punti!B13/Presenze!B13 , 0)</f>
        <v>1.80952381</v>
      </c>
      <c r="C13" s="9">
        <f>IF(Presenze!C13&gt;6 ,Punti!C13/Presenze!C13 , 0)</f>
        <v>1.647058824</v>
      </c>
      <c r="D13" s="9">
        <f>IF(Presenze!D13&gt;6 ,Punti!D13/Presenze!D13 , 0)</f>
        <v>2.090909091</v>
      </c>
      <c r="E13" s="9">
        <f>IF(Presenze!E13&gt;6 ,Punti!E13/Presenze!E13 , 0)</f>
        <v>1.473684211</v>
      </c>
      <c r="F13" s="9">
        <f>IF(Presenze!F13&gt;6 ,Punti!F13/Presenze!F13 , 0)</f>
        <v>2.05</v>
      </c>
      <c r="G13" s="9">
        <f>IF(Presenze!G13&gt;6 ,Punti!G13/Presenze!G13 , 0)</f>
        <v>1.882352941</v>
      </c>
      <c r="H13" s="9">
        <f>IF(Presenze!H13&gt;6 ,Punti!H13/Presenze!H13 , 0)</f>
        <v>1.125</v>
      </c>
      <c r="J13" s="9">
        <f>IF(Presenze!J13&gt;6 ,Punti!J13/Presenze!J13 , 0)</f>
        <v>1.733333333</v>
      </c>
      <c r="K13" s="9">
        <f>IF(Presenze!K13&gt;6 ,Punti!K13/Presenze!K13 , 0)</f>
        <v>0.5</v>
      </c>
      <c r="W13">
        <f t="shared" si="1"/>
        <v>2.090909091</v>
      </c>
      <c r="X13">
        <f t="shared" si="2"/>
        <v>0.5</v>
      </c>
    </row>
    <row r="14">
      <c r="A14" s="9" t="s">
        <v>111</v>
      </c>
      <c r="B14" s="9">
        <f>IF(Presenze!B14&gt;6 ,Punti!B14/Presenze!B14 , 0)</f>
        <v>1.222222222</v>
      </c>
      <c r="C14" s="9">
        <f>IF(Presenze!C14&gt;6 ,Punti!C14/Presenze!C14 , 0)</f>
        <v>1.533333333</v>
      </c>
      <c r="D14" s="9">
        <f>IF(Presenze!D14&gt;6 ,Punti!D14/Presenze!D14 , 0)</f>
        <v>1.608695652</v>
      </c>
      <c r="E14" s="9">
        <f>IF(Presenze!E14&gt;6 ,Punti!E14/Presenze!E14 , 0)</f>
        <v>2</v>
      </c>
      <c r="W14">
        <f t="shared" si="1"/>
        <v>2</v>
      </c>
      <c r="X14">
        <f t="shared" si="2"/>
        <v>1.222222222</v>
      </c>
    </row>
    <row r="15">
      <c r="A15" s="9" t="s">
        <v>112</v>
      </c>
      <c r="B15" s="9">
        <f>IF(Presenze!B15&gt;6 ,Punti!B15/Presenze!B15 , 0)</f>
        <v>0.8571428571</v>
      </c>
      <c r="D15" s="9">
        <f>IF(Presenze!D15&gt;6 ,Punti!D15/Presenze!D15 , 0)</f>
        <v>1.666666667</v>
      </c>
      <c r="W15">
        <f t="shared" si="1"/>
        <v>1.666666667</v>
      </c>
      <c r="X15">
        <f t="shared" si="2"/>
        <v>0.8571428571</v>
      </c>
    </row>
    <row r="16">
      <c r="A16" s="9" t="s">
        <v>113</v>
      </c>
      <c r="B16" s="9">
        <f>IF(Presenze!B16&gt;6 ,Punti!B16/Presenze!B16 , 0)</f>
        <v>1.777777778</v>
      </c>
      <c r="C16" s="9">
        <f>IF(Presenze!C16&gt;6 ,Punti!C16/Presenze!C16 , 0)</f>
        <v>1.428571429</v>
      </c>
      <c r="D16" s="9">
        <f>IF(Presenze!D16&gt;6 ,Punti!D16/Presenze!D16 , 0)</f>
        <v>1.9375</v>
      </c>
      <c r="E16" s="9">
        <f>IF(Presenze!E16&gt;6 ,Punti!E16/Presenze!E16 , 0)</f>
        <v>1.222222222</v>
      </c>
      <c r="W16">
        <f t="shared" si="1"/>
        <v>1.9375</v>
      </c>
      <c r="X16">
        <f t="shared" si="2"/>
        <v>1.222222222</v>
      </c>
    </row>
    <row r="17">
      <c r="A17" s="9" t="s">
        <v>114</v>
      </c>
      <c r="B17" s="9">
        <f>IF(Presenze!B17&gt;6 ,Punti!B17/Presenze!B17 , 0)</f>
        <v>1.375</v>
      </c>
      <c r="C17" s="9">
        <f>IF(Presenze!C17&gt;6 ,Punti!C17/Presenze!C17 , 0)</f>
        <v>1.352941176</v>
      </c>
      <c r="D17" s="9">
        <f>IF(Presenze!D17&gt;6 ,Punti!D17/Presenze!D17 , 0)</f>
        <v>1.666666667</v>
      </c>
      <c r="E17" s="9">
        <f>IF(Presenze!E17&gt;6 ,Punti!E17/Presenze!E17 , 0)</f>
        <v>1.4375</v>
      </c>
      <c r="F17" s="9">
        <f>IF(Presenze!F17&gt;6 ,Punti!F17/Presenze!F17 , 0)</f>
        <v>0.3333333333</v>
      </c>
      <c r="W17">
        <f t="shared" si="1"/>
        <v>1.666666667</v>
      </c>
      <c r="X17">
        <f t="shared" si="2"/>
        <v>0.3333333333</v>
      </c>
    </row>
    <row r="18">
      <c r="A18" s="9" t="s">
        <v>115</v>
      </c>
      <c r="C18" s="9">
        <f>IF(Presenze!C18&gt;6 ,Punti!C18/Presenze!C18 , 0)</f>
        <v>2.727272727</v>
      </c>
      <c r="D18" s="9">
        <f>IF(Presenze!D18&gt;6 ,Punti!D18/Presenze!D18 , 0)</f>
        <v>0.9047619048</v>
      </c>
      <c r="E18" s="9">
        <f>IF(Presenze!E18&gt;6 ,Punti!E18/Presenze!E18 , 0)</f>
        <v>0.7368421053</v>
      </c>
      <c r="F18" s="9">
        <f>IF(Presenze!F18&gt;6 ,Punti!F18/Presenze!F18 , 0)</f>
        <v>1.458333333</v>
      </c>
      <c r="G18" s="9">
        <f>IF(Presenze!G18&gt;6 ,Punti!G18/Presenze!G18 , 0)</f>
        <v>1.636363636</v>
      </c>
      <c r="H18" s="9">
        <f>IF(Presenze!H18&gt;6 ,Punti!H18/Presenze!H18 , 0)</f>
        <v>1.583333333</v>
      </c>
      <c r="I18" s="9">
        <f>IF(Presenze!I18&gt;6 ,Punti!I18/Presenze!I18 , 0)</f>
        <v>1</v>
      </c>
      <c r="J18" s="9">
        <f>IF(Presenze!J18&gt;6 ,Punti!J18/Presenze!J18 , 0)</f>
        <v>1</v>
      </c>
      <c r="K18" s="9">
        <f>IF(Presenze!K18&gt;6 ,Punti!K18/Presenze!K18 , 0)</f>
        <v>1.578947368</v>
      </c>
      <c r="L18" s="9">
        <f>IF(Presenze!L18&gt;6 ,Punti!L18/Presenze!L18 , 0)</f>
        <v>1.5</v>
      </c>
      <c r="M18" s="9">
        <f>IF(Presenze!M18&gt;6 ,Punti!M18/Presenze!M18 , 0)</f>
        <v>1.058823529</v>
      </c>
      <c r="N18" s="9">
        <f>IF(Presenze!N18&gt;6 ,Punti!N18/Presenze!N18 , 0)</f>
        <v>1.3</v>
      </c>
      <c r="O18" s="9">
        <f>IF(Presenze!O18&gt;6 ,Punti!O18/Presenze!O18 , 0)</f>
        <v>2</v>
      </c>
      <c r="P18" s="9">
        <f>IF(Presenze!P18&gt;6 ,Punti!P18/Presenze!P18 , 0)</f>
        <v>1.2</v>
      </c>
      <c r="Q18" s="9">
        <f>IF(Presenze!Q18&gt;6 ,Punti!Q18/Presenze!Q18 , 0)</f>
        <v>1.538461538</v>
      </c>
      <c r="R18" s="9">
        <f>IF(Presenze!R18&gt;6 ,Punti!R18/Presenze!R18 , 0)</f>
        <v>1.304347826</v>
      </c>
      <c r="S18" s="9">
        <f>IF(Presenze!S18&gt;6 ,Punti!S18/Presenze!S18 , 0)</f>
        <v>1</v>
      </c>
      <c r="T18" s="9">
        <f>IF(Presenze!T18&gt;6 ,Punti!T18/Presenze!T18 , 0)</f>
        <v>1.263157895</v>
      </c>
      <c r="U18" s="9">
        <f>IF(Presenze!U18&gt;6 ,Punti!U18/Presenze!U18 , 0)</f>
        <v>1.777777778</v>
      </c>
      <c r="W18">
        <f t="shared" si="1"/>
        <v>2.727272727</v>
      </c>
      <c r="X18">
        <f t="shared" si="2"/>
        <v>0.7368421053</v>
      </c>
    </row>
    <row r="19">
      <c r="A19" s="9" t="s">
        <v>116</v>
      </c>
      <c r="K19" s="9">
        <f>IF(Presenze!K19&gt;6 ,Punti!K19/Presenze!K19 , 0)</f>
        <v>1.857142857</v>
      </c>
      <c r="W19">
        <f t="shared" si="1"/>
        <v>1.857142857</v>
      </c>
      <c r="X19">
        <f t="shared" si="2"/>
        <v>1.857142857</v>
      </c>
    </row>
    <row r="20">
      <c r="A20" s="9" t="s">
        <v>117</v>
      </c>
      <c r="G20" s="9">
        <f>IF(Presenze!G20&gt;6 ,Punti!G20/Presenze!G20 , 0)</f>
        <v>1.388888889</v>
      </c>
      <c r="H20" s="9">
        <f>IF(Presenze!H20&gt;6 ,Punti!H20/Presenze!H20 , 0)</f>
        <v>2.208333333</v>
      </c>
      <c r="I20" s="9">
        <f>IF(Presenze!I20&gt;6 ,Punti!I20/Presenze!I20 , 0)</f>
        <v>2.066666667</v>
      </c>
      <c r="J20" s="9">
        <f>IF(Presenze!J20&gt;6 ,Punti!J20/Presenze!J20 , 0)</f>
        <v>1.307692308</v>
      </c>
      <c r="K20" s="9">
        <f>IF(Presenze!K20&gt;6 ,Punti!K20/Presenze!K20 , 0)</f>
        <v>1.857142857</v>
      </c>
      <c r="L20" s="9">
        <f>IF(Presenze!L20&gt;6 ,Punti!L20/Presenze!L20 , 0)</f>
        <v>1.777777778</v>
      </c>
      <c r="M20" s="9">
        <f>IF(Presenze!M20&gt;6 ,Punti!M20/Presenze!M20 , 0)</f>
        <v>1.571428571</v>
      </c>
      <c r="N20" s="9">
        <f>IF(Presenze!N20&gt;6 ,Punti!N20/Presenze!N20 , 0)</f>
        <v>1.681818182</v>
      </c>
      <c r="O20" s="9">
        <f>IF(Presenze!O20&gt;6 ,Punti!O20/Presenze!O20 , 0)</f>
        <v>1.916666667</v>
      </c>
      <c r="P20" s="9">
        <f>IF(Presenze!P20&gt;6 ,Punti!P20/Presenze!P20 , 0)</f>
        <v>1.466666667</v>
      </c>
      <c r="R20" s="9">
        <f>IF(Presenze!R20&gt;6 ,Punti!R20/Presenze!R20 , 0)</f>
        <v>1.357142857</v>
      </c>
      <c r="S20" s="9">
        <f>IF(Presenze!S20&gt;6 ,Punti!S20/Presenze!S20 , 0)</f>
        <v>1.4375</v>
      </c>
      <c r="T20" s="9">
        <f>IF(Presenze!T20&gt;6 ,Punti!T20/Presenze!T20 , 0)</f>
        <v>1.6</v>
      </c>
      <c r="U20" s="9">
        <f>IF(Presenze!U20&gt;6 ,Punti!U20/Presenze!U20 , 0)</f>
        <v>1.454545455</v>
      </c>
      <c r="W20">
        <f t="shared" si="1"/>
        <v>2.208333333</v>
      </c>
      <c r="X20">
        <f t="shared" si="2"/>
        <v>1.307692308</v>
      </c>
    </row>
    <row r="21">
      <c r="A21" s="9" t="s">
        <v>118</v>
      </c>
      <c r="F21" s="9">
        <f>IF(Presenze!F21&gt;6 ,Punti!F21/Presenze!F21 , 0)</f>
        <v>0.7692307692</v>
      </c>
      <c r="G21" s="9">
        <f>IF(Presenze!G21&gt;6 ,Punti!G21/Presenze!G21 , 0)</f>
        <v>1.625</v>
      </c>
      <c r="M21" s="9">
        <f>IF(Presenze!M21&gt;6 ,Punti!M21/Presenze!M21 , 0)</f>
        <v>0.8571428571</v>
      </c>
      <c r="W21">
        <f t="shared" si="1"/>
        <v>1.625</v>
      </c>
      <c r="X21">
        <f t="shared" si="2"/>
        <v>0.7692307692</v>
      </c>
    </row>
    <row r="22">
      <c r="A22" s="9" t="s">
        <v>119</v>
      </c>
      <c r="J22" s="9">
        <f>IF(Presenze!J22&gt;6 ,Punti!J22/Presenze!J22 , 0)</f>
        <v>2.3</v>
      </c>
      <c r="K22" s="9">
        <f>IF(Presenze!K22&gt;6 ,Punti!K22/Presenze!K22 , 0)</f>
        <v>1.368421053</v>
      </c>
      <c r="L22" s="9">
        <f>IF(Presenze!L22&gt;6 ,Punti!L22/Presenze!L22 , 0)</f>
        <v>1.238095238</v>
      </c>
      <c r="M22" s="9">
        <f>IF(Presenze!M22&gt;6 ,Punti!M22/Presenze!M22 , 0)</f>
        <v>1.736842105</v>
      </c>
      <c r="N22" s="9">
        <f>IF(Presenze!N22&gt;6 ,Punti!N22/Presenze!N22 , 0)</f>
        <v>0.9310344828</v>
      </c>
      <c r="O22" s="9">
        <f>IF(Presenze!O22&gt;6 ,Punti!O22/Presenze!O22 , 0)</f>
        <v>1.076923077</v>
      </c>
      <c r="P22" s="9">
        <f>IF(Presenze!P22&gt;6 ,Punti!P22/Presenze!P22 , 0)</f>
        <v>1.954545455</v>
      </c>
      <c r="Q22" s="9">
        <f>IF(Presenze!Q22&gt;6 ,Punti!Q22/Presenze!Q22 , 0)</f>
        <v>1</v>
      </c>
      <c r="R22" s="9">
        <f>IF(Presenze!R22&gt;6 ,Punti!R22/Presenze!R22 , 0)</f>
        <v>1.68</v>
      </c>
      <c r="S22" s="9">
        <f>IF(Presenze!S22&gt;6 ,Punti!S22/Presenze!S22 , 0)</f>
        <v>1.65</v>
      </c>
      <c r="T22" s="9">
        <f>IF(Presenze!T22&gt;6 ,Punti!T22/Presenze!T22 , 0)</f>
        <v>1.16</v>
      </c>
      <c r="U22" s="9">
        <f>IF(Presenze!U22&gt;6 ,Punti!U22/Presenze!U22 , 0)</f>
        <v>1.181818182</v>
      </c>
      <c r="W22">
        <f t="shared" si="1"/>
        <v>2.3</v>
      </c>
      <c r="X22">
        <f t="shared" si="2"/>
        <v>0.9310344828</v>
      </c>
    </row>
    <row r="23">
      <c r="A23" s="9" t="s">
        <v>120</v>
      </c>
      <c r="F23" s="9">
        <f>IF(Presenze!F23&gt;6 ,Punti!F23/Presenze!F23 , 0)</f>
        <v>1.4</v>
      </c>
      <c r="G23" s="9">
        <f>IF(Presenze!G23&gt;6 ,Punti!G23/Presenze!G23 , 0)</f>
        <v>1.157894737</v>
      </c>
      <c r="H23" s="9">
        <f>IF(Presenze!H23&gt;6 ,Punti!H23/Presenze!H23 , 0)</f>
        <v>1.08</v>
      </c>
      <c r="I23" s="9">
        <f>IF(Presenze!I23&gt;6 ,Punti!I23/Presenze!I23 , 0)</f>
        <v>1.125</v>
      </c>
      <c r="J23" s="9">
        <f>IF(Presenze!J23&gt;6 ,Punti!J23/Presenze!J23 , 0)</f>
        <v>1.136363636</v>
      </c>
      <c r="K23" s="9">
        <f>IF(Presenze!K23&gt;6 ,Punti!K23/Presenze!K23 , 0)</f>
        <v>1.5</v>
      </c>
      <c r="L23" s="9">
        <f>IF(Presenze!L23&gt;6 ,Punti!L23/Presenze!L23 , 0)</f>
        <v>1.047619048</v>
      </c>
      <c r="M23" s="9">
        <f>IF(Presenze!M23&gt;6 ,Punti!M23/Presenze!M23 , 0)</f>
        <v>1.090909091</v>
      </c>
      <c r="N23" s="9">
        <f>IF(Presenze!N23&gt;6 ,Punti!N23/Presenze!N23 , 0)</f>
        <v>1.36</v>
      </c>
      <c r="O23" s="9">
        <f>IF(Presenze!O23&gt;6 ,Punti!O23/Presenze!O23 , 0)</f>
        <v>1.933333333</v>
      </c>
      <c r="P23" s="9">
        <f>IF(Presenze!P23&gt;6 ,Punti!P23/Presenze!P23 , 0)</f>
        <v>1.391304348</v>
      </c>
      <c r="Q23" s="9">
        <f>IF(Presenze!Q23&gt;6 ,Punti!Q23/Presenze!Q23 , 0)</f>
        <v>1.466666667</v>
      </c>
      <c r="R23" s="9">
        <f>IF(Presenze!R23&gt;6 ,Punti!R23/Presenze!R23 , 0)</f>
        <v>1.25</v>
      </c>
      <c r="S23" s="9">
        <f>IF(Presenze!S23&gt;6 ,Punti!S23/Presenze!S23 , 0)</f>
        <v>1.117647059</v>
      </c>
      <c r="T23" s="9">
        <f>IF(Presenze!T23&gt;6 ,Punti!T23/Presenze!T23 , 0)</f>
        <v>1.428571429</v>
      </c>
      <c r="U23" s="9">
        <f>IF(Presenze!U23&gt;6 ,Punti!U23/Presenze!U23 , 0)</f>
        <v>1.294117647</v>
      </c>
      <c r="W23">
        <f t="shared" si="1"/>
        <v>1.933333333</v>
      </c>
      <c r="X23">
        <f t="shared" si="2"/>
        <v>1.047619048</v>
      </c>
    </row>
    <row r="24">
      <c r="A24" s="9" t="s">
        <v>121</v>
      </c>
      <c r="F24" s="9">
        <f>IF(Presenze!F24&gt;6 ,Punti!F24/Presenze!F24 , 0)</f>
        <v>1.842105263</v>
      </c>
      <c r="G24" s="9">
        <f>IF(Presenze!G24&gt;6 ,Punti!G24/Presenze!G24 , 0)</f>
        <v>1.166666667</v>
      </c>
      <c r="W24">
        <f t="shared" si="1"/>
        <v>1.842105263</v>
      </c>
      <c r="X24">
        <f t="shared" si="2"/>
        <v>1.166666667</v>
      </c>
    </row>
    <row r="25">
      <c r="A25" s="9" t="s">
        <v>122</v>
      </c>
      <c r="F25" s="9">
        <f>IF(Presenze!F25&gt;6 ,Punti!F25/Presenze!F25 , 0)</f>
        <v>0.8571428571</v>
      </c>
      <c r="H25" s="9">
        <f>IF(Presenze!H25&gt;6 ,Punti!H25/Presenze!H25 , 0)</f>
        <v>1.4375</v>
      </c>
      <c r="I25" s="9">
        <f>IF(Presenze!I25&gt;6 ,Punti!I25/Presenze!I25 , 0)</f>
        <v>1.555555556</v>
      </c>
      <c r="J25" s="9">
        <f>IF(Presenze!J25&gt;6 ,Punti!J25/Presenze!J25 , 0)</f>
        <v>1.363636364</v>
      </c>
      <c r="W25">
        <f t="shared" si="1"/>
        <v>1.555555556</v>
      </c>
      <c r="X25">
        <f t="shared" si="2"/>
        <v>0.8571428571</v>
      </c>
    </row>
    <row r="26">
      <c r="A26" s="9" t="s">
        <v>153</v>
      </c>
      <c r="I26" s="9">
        <f>IF(Presenze!I26&gt;6 ,Punti!I26/Presenze!I26 , 0)</f>
        <v>1.882352941</v>
      </c>
      <c r="J26" s="9">
        <f>IF(Presenze!J26&gt;6 ,Punti!J26/Presenze!J26 , 0)</f>
        <v>1.75</v>
      </c>
      <c r="W26">
        <f t="shared" si="1"/>
        <v>1.882352941</v>
      </c>
      <c r="X26">
        <f t="shared" si="2"/>
        <v>1.75</v>
      </c>
    </row>
    <row r="27">
      <c r="A27" s="9" t="s">
        <v>124</v>
      </c>
      <c r="H27" s="9">
        <f>IF(Presenze!H27&gt;6 ,Punti!H27/Presenze!H27 , 0)</f>
        <v>1.3</v>
      </c>
      <c r="J27" s="9">
        <f>IF(Presenze!J27&gt;6 ,Punti!J27/Presenze!J27 , 0)</f>
        <v>1.583333333</v>
      </c>
      <c r="K27" s="9">
        <f>IF(Presenze!K27&gt;6 ,Punti!K27/Presenze!K27 , 0)</f>
        <v>1</v>
      </c>
      <c r="L27" s="9">
        <f>IF(Presenze!L27&gt;6 ,Punti!L27/Presenze!L27 , 0)</f>
        <v>2.1</v>
      </c>
      <c r="M27" s="9">
        <f>IF(Presenze!M27&gt;6 ,Punti!M27/Presenze!M27 , 0)</f>
        <v>1.272727273</v>
      </c>
      <c r="N27" s="9">
        <f>IF(Presenze!N27&gt;6 ,Punti!N27/Presenze!N27 , 0)</f>
        <v>0.7777777778</v>
      </c>
      <c r="W27">
        <f t="shared" si="1"/>
        <v>2.1</v>
      </c>
      <c r="X27">
        <f t="shared" si="2"/>
        <v>0.7777777778</v>
      </c>
    </row>
    <row r="28">
      <c r="A28" s="9" t="s">
        <v>63</v>
      </c>
      <c r="K28" s="9">
        <f>IF(Presenze!K28&gt;6 ,Punti!K28/Presenze!K28 , 0)</f>
        <v>1.214285714</v>
      </c>
      <c r="L28" s="9">
        <f>IF(Presenze!L28&gt;6 ,Punti!L28/Presenze!L28 , 0)</f>
        <v>2.095238095</v>
      </c>
      <c r="M28" s="9">
        <f>IF(Presenze!M28&gt;6 ,Punti!M28/Presenze!M28 , 0)</f>
        <v>1.166666667</v>
      </c>
      <c r="N28" s="9">
        <f>IF(Presenze!N28&gt;6 ,Punti!N28/Presenze!N28 , 0)</f>
        <v>1.578947368</v>
      </c>
      <c r="P28" s="9">
        <f>IF(Presenze!P28&gt;6 ,Punti!P28/Presenze!P28 , 0)</f>
        <v>1.125</v>
      </c>
      <c r="Q28" s="9">
        <f>IF(Presenze!Q28&gt;6 ,Punti!Q28/Presenze!Q28 , 0)</f>
        <v>1.5</v>
      </c>
      <c r="R28" s="9">
        <f>IF(Presenze!R28&gt;6 ,Punti!R28/Presenze!R28 , 0)</f>
        <v>1.294117647</v>
      </c>
      <c r="S28" s="9">
        <f>IF(Presenze!S28&gt;6 ,Punti!S28/Presenze!S28 , 0)</f>
        <v>1.6875</v>
      </c>
      <c r="T28" s="9">
        <f>IF(Presenze!T28&gt;6 ,Punti!T28/Presenze!T28 , 0)</f>
        <v>1.625</v>
      </c>
      <c r="U28" s="9">
        <f>IF(Presenze!U28&gt;6 ,Punti!U28/Presenze!U28 , 0)</f>
        <v>2.111111111</v>
      </c>
      <c r="W28">
        <f t="shared" si="1"/>
        <v>2.111111111</v>
      </c>
      <c r="X28">
        <f t="shared" si="2"/>
        <v>1.125</v>
      </c>
    </row>
    <row r="29">
      <c r="A29" s="9" t="s">
        <v>125</v>
      </c>
      <c r="U29" s="9">
        <f>IF(Presenze!U29&gt;6 ,Punti!U29/Presenze!U29 , 0)</f>
        <v>1</v>
      </c>
      <c r="W29">
        <f t="shared" si="1"/>
        <v>1</v>
      </c>
      <c r="X29">
        <f t="shared" si="2"/>
        <v>1</v>
      </c>
    </row>
    <row r="30">
      <c r="A30" s="9" t="s">
        <v>126</v>
      </c>
      <c r="L30" s="9">
        <f>IF(Presenze!L30&gt;6 ,Punti!L30/Presenze!L30 , 0)</f>
        <v>1.642857143</v>
      </c>
      <c r="M30" s="9">
        <f>IF(Presenze!M30&gt;6 ,Punti!M30/Presenze!M30 , 0)</f>
        <v>1.25</v>
      </c>
      <c r="N30" s="9">
        <f>IF(Presenze!N30&gt;6 ,Punti!N30/Presenze!N30 , 0)</f>
        <v>1.176470588</v>
      </c>
      <c r="P30" s="9">
        <f>IF(Presenze!P30&gt;6 ,Punti!P30/Presenze!P30 , 0)</f>
        <v>1.615384615</v>
      </c>
      <c r="Q30" s="9">
        <f>IF(Presenze!Q30&gt;6 ,Punti!Q30/Presenze!Q30 , 0)</f>
        <v>1.615384615</v>
      </c>
      <c r="R30" s="9">
        <f>IF(Presenze!R30&gt;6 ,Punti!R30/Presenze!R30 , 0)</f>
        <v>1.526315789</v>
      </c>
      <c r="T30" s="9">
        <f>IF(Presenze!T30&gt;6 ,Punti!T30/Presenze!T30 , 0)</f>
        <v>1.416666667</v>
      </c>
      <c r="W30">
        <f t="shared" si="1"/>
        <v>1.642857143</v>
      </c>
      <c r="X30">
        <f t="shared" si="2"/>
        <v>1.176470588</v>
      </c>
    </row>
    <row r="31">
      <c r="A31" s="9" t="s">
        <v>127</v>
      </c>
      <c r="M31" s="9">
        <f>IF(Presenze!M31&gt;6 ,Punti!M31/Presenze!M31 , 0)</f>
        <v>1.625</v>
      </c>
      <c r="N31" s="9">
        <f>IF(Presenze!N31&gt;6 ,Punti!N31/Presenze!N31 , 0)</f>
        <v>1.416666667</v>
      </c>
      <c r="U31" s="9">
        <f>IF(Presenze!U31&gt;6 ,Punti!U31/Presenze!U31 , 0)</f>
        <v>1.125</v>
      </c>
      <c r="W31">
        <f t="shared" si="1"/>
        <v>1.625</v>
      </c>
      <c r="X31">
        <f t="shared" si="2"/>
        <v>1.125</v>
      </c>
    </row>
    <row r="32">
      <c r="A32" s="9" t="s">
        <v>128</v>
      </c>
      <c r="L32" s="9">
        <f>IF(Presenze!L32&gt;6 ,Punti!L32/Presenze!L32 , 0)</f>
        <v>0.75</v>
      </c>
      <c r="M32" s="9">
        <f>IF(Presenze!M32&gt;6 ,Punti!M32/Presenze!M32 , 0)</f>
        <v>1.571428571</v>
      </c>
      <c r="N32" s="9">
        <f>IF(Presenze!N32&gt;6 ,Punti!N32/Presenze!N32 , 0)</f>
        <v>1.785714286</v>
      </c>
      <c r="O32" s="9">
        <f>IF(Presenze!O32&gt;6 ,Punti!O32/Presenze!O32 , 0)</f>
        <v>0.8461538462</v>
      </c>
      <c r="P32" s="9">
        <f>IF(Presenze!P32&gt;6 ,Punti!P32/Presenze!P32 , 0)</f>
        <v>1.333333333</v>
      </c>
      <c r="Q32" s="9">
        <f>IF(Presenze!Q32&gt;6 ,Punti!Q32/Presenze!Q32 , 0)</f>
        <v>1.647058824</v>
      </c>
      <c r="R32" s="9">
        <f>IF(Presenze!R32&gt;6 ,Punti!R32/Presenze!R32 , 0)</f>
        <v>1.583333333</v>
      </c>
      <c r="S32" s="9">
        <f>IF(Presenze!S32&gt;6 ,Punti!S32/Presenze!S32 , 0)</f>
        <v>1.666666667</v>
      </c>
      <c r="T32" s="9">
        <f>IF(Presenze!T32&gt;6 ,Punti!T32/Presenze!T32 , 0)</f>
        <v>0.9583333333</v>
      </c>
      <c r="U32" s="9">
        <f>IF(Presenze!U32&gt;6 ,Punti!U32/Presenze!U32 , 0)</f>
        <v>1.523809524</v>
      </c>
      <c r="W32">
        <f t="shared" si="1"/>
        <v>1.785714286</v>
      </c>
      <c r="X32">
        <f t="shared" si="2"/>
        <v>0.75</v>
      </c>
    </row>
    <row r="33">
      <c r="A33" s="9" t="s">
        <v>129</v>
      </c>
      <c r="L33" s="9">
        <f>IF(Presenze!L33&gt;6 ,Punti!L33/Presenze!L33 , 0)</f>
        <v>0.375</v>
      </c>
      <c r="M33" s="9">
        <f>IF(Presenze!M33&gt;6 ,Punti!M33/Presenze!M33 , 0)</f>
        <v>1.666666667</v>
      </c>
      <c r="O33" s="9">
        <f>IF(Presenze!O33&gt;6 ,Punti!O33/Presenze!O33 , 0)</f>
        <v>1.2</v>
      </c>
      <c r="P33" s="9">
        <f>IF(Presenze!P33&gt;6 ,Punti!P33/Presenze!P33 , 0)</f>
        <v>2</v>
      </c>
      <c r="Q33" s="9">
        <f>IF(Presenze!Q33&gt;6 ,Punti!Q33/Presenze!Q33 , 0)</f>
        <v>0.7647058824</v>
      </c>
      <c r="R33" s="9">
        <f>IF(Presenze!R33&gt;6 ,Punti!R33/Presenze!R33 , 0)</f>
        <v>1.722222222</v>
      </c>
      <c r="S33" s="9">
        <f>IF(Presenze!S33&gt;6 ,Punti!S33/Presenze!S33 , 0)</f>
        <v>1.153846154</v>
      </c>
      <c r="T33" s="9">
        <f>IF(Presenze!T33&gt;6 ,Punti!T33/Presenze!T33 , 0)</f>
        <v>2</v>
      </c>
      <c r="U33" s="9">
        <f>IF(Presenze!U33&gt;6 ,Punti!U33/Presenze!U33 , 0)</f>
        <v>1.307692308</v>
      </c>
      <c r="W33">
        <f t="shared" si="1"/>
        <v>2</v>
      </c>
      <c r="X33">
        <f t="shared" si="2"/>
        <v>0.375</v>
      </c>
    </row>
    <row r="34">
      <c r="A34" s="9" t="s">
        <v>130</v>
      </c>
      <c r="P34" s="9">
        <f>IF(Presenze!P34&gt;6 ,Punti!P34/Presenze!P34 , 0)</f>
        <v>1.333333333</v>
      </c>
      <c r="Q34" s="9">
        <f>IF(Presenze!Q34&gt;6 ,Punti!Q34/Presenze!Q34 , 0)</f>
        <v>0.6666666667</v>
      </c>
      <c r="S34" s="9">
        <f>IF(Presenze!S34&gt;6 ,Punti!S34/Presenze!S34 , 0)</f>
        <v>1.888888889</v>
      </c>
      <c r="W34">
        <f t="shared" si="1"/>
        <v>1.888888889</v>
      </c>
      <c r="X34">
        <f t="shared" si="2"/>
        <v>0.6666666667</v>
      </c>
    </row>
  </sheetData>
  <mergeCells count="1">
    <mergeCell ref="A1:X1"/>
  </mergeCells>
  <printOptions gridLines="1" horizontalCentered="1"/>
  <pageMargins bottom="0.17474789335543586" footer="0.0" header="0.0" left="0.25" right="0.25" top="0.14435695538057744"/>
  <pageSetup paperSize="9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4" width="2.63"/>
    <col customWidth="1" min="5" max="11" width="2.75"/>
    <col customWidth="1" min="12" max="12" width="3.75"/>
    <col customWidth="1" min="13" max="13" width="3.63"/>
    <col customWidth="1" min="14" max="21" width="3.75"/>
    <col customWidth="1" min="22" max="27" width="12.63"/>
    <col customWidth="1" min="28" max="32" width="38.38"/>
    <col customWidth="1" min="33" max="34" width="12.63"/>
  </cols>
  <sheetData>
    <row r="3">
      <c r="A3" s="41"/>
      <c r="B3" s="42">
        <v>1.0</v>
      </c>
      <c r="C3" s="41">
        <f t="shared" ref="C3:U3" si="1">B3+1</f>
        <v>2</v>
      </c>
      <c r="D3" s="41">
        <f t="shared" si="1"/>
        <v>3</v>
      </c>
      <c r="E3" s="41">
        <f t="shared" si="1"/>
        <v>4</v>
      </c>
      <c r="F3" s="41">
        <f t="shared" si="1"/>
        <v>5</v>
      </c>
      <c r="G3" s="41">
        <f t="shared" si="1"/>
        <v>6</v>
      </c>
      <c r="H3" s="41">
        <f t="shared" si="1"/>
        <v>7</v>
      </c>
      <c r="I3" s="41">
        <f t="shared" si="1"/>
        <v>8</v>
      </c>
      <c r="J3" s="41">
        <f t="shared" si="1"/>
        <v>9</v>
      </c>
      <c r="K3" s="41">
        <f t="shared" si="1"/>
        <v>10</v>
      </c>
      <c r="L3" s="41">
        <f t="shared" si="1"/>
        <v>11</v>
      </c>
      <c r="M3" s="41">
        <f t="shared" si="1"/>
        <v>12</v>
      </c>
      <c r="N3" s="41">
        <f t="shared" si="1"/>
        <v>13</v>
      </c>
      <c r="O3" s="41">
        <f t="shared" si="1"/>
        <v>14</v>
      </c>
      <c r="P3" s="41">
        <f t="shared" si="1"/>
        <v>15</v>
      </c>
      <c r="Q3" s="41">
        <f t="shared" si="1"/>
        <v>16</v>
      </c>
      <c r="R3" s="41">
        <f t="shared" si="1"/>
        <v>17</v>
      </c>
      <c r="S3" s="41">
        <f t="shared" si="1"/>
        <v>18</v>
      </c>
      <c r="T3" s="41">
        <f t="shared" si="1"/>
        <v>19</v>
      </c>
      <c r="U3" s="41">
        <f t="shared" si="1"/>
        <v>20</v>
      </c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>
      <c r="A4" t="str">
        <f>Presenze!A3:A33</f>
        <v>NUMERO DI GIORNATE</v>
      </c>
      <c r="B4">
        <f>Presenze!B5</f>
        <v>11</v>
      </c>
      <c r="C4">
        <f>B4+Presenze!C5</f>
        <v>11</v>
      </c>
      <c r="D4">
        <f>C4+Presenze!D5</f>
        <v>11</v>
      </c>
      <c r="E4">
        <f>D4+Presenze!E5</f>
        <v>13</v>
      </c>
      <c r="F4">
        <f>E4+Presenze!F5</f>
        <v>23</v>
      </c>
      <c r="G4">
        <f>F4+Presenze!G5</f>
        <v>38</v>
      </c>
      <c r="H4">
        <f>G4+Presenze!H5</f>
        <v>57</v>
      </c>
      <c r="I4">
        <f>H4+Presenze!I5</f>
        <v>73</v>
      </c>
      <c r="J4">
        <f>I4+Presenze!J5</f>
        <v>87</v>
      </c>
      <c r="K4">
        <f>J4+Presenze!K5</f>
        <v>100</v>
      </c>
      <c r="L4">
        <f>K4+Presenze!L5</f>
        <v>107</v>
      </c>
      <c r="M4">
        <f>L4+Presenze!M5</f>
        <v>119</v>
      </c>
      <c r="N4">
        <f>M4+Presenze!N5</f>
        <v>132</v>
      </c>
      <c r="O4">
        <f>N4+Presenze!O5</f>
        <v>143</v>
      </c>
      <c r="P4">
        <f>O4+Presenze!P5</f>
        <v>147</v>
      </c>
      <c r="Q4">
        <f>P4+Presenze!Q5</f>
        <v>148</v>
      </c>
      <c r="R4">
        <f>Q4+Presenze!R5</f>
        <v>162</v>
      </c>
      <c r="S4">
        <f>R4+Presenze!S5</f>
        <v>175</v>
      </c>
      <c r="T4">
        <f>S4+Presenze!T5</f>
        <v>188</v>
      </c>
      <c r="U4">
        <f>T4+Presenze!U5</f>
        <v>197</v>
      </c>
    </row>
    <row r="5">
      <c r="A5" t="str">
        <f>Presenze!A4:A34</f>
        <v>Bachi Giacomo</v>
      </c>
      <c r="B5">
        <f>Presenze!B6</f>
        <v>10</v>
      </c>
      <c r="C5">
        <f>B5+Presenze!C6</f>
        <v>20</v>
      </c>
      <c r="D5">
        <f>C5+Presenze!D6</f>
        <v>45</v>
      </c>
      <c r="E5">
        <f>D5+Presenze!E6</f>
        <v>61</v>
      </c>
      <c r="F5">
        <f>E5+Presenze!F6</f>
        <v>78</v>
      </c>
      <c r="G5">
        <f>F5+Presenze!G6</f>
        <v>97</v>
      </c>
      <c r="H5">
        <f>G5+Presenze!H6</f>
        <v>112</v>
      </c>
      <c r="I5">
        <f>H5+Presenze!I6</f>
        <v>127</v>
      </c>
      <c r="J5">
        <f>I5+Presenze!J6</f>
        <v>144</v>
      </c>
      <c r="K5">
        <f>J5+Presenze!K6</f>
        <v>161</v>
      </c>
      <c r="L5">
        <f>K5+Presenze!L6</f>
        <v>176</v>
      </c>
      <c r="M5">
        <f>L5+Presenze!M6</f>
        <v>186</v>
      </c>
      <c r="N5">
        <f>M5+Presenze!N6</f>
        <v>207</v>
      </c>
      <c r="O5">
        <f>N5+Presenze!O6</f>
        <v>221</v>
      </c>
      <c r="P5">
        <f>O5+Presenze!P6</f>
        <v>244</v>
      </c>
      <c r="Q5">
        <f>P5+Presenze!Q6</f>
        <v>263</v>
      </c>
      <c r="R5">
        <f>Q5+Presenze!R6</f>
        <v>286</v>
      </c>
      <c r="S5">
        <f>R5+Presenze!S6</f>
        <v>307</v>
      </c>
      <c r="T5">
        <f>S5+Presenze!T6</f>
        <v>324</v>
      </c>
      <c r="U5">
        <f>T5+Presenze!U6</f>
        <v>327</v>
      </c>
    </row>
    <row r="6">
      <c r="A6" t="str">
        <f>Presenze!A5:A35</f>
        <v>Caneschi Simone</v>
      </c>
      <c r="B6">
        <f>Presenze!B7</f>
        <v>15</v>
      </c>
      <c r="C6">
        <f>B6+Presenze!C7</f>
        <v>25</v>
      </c>
      <c r="D6">
        <f>C6+Presenze!D7</f>
        <v>25</v>
      </c>
      <c r="E6">
        <f>D6+Presenze!E7</f>
        <v>39</v>
      </c>
      <c r="F6">
        <f>E6+Presenze!F7</f>
        <v>41</v>
      </c>
      <c r="G6">
        <f>F6+Presenze!G7</f>
        <v>49</v>
      </c>
      <c r="H6">
        <f>G6+Presenze!H7</f>
        <v>51</v>
      </c>
      <c r="I6">
        <f>H6+Presenze!I7</f>
        <v>63</v>
      </c>
      <c r="J6">
        <f>I6+Presenze!J7</f>
        <v>75</v>
      </c>
      <c r="K6">
        <f>J6+Presenze!K7</f>
        <v>78</v>
      </c>
      <c r="L6">
        <f>K6+Presenze!L7</f>
        <v>79</v>
      </c>
      <c r="M6">
        <f>L6+Presenze!M7</f>
        <v>80</v>
      </c>
      <c r="N6">
        <f>M6+Presenze!N7</f>
        <v>81</v>
      </c>
      <c r="O6">
        <f>N6+Presenze!O7</f>
        <v>82</v>
      </c>
      <c r="P6">
        <f>O6+Presenze!P7</f>
        <v>82</v>
      </c>
      <c r="Q6">
        <f>P6+Presenze!Q7</f>
        <v>84</v>
      </c>
      <c r="R6">
        <f>Q6+Presenze!R7</f>
        <v>84</v>
      </c>
      <c r="S6">
        <f>R6+Presenze!S7</f>
        <v>85</v>
      </c>
      <c r="T6">
        <f>S6+Presenze!T7</f>
        <v>85</v>
      </c>
      <c r="U6">
        <f>T6+Presenze!U7</f>
        <v>89</v>
      </c>
    </row>
    <row r="7">
      <c r="A7" t="str">
        <f>Presenze!A6:A36</f>
        <v>Ceccarelli Marco</v>
      </c>
      <c r="B7">
        <f>Presenze!B8</f>
        <v>25</v>
      </c>
      <c r="C7">
        <f>B7+Presenze!C8</f>
        <v>44</v>
      </c>
      <c r="D7">
        <f>C7+Presenze!D8</f>
        <v>68</v>
      </c>
      <c r="E7">
        <f>D7+Presenze!E8</f>
        <v>87</v>
      </c>
      <c r="F7">
        <f>E7+Presenze!F8</f>
        <v>105</v>
      </c>
      <c r="G7">
        <f>F7+Presenze!G8</f>
        <v>121</v>
      </c>
      <c r="H7">
        <f>G7+Presenze!H8</f>
        <v>138</v>
      </c>
      <c r="I7">
        <f>H7+Presenze!I8</f>
        <v>151</v>
      </c>
      <c r="J7">
        <f>I7+Presenze!J8</f>
        <v>155</v>
      </c>
      <c r="K7">
        <f>J7+Presenze!K8</f>
        <v>156</v>
      </c>
      <c r="L7">
        <f>K7+Presenze!L8</f>
        <v>158</v>
      </c>
      <c r="M7">
        <f>L7+Presenze!M8</f>
        <v>158</v>
      </c>
      <c r="N7">
        <f>M7+Presenze!N8</f>
        <v>158</v>
      </c>
      <c r="O7">
        <f>N7+Presenze!O8</f>
        <v>158</v>
      </c>
      <c r="P7">
        <f>O7+Presenze!P8</f>
        <v>161</v>
      </c>
      <c r="Q7">
        <f>P7+Presenze!Q8</f>
        <v>161</v>
      </c>
      <c r="R7">
        <f>Q7+Presenze!R8</f>
        <v>180</v>
      </c>
      <c r="S7">
        <f>R7+Presenze!S8</f>
        <v>196</v>
      </c>
      <c r="T7">
        <f>S7+Presenze!T8</f>
        <v>208</v>
      </c>
      <c r="U7">
        <f>T7+Presenze!U8</f>
        <v>225</v>
      </c>
    </row>
    <row r="8">
      <c r="A8" t="str">
        <f>Presenze!A7:A37</f>
        <v>Crisciani Simone</v>
      </c>
      <c r="B8">
        <f>Presenze!B9</f>
        <v>22</v>
      </c>
      <c r="C8">
        <f>B8+Presenze!C9</f>
        <v>38</v>
      </c>
      <c r="D8">
        <f>C8+Presenze!D9</f>
        <v>60</v>
      </c>
      <c r="E8">
        <f>D8+Presenze!E9</f>
        <v>77</v>
      </c>
      <c r="F8">
        <f>E8+Presenze!F9</f>
        <v>102</v>
      </c>
      <c r="G8">
        <f>F8+Presenze!G9</f>
        <v>120</v>
      </c>
      <c r="H8">
        <f>G8+Presenze!H9</f>
        <v>140</v>
      </c>
      <c r="I8">
        <f>H8+Presenze!I9</f>
        <v>157</v>
      </c>
      <c r="J8">
        <f>I8+Presenze!J9</f>
        <v>182</v>
      </c>
      <c r="K8">
        <f>J8+Presenze!K9</f>
        <v>202</v>
      </c>
      <c r="L8">
        <f>K8+Presenze!L9</f>
        <v>216</v>
      </c>
      <c r="M8">
        <f>L8+Presenze!M9</f>
        <v>235</v>
      </c>
      <c r="N8">
        <f>M8+Presenze!N9</f>
        <v>261</v>
      </c>
      <c r="O8">
        <f>N8+Presenze!O9</f>
        <v>272</v>
      </c>
      <c r="P8">
        <f>O8+Presenze!P9</f>
        <v>292</v>
      </c>
      <c r="Q8">
        <f>P8+Presenze!Q9</f>
        <v>308</v>
      </c>
      <c r="R8">
        <f>Q8+Presenze!R9</f>
        <v>330</v>
      </c>
      <c r="S8">
        <f>R8+Presenze!S9</f>
        <v>347</v>
      </c>
      <c r="T8">
        <f>S8+Presenze!T9</f>
        <v>368</v>
      </c>
      <c r="U8">
        <f>T8+Presenze!U9</f>
        <v>382</v>
      </c>
    </row>
    <row r="9">
      <c r="A9" t="str">
        <f>Presenze!A8:A38</f>
        <v>Galatolo Gabriele</v>
      </c>
      <c r="B9">
        <f>Presenze!B10</f>
        <v>22</v>
      </c>
      <c r="C9">
        <f>B9+Presenze!C10</f>
        <v>37</v>
      </c>
      <c r="D9">
        <f>C9+Presenze!D10</f>
        <v>56</v>
      </c>
      <c r="E9">
        <f>D9+Presenze!E10</f>
        <v>74</v>
      </c>
      <c r="F9">
        <f>E9+Presenze!F10</f>
        <v>90</v>
      </c>
      <c r="G9">
        <f>F9+Presenze!G10</f>
        <v>90</v>
      </c>
      <c r="H9">
        <f>G9+Presenze!H10</f>
        <v>90</v>
      </c>
      <c r="I9">
        <f>H9+Presenze!I10</f>
        <v>90</v>
      </c>
      <c r="J9">
        <f>I9+Presenze!J10</f>
        <v>90</v>
      </c>
      <c r="K9">
        <f>J9+Presenze!K10</f>
        <v>90</v>
      </c>
      <c r="L9">
        <f>K9+Presenze!L10</f>
        <v>90</v>
      </c>
      <c r="M9">
        <f>L9+Presenze!M10</f>
        <v>90</v>
      </c>
      <c r="N9">
        <f>M9+Presenze!N10</f>
        <v>90</v>
      </c>
      <c r="O9">
        <f>N9+Presenze!O10</f>
        <v>91</v>
      </c>
      <c r="P9">
        <f>O9+Presenze!P10</f>
        <v>92</v>
      </c>
      <c r="Q9">
        <f>P9+Presenze!Q10</f>
        <v>92</v>
      </c>
      <c r="R9">
        <f>Q9+Presenze!R10</f>
        <v>92</v>
      </c>
      <c r="S9">
        <f>R9+Presenze!S10</f>
        <v>92</v>
      </c>
      <c r="T9">
        <f>S9+Presenze!T10</f>
        <v>92</v>
      </c>
      <c r="U9">
        <f>T9+Presenze!U10</f>
        <v>92</v>
      </c>
    </row>
    <row r="10">
      <c r="A10" t="str">
        <f>Presenze!A9:A39</f>
        <v>Giuliano Giacomo</v>
      </c>
      <c r="B10">
        <f>Presenze!B11</f>
        <v>22</v>
      </c>
      <c r="C10">
        <f>B10+Presenze!C11</f>
        <v>32</v>
      </c>
      <c r="D10">
        <f>C10+Presenze!D11</f>
        <v>50</v>
      </c>
      <c r="E10">
        <f>D10+Presenze!E11</f>
        <v>68</v>
      </c>
      <c r="F10">
        <f>E10+Presenze!F11</f>
        <v>89</v>
      </c>
      <c r="G10">
        <f>F10+Presenze!G11</f>
        <v>101</v>
      </c>
      <c r="H10">
        <f>G10+Presenze!H11</f>
        <v>118</v>
      </c>
      <c r="I10">
        <f>H10+Presenze!I11</f>
        <v>130</v>
      </c>
      <c r="J10">
        <f>I10+Presenze!J11</f>
        <v>155</v>
      </c>
      <c r="K10">
        <f>J10+Presenze!K11</f>
        <v>170</v>
      </c>
      <c r="L10">
        <f>K10+Presenze!L11</f>
        <v>180</v>
      </c>
      <c r="M10">
        <f>L10+Presenze!M11</f>
        <v>181</v>
      </c>
      <c r="N10">
        <f>M10+Presenze!N11</f>
        <v>200</v>
      </c>
      <c r="O10">
        <f>N10+Presenze!O11</f>
        <v>211</v>
      </c>
      <c r="P10">
        <f>O10+Presenze!P11</f>
        <v>221</v>
      </c>
      <c r="Q10">
        <f>P10+Presenze!Q11</f>
        <v>227</v>
      </c>
      <c r="R10">
        <f>Q10+Presenze!R11</f>
        <v>237</v>
      </c>
      <c r="S10">
        <f>R10+Presenze!S11</f>
        <v>241</v>
      </c>
      <c r="T10">
        <f>S10+Presenze!T11</f>
        <v>250</v>
      </c>
      <c r="U10">
        <f>T10+Presenze!U11</f>
        <v>254</v>
      </c>
    </row>
    <row r="11">
      <c r="A11" t="str">
        <f>Presenze!A10:A40</f>
        <v>Giuliano Matteo</v>
      </c>
      <c r="B11">
        <f>Presenze!B12</f>
        <v>25</v>
      </c>
      <c r="C11">
        <f>B11+Presenze!C12</f>
        <v>40</v>
      </c>
      <c r="D11">
        <f>C11+Presenze!D12</f>
        <v>58</v>
      </c>
      <c r="E11">
        <f>D11+Presenze!E12</f>
        <v>68</v>
      </c>
      <c r="F11">
        <f>E11+Presenze!F12</f>
        <v>89</v>
      </c>
      <c r="G11">
        <f>F11+Presenze!G12</f>
        <v>96</v>
      </c>
      <c r="H11">
        <f>G11+Presenze!H12</f>
        <v>120</v>
      </c>
      <c r="I11">
        <f>H11+Presenze!I12</f>
        <v>128</v>
      </c>
      <c r="J11">
        <f>I11+Presenze!J12</f>
        <v>153</v>
      </c>
      <c r="K11">
        <f>J11+Presenze!K12</f>
        <v>164</v>
      </c>
      <c r="L11">
        <f>K11+Presenze!L12</f>
        <v>179</v>
      </c>
      <c r="M11">
        <f>L11+Presenze!M12</f>
        <v>185</v>
      </c>
      <c r="N11">
        <f>M11+Presenze!N12</f>
        <v>186</v>
      </c>
      <c r="O11">
        <f>N11+Presenze!O12</f>
        <v>196</v>
      </c>
      <c r="P11">
        <f>O11+Presenze!P12</f>
        <v>213</v>
      </c>
      <c r="Q11">
        <f>P11+Presenze!Q12</f>
        <v>218</v>
      </c>
      <c r="R11">
        <f>Q11+Presenze!R12</f>
        <v>218</v>
      </c>
      <c r="S11">
        <f>R11+Presenze!S12</f>
        <v>221</v>
      </c>
      <c r="T11">
        <f>S11+Presenze!T12</f>
        <v>228</v>
      </c>
      <c r="U11">
        <f>T11+Presenze!U12</f>
        <v>240</v>
      </c>
    </row>
    <row r="12">
      <c r="A12" t="str">
        <f>Presenze!A11:A41</f>
        <v>Giusti Alessio</v>
      </c>
      <c r="B12">
        <f>Presenze!B13</f>
        <v>21</v>
      </c>
      <c r="C12">
        <f>B12+Presenze!C13</f>
        <v>38</v>
      </c>
      <c r="D12">
        <f>C12+Presenze!D13</f>
        <v>60</v>
      </c>
      <c r="E12">
        <f>D12+Presenze!E13</f>
        <v>79</v>
      </c>
      <c r="F12">
        <f>E12+Presenze!F13</f>
        <v>99</v>
      </c>
      <c r="G12">
        <f>F12+Presenze!G13</f>
        <v>116</v>
      </c>
      <c r="H12">
        <f>G12+Presenze!H13</f>
        <v>132</v>
      </c>
      <c r="I12">
        <f>H12+Presenze!I13</f>
        <v>134</v>
      </c>
      <c r="J12">
        <f>I12+Presenze!J13</f>
        <v>149</v>
      </c>
      <c r="K12">
        <f>J12+Presenze!K13</f>
        <v>161</v>
      </c>
      <c r="L12">
        <f>K12+Presenze!L13</f>
        <v>161</v>
      </c>
      <c r="M12">
        <f>L12+Presenze!M13</f>
        <v>161</v>
      </c>
      <c r="N12">
        <f>M12+Presenze!N13</f>
        <v>161</v>
      </c>
      <c r="O12">
        <f>N12+Presenze!O13</f>
        <v>161</v>
      </c>
      <c r="P12">
        <f>O12+Presenze!P13</f>
        <v>161</v>
      </c>
      <c r="Q12">
        <f>P12+Presenze!Q13</f>
        <v>161</v>
      </c>
      <c r="R12">
        <f>Q12+Presenze!R13</f>
        <v>161</v>
      </c>
      <c r="S12">
        <f>R12+Presenze!S13</f>
        <v>161</v>
      </c>
      <c r="T12">
        <f>S12+Presenze!T13</f>
        <v>161</v>
      </c>
      <c r="U12">
        <f>T12+Presenze!U13</f>
        <v>161</v>
      </c>
    </row>
    <row r="13">
      <c r="A13" t="str">
        <f>Presenze!A12:A42</f>
        <v>Iodice Gianmarco</v>
      </c>
      <c r="B13">
        <f>Presenze!B14</f>
        <v>18</v>
      </c>
      <c r="C13">
        <f>B13+Presenze!C14</f>
        <v>33</v>
      </c>
      <c r="D13">
        <f>C13+Presenze!D14</f>
        <v>56</v>
      </c>
      <c r="E13">
        <f>D13+Presenze!E14</f>
        <v>65</v>
      </c>
      <c r="F13">
        <f>E13+Presenze!F14</f>
        <v>70</v>
      </c>
      <c r="G13">
        <f>F13+Presenze!G14</f>
        <v>71</v>
      </c>
      <c r="H13">
        <f>G13+Presenze!H14</f>
        <v>71</v>
      </c>
      <c r="I13">
        <f>H13+Presenze!I14</f>
        <v>71</v>
      </c>
      <c r="J13">
        <f>I13+Presenze!J14</f>
        <v>72</v>
      </c>
      <c r="K13">
        <f>J13+Presenze!K14</f>
        <v>73</v>
      </c>
      <c r="L13">
        <f>K13+Presenze!L14</f>
        <v>73</v>
      </c>
      <c r="M13">
        <f>L13+Presenze!M14</f>
        <v>73</v>
      </c>
      <c r="N13">
        <f>M13+Presenze!N14</f>
        <v>73</v>
      </c>
      <c r="O13">
        <f>N13+Presenze!O14</f>
        <v>73</v>
      </c>
      <c r="P13">
        <f>O13+Presenze!P14</f>
        <v>73</v>
      </c>
      <c r="Q13">
        <f>P13+Presenze!Q14</f>
        <v>73</v>
      </c>
      <c r="R13">
        <f>Q13+Presenze!R14</f>
        <v>73</v>
      </c>
      <c r="S13">
        <f>R13+Presenze!S14</f>
        <v>74</v>
      </c>
      <c r="T13">
        <f>S13+Presenze!T14</f>
        <v>74</v>
      </c>
      <c r="U13">
        <f>T13+Presenze!U14</f>
        <v>76</v>
      </c>
    </row>
    <row r="14">
      <c r="A14" t="str">
        <f>Presenze!A13:A43</f>
        <v>Sartori Emilio</v>
      </c>
      <c r="B14">
        <f>Presenze!B15</f>
        <v>14</v>
      </c>
      <c r="C14">
        <f>B14+Presenze!C15</f>
        <v>17</v>
      </c>
      <c r="D14">
        <f>C14+Presenze!D15</f>
        <v>35</v>
      </c>
      <c r="E14">
        <f>D14+Presenze!E15</f>
        <v>35</v>
      </c>
      <c r="F14">
        <f>E14+Presenze!F15</f>
        <v>35</v>
      </c>
      <c r="G14">
        <f>F14+Presenze!G15</f>
        <v>35</v>
      </c>
      <c r="H14">
        <f>G14+Presenze!H15</f>
        <v>35</v>
      </c>
      <c r="I14">
        <f>H14+Presenze!I15</f>
        <v>35</v>
      </c>
      <c r="J14">
        <f>I14+Presenze!J15</f>
        <v>35</v>
      </c>
      <c r="K14">
        <f>J14+Presenze!K15</f>
        <v>35</v>
      </c>
      <c r="L14">
        <f>K14+Presenze!L15</f>
        <v>35</v>
      </c>
      <c r="M14">
        <f>L14+Presenze!M15</f>
        <v>35</v>
      </c>
      <c r="N14">
        <f>M14+Presenze!N15</f>
        <v>35</v>
      </c>
      <c r="O14">
        <f>N14+Presenze!O15</f>
        <v>35</v>
      </c>
      <c r="P14">
        <f>O14+Presenze!P15</f>
        <v>35</v>
      </c>
      <c r="Q14">
        <f>P14+Presenze!Q15</f>
        <v>35</v>
      </c>
      <c r="R14">
        <f>Q14+Presenze!R15</f>
        <v>35</v>
      </c>
      <c r="S14">
        <f>R14+Presenze!S15</f>
        <v>35</v>
      </c>
      <c r="T14">
        <f>S14+Presenze!T15</f>
        <v>35</v>
      </c>
      <c r="U14">
        <f>T14+Presenze!U15</f>
        <v>35</v>
      </c>
    </row>
    <row r="15">
      <c r="A15" t="str">
        <f>Presenze!A14:A44</f>
        <v>Sbolci Francesco</v>
      </c>
      <c r="B15">
        <f>Presenze!B16</f>
        <v>18</v>
      </c>
      <c r="C15">
        <f>B15+Presenze!C16</f>
        <v>32</v>
      </c>
      <c r="D15">
        <f>C15+Presenze!D16</f>
        <v>48</v>
      </c>
      <c r="E15">
        <f>D15+Presenze!E16</f>
        <v>57</v>
      </c>
      <c r="F15">
        <f>E15+Presenze!F16</f>
        <v>57</v>
      </c>
      <c r="G15">
        <f>F15+Presenze!G16</f>
        <v>57</v>
      </c>
      <c r="H15">
        <f>G15+Presenze!H16</f>
        <v>58</v>
      </c>
      <c r="I15">
        <f>H15+Presenze!I16</f>
        <v>58</v>
      </c>
      <c r="J15">
        <f>I15+Presenze!J16</f>
        <v>58</v>
      </c>
      <c r="K15">
        <f>J15+Presenze!K16</f>
        <v>58</v>
      </c>
      <c r="L15">
        <f>K15+Presenze!L16</f>
        <v>58</v>
      </c>
      <c r="M15">
        <f>L15+Presenze!M16</f>
        <v>58</v>
      </c>
      <c r="N15">
        <f>M15+Presenze!N16</f>
        <v>58</v>
      </c>
      <c r="O15">
        <f>N15+Presenze!O16</f>
        <v>58</v>
      </c>
      <c r="P15">
        <f>O15+Presenze!P16</f>
        <v>58</v>
      </c>
      <c r="Q15">
        <f>P15+Presenze!Q16</f>
        <v>58</v>
      </c>
      <c r="R15">
        <f>Q15+Presenze!R16</f>
        <v>58</v>
      </c>
      <c r="S15">
        <f>R15+Presenze!S16</f>
        <v>58</v>
      </c>
      <c r="T15">
        <f>S15+Presenze!T16</f>
        <v>58</v>
      </c>
      <c r="U15">
        <f>T15+Presenze!U16</f>
        <v>58</v>
      </c>
    </row>
    <row r="16">
      <c r="A16" t="str">
        <f>Presenze!A15:A45</f>
        <v>Spadavecchia Andrea</v>
      </c>
      <c r="B16">
        <f>Presenze!B17</f>
        <v>24</v>
      </c>
      <c r="C16">
        <f>B16+Presenze!C17</f>
        <v>41</v>
      </c>
      <c r="D16">
        <f>C16+Presenze!D17</f>
        <v>65</v>
      </c>
      <c r="E16">
        <f>D16+Presenze!E17</f>
        <v>81</v>
      </c>
      <c r="F16">
        <f>E16+Presenze!F17</f>
        <v>90</v>
      </c>
      <c r="G16">
        <f>F16+Presenze!G17</f>
        <v>90</v>
      </c>
      <c r="H16">
        <f>G16+Presenze!H17</f>
        <v>93</v>
      </c>
      <c r="I16">
        <f>H16+Presenze!I17</f>
        <v>93</v>
      </c>
      <c r="J16">
        <f>I16+Presenze!J17</f>
        <v>93</v>
      </c>
      <c r="K16">
        <f>J16+Presenze!K17</f>
        <v>93</v>
      </c>
      <c r="L16">
        <f>K16+Presenze!L17</f>
        <v>93</v>
      </c>
      <c r="M16">
        <f>L16+Presenze!M17</f>
        <v>93</v>
      </c>
      <c r="N16">
        <f>M16+Presenze!N17</f>
        <v>93</v>
      </c>
      <c r="O16">
        <f>N16+Presenze!O17</f>
        <v>93</v>
      </c>
      <c r="P16">
        <f>O16+Presenze!P17</f>
        <v>93</v>
      </c>
      <c r="Q16">
        <f>P16+Presenze!Q17</f>
        <v>93</v>
      </c>
      <c r="R16">
        <f>Q16+Presenze!R17</f>
        <v>93</v>
      </c>
      <c r="S16">
        <f>R16+Presenze!S17</f>
        <v>93</v>
      </c>
      <c r="T16">
        <f>S16+Presenze!T17</f>
        <v>93</v>
      </c>
      <c r="U16">
        <f>T16+Presenze!U17</f>
        <v>93</v>
      </c>
    </row>
    <row r="17">
      <c r="A17" t="str">
        <f>Presenze!A16:A46</f>
        <v>Vittorini Daniele</v>
      </c>
      <c r="B17">
        <f>Presenze!B18</f>
        <v>4</v>
      </c>
      <c r="C17">
        <f>B17+Presenze!C18</f>
        <v>15</v>
      </c>
      <c r="D17">
        <f>C17+Presenze!D18</f>
        <v>36</v>
      </c>
      <c r="E17">
        <f>D17+Presenze!E18</f>
        <v>55</v>
      </c>
      <c r="F17">
        <f>E17+Presenze!F18</f>
        <v>79</v>
      </c>
      <c r="G17">
        <f>F17+Presenze!G18</f>
        <v>90</v>
      </c>
      <c r="H17">
        <f>G17+Presenze!H18</f>
        <v>114</v>
      </c>
      <c r="I17">
        <f>H17+Presenze!I18</f>
        <v>128</v>
      </c>
      <c r="J17">
        <f>I17+Presenze!J18</f>
        <v>151</v>
      </c>
      <c r="K17">
        <f>J17+Presenze!K18</f>
        <v>170</v>
      </c>
      <c r="L17">
        <f>K17+Presenze!L18</f>
        <v>192</v>
      </c>
      <c r="M17">
        <f>L17+Presenze!M18</f>
        <v>209</v>
      </c>
      <c r="N17">
        <f>M17+Presenze!N18</f>
        <v>229</v>
      </c>
      <c r="O17">
        <f>N17+Presenze!O18</f>
        <v>239</v>
      </c>
      <c r="P17">
        <f>O17+Presenze!P18</f>
        <v>259</v>
      </c>
      <c r="Q17">
        <f>P17+Presenze!Q18</f>
        <v>272</v>
      </c>
      <c r="R17">
        <f>Q17+Presenze!R18</f>
        <v>295</v>
      </c>
      <c r="S17">
        <f>R17+Presenze!S18</f>
        <v>304</v>
      </c>
      <c r="T17">
        <f>S17+Presenze!T18</f>
        <v>323</v>
      </c>
      <c r="U17">
        <f>T17+Presenze!U18</f>
        <v>341</v>
      </c>
    </row>
    <row r="18">
      <c r="A18" t="str">
        <f>Presenze!A17:A47</f>
        <v>Laucci Dario</v>
      </c>
      <c r="B18">
        <f>Presenze!B19</f>
        <v>1</v>
      </c>
      <c r="C18">
        <f>B18+Presenze!C19</f>
        <v>2</v>
      </c>
      <c r="D18">
        <f>C18+Presenze!D19</f>
        <v>2</v>
      </c>
      <c r="E18">
        <f>D18+Presenze!E19</f>
        <v>3</v>
      </c>
      <c r="F18">
        <f>E18+Presenze!F19</f>
        <v>9</v>
      </c>
      <c r="G18">
        <f>F18+Presenze!G19</f>
        <v>9</v>
      </c>
      <c r="H18">
        <f>G18+Presenze!H19</f>
        <v>10</v>
      </c>
      <c r="I18">
        <f>H18+Presenze!I19</f>
        <v>10</v>
      </c>
      <c r="J18">
        <f>I18+Presenze!J19</f>
        <v>13</v>
      </c>
      <c r="K18">
        <f>J18+Presenze!K19</f>
        <v>20</v>
      </c>
      <c r="L18">
        <f>K18+Presenze!L19</f>
        <v>20</v>
      </c>
      <c r="M18">
        <f>L18+Presenze!M19</f>
        <v>20</v>
      </c>
      <c r="N18">
        <f>M18+Presenze!N19</f>
        <v>20</v>
      </c>
      <c r="O18">
        <f>N18+Presenze!O19</f>
        <v>22</v>
      </c>
      <c r="P18">
        <f>O18+Presenze!P19</f>
        <v>22</v>
      </c>
      <c r="Q18">
        <f>P18+Presenze!Q19</f>
        <v>22</v>
      </c>
      <c r="R18">
        <f>Q18+Presenze!R19</f>
        <v>22</v>
      </c>
      <c r="S18">
        <f>R18+Presenze!S19</f>
        <v>23</v>
      </c>
      <c r="T18">
        <f>S18+Presenze!T19</f>
        <v>23</v>
      </c>
      <c r="U18">
        <f>T18+Presenze!U19</f>
        <v>23</v>
      </c>
    </row>
    <row r="19">
      <c r="A19" t="str">
        <f>Presenze!A18:A48</f>
        <v>Aielli Elia</v>
      </c>
      <c r="B19" t="str">
        <f>Presenze!B20</f>
        <v/>
      </c>
      <c r="C19">
        <f>B19+Presenze!C20</f>
        <v>4</v>
      </c>
      <c r="D19">
        <f>C19+Presenze!D20</f>
        <v>4</v>
      </c>
      <c r="E19">
        <f>D19+Presenze!E20</f>
        <v>7</v>
      </c>
      <c r="F19">
        <f>E19+Presenze!F20</f>
        <v>8</v>
      </c>
      <c r="G19">
        <f>F19+Presenze!G20</f>
        <v>26</v>
      </c>
      <c r="H19">
        <f>G19+Presenze!H20</f>
        <v>50</v>
      </c>
      <c r="I19">
        <f>H19+Presenze!I20</f>
        <v>65</v>
      </c>
      <c r="J19">
        <f>I19+Presenze!J20</f>
        <v>78</v>
      </c>
      <c r="K19">
        <f>J19+Presenze!K20</f>
        <v>92</v>
      </c>
      <c r="L19">
        <f>K19+Presenze!L20</f>
        <v>110</v>
      </c>
      <c r="M19">
        <f>L19+Presenze!M20</f>
        <v>124</v>
      </c>
      <c r="N19">
        <f>M19+Presenze!N20</f>
        <v>146</v>
      </c>
      <c r="O19">
        <f>N19+Presenze!O20</f>
        <v>158</v>
      </c>
      <c r="P19">
        <f>O19+Presenze!P20</f>
        <v>173</v>
      </c>
      <c r="Q19">
        <f>P19+Presenze!Q20</f>
        <v>189</v>
      </c>
      <c r="R19">
        <f>Q19+Presenze!R20</f>
        <v>203</v>
      </c>
      <c r="S19">
        <f>R19+Presenze!S20</f>
        <v>219</v>
      </c>
      <c r="T19">
        <f>S19+Presenze!T20</f>
        <v>229</v>
      </c>
      <c r="U19">
        <f>T19+Presenze!U20</f>
        <v>240</v>
      </c>
    </row>
    <row r="20">
      <c r="A20" t="str">
        <f>Presenze!A19:A49</f>
        <v>Fagioli Alessio</v>
      </c>
      <c r="B20" t="str">
        <f>Presenze!B21</f>
        <v/>
      </c>
      <c r="C20">
        <f>B20+Presenze!C21</f>
        <v>1</v>
      </c>
      <c r="D20">
        <f>C20+Presenze!D21</f>
        <v>1</v>
      </c>
      <c r="E20">
        <f>D20+Presenze!E21</f>
        <v>4</v>
      </c>
      <c r="F20">
        <f>E20+Presenze!F21</f>
        <v>17</v>
      </c>
      <c r="G20">
        <f>F20+Presenze!G21</f>
        <v>25</v>
      </c>
      <c r="H20">
        <f>G20+Presenze!H21</f>
        <v>25</v>
      </c>
      <c r="I20">
        <f>H20+Presenze!I21</f>
        <v>25</v>
      </c>
      <c r="J20">
        <f>I20+Presenze!J21</f>
        <v>26</v>
      </c>
      <c r="K20">
        <f>J20+Presenze!K21</f>
        <v>27</v>
      </c>
      <c r="L20">
        <f>K20+Presenze!L21</f>
        <v>33</v>
      </c>
      <c r="M20">
        <f>L20+Presenze!M21</f>
        <v>40</v>
      </c>
      <c r="N20">
        <f>M20+Presenze!N21</f>
        <v>45</v>
      </c>
      <c r="O20">
        <f>N20+Presenze!O21</f>
        <v>45</v>
      </c>
      <c r="P20">
        <f>O20+Presenze!P21</f>
        <v>47</v>
      </c>
      <c r="Q20">
        <f>P20+Presenze!Q21</f>
        <v>47</v>
      </c>
      <c r="R20">
        <f>Q20+Presenze!R21</f>
        <v>49</v>
      </c>
      <c r="S20">
        <f>R20+Presenze!S21</f>
        <v>49</v>
      </c>
      <c r="T20">
        <f>S20+Presenze!T21</f>
        <v>49</v>
      </c>
      <c r="U20">
        <f>T20+Presenze!U21</f>
        <v>50</v>
      </c>
    </row>
    <row r="21">
      <c r="A21" t="str">
        <f>Presenze!A20:A50</f>
        <v>Sarti Jgli</v>
      </c>
      <c r="B21" t="str">
        <f>Presenze!B22</f>
        <v/>
      </c>
      <c r="C21">
        <f>B21+Presenze!C22</f>
        <v>1</v>
      </c>
      <c r="D21">
        <f>C21+Presenze!D22</f>
        <v>1</v>
      </c>
      <c r="E21">
        <f>D21+Presenze!E22</f>
        <v>1</v>
      </c>
      <c r="F21">
        <f>E21+Presenze!F22</f>
        <v>1</v>
      </c>
      <c r="G21">
        <f>F21+Presenze!G22</f>
        <v>1</v>
      </c>
      <c r="H21">
        <f>G21+Presenze!H22</f>
        <v>1</v>
      </c>
      <c r="I21">
        <f>H21+Presenze!I22</f>
        <v>1</v>
      </c>
      <c r="J21">
        <f>I21+Presenze!J22</f>
        <v>11</v>
      </c>
      <c r="K21">
        <f>J21+Presenze!K22</f>
        <v>30</v>
      </c>
      <c r="L21">
        <f>K21+Presenze!L22</f>
        <v>51</v>
      </c>
      <c r="M21">
        <f>L21+Presenze!M22</f>
        <v>70</v>
      </c>
      <c r="N21">
        <f>M21+Presenze!N22</f>
        <v>99</v>
      </c>
      <c r="O21">
        <f>N21+Presenze!O22</f>
        <v>112</v>
      </c>
      <c r="P21">
        <f>O21+Presenze!P22</f>
        <v>134</v>
      </c>
      <c r="Q21">
        <f>P21+Presenze!Q22</f>
        <v>153</v>
      </c>
      <c r="R21">
        <f>Q21+Presenze!R22</f>
        <v>178</v>
      </c>
      <c r="S21">
        <f>R21+Presenze!S22</f>
        <v>198</v>
      </c>
      <c r="T21">
        <f>S21+Presenze!T22</f>
        <v>223</v>
      </c>
      <c r="U21">
        <f>T21+Presenze!U22</f>
        <v>234</v>
      </c>
    </row>
    <row r="22">
      <c r="A22" t="str">
        <f>Presenze!A21:A51</f>
        <v>Dal Maso Leandro</v>
      </c>
      <c r="B22" t="str">
        <f>Presenze!B23</f>
        <v/>
      </c>
      <c r="C22">
        <f>B22+Presenze!C23</f>
        <v>2</v>
      </c>
      <c r="D22">
        <f>C22+Presenze!D23</f>
        <v>5</v>
      </c>
      <c r="E22">
        <f>D22+Presenze!E23</f>
        <v>8</v>
      </c>
      <c r="F22">
        <f>E22+Presenze!F23</f>
        <v>33</v>
      </c>
      <c r="G22">
        <f>F22+Presenze!G23</f>
        <v>52</v>
      </c>
      <c r="H22">
        <f>G22+Presenze!H23</f>
        <v>77</v>
      </c>
      <c r="I22">
        <f>H22+Presenze!I23</f>
        <v>93</v>
      </c>
      <c r="J22">
        <f>I22+Presenze!J23</f>
        <v>115</v>
      </c>
      <c r="K22">
        <f>J22+Presenze!K23</f>
        <v>133</v>
      </c>
      <c r="L22">
        <f>K22+Presenze!L23</f>
        <v>154</v>
      </c>
      <c r="M22">
        <f>L22+Presenze!M23</f>
        <v>165</v>
      </c>
      <c r="N22">
        <f>M22+Presenze!N23</f>
        <v>190</v>
      </c>
      <c r="O22">
        <f>N22+Presenze!O23</f>
        <v>205</v>
      </c>
      <c r="P22">
        <f>O22+Presenze!P23</f>
        <v>228</v>
      </c>
      <c r="Q22">
        <f>P22+Presenze!Q23</f>
        <v>243</v>
      </c>
      <c r="R22">
        <f>Q22+Presenze!R23</f>
        <v>267</v>
      </c>
      <c r="S22">
        <f>R22+Presenze!S23</f>
        <v>284</v>
      </c>
      <c r="T22">
        <f>S22+Presenze!T23</f>
        <v>305</v>
      </c>
      <c r="U22">
        <f>T22+Presenze!U23</f>
        <v>322</v>
      </c>
    </row>
    <row r="23">
      <c r="A23" t="str">
        <f>Presenze!A22:A52</f>
        <v>Dini Francesco</v>
      </c>
      <c r="B23" t="str">
        <f>Presenze!B24</f>
        <v/>
      </c>
      <c r="C23">
        <f>B23+Presenze!C24</f>
        <v>1</v>
      </c>
      <c r="D23">
        <f>C23+Presenze!D24</f>
        <v>3</v>
      </c>
      <c r="E23">
        <f>D23+Presenze!E24</f>
        <v>8</v>
      </c>
      <c r="F23">
        <f>E23+Presenze!F24</f>
        <v>27</v>
      </c>
      <c r="G23">
        <f>F23+Presenze!G24</f>
        <v>39</v>
      </c>
      <c r="H23">
        <f>G23+Presenze!H24</f>
        <v>40</v>
      </c>
      <c r="I23">
        <f>H23+Presenze!I24</f>
        <v>42</v>
      </c>
      <c r="J23">
        <f>I23+Presenze!J24</f>
        <v>44</v>
      </c>
      <c r="K23">
        <f>J23+Presenze!K24</f>
        <v>44</v>
      </c>
      <c r="L23">
        <f>K23+Presenze!L24</f>
        <v>44</v>
      </c>
      <c r="M23">
        <f>L23+Presenze!M24</f>
        <v>44</v>
      </c>
      <c r="N23">
        <f>M23+Presenze!N24</f>
        <v>44</v>
      </c>
      <c r="O23">
        <f>N23+Presenze!O24</f>
        <v>44</v>
      </c>
      <c r="P23">
        <f>O23+Presenze!P24</f>
        <v>44</v>
      </c>
      <c r="Q23">
        <f>P23+Presenze!Q24</f>
        <v>44</v>
      </c>
      <c r="R23">
        <f>Q23+Presenze!R24</f>
        <v>44</v>
      </c>
      <c r="S23">
        <f>R23+Presenze!S24</f>
        <v>44</v>
      </c>
      <c r="T23">
        <f>S23+Presenze!T24</f>
        <v>44</v>
      </c>
      <c r="U23">
        <f>T23+Presenze!U24</f>
        <v>44</v>
      </c>
    </row>
    <row r="24">
      <c r="A24" t="str">
        <f>Presenze!A23:A53</f>
        <v>Barsanti Tommaso</v>
      </c>
      <c r="B24" t="str">
        <f>Presenze!B25</f>
        <v/>
      </c>
      <c r="C24">
        <f>B24+Presenze!C25</f>
        <v>0</v>
      </c>
      <c r="D24">
        <f>C24+Presenze!D25</f>
        <v>0</v>
      </c>
      <c r="E24">
        <f>D24+Presenze!E25</f>
        <v>0</v>
      </c>
      <c r="F24">
        <f>E24+Presenze!F25</f>
        <v>7</v>
      </c>
      <c r="G24">
        <f>F24+Presenze!G25</f>
        <v>13</v>
      </c>
      <c r="H24">
        <f>G24+Presenze!H25</f>
        <v>29</v>
      </c>
      <c r="I24">
        <f>H24+Presenze!I25</f>
        <v>38</v>
      </c>
      <c r="J24">
        <f>I24+Presenze!J25</f>
        <v>49</v>
      </c>
      <c r="K24">
        <f>J24+Presenze!K25</f>
        <v>49</v>
      </c>
      <c r="L24">
        <f>K24+Presenze!L25</f>
        <v>54</v>
      </c>
      <c r="M24">
        <f>L24+Presenze!M25</f>
        <v>54</v>
      </c>
      <c r="N24">
        <f>M24+Presenze!N25</f>
        <v>57</v>
      </c>
      <c r="O24">
        <f>N24+Presenze!O25</f>
        <v>60</v>
      </c>
      <c r="P24">
        <f>O24+Presenze!P25</f>
        <v>66</v>
      </c>
      <c r="Q24">
        <f>P24+Presenze!Q25</f>
        <v>66</v>
      </c>
      <c r="R24">
        <f>Q24+Presenze!R25</f>
        <v>68</v>
      </c>
      <c r="S24">
        <f>R24+Presenze!S25</f>
        <v>68</v>
      </c>
      <c r="T24">
        <f>S24+Presenze!T25</f>
        <v>74</v>
      </c>
      <c r="U24">
        <f>T24+Presenze!U25</f>
        <v>77</v>
      </c>
    </row>
    <row r="25">
      <c r="A25" t="str">
        <f>Presenze!A24:A54</f>
        <v>Vecchi Giulio</v>
      </c>
      <c r="B25" t="str">
        <f>Presenze!B26</f>
        <v/>
      </c>
      <c r="C25">
        <f>B25+Presenze!C26</f>
        <v>0</v>
      </c>
      <c r="D25">
        <f>C25+Presenze!D26</f>
        <v>0</v>
      </c>
      <c r="E25">
        <f>D25+Presenze!E26</f>
        <v>0</v>
      </c>
      <c r="F25">
        <f>E25+Presenze!F26</f>
        <v>0</v>
      </c>
      <c r="G25">
        <f>F25+Presenze!G26</f>
        <v>3</v>
      </c>
      <c r="H25">
        <f>G25+Presenze!H26</f>
        <v>7</v>
      </c>
      <c r="I25">
        <f>H25+Presenze!I26</f>
        <v>24</v>
      </c>
      <c r="J25">
        <f>I25+Presenze!J26</f>
        <v>40</v>
      </c>
      <c r="K25">
        <f>J25+Presenze!K26</f>
        <v>40</v>
      </c>
      <c r="L25">
        <f>K25+Presenze!L26</f>
        <v>40</v>
      </c>
      <c r="M25">
        <f>L25+Presenze!M26</f>
        <v>40</v>
      </c>
      <c r="N25">
        <f>M25+Presenze!N26</f>
        <v>40</v>
      </c>
      <c r="O25">
        <f>N25+Presenze!O26</f>
        <v>40</v>
      </c>
      <c r="P25">
        <f>O25+Presenze!P26</f>
        <v>40</v>
      </c>
      <c r="Q25">
        <f>P25+Presenze!Q26</f>
        <v>40</v>
      </c>
      <c r="R25">
        <f>Q25+Presenze!R26</f>
        <v>40</v>
      </c>
      <c r="S25">
        <f>R25+Presenze!S26</f>
        <v>40</v>
      </c>
      <c r="T25">
        <f>S25+Presenze!T26</f>
        <v>40</v>
      </c>
      <c r="U25">
        <f>T25+Presenze!U26</f>
        <v>40</v>
      </c>
    </row>
    <row r="26">
      <c r="A26" t="str">
        <f>Presenze!A25:A55</f>
        <v>La Monica Alessandro</v>
      </c>
      <c r="B26" t="str">
        <f>Presenze!B27</f>
        <v/>
      </c>
      <c r="C26">
        <f>B26+Presenze!C27</f>
        <v>0</v>
      </c>
      <c r="D26">
        <f>C26+Presenze!D27</f>
        <v>0</v>
      </c>
      <c r="E26">
        <f>D26+Presenze!E27</f>
        <v>0</v>
      </c>
      <c r="F26">
        <f>E26+Presenze!F27</f>
        <v>2</v>
      </c>
      <c r="G26">
        <f>F26+Presenze!G27</f>
        <v>2</v>
      </c>
      <c r="H26">
        <f>G26+Presenze!H27</f>
        <v>22</v>
      </c>
      <c r="I26">
        <f>H26+Presenze!I27</f>
        <v>27</v>
      </c>
      <c r="J26">
        <f>I26+Presenze!J27</f>
        <v>39</v>
      </c>
      <c r="K26">
        <f>J26+Presenze!K27</f>
        <v>46</v>
      </c>
      <c r="L26">
        <f>K26+Presenze!L27</f>
        <v>56</v>
      </c>
      <c r="M26">
        <f>L26+Presenze!M27</f>
        <v>67</v>
      </c>
      <c r="N26">
        <f>M26+Presenze!N27</f>
        <v>76</v>
      </c>
      <c r="O26">
        <f>N26+Presenze!O27</f>
        <v>76</v>
      </c>
      <c r="P26">
        <f>O26+Presenze!P27</f>
        <v>80</v>
      </c>
      <c r="Q26">
        <f>P26+Presenze!Q27</f>
        <v>81</v>
      </c>
      <c r="R26">
        <f>Q26+Presenze!R27</f>
        <v>81</v>
      </c>
      <c r="S26">
        <f>R26+Presenze!S27</f>
        <v>81</v>
      </c>
      <c r="T26">
        <f>S26+Presenze!T27</f>
        <v>81</v>
      </c>
      <c r="U26">
        <f>T26+Presenze!U27</f>
        <v>83</v>
      </c>
    </row>
    <row r="27">
      <c r="A27" t="str">
        <f>Presenze!A26:A56</f>
        <v>Ridolfi Marco</v>
      </c>
      <c r="B27" t="str">
        <f>Presenze!B28</f>
        <v/>
      </c>
      <c r="C27">
        <f>B27+Presenze!C28</f>
        <v>0</v>
      </c>
      <c r="D27">
        <f>C27+Presenze!D28</f>
        <v>0</v>
      </c>
      <c r="E27">
        <f>D27+Presenze!E28</f>
        <v>0</v>
      </c>
      <c r="F27">
        <f>E27+Presenze!F28</f>
        <v>0</v>
      </c>
      <c r="G27">
        <f>F27+Presenze!G28</f>
        <v>0</v>
      </c>
      <c r="H27">
        <f>G27+Presenze!H28</f>
        <v>0</v>
      </c>
      <c r="I27">
        <f>H27+Presenze!I28</f>
        <v>0</v>
      </c>
      <c r="J27">
        <f>I27+Presenze!J28</f>
        <v>5</v>
      </c>
      <c r="K27">
        <f>J27+Presenze!K28</f>
        <v>19</v>
      </c>
      <c r="L27">
        <f>K27+Presenze!L28</f>
        <v>40</v>
      </c>
      <c r="M27">
        <f>L27+Presenze!M28</f>
        <v>52</v>
      </c>
      <c r="N27">
        <f>M27+Presenze!N28</f>
        <v>71</v>
      </c>
      <c r="O27">
        <f>N27+Presenze!O28</f>
        <v>75</v>
      </c>
      <c r="P27">
        <f>O27+Presenze!P28</f>
        <v>91</v>
      </c>
      <c r="Q27">
        <f>P27+Presenze!Q28</f>
        <v>109</v>
      </c>
      <c r="R27">
        <f>Q27+Presenze!R28</f>
        <v>126</v>
      </c>
      <c r="S27">
        <f>R27+Presenze!S28</f>
        <v>142</v>
      </c>
      <c r="T27">
        <f>S27+Presenze!T28</f>
        <v>158</v>
      </c>
      <c r="U27">
        <f>T27+Presenze!U28</f>
        <v>176</v>
      </c>
    </row>
    <row r="28">
      <c r="A28" t="str">
        <f>Presenze!A27:A57</f>
        <v>Bachi Giancarlo</v>
      </c>
      <c r="B28" t="str">
        <f>Presenze!B29</f>
        <v/>
      </c>
      <c r="C28">
        <f>B28+Presenze!C29</f>
        <v>0</v>
      </c>
      <c r="D28">
        <f>C28+Presenze!D29</f>
        <v>0</v>
      </c>
      <c r="E28">
        <f>D28+Presenze!E29</f>
        <v>0</v>
      </c>
      <c r="F28">
        <f>E28+Presenze!F29</f>
        <v>0</v>
      </c>
      <c r="G28">
        <f>F28+Presenze!G29</f>
        <v>0</v>
      </c>
      <c r="H28">
        <f>G28+Presenze!H29</f>
        <v>0</v>
      </c>
      <c r="I28">
        <f>H28+Presenze!I29</f>
        <v>0</v>
      </c>
      <c r="J28">
        <f>I28+Presenze!J29</f>
        <v>1</v>
      </c>
      <c r="K28">
        <f>J28+Presenze!K29</f>
        <v>1</v>
      </c>
      <c r="L28">
        <f>K28+Presenze!L29</f>
        <v>2</v>
      </c>
      <c r="M28">
        <f>L28+Presenze!M29</f>
        <v>8</v>
      </c>
      <c r="N28">
        <f>M28+Presenze!N29</f>
        <v>12</v>
      </c>
      <c r="O28">
        <f>N28+Presenze!O29</f>
        <v>12</v>
      </c>
      <c r="P28">
        <f>O28+Presenze!P29</f>
        <v>14</v>
      </c>
      <c r="Q28">
        <f>P28+Presenze!Q29</f>
        <v>15</v>
      </c>
      <c r="R28">
        <f>Q28+Presenze!R29</f>
        <v>19</v>
      </c>
      <c r="S28">
        <f>R28+Presenze!S29</f>
        <v>21</v>
      </c>
      <c r="T28">
        <f>S28+Presenze!T29</f>
        <v>27</v>
      </c>
      <c r="U28">
        <f>T28+Presenze!U29</f>
        <v>37</v>
      </c>
    </row>
    <row r="29">
      <c r="A29" t="str">
        <f>Presenze!A28:A58</f>
        <v>Micali Enrico</v>
      </c>
      <c r="B29" t="str">
        <f>Presenze!B30</f>
        <v/>
      </c>
      <c r="C29">
        <f>B29+Presenze!C30</f>
        <v>0</v>
      </c>
      <c r="D29">
        <f>C29+Presenze!D30</f>
        <v>0</v>
      </c>
      <c r="E29">
        <f>D29+Presenze!E30</f>
        <v>0</v>
      </c>
      <c r="F29">
        <f>E29+Presenze!F30</f>
        <v>0</v>
      </c>
      <c r="G29">
        <f>F29+Presenze!G30</f>
        <v>0</v>
      </c>
      <c r="H29">
        <f>G29+Presenze!H30</f>
        <v>0</v>
      </c>
      <c r="I29">
        <f>H29+Presenze!I30</f>
        <v>0</v>
      </c>
      <c r="J29">
        <f>I29+Presenze!J30</f>
        <v>0</v>
      </c>
      <c r="K29">
        <f>J29+Presenze!K30</f>
        <v>1</v>
      </c>
      <c r="L29">
        <f>K29+Presenze!L30</f>
        <v>15</v>
      </c>
      <c r="M29">
        <f>L29+Presenze!M30</f>
        <v>27</v>
      </c>
      <c r="N29">
        <f>M29+Presenze!N30</f>
        <v>44</v>
      </c>
      <c r="O29">
        <f>N29+Presenze!O30</f>
        <v>50</v>
      </c>
      <c r="P29">
        <f>O29+Presenze!P30</f>
        <v>63</v>
      </c>
      <c r="Q29">
        <f>P29+Presenze!Q30</f>
        <v>76</v>
      </c>
      <c r="R29">
        <f>Q29+Presenze!R30</f>
        <v>95</v>
      </c>
      <c r="S29">
        <f>R29+Presenze!S30</f>
        <v>101</v>
      </c>
      <c r="T29">
        <f>S29+Presenze!T30</f>
        <v>113</v>
      </c>
      <c r="U29">
        <f>T29+Presenze!U30</f>
        <v>118</v>
      </c>
    </row>
    <row r="30">
      <c r="A30" t="str">
        <f>Presenze!A29:A59</f>
        <v>Sinigallia Alessio</v>
      </c>
      <c r="B30" t="str">
        <f>Presenze!B31</f>
        <v/>
      </c>
      <c r="C30">
        <f>B30+Presenze!C31</f>
        <v>0</v>
      </c>
      <c r="D30">
        <f>C30+Presenze!D31</f>
        <v>0</v>
      </c>
      <c r="E30">
        <f>D30+Presenze!E31</f>
        <v>0</v>
      </c>
      <c r="F30">
        <f>E30+Presenze!F31</f>
        <v>0</v>
      </c>
      <c r="G30">
        <f>F30+Presenze!G31</f>
        <v>0</v>
      </c>
      <c r="H30">
        <f>G30+Presenze!H31</f>
        <v>0</v>
      </c>
      <c r="I30">
        <f>H30+Presenze!I31</f>
        <v>0</v>
      </c>
      <c r="J30">
        <f>I30+Presenze!J31</f>
        <v>0</v>
      </c>
      <c r="K30">
        <f>J30+Presenze!K31</f>
        <v>0</v>
      </c>
      <c r="L30">
        <f>K30+Presenze!L31</f>
        <v>4</v>
      </c>
      <c r="M30">
        <f>L30+Presenze!M31</f>
        <v>12</v>
      </c>
      <c r="N30">
        <f>M30+Presenze!N31</f>
        <v>24</v>
      </c>
      <c r="O30">
        <f>N30+Presenze!O31</f>
        <v>24</v>
      </c>
      <c r="P30">
        <f>O30+Presenze!P31</f>
        <v>30</v>
      </c>
      <c r="Q30">
        <f>P30+Presenze!Q31</f>
        <v>32</v>
      </c>
      <c r="R30">
        <f>Q30+Presenze!R31</f>
        <v>33</v>
      </c>
      <c r="S30">
        <f>R30+Presenze!S31</f>
        <v>33</v>
      </c>
      <c r="T30">
        <f>S30+Presenze!T31</f>
        <v>35</v>
      </c>
      <c r="U30">
        <f>T30+Presenze!U31</f>
        <v>43</v>
      </c>
    </row>
    <row r="31">
      <c r="A31" t="str">
        <f>Presenze!A30:A60</f>
        <v>Micali Giuseppe</v>
      </c>
      <c r="B31" t="str">
        <f>Presenze!B32</f>
        <v/>
      </c>
      <c r="C31">
        <f>B31+Presenze!C32</f>
        <v>0</v>
      </c>
      <c r="D31">
        <f>C31+Presenze!D32</f>
        <v>0</v>
      </c>
      <c r="E31">
        <f>D31+Presenze!E32</f>
        <v>0</v>
      </c>
      <c r="F31">
        <f>E31+Presenze!F32</f>
        <v>0</v>
      </c>
      <c r="G31">
        <f>F31+Presenze!G32</f>
        <v>0</v>
      </c>
      <c r="H31">
        <f>G31+Presenze!H32</f>
        <v>0</v>
      </c>
      <c r="I31">
        <f>H31+Presenze!I32</f>
        <v>0</v>
      </c>
      <c r="J31">
        <f>I31+Presenze!J32</f>
        <v>0</v>
      </c>
      <c r="K31">
        <f>J31+Presenze!K32</f>
        <v>0</v>
      </c>
      <c r="L31">
        <f>K31+Presenze!L32</f>
        <v>12</v>
      </c>
      <c r="M31">
        <f>L31+Presenze!M32</f>
        <v>26</v>
      </c>
      <c r="N31">
        <f>M31+Presenze!N32</f>
        <v>54</v>
      </c>
      <c r="O31">
        <f>N31+Presenze!O32</f>
        <v>67</v>
      </c>
      <c r="P31">
        <f>O31+Presenze!P32</f>
        <v>91</v>
      </c>
      <c r="Q31">
        <f>P31+Presenze!Q32</f>
        <v>108</v>
      </c>
      <c r="R31">
        <f>Q31+Presenze!R32</f>
        <v>132</v>
      </c>
      <c r="S31">
        <f>R31+Presenze!S32</f>
        <v>150</v>
      </c>
      <c r="T31">
        <f>S31+Presenze!T32</f>
        <v>174</v>
      </c>
      <c r="U31">
        <f>T31+Presenze!U32</f>
        <v>195</v>
      </c>
    </row>
    <row r="32">
      <c r="A32" t="str">
        <f>Presenze!A31:A61</f>
        <v>Bonicoli Daniele</v>
      </c>
      <c r="B32" t="str">
        <f>Presenze!B33</f>
        <v/>
      </c>
      <c r="C32">
        <f>B32+Presenze!C33</f>
        <v>0</v>
      </c>
      <c r="D32">
        <f>C32+Presenze!D33</f>
        <v>0</v>
      </c>
      <c r="E32">
        <f>D32+Presenze!E33</f>
        <v>0</v>
      </c>
      <c r="F32">
        <f>E32+Presenze!F33</f>
        <v>0</v>
      </c>
      <c r="G32">
        <f>F32+Presenze!G33</f>
        <v>0</v>
      </c>
      <c r="H32">
        <f>G32+Presenze!H33</f>
        <v>0</v>
      </c>
      <c r="I32">
        <f>H32+Presenze!I33</f>
        <v>0</v>
      </c>
      <c r="J32">
        <f>I32+Presenze!J33</f>
        <v>0</v>
      </c>
      <c r="K32">
        <f>J32+Presenze!K33</f>
        <v>0</v>
      </c>
      <c r="L32">
        <f>K32+Presenze!L33</f>
        <v>8</v>
      </c>
      <c r="M32">
        <f>L32+Presenze!M33</f>
        <v>20</v>
      </c>
      <c r="N32">
        <f>M32+Presenze!N33</f>
        <v>22</v>
      </c>
      <c r="O32">
        <f>N32+Presenze!O33</f>
        <v>32</v>
      </c>
      <c r="P32">
        <f>O32+Presenze!P33</f>
        <v>46</v>
      </c>
      <c r="Q32">
        <f>P32+Presenze!Q33</f>
        <v>63</v>
      </c>
      <c r="R32">
        <f>Q32+Presenze!R33</f>
        <v>81</v>
      </c>
      <c r="S32">
        <f>R32+Presenze!S33</f>
        <v>94</v>
      </c>
      <c r="T32">
        <f>S32+Presenze!T33</f>
        <v>114</v>
      </c>
      <c r="U32">
        <f>T32+Presenze!U33</f>
        <v>127</v>
      </c>
    </row>
    <row r="33">
      <c r="A33" t="str">
        <f>Presenze!A32:A62</f>
        <v>Barbieri Michele</v>
      </c>
      <c r="B33" t="str">
        <f>Presenze!B34</f>
        <v/>
      </c>
      <c r="C33">
        <f>B33+Presenze!C34</f>
        <v>0</v>
      </c>
      <c r="D33">
        <f>C33+Presenze!D34</f>
        <v>0</v>
      </c>
      <c r="E33">
        <f>D33+Presenze!E34</f>
        <v>0</v>
      </c>
      <c r="F33">
        <f>E33+Presenze!F34</f>
        <v>0</v>
      </c>
      <c r="G33">
        <f>F33+Presenze!G34</f>
        <v>0</v>
      </c>
      <c r="H33">
        <f>G33+Presenze!H34</f>
        <v>0</v>
      </c>
      <c r="I33">
        <f>H33+Presenze!I34</f>
        <v>0</v>
      </c>
      <c r="J33">
        <f>I33+Presenze!J34</f>
        <v>0</v>
      </c>
      <c r="K33">
        <f>J33+Presenze!K34</f>
        <v>0</v>
      </c>
      <c r="L33">
        <f>K33+Presenze!L34</f>
        <v>0</v>
      </c>
      <c r="M33">
        <f>L33+Presenze!M34</f>
        <v>4</v>
      </c>
      <c r="N33">
        <f>M33+Presenze!N34</f>
        <v>10</v>
      </c>
      <c r="O33">
        <f>N33+Presenze!O34</f>
        <v>16</v>
      </c>
      <c r="P33">
        <f>O33+Presenze!P34</f>
        <v>28</v>
      </c>
      <c r="Q33">
        <f>P33+Presenze!Q34</f>
        <v>37</v>
      </c>
      <c r="R33">
        <f>Q33+Presenze!R34</f>
        <v>39</v>
      </c>
      <c r="S33">
        <f>R33+Presenze!S34</f>
        <v>48</v>
      </c>
      <c r="T33">
        <f>S33+Presenze!T34</f>
        <v>54</v>
      </c>
      <c r="U33">
        <f>T33+Presenze!U34</f>
        <v>55</v>
      </c>
    </row>
    <row r="34">
      <c r="A34" t="str">
        <f>Presenze!A34:A64</f>
        <v>Mannucci Marco</v>
      </c>
    </row>
    <row r="35">
      <c r="A35" t="str">
        <f>Presenze!A35:A65</f>
        <v>Marco Rebua</v>
      </c>
    </row>
    <row r="36">
      <c r="A36" t="str">
        <f>Presenze!A36:A66</f>
        <v/>
      </c>
    </row>
    <row r="37">
      <c r="A37" t="str">
        <f>Presenze!A37:A67</f>
        <v/>
      </c>
    </row>
    <row r="38">
      <c r="A38" t="str">
        <f>Presenze!A38:A68</f>
        <v/>
      </c>
    </row>
    <row r="39">
      <c r="A39" t="str">
        <f>Presenze!A39:A69</f>
        <v/>
      </c>
    </row>
    <row r="40">
      <c r="A40" t="str">
        <f>Presenze!A40:A70</f>
        <v/>
      </c>
    </row>
    <row r="41">
      <c r="A41" t="str">
        <f>Presenze!A41:A71</f>
        <v/>
      </c>
    </row>
    <row r="42">
      <c r="A42" t="str">
        <f>Presenze!A42:A72</f>
        <v/>
      </c>
    </row>
    <row r="43">
      <c r="A43" t="str">
        <f>Presenze!A43:A73</f>
        <v/>
      </c>
    </row>
    <row r="44">
      <c r="A44" t="str">
        <f>Presenze!A44:A74</f>
        <v/>
      </c>
    </row>
    <row r="45">
      <c r="A45" t="str">
        <f>Presenze!A45:A75</f>
        <v/>
      </c>
    </row>
    <row r="46">
      <c r="A46" t="str">
        <f>Presenze!A46:A76</f>
        <v/>
      </c>
    </row>
    <row r="47">
      <c r="A47" t="str">
        <f>Presenze!A47:A77</f>
        <v/>
      </c>
    </row>
    <row r="48">
      <c r="A48" t="str">
        <f>Presenze!A48:A78</f>
        <v/>
      </c>
    </row>
    <row r="49">
      <c r="A49" t="str">
        <f>Presenze!A49:A79</f>
        <v/>
      </c>
    </row>
    <row r="50">
      <c r="A50" t="str">
        <f>Presenze!A50:A80</f>
        <v/>
      </c>
    </row>
    <row r="51">
      <c r="A51" t="str">
        <f>Presenze!A51:A81</f>
        <v/>
      </c>
    </row>
    <row r="52">
      <c r="A52" t="str">
        <f>Presenze!A52:A82</f>
        <v/>
      </c>
    </row>
    <row r="53">
      <c r="A53" t="str">
        <f>Presenze!A53:A83</f>
        <v/>
      </c>
    </row>
    <row r="54">
      <c r="A54" t="str">
        <f>Presenze!A54:A84</f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4" width="2.63"/>
    <col customWidth="1" min="5" max="11" width="2.75"/>
    <col customWidth="1" min="12" max="12" width="3.75"/>
    <col customWidth="1" min="13" max="13" width="3.63"/>
    <col customWidth="1" min="14" max="21" width="3.75"/>
    <col customWidth="1" min="22" max="27" width="12.63"/>
    <col customWidth="1" min="28" max="32" width="38.38"/>
    <col customWidth="1" min="33" max="34" width="12.63"/>
  </cols>
  <sheetData>
    <row r="3">
      <c r="A3" s="41"/>
      <c r="B3" s="42">
        <v>1.0</v>
      </c>
      <c r="C3" s="41">
        <f t="shared" ref="C3:U3" si="1">B3+1</f>
        <v>2</v>
      </c>
      <c r="D3" s="41">
        <f t="shared" si="1"/>
        <v>3</v>
      </c>
      <c r="E3" s="41">
        <f t="shared" si="1"/>
        <v>4</v>
      </c>
      <c r="F3" s="41">
        <f t="shared" si="1"/>
        <v>5</v>
      </c>
      <c r="G3" s="41">
        <f t="shared" si="1"/>
        <v>6</v>
      </c>
      <c r="H3" s="41">
        <f t="shared" si="1"/>
        <v>7</v>
      </c>
      <c r="I3" s="41">
        <f t="shared" si="1"/>
        <v>8</v>
      </c>
      <c r="J3" s="41">
        <f t="shared" si="1"/>
        <v>9</v>
      </c>
      <c r="K3" s="41">
        <f t="shared" si="1"/>
        <v>10</v>
      </c>
      <c r="L3" s="41">
        <f t="shared" si="1"/>
        <v>11</v>
      </c>
      <c r="M3" s="41">
        <f t="shared" si="1"/>
        <v>12</v>
      </c>
      <c r="N3" s="41">
        <f t="shared" si="1"/>
        <v>13</v>
      </c>
      <c r="O3" s="41">
        <f t="shared" si="1"/>
        <v>14</v>
      </c>
      <c r="P3" s="41">
        <f t="shared" si="1"/>
        <v>15</v>
      </c>
      <c r="Q3" s="41">
        <f t="shared" si="1"/>
        <v>16</v>
      </c>
      <c r="R3" s="41">
        <f t="shared" si="1"/>
        <v>17</v>
      </c>
      <c r="S3" s="41">
        <f t="shared" si="1"/>
        <v>18</v>
      </c>
      <c r="T3" s="41">
        <f t="shared" si="1"/>
        <v>19</v>
      </c>
      <c r="U3" s="41">
        <f t="shared" si="1"/>
        <v>20</v>
      </c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>
      <c r="A4" t="str">
        <f>Presenze!A3:A33</f>
        <v>NUMERO DI GIORNATE</v>
      </c>
      <c r="B4">
        <f>'Gol Fatti'!B5</f>
        <v>7</v>
      </c>
      <c r="C4">
        <f>B4+'Gol Fatti'!C5</f>
        <v>7</v>
      </c>
      <c r="D4">
        <f>C4+'Gol Fatti'!D5</f>
        <v>7</v>
      </c>
      <c r="E4">
        <f>D4+'Gol Fatti'!E5</f>
        <v>9</v>
      </c>
      <c r="F4">
        <f>E4+'Gol Fatti'!F5</f>
        <v>17</v>
      </c>
      <c r="G4">
        <f>F4+'Gol Fatti'!G5</f>
        <v>28</v>
      </c>
      <c r="H4">
        <f>G4+'Gol Fatti'!H5</f>
        <v>45</v>
      </c>
      <c r="I4">
        <f>H4+'Gol Fatti'!I5</f>
        <v>58</v>
      </c>
      <c r="J4">
        <f>I4+'Gol Fatti'!J5</f>
        <v>71</v>
      </c>
      <c r="K4">
        <f>J4+'Gol Fatti'!K5</f>
        <v>77</v>
      </c>
      <c r="L4">
        <f>K4+'Gol Fatti'!L5</f>
        <v>79</v>
      </c>
      <c r="M4">
        <f>L4+'Gol Fatti'!M5</f>
        <v>84</v>
      </c>
      <c r="N4">
        <f>M4+'Gol Fatti'!N5</f>
        <v>92</v>
      </c>
      <c r="O4">
        <f>N4+'Gol Fatti'!O5</f>
        <v>99</v>
      </c>
      <c r="P4">
        <f>O4+'Gol Fatti'!P5</f>
        <v>106</v>
      </c>
      <c r="Q4">
        <f>P4+'Gol Fatti'!Q5</f>
        <v>106</v>
      </c>
      <c r="R4">
        <f>Q4+'Gol Fatti'!R5</f>
        <v>118</v>
      </c>
      <c r="S4">
        <f>R4+'Gol Fatti'!S5</f>
        <v>125</v>
      </c>
      <c r="T4">
        <f>S4+'Gol Fatti'!T5</f>
        <v>128</v>
      </c>
      <c r="U4">
        <f>T4+'Gol Fatti'!U5</f>
        <v>138</v>
      </c>
    </row>
    <row r="5">
      <c r="A5" t="str">
        <f>Presenze!A4:A34</f>
        <v>Bachi Giacomo</v>
      </c>
      <c r="B5">
        <f>'Gol Fatti'!B6</f>
        <v>32</v>
      </c>
      <c r="C5">
        <f>B5+'Gol Fatti'!C6</f>
        <v>57</v>
      </c>
      <c r="D5">
        <f>C5+'Gol Fatti'!D6</f>
        <v>127</v>
      </c>
      <c r="E5">
        <f>D5+'Gol Fatti'!E6</f>
        <v>169</v>
      </c>
      <c r="F5">
        <f>E5+'Gol Fatti'!F6</f>
        <v>217</v>
      </c>
      <c r="G5">
        <f>F5+'Gol Fatti'!G6</f>
        <v>248</v>
      </c>
      <c r="H5">
        <f>G5+'Gol Fatti'!H6</f>
        <v>265</v>
      </c>
      <c r="I5">
        <f>H5+'Gol Fatti'!I6</f>
        <v>292</v>
      </c>
      <c r="J5">
        <f>I5+'Gol Fatti'!J6</f>
        <v>313</v>
      </c>
      <c r="K5">
        <f>J5+'Gol Fatti'!K6</f>
        <v>335</v>
      </c>
      <c r="L5">
        <f>K5+'Gol Fatti'!L6</f>
        <v>357</v>
      </c>
      <c r="M5">
        <f>L5+'Gol Fatti'!M6</f>
        <v>371</v>
      </c>
      <c r="N5">
        <f>M5+'Gol Fatti'!N6</f>
        <v>393</v>
      </c>
      <c r="O5">
        <f>N5+'Gol Fatti'!O6</f>
        <v>413</v>
      </c>
      <c r="P5">
        <f>O5+'Gol Fatti'!P6</f>
        <v>458</v>
      </c>
      <c r="Q5">
        <f>P5+'Gol Fatti'!Q6</f>
        <v>487</v>
      </c>
      <c r="R5">
        <f>Q5+'Gol Fatti'!R6</f>
        <v>538</v>
      </c>
      <c r="S5">
        <f>R5+'Gol Fatti'!S6</f>
        <v>577</v>
      </c>
      <c r="T5">
        <f>S5+'Gol Fatti'!T6</f>
        <v>615</v>
      </c>
      <c r="U5">
        <f>T5+'Gol Fatti'!U6</f>
        <v>621</v>
      </c>
    </row>
    <row r="6">
      <c r="A6" t="str">
        <f>Presenze!A5:A35</f>
        <v>Caneschi Simone</v>
      </c>
      <c r="B6">
        <f>'Gol Fatti'!B7</f>
        <v>15</v>
      </c>
      <c r="C6">
        <f>B6+'Gol Fatti'!C7</f>
        <v>34</v>
      </c>
      <c r="D6">
        <f>C6+'Gol Fatti'!D7</f>
        <v>34</v>
      </c>
      <c r="E6">
        <f>D6+'Gol Fatti'!E7</f>
        <v>48</v>
      </c>
      <c r="F6">
        <f>E6+'Gol Fatti'!F7</f>
        <v>51</v>
      </c>
      <c r="G6">
        <f>F6+'Gol Fatti'!G7</f>
        <v>57</v>
      </c>
      <c r="H6">
        <f>G6+'Gol Fatti'!H7</f>
        <v>59</v>
      </c>
      <c r="I6">
        <f>H6+'Gol Fatti'!I7</f>
        <v>70</v>
      </c>
      <c r="J6">
        <f>I6+'Gol Fatti'!J7</f>
        <v>77</v>
      </c>
      <c r="K6">
        <f>J6+'Gol Fatti'!K7</f>
        <v>84</v>
      </c>
      <c r="L6">
        <f>K6+'Gol Fatti'!L7</f>
        <v>85</v>
      </c>
      <c r="M6">
        <f>L6+'Gol Fatti'!M7</f>
        <v>86</v>
      </c>
      <c r="N6">
        <f>M6+'Gol Fatti'!N7</f>
        <v>86</v>
      </c>
      <c r="O6">
        <f>N6+'Gol Fatti'!O7</f>
        <v>86</v>
      </c>
      <c r="P6">
        <f>O6+'Gol Fatti'!P7</f>
        <v>86</v>
      </c>
      <c r="Q6">
        <f>P6+'Gol Fatti'!Q7</f>
        <v>86</v>
      </c>
      <c r="R6">
        <f>Q6+'Gol Fatti'!R7</f>
        <v>86</v>
      </c>
      <c r="S6">
        <f>R6+'Gol Fatti'!S7</f>
        <v>86</v>
      </c>
      <c r="T6">
        <f>S6+'Gol Fatti'!T7</f>
        <v>86</v>
      </c>
      <c r="U6">
        <f>T6+'Gol Fatti'!U7</f>
        <v>88</v>
      </c>
    </row>
    <row r="7">
      <c r="A7" t="str">
        <f>Presenze!A6:A36</f>
        <v>Ceccarelli Marco</v>
      </c>
      <c r="B7">
        <f>'Gol Fatti'!B8</f>
        <v>23</v>
      </c>
      <c r="C7">
        <f>B7+'Gol Fatti'!C8</f>
        <v>42</v>
      </c>
      <c r="D7">
        <f>C7+'Gol Fatti'!D8</f>
        <v>52</v>
      </c>
      <c r="E7">
        <f>D7+'Gol Fatti'!E8</f>
        <v>62</v>
      </c>
      <c r="F7">
        <f>E7+'Gol Fatti'!F8</f>
        <v>73</v>
      </c>
      <c r="G7">
        <f>F7+'Gol Fatti'!G8</f>
        <v>82</v>
      </c>
      <c r="H7">
        <f>G7+'Gol Fatti'!H8</f>
        <v>104</v>
      </c>
      <c r="I7">
        <f>H7+'Gol Fatti'!I8</f>
        <v>116</v>
      </c>
      <c r="J7">
        <f>I7+'Gol Fatti'!J8</f>
        <v>121</v>
      </c>
      <c r="K7">
        <f>J7+'Gol Fatti'!K8</f>
        <v>121</v>
      </c>
      <c r="L7">
        <f>K7+'Gol Fatti'!L8</f>
        <v>121</v>
      </c>
      <c r="M7">
        <f>L7+'Gol Fatti'!M8</f>
        <v>121</v>
      </c>
      <c r="N7">
        <f>M7+'Gol Fatti'!N8</f>
        <v>121</v>
      </c>
      <c r="O7">
        <f>N7+'Gol Fatti'!O8</f>
        <v>121</v>
      </c>
      <c r="P7">
        <f>O7+'Gol Fatti'!P8</f>
        <v>123</v>
      </c>
      <c r="Q7">
        <f>P7+'Gol Fatti'!Q8</f>
        <v>123</v>
      </c>
      <c r="R7">
        <f>Q7+'Gol Fatti'!R8</f>
        <v>140</v>
      </c>
      <c r="S7">
        <f>R7+'Gol Fatti'!S8</f>
        <v>147</v>
      </c>
      <c r="T7">
        <f>S7+'Gol Fatti'!T8</f>
        <v>159</v>
      </c>
      <c r="U7">
        <f>T7+'Gol Fatti'!U8</f>
        <v>171</v>
      </c>
    </row>
    <row r="8">
      <c r="A8" t="str">
        <f>Presenze!A7:A37</f>
        <v>Crisciani Simone</v>
      </c>
      <c r="B8">
        <f>'Gol Fatti'!B9</f>
        <v>7</v>
      </c>
      <c r="C8">
        <f>B8+'Gol Fatti'!C9</f>
        <v>9</v>
      </c>
      <c r="D8">
        <f>C8+'Gol Fatti'!D9</f>
        <v>14</v>
      </c>
      <c r="E8">
        <f>D8+'Gol Fatti'!E9</f>
        <v>24</v>
      </c>
      <c r="F8">
        <f>E8+'Gol Fatti'!F9</f>
        <v>66</v>
      </c>
      <c r="G8">
        <f>F8+'Gol Fatti'!G9</f>
        <v>88</v>
      </c>
      <c r="H8">
        <f>G8+'Gol Fatti'!H9</f>
        <v>103</v>
      </c>
      <c r="I8">
        <f>H8+'Gol Fatti'!I9</f>
        <v>111</v>
      </c>
      <c r="J8">
        <f>I8+'Gol Fatti'!J9</f>
        <v>123</v>
      </c>
      <c r="K8">
        <f>J8+'Gol Fatti'!K9</f>
        <v>139</v>
      </c>
      <c r="L8">
        <f>K8+'Gol Fatti'!L9</f>
        <v>143</v>
      </c>
      <c r="M8">
        <f>L8+'Gol Fatti'!M9</f>
        <v>157</v>
      </c>
      <c r="N8">
        <f>M8+'Gol Fatti'!N9</f>
        <v>187</v>
      </c>
      <c r="O8">
        <f>N8+'Gol Fatti'!O9</f>
        <v>191</v>
      </c>
      <c r="P8">
        <f>O8+'Gol Fatti'!P9</f>
        <v>209</v>
      </c>
      <c r="Q8">
        <f>P8+'Gol Fatti'!Q9</f>
        <v>221</v>
      </c>
      <c r="R8">
        <f>Q8+'Gol Fatti'!R9</f>
        <v>235</v>
      </c>
      <c r="S8">
        <f>R8+'Gol Fatti'!S9</f>
        <v>249</v>
      </c>
      <c r="T8">
        <f>S8+'Gol Fatti'!T9</f>
        <v>269</v>
      </c>
      <c r="U8">
        <f>T8+'Gol Fatti'!U9</f>
        <v>280</v>
      </c>
    </row>
    <row r="9">
      <c r="A9" t="str">
        <f>Presenze!A8:A38</f>
        <v>Galatolo Gabriele</v>
      </c>
      <c r="B9">
        <f>'Gol Fatti'!B10</f>
        <v>33</v>
      </c>
      <c r="C9">
        <f>B9+'Gol Fatti'!C10</f>
        <v>64</v>
      </c>
      <c r="D9">
        <f>C9+'Gol Fatti'!D10</f>
        <v>104</v>
      </c>
      <c r="E9">
        <f>D9+'Gol Fatti'!E10</f>
        <v>129</v>
      </c>
      <c r="F9">
        <f>E9+'Gol Fatti'!F10</f>
        <v>161</v>
      </c>
      <c r="G9">
        <f>F9+'Gol Fatti'!G10</f>
        <v>161</v>
      </c>
      <c r="H9">
        <f>G9+'Gol Fatti'!H10</f>
        <v>161</v>
      </c>
      <c r="I9">
        <f>H9+'Gol Fatti'!I10</f>
        <v>161</v>
      </c>
      <c r="J9">
        <f>I9+'Gol Fatti'!J10</f>
        <v>161</v>
      </c>
      <c r="K9">
        <f>J9+'Gol Fatti'!K10</f>
        <v>161</v>
      </c>
      <c r="L9">
        <f>K9+'Gol Fatti'!L10</f>
        <v>161</v>
      </c>
      <c r="M9">
        <f>L9+'Gol Fatti'!M10</f>
        <v>161</v>
      </c>
      <c r="N9">
        <f>M9+'Gol Fatti'!N10</f>
        <v>161</v>
      </c>
      <c r="O9">
        <f>N9+'Gol Fatti'!O10</f>
        <v>163</v>
      </c>
      <c r="P9">
        <f>O9+'Gol Fatti'!P10</f>
        <v>166</v>
      </c>
      <c r="Q9">
        <f>P9+'Gol Fatti'!Q10</f>
        <v>166</v>
      </c>
      <c r="R9">
        <f>Q9+'Gol Fatti'!R10</f>
        <v>166</v>
      </c>
      <c r="S9">
        <f>R9+'Gol Fatti'!S10</f>
        <v>166</v>
      </c>
      <c r="T9">
        <f>S9+'Gol Fatti'!T10</f>
        <v>166</v>
      </c>
      <c r="U9">
        <f>T9+'Gol Fatti'!U10</f>
        <v>166</v>
      </c>
    </row>
    <row r="10">
      <c r="A10" t="str">
        <f>Presenze!A9:A39</f>
        <v>Giuliano Giacomo</v>
      </c>
      <c r="B10">
        <f>'Gol Fatti'!B11</f>
        <v>22</v>
      </c>
      <c r="C10">
        <f>B10+'Gol Fatti'!C11</f>
        <v>29</v>
      </c>
      <c r="D10">
        <f>C10+'Gol Fatti'!D11</f>
        <v>46</v>
      </c>
      <c r="E10">
        <f>D10+'Gol Fatti'!E11</f>
        <v>56</v>
      </c>
      <c r="F10">
        <f>E10+'Gol Fatti'!F11</f>
        <v>76</v>
      </c>
      <c r="G10">
        <f>F10+'Gol Fatti'!G11</f>
        <v>83</v>
      </c>
      <c r="H10">
        <f>G10+'Gol Fatti'!H11</f>
        <v>91</v>
      </c>
      <c r="I10">
        <f>H10+'Gol Fatti'!I11</f>
        <v>96</v>
      </c>
      <c r="J10">
        <f>I10+'Gol Fatti'!J11</f>
        <v>123</v>
      </c>
      <c r="K10">
        <f>J10+'Gol Fatti'!K11</f>
        <v>126</v>
      </c>
      <c r="L10">
        <f>K10+'Gol Fatti'!L11</f>
        <v>131</v>
      </c>
      <c r="M10">
        <f>L10+'Gol Fatti'!M11</f>
        <v>131</v>
      </c>
      <c r="N10">
        <f>M10+'Gol Fatti'!N11</f>
        <v>138</v>
      </c>
      <c r="O10">
        <f>N10+'Gol Fatti'!O11</f>
        <v>145</v>
      </c>
      <c r="P10">
        <f>O10+'Gol Fatti'!P11</f>
        <v>152</v>
      </c>
      <c r="Q10">
        <f>P10+'Gol Fatti'!Q11</f>
        <v>155</v>
      </c>
      <c r="R10">
        <f>Q10+'Gol Fatti'!R11</f>
        <v>161</v>
      </c>
      <c r="S10">
        <f>R10+'Gol Fatti'!S11</f>
        <v>165</v>
      </c>
      <c r="T10">
        <f>S10+'Gol Fatti'!T11</f>
        <v>170</v>
      </c>
      <c r="U10">
        <f>T10+'Gol Fatti'!U11</f>
        <v>174</v>
      </c>
    </row>
    <row r="11">
      <c r="A11" t="str">
        <f>Presenze!A10:A40</f>
        <v>Giuliano Matteo</v>
      </c>
      <c r="B11">
        <f>'Gol Fatti'!B12</f>
        <v>84</v>
      </c>
      <c r="C11">
        <f>B11+'Gol Fatti'!C12</f>
        <v>128</v>
      </c>
      <c r="D11">
        <f>C11+'Gol Fatti'!D12</f>
        <v>174</v>
      </c>
      <c r="E11">
        <f>D11+'Gol Fatti'!E12</f>
        <v>203</v>
      </c>
      <c r="F11">
        <f>E11+'Gol Fatti'!F12</f>
        <v>280</v>
      </c>
      <c r="G11">
        <f>F11+'Gol Fatti'!G12</f>
        <v>302</v>
      </c>
      <c r="H11">
        <f>G11+'Gol Fatti'!H12</f>
        <v>367</v>
      </c>
      <c r="I11">
        <f>H11+'Gol Fatti'!I12</f>
        <v>387</v>
      </c>
      <c r="J11">
        <f>I11+'Gol Fatti'!J12</f>
        <v>463</v>
      </c>
      <c r="K11">
        <f>J11+'Gol Fatti'!K12</f>
        <v>491</v>
      </c>
      <c r="L11">
        <f>K11+'Gol Fatti'!L12</f>
        <v>534</v>
      </c>
      <c r="M11">
        <f>L11+'Gol Fatti'!M12</f>
        <v>543</v>
      </c>
      <c r="N11">
        <f>M11+'Gol Fatti'!N12</f>
        <v>543</v>
      </c>
      <c r="O11">
        <f>N11+'Gol Fatti'!O12</f>
        <v>561</v>
      </c>
      <c r="P11">
        <f>O11+'Gol Fatti'!P12</f>
        <v>597</v>
      </c>
      <c r="Q11">
        <f>P11+'Gol Fatti'!Q12</f>
        <v>613</v>
      </c>
      <c r="R11">
        <f>Q11+'Gol Fatti'!R12</f>
        <v>613</v>
      </c>
      <c r="S11">
        <f>R11+'Gol Fatti'!S12</f>
        <v>616</v>
      </c>
      <c r="T11">
        <f>S11+'Gol Fatti'!T12</f>
        <v>632</v>
      </c>
      <c r="U11">
        <f>T11+'Gol Fatti'!U12</f>
        <v>672</v>
      </c>
    </row>
    <row r="12">
      <c r="A12" t="str">
        <f>Presenze!A11:A41</f>
        <v>Giusti Alessio</v>
      </c>
      <c r="B12">
        <f>'Gol Fatti'!B13</f>
        <v>41</v>
      </c>
      <c r="C12">
        <f>B12+'Gol Fatti'!C13</f>
        <v>74</v>
      </c>
      <c r="D12">
        <f>C12+'Gol Fatti'!D13</f>
        <v>124</v>
      </c>
      <c r="E12">
        <f>D12+'Gol Fatti'!E13</f>
        <v>174</v>
      </c>
      <c r="F12">
        <f>E12+'Gol Fatti'!F13</f>
        <v>210</v>
      </c>
      <c r="G12">
        <f>F12+'Gol Fatti'!G13</f>
        <v>243</v>
      </c>
      <c r="H12">
        <f>G12+'Gol Fatti'!H13</f>
        <v>268</v>
      </c>
      <c r="I12">
        <f>H12+'Gol Fatti'!I13</f>
        <v>272</v>
      </c>
      <c r="J12">
        <f>I12+'Gol Fatti'!J13</f>
        <v>295</v>
      </c>
      <c r="K12">
        <f>J12+'Gol Fatti'!K13</f>
        <v>308</v>
      </c>
      <c r="L12">
        <f>K12+'Gol Fatti'!L13</f>
        <v>308</v>
      </c>
      <c r="M12">
        <f>L12+'Gol Fatti'!M13</f>
        <v>308</v>
      </c>
      <c r="N12">
        <f>M12+'Gol Fatti'!N13</f>
        <v>308</v>
      </c>
      <c r="O12">
        <f>N12+'Gol Fatti'!O13</f>
        <v>308</v>
      </c>
      <c r="P12">
        <f>O12+'Gol Fatti'!P13</f>
        <v>308</v>
      </c>
      <c r="Q12">
        <f>P12+'Gol Fatti'!Q13</f>
        <v>308</v>
      </c>
      <c r="R12">
        <f>Q12+'Gol Fatti'!R13</f>
        <v>308</v>
      </c>
      <c r="S12">
        <f>R12+'Gol Fatti'!S13</f>
        <v>308</v>
      </c>
      <c r="T12">
        <f>S12+'Gol Fatti'!T13</f>
        <v>308</v>
      </c>
      <c r="U12">
        <f>T12+'Gol Fatti'!U13</f>
        <v>308</v>
      </c>
    </row>
    <row r="13">
      <c r="A13" t="str">
        <f>Presenze!A12:A42</f>
        <v>Iodice Gianmarco</v>
      </c>
      <c r="B13">
        <f>'Gol Fatti'!B14</f>
        <v>7</v>
      </c>
      <c r="C13">
        <f>B13+'Gol Fatti'!C14</f>
        <v>17</v>
      </c>
      <c r="D13">
        <f>C13+'Gol Fatti'!D14</f>
        <v>40</v>
      </c>
      <c r="E13">
        <f>D13+'Gol Fatti'!E14</f>
        <v>56</v>
      </c>
      <c r="F13">
        <f>E13+'Gol Fatti'!F14</f>
        <v>60</v>
      </c>
      <c r="G13">
        <f>F13+'Gol Fatti'!G14</f>
        <v>60</v>
      </c>
      <c r="H13">
        <f>G13+'Gol Fatti'!H14</f>
        <v>60</v>
      </c>
      <c r="I13">
        <f>H13+'Gol Fatti'!I14</f>
        <v>60</v>
      </c>
      <c r="J13">
        <f>I13+'Gol Fatti'!J14</f>
        <v>60</v>
      </c>
      <c r="K13">
        <f>J13+'Gol Fatti'!K14</f>
        <v>60</v>
      </c>
      <c r="L13">
        <f>K13+'Gol Fatti'!L14</f>
        <v>60</v>
      </c>
      <c r="M13">
        <f>L13+'Gol Fatti'!M14</f>
        <v>60</v>
      </c>
      <c r="N13">
        <f>M13+'Gol Fatti'!N14</f>
        <v>60</v>
      </c>
      <c r="O13">
        <f>N13+'Gol Fatti'!O14</f>
        <v>60</v>
      </c>
      <c r="P13">
        <f>O13+'Gol Fatti'!P14</f>
        <v>60</v>
      </c>
      <c r="Q13">
        <f>P13+'Gol Fatti'!Q14</f>
        <v>60</v>
      </c>
      <c r="R13">
        <f>Q13+'Gol Fatti'!R14</f>
        <v>60</v>
      </c>
      <c r="S13">
        <f>R13+'Gol Fatti'!S14</f>
        <v>60</v>
      </c>
      <c r="T13">
        <f>S13+'Gol Fatti'!T14</f>
        <v>60</v>
      </c>
      <c r="U13">
        <f>T13+'Gol Fatti'!U14</f>
        <v>61</v>
      </c>
    </row>
    <row r="14">
      <c r="A14" t="str">
        <f>Presenze!A13:A43</f>
        <v>Sartori Emilio</v>
      </c>
      <c r="B14">
        <f>'Gol Fatti'!B15</f>
        <v>12</v>
      </c>
      <c r="C14">
        <f>B14+'Gol Fatti'!C15</f>
        <v>13</v>
      </c>
      <c r="D14">
        <f>C14+'Gol Fatti'!D15</f>
        <v>24</v>
      </c>
      <c r="E14">
        <f>D14+'Gol Fatti'!E15</f>
        <v>24</v>
      </c>
      <c r="F14">
        <f>E14+'Gol Fatti'!F15</f>
        <v>24</v>
      </c>
      <c r="G14">
        <f>F14+'Gol Fatti'!G15</f>
        <v>24</v>
      </c>
      <c r="H14">
        <f>G14+'Gol Fatti'!H15</f>
        <v>24</v>
      </c>
      <c r="I14">
        <f>H14+'Gol Fatti'!I15</f>
        <v>24</v>
      </c>
      <c r="J14">
        <f>I14+'Gol Fatti'!J15</f>
        <v>24</v>
      </c>
      <c r="K14">
        <f>J14+'Gol Fatti'!K15</f>
        <v>24</v>
      </c>
      <c r="L14">
        <f>K14+'Gol Fatti'!L15</f>
        <v>24</v>
      </c>
      <c r="M14">
        <f>L14+'Gol Fatti'!M15</f>
        <v>24</v>
      </c>
      <c r="N14">
        <f>M14+'Gol Fatti'!N15</f>
        <v>24</v>
      </c>
      <c r="O14">
        <f>N14+'Gol Fatti'!O15</f>
        <v>24</v>
      </c>
      <c r="P14">
        <f>O14+'Gol Fatti'!P15</f>
        <v>24</v>
      </c>
      <c r="Q14">
        <f>P14+'Gol Fatti'!Q15</f>
        <v>24</v>
      </c>
      <c r="R14">
        <f>Q14+'Gol Fatti'!R15</f>
        <v>24</v>
      </c>
      <c r="S14">
        <f>R14+'Gol Fatti'!S15</f>
        <v>24</v>
      </c>
      <c r="T14">
        <f>S14+'Gol Fatti'!T15</f>
        <v>24</v>
      </c>
      <c r="U14">
        <f>T14+'Gol Fatti'!U15</f>
        <v>24</v>
      </c>
    </row>
    <row r="15">
      <c r="A15" t="str">
        <f>Presenze!A14:A44</f>
        <v>Sbolci Francesco</v>
      </c>
      <c r="B15">
        <f>'Gol Fatti'!B16</f>
        <v>21</v>
      </c>
      <c r="C15">
        <f>B15+'Gol Fatti'!C16</f>
        <v>30</v>
      </c>
      <c r="D15">
        <f>C15+'Gol Fatti'!D16</f>
        <v>53</v>
      </c>
      <c r="E15">
        <f>D15+'Gol Fatti'!E16</f>
        <v>63</v>
      </c>
      <c r="F15">
        <f>E15+'Gol Fatti'!F16</f>
        <v>63</v>
      </c>
      <c r="G15">
        <f>F15+'Gol Fatti'!G16</f>
        <v>63</v>
      </c>
      <c r="H15">
        <f>G15+'Gol Fatti'!H16</f>
        <v>64</v>
      </c>
      <c r="I15">
        <f>H15+'Gol Fatti'!I16</f>
        <v>64</v>
      </c>
      <c r="J15">
        <f>I15+'Gol Fatti'!J16</f>
        <v>64</v>
      </c>
      <c r="K15">
        <f>J15+'Gol Fatti'!K16</f>
        <v>64</v>
      </c>
      <c r="L15">
        <f>K15+'Gol Fatti'!L16</f>
        <v>64</v>
      </c>
      <c r="M15">
        <f>L15+'Gol Fatti'!M16</f>
        <v>64</v>
      </c>
      <c r="N15">
        <f>M15+'Gol Fatti'!N16</f>
        <v>64</v>
      </c>
      <c r="O15">
        <f>N15+'Gol Fatti'!O16</f>
        <v>64</v>
      </c>
      <c r="P15">
        <f>O15+'Gol Fatti'!P16</f>
        <v>64</v>
      </c>
      <c r="Q15">
        <f>P15+'Gol Fatti'!Q16</f>
        <v>64</v>
      </c>
      <c r="R15">
        <f>Q15+'Gol Fatti'!R16</f>
        <v>64</v>
      </c>
      <c r="S15">
        <f>R15+'Gol Fatti'!S16</f>
        <v>64</v>
      </c>
      <c r="T15">
        <f>S15+'Gol Fatti'!T16</f>
        <v>64</v>
      </c>
      <c r="U15">
        <f>T15+'Gol Fatti'!U16</f>
        <v>64</v>
      </c>
    </row>
    <row r="16">
      <c r="A16" t="str">
        <f>Presenze!A15:A45</f>
        <v>Spadavecchia Andrea</v>
      </c>
      <c r="B16">
        <f>'Gol Fatti'!B17</f>
        <v>3</v>
      </c>
      <c r="C16">
        <f>B16+'Gol Fatti'!C17</f>
        <v>4</v>
      </c>
      <c r="D16">
        <f>C16+'Gol Fatti'!D17</f>
        <v>7</v>
      </c>
      <c r="E16">
        <f>D16+'Gol Fatti'!E17</f>
        <v>7</v>
      </c>
      <c r="F16">
        <f>E16+'Gol Fatti'!F17</f>
        <v>7</v>
      </c>
      <c r="G16">
        <f>F16+'Gol Fatti'!G17</f>
        <v>7</v>
      </c>
      <c r="H16">
        <f>G16+'Gol Fatti'!H17</f>
        <v>7</v>
      </c>
      <c r="I16">
        <f>H16+'Gol Fatti'!I17</f>
        <v>7</v>
      </c>
      <c r="J16">
        <f>I16+'Gol Fatti'!J17</f>
        <v>7</v>
      </c>
      <c r="K16">
        <f>J16+'Gol Fatti'!K17</f>
        <v>7</v>
      </c>
      <c r="L16">
        <f>K16+'Gol Fatti'!L17</f>
        <v>7</v>
      </c>
      <c r="M16">
        <f>L16+'Gol Fatti'!M17</f>
        <v>7</v>
      </c>
      <c r="N16">
        <f>M16+'Gol Fatti'!N17</f>
        <v>7</v>
      </c>
      <c r="O16">
        <f>N16+'Gol Fatti'!O17</f>
        <v>7</v>
      </c>
      <c r="P16">
        <f>O16+'Gol Fatti'!P17</f>
        <v>7</v>
      </c>
      <c r="Q16">
        <f>P16+'Gol Fatti'!Q17</f>
        <v>7</v>
      </c>
      <c r="R16">
        <f>Q16+'Gol Fatti'!R17</f>
        <v>7</v>
      </c>
      <c r="S16">
        <f>R16+'Gol Fatti'!S17</f>
        <v>7</v>
      </c>
      <c r="T16">
        <f>S16+'Gol Fatti'!T17</f>
        <v>7</v>
      </c>
      <c r="U16">
        <f>T16+'Gol Fatti'!U17</f>
        <v>7</v>
      </c>
    </row>
    <row r="17">
      <c r="A17" t="str">
        <f>Presenze!A16:A46</f>
        <v>Vittorini Daniele</v>
      </c>
      <c r="B17" t="str">
        <f>'Gol Fatti'!B18</f>
        <v/>
      </c>
      <c r="C17">
        <f>B17+'Gol Fatti'!C18</f>
        <v>3</v>
      </c>
      <c r="D17">
        <f>C17+'Gol Fatti'!D18</f>
        <v>10</v>
      </c>
      <c r="E17">
        <f>D17+'Gol Fatti'!E18</f>
        <v>25</v>
      </c>
      <c r="F17">
        <f>E17+'Gol Fatti'!F18</f>
        <v>47</v>
      </c>
      <c r="G17">
        <f>F17+'Gol Fatti'!G18</f>
        <v>55</v>
      </c>
      <c r="H17">
        <f>G17+'Gol Fatti'!H18</f>
        <v>70</v>
      </c>
      <c r="I17">
        <f>H17+'Gol Fatti'!I18</f>
        <v>82</v>
      </c>
      <c r="J17">
        <f>I17+'Gol Fatti'!J18</f>
        <v>95</v>
      </c>
      <c r="K17">
        <f>J17+'Gol Fatti'!K18</f>
        <v>109</v>
      </c>
      <c r="L17">
        <f>K17+'Gol Fatti'!L18</f>
        <v>122</v>
      </c>
      <c r="M17">
        <f>L17+'Gol Fatti'!M18</f>
        <v>131</v>
      </c>
      <c r="N17">
        <f>M17+'Gol Fatti'!N18</f>
        <v>136</v>
      </c>
      <c r="O17">
        <f>N17+'Gol Fatti'!O18</f>
        <v>147</v>
      </c>
      <c r="P17">
        <f>O17+'Gol Fatti'!P18</f>
        <v>170</v>
      </c>
      <c r="Q17">
        <f>P17+'Gol Fatti'!Q18</f>
        <v>182</v>
      </c>
      <c r="R17">
        <f>Q17+'Gol Fatti'!R18</f>
        <v>203</v>
      </c>
      <c r="S17">
        <f>R17+'Gol Fatti'!S18</f>
        <v>211</v>
      </c>
      <c r="T17">
        <f>S17+'Gol Fatti'!T18</f>
        <v>228</v>
      </c>
      <c r="U17">
        <f>T17+'Gol Fatti'!U18</f>
        <v>251</v>
      </c>
    </row>
    <row r="18">
      <c r="A18" t="str">
        <f>Presenze!A17:A47</f>
        <v>Laucci Dario</v>
      </c>
      <c r="B18">
        <f>'Gol Fatti'!B19</f>
        <v>2</v>
      </c>
      <c r="C18">
        <f>B18+'Gol Fatti'!C19</f>
        <v>2</v>
      </c>
      <c r="D18">
        <f>C18+'Gol Fatti'!D19</f>
        <v>2</v>
      </c>
      <c r="E18">
        <f>D18+'Gol Fatti'!E19</f>
        <v>2</v>
      </c>
      <c r="F18">
        <f>E18+'Gol Fatti'!F19</f>
        <v>8</v>
      </c>
      <c r="G18">
        <f>F18+'Gol Fatti'!G19</f>
        <v>8</v>
      </c>
      <c r="H18">
        <f>G18+'Gol Fatti'!H19</f>
        <v>9</v>
      </c>
      <c r="I18">
        <f>H18+'Gol Fatti'!I19</f>
        <v>9</v>
      </c>
      <c r="J18">
        <f>I18+'Gol Fatti'!J19</f>
        <v>13</v>
      </c>
      <c r="K18">
        <f>J18+'Gol Fatti'!K19</f>
        <v>15</v>
      </c>
      <c r="L18">
        <f>K18+'Gol Fatti'!L19</f>
        <v>15</v>
      </c>
      <c r="M18">
        <f>L18+'Gol Fatti'!M19</f>
        <v>15</v>
      </c>
      <c r="N18">
        <f>M18+'Gol Fatti'!N19</f>
        <v>15</v>
      </c>
      <c r="O18">
        <f>N18+'Gol Fatti'!O19</f>
        <v>19</v>
      </c>
      <c r="P18">
        <f>O18+'Gol Fatti'!P19</f>
        <v>19</v>
      </c>
      <c r="Q18">
        <f>P18+'Gol Fatti'!Q19</f>
        <v>19</v>
      </c>
      <c r="R18">
        <f>Q18+'Gol Fatti'!R19</f>
        <v>19</v>
      </c>
      <c r="S18">
        <f>R18+'Gol Fatti'!S19</f>
        <v>20</v>
      </c>
      <c r="T18">
        <f>S18+'Gol Fatti'!T19</f>
        <v>20</v>
      </c>
      <c r="U18">
        <f>T18+'Gol Fatti'!U19</f>
        <v>20</v>
      </c>
    </row>
    <row r="19">
      <c r="A19" t="str">
        <f>Presenze!A18:A48</f>
        <v>Aielli Elia</v>
      </c>
      <c r="B19" t="str">
        <f>'Gol Fatti'!B20</f>
        <v/>
      </c>
      <c r="C19">
        <f>B19+'Gol Fatti'!C20</f>
        <v>13</v>
      </c>
      <c r="D19">
        <f>C19+'Gol Fatti'!D20</f>
        <v>13</v>
      </c>
      <c r="E19">
        <f>D19+'Gol Fatti'!E20</f>
        <v>14</v>
      </c>
      <c r="F19">
        <f>E19+'Gol Fatti'!F20</f>
        <v>16</v>
      </c>
      <c r="G19">
        <f>F19+'Gol Fatti'!G20</f>
        <v>55</v>
      </c>
      <c r="H19">
        <f>G19+'Gol Fatti'!H20</f>
        <v>114</v>
      </c>
      <c r="I19">
        <f>H19+'Gol Fatti'!I20</f>
        <v>138</v>
      </c>
      <c r="J19">
        <f>I19+'Gol Fatti'!J20</f>
        <v>157</v>
      </c>
      <c r="K19">
        <f>J19+'Gol Fatti'!K20</f>
        <v>172</v>
      </c>
      <c r="L19">
        <f>K19+'Gol Fatti'!L20</f>
        <v>201</v>
      </c>
      <c r="M19">
        <f>L19+'Gol Fatti'!M20</f>
        <v>223</v>
      </c>
      <c r="N19">
        <f>M19+'Gol Fatti'!N20</f>
        <v>262</v>
      </c>
      <c r="O19">
        <f>N19+'Gol Fatti'!O20</f>
        <v>281</v>
      </c>
      <c r="P19">
        <f>O19+'Gol Fatti'!P20</f>
        <v>312</v>
      </c>
      <c r="Q19">
        <f>P19+'Gol Fatti'!Q20</f>
        <v>331</v>
      </c>
      <c r="R19">
        <f>Q19+'Gol Fatti'!R20</f>
        <v>355</v>
      </c>
      <c r="S19">
        <f>R19+'Gol Fatti'!S20</f>
        <v>377</v>
      </c>
      <c r="T19">
        <f>S19+'Gol Fatti'!T20</f>
        <v>395</v>
      </c>
      <c r="U19">
        <f>T19+'Gol Fatti'!U20</f>
        <v>415</v>
      </c>
    </row>
    <row r="20">
      <c r="A20" t="str">
        <f>Presenze!A19:A49</f>
        <v>Fagioli Alessio</v>
      </c>
      <c r="B20" t="str">
        <f>'Gol Fatti'!B21</f>
        <v/>
      </c>
      <c r="C20">
        <f>B20+'Gol Fatti'!C21</f>
        <v>4</v>
      </c>
      <c r="D20">
        <f>C20+'Gol Fatti'!D21</f>
        <v>4</v>
      </c>
      <c r="E20">
        <f>D20+'Gol Fatti'!E21</f>
        <v>8</v>
      </c>
      <c r="F20">
        <f>E20+'Gol Fatti'!F21</f>
        <v>56</v>
      </c>
      <c r="G20">
        <f>F20+'Gol Fatti'!G21</f>
        <v>69</v>
      </c>
      <c r="H20">
        <f>G20+'Gol Fatti'!H21</f>
        <v>69</v>
      </c>
      <c r="I20">
        <f>H20+'Gol Fatti'!I21</f>
        <v>69</v>
      </c>
      <c r="J20">
        <f>I20+'Gol Fatti'!J21</f>
        <v>70</v>
      </c>
      <c r="K20">
        <f>J20+'Gol Fatti'!K21</f>
        <v>70</v>
      </c>
      <c r="L20">
        <f>K20+'Gol Fatti'!L21</f>
        <v>78</v>
      </c>
      <c r="M20">
        <f>L20+'Gol Fatti'!M21</f>
        <v>89</v>
      </c>
      <c r="N20">
        <f>M20+'Gol Fatti'!N21</f>
        <v>99</v>
      </c>
      <c r="O20">
        <f>N20+'Gol Fatti'!O21</f>
        <v>99</v>
      </c>
      <c r="P20">
        <f>O20+'Gol Fatti'!P21</f>
        <v>103</v>
      </c>
      <c r="Q20">
        <f>P20+'Gol Fatti'!Q21</f>
        <v>103</v>
      </c>
      <c r="R20">
        <f>Q20+'Gol Fatti'!R21</f>
        <v>107</v>
      </c>
      <c r="S20">
        <f>R20+'Gol Fatti'!S21</f>
        <v>107</v>
      </c>
      <c r="T20">
        <f>S20+'Gol Fatti'!T21</f>
        <v>107</v>
      </c>
      <c r="U20">
        <f>T20+'Gol Fatti'!U21</f>
        <v>107</v>
      </c>
    </row>
    <row r="21">
      <c r="A21" t="str">
        <f>Presenze!A20:A50</f>
        <v>Sarti Jgli</v>
      </c>
      <c r="B21" t="str">
        <f>'Gol Fatti'!B22</f>
        <v/>
      </c>
      <c r="C21">
        <f>B21+'Gol Fatti'!C22</f>
        <v>1</v>
      </c>
      <c r="D21">
        <f>C21+'Gol Fatti'!D22</f>
        <v>1</v>
      </c>
      <c r="E21">
        <f>D21+'Gol Fatti'!E22</f>
        <v>1</v>
      </c>
      <c r="F21">
        <f>E21+'Gol Fatti'!F22</f>
        <v>1</v>
      </c>
      <c r="G21">
        <f>F21+'Gol Fatti'!G22</f>
        <v>1</v>
      </c>
      <c r="H21">
        <f>G21+'Gol Fatti'!H22</f>
        <v>1</v>
      </c>
      <c r="I21">
        <f>H21+'Gol Fatti'!I22</f>
        <v>1</v>
      </c>
      <c r="J21">
        <f>I21+'Gol Fatti'!J22</f>
        <v>21</v>
      </c>
      <c r="K21">
        <f>J21+'Gol Fatti'!K22</f>
        <v>44</v>
      </c>
      <c r="L21">
        <f>K21+'Gol Fatti'!L22</f>
        <v>70</v>
      </c>
      <c r="M21">
        <f>L21+'Gol Fatti'!M22</f>
        <v>96</v>
      </c>
      <c r="N21">
        <f>M21+'Gol Fatti'!N22</f>
        <v>127</v>
      </c>
      <c r="O21">
        <f>N21+'Gol Fatti'!O22</f>
        <v>147</v>
      </c>
      <c r="P21">
        <f>O21+'Gol Fatti'!P22</f>
        <v>173</v>
      </c>
      <c r="Q21">
        <f>P21+'Gol Fatti'!Q22</f>
        <v>193</v>
      </c>
      <c r="R21">
        <f>Q21+'Gol Fatti'!R22</f>
        <v>229</v>
      </c>
      <c r="S21">
        <f>R21+'Gol Fatti'!S22</f>
        <v>270</v>
      </c>
      <c r="T21">
        <f>S21+'Gol Fatti'!T22</f>
        <v>312</v>
      </c>
      <c r="U21">
        <f>T21+'Gol Fatti'!U22</f>
        <v>327</v>
      </c>
    </row>
    <row r="22">
      <c r="A22" t="str">
        <f>Presenze!A21:A51</f>
        <v>Dal Maso Leandro</v>
      </c>
      <c r="B22" t="str">
        <f>'Gol Fatti'!B23</f>
        <v/>
      </c>
      <c r="C22">
        <f>B22+'Gol Fatti'!C23</f>
        <v>1</v>
      </c>
      <c r="D22">
        <f>C22+'Gol Fatti'!D23</f>
        <v>3</v>
      </c>
      <c r="E22">
        <f>D22+'Gol Fatti'!E23</f>
        <v>6</v>
      </c>
      <c r="F22">
        <f>E22+'Gol Fatti'!F23</f>
        <v>27</v>
      </c>
      <c r="G22">
        <f>F22+'Gol Fatti'!G23</f>
        <v>41</v>
      </c>
      <c r="H22">
        <f>G22+'Gol Fatti'!H23</f>
        <v>49</v>
      </c>
      <c r="I22">
        <f>H22+'Gol Fatti'!I23</f>
        <v>57</v>
      </c>
      <c r="J22">
        <f>I22+'Gol Fatti'!J23</f>
        <v>69</v>
      </c>
      <c r="K22">
        <f>J22+'Gol Fatti'!K23</f>
        <v>78</v>
      </c>
      <c r="L22">
        <f>K22+'Gol Fatti'!L23</f>
        <v>90</v>
      </c>
      <c r="M22">
        <f>L22+'Gol Fatti'!M23</f>
        <v>101</v>
      </c>
      <c r="N22">
        <f>M22+'Gol Fatti'!N23</f>
        <v>120</v>
      </c>
      <c r="O22">
        <f>N22+'Gol Fatti'!O23</f>
        <v>132</v>
      </c>
      <c r="P22">
        <f>O22+'Gol Fatti'!P23</f>
        <v>144</v>
      </c>
      <c r="Q22">
        <f>P22+'Gol Fatti'!Q23</f>
        <v>153</v>
      </c>
      <c r="R22">
        <f>Q22+'Gol Fatti'!R23</f>
        <v>171</v>
      </c>
      <c r="S22">
        <f>R22+'Gol Fatti'!S23</f>
        <v>175</v>
      </c>
      <c r="T22">
        <f>S22+'Gol Fatti'!T23</f>
        <v>187</v>
      </c>
      <c r="U22">
        <f>T22+'Gol Fatti'!U23</f>
        <v>195</v>
      </c>
    </row>
    <row r="23">
      <c r="A23" t="str">
        <f>Presenze!A22:A52</f>
        <v>Dini Francesco</v>
      </c>
      <c r="B23" t="str">
        <f>'Gol Fatti'!B24</f>
        <v/>
      </c>
      <c r="C23">
        <f>B23+'Gol Fatti'!C24</f>
        <v>0</v>
      </c>
      <c r="D23">
        <f>C23+'Gol Fatti'!D24</f>
        <v>1</v>
      </c>
      <c r="E23">
        <f>D23+'Gol Fatti'!E24</f>
        <v>9</v>
      </c>
      <c r="F23">
        <f>E23+'Gol Fatti'!F24</f>
        <v>26</v>
      </c>
      <c r="G23">
        <f>F23+'Gol Fatti'!G24</f>
        <v>35</v>
      </c>
      <c r="H23">
        <f>G23+'Gol Fatti'!H24</f>
        <v>36</v>
      </c>
      <c r="I23">
        <f>H23+'Gol Fatti'!I24</f>
        <v>37</v>
      </c>
      <c r="J23">
        <f>I23+'Gol Fatti'!J24</f>
        <v>37</v>
      </c>
      <c r="K23">
        <f>J23+'Gol Fatti'!K24</f>
        <v>37</v>
      </c>
      <c r="L23">
        <f>K23+'Gol Fatti'!L24</f>
        <v>37</v>
      </c>
      <c r="M23">
        <f>L23+'Gol Fatti'!M24</f>
        <v>37</v>
      </c>
      <c r="N23">
        <f>M23+'Gol Fatti'!N24</f>
        <v>37</v>
      </c>
      <c r="O23">
        <f>N23+'Gol Fatti'!O24</f>
        <v>37</v>
      </c>
      <c r="P23">
        <f>O23+'Gol Fatti'!P24</f>
        <v>37</v>
      </c>
      <c r="Q23">
        <f>P23+'Gol Fatti'!Q24</f>
        <v>37</v>
      </c>
      <c r="R23">
        <f>Q23+'Gol Fatti'!R24</f>
        <v>37</v>
      </c>
      <c r="S23">
        <f>R23+'Gol Fatti'!S24</f>
        <v>37</v>
      </c>
      <c r="T23">
        <f>S23+'Gol Fatti'!T24</f>
        <v>37</v>
      </c>
      <c r="U23">
        <f>T23+'Gol Fatti'!U24</f>
        <v>37</v>
      </c>
    </row>
    <row r="24">
      <c r="A24" t="str">
        <f>Presenze!A23:A53</f>
        <v>Barsanti Tommaso</v>
      </c>
      <c r="B24" t="str">
        <f>'Gol Fatti'!B25</f>
        <v/>
      </c>
      <c r="C24">
        <f>B24+'Gol Fatti'!C25</f>
        <v>0</v>
      </c>
      <c r="D24">
        <f>C24+'Gol Fatti'!D25</f>
        <v>0</v>
      </c>
      <c r="E24">
        <f>D24+'Gol Fatti'!E25</f>
        <v>0</v>
      </c>
      <c r="F24">
        <f>E24+'Gol Fatti'!F25</f>
        <v>12</v>
      </c>
      <c r="G24">
        <f>F24+'Gol Fatti'!G25</f>
        <v>18</v>
      </c>
      <c r="H24">
        <f>G24+'Gol Fatti'!H25</f>
        <v>35</v>
      </c>
      <c r="I24">
        <f>H24+'Gol Fatti'!I25</f>
        <v>42</v>
      </c>
      <c r="J24">
        <f>I24+'Gol Fatti'!J25</f>
        <v>55</v>
      </c>
      <c r="K24">
        <f>J24+'Gol Fatti'!K25</f>
        <v>55</v>
      </c>
      <c r="L24">
        <f>K24+'Gol Fatti'!L25</f>
        <v>62</v>
      </c>
      <c r="M24">
        <f>L24+'Gol Fatti'!M25</f>
        <v>62</v>
      </c>
      <c r="N24">
        <f>M24+'Gol Fatti'!N25</f>
        <v>66</v>
      </c>
      <c r="O24">
        <f>N24+'Gol Fatti'!O25</f>
        <v>69</v>
      </c>
      <c r="P24">
        <f>O24+'Gol Fatti'!P25</f>
        <v>76</v>
      </c>
      <c r="Q24">
        <f>P24+'Gol Fatti'!Q25</f>
        <v>76</v>
      </c>
      <c r="R24">
        <f>Q24+'Gol Fatti'!R25</f>
        <v>77</v>
      </c>
      <c r="S24">
        <f>R24+'Gol Fatti'!S25</f>
        <v>77</v>
      </c>
      <c r="T24">
        <f>S24+'Gol Fatti'!T25</f>
        <v>83</v>
      </c>
      <c r="U24">
        <f>T24+'Gol Fatti'!U25</f>
        <v>86</v>
      </c>
    </row>
    <row r="25">
      <c r="A25" t="str">
        <f>Presenze!A24:A54</f>
        <v>Vecchi Giulio</v>
      </c>
      <c r="B25" t="str">
        <f>'Gol Fatti'!B26</f>
        <v/>
      </c>
      <c r="C25">
        <f>B25+'Gol Fatti'!C26</f>
        <v>0</v>
      </c>
      <c r="D25">
        <f>C25+'Gol Fatti'!D26</f>
        <v>0</v>
      </c>
      <c r="E25">
        <f>D25+'Gol Fatti'!E26</f>
        <v>0</v>
      </c>
      <c r="F25">
        <f>E25+'Gol Fatti'!F26</f>
        <v>0</v>
      </c>
      <c r="G25">
        <f>F25+'Gol Fatti'!G26</f>
        <v>2</v>
      </c>
      <c r="H25">
        <f>G25+'Gol Fatti'!H26</f>
        <v>5</v>
      </c>
      <c r="I25">
        <f>H25+'Gol Fatti'!I26</f>
        <v>17</v>
      </c>
      <c r="J25">
        <f>I25+'Gol Fatti'!J26</f>
        <v>27</v>
      </c>
      <c r="K25">
        <f>J25+'Gol Fatti'!K26</f>
        <v>27</v>
      </c>
      <c r="L25">
        <f>K25+'Gol Fatti'!L26</f>
        <v>27</v>
      </c>
      <c r="M25">
        <f>L25+'Gol Fatti'!M26</f>
        <v>27</v>
      </c>
      <c r="N25">
        <f>M25+'Gol Fatti'!N26</f>
        <v>27</v>
      </c>
      <c r="O25">
        <f>N25+'Gol Fatti'!O26</f>
        <v>27</v>
      </c>
      <c r="P25">
        <f>O25+'Gol Fatti'!P26</f>
        <v>27</v>
      </c>
      <c r="Q25">
        <f>P25+'Gol Fatti'!Q26</f>
        <v>27</v>
      </c>
      <c r="R25">
        <f>Q25+'Gol Fatti'!R26</f>
        <v>27</v>
      </c>
      <c r="S25">
        <f>R25+'Gol Fatti'!S26</f>
        <v>27</v>
      </c>
      <c r="T25">
        <f>S25+'Gol Fatti'!T26</f>
        <v>27</v>
      </c>
      <c r="U25">
        <f>T25+'Gol Fatti'!U26</f>
        <v>27</v>
      </c>
    </row>
    <row r="26">
      <c r="A26" t="str">
        <f>Presenze!A25:A55</f>
        <v>La Monica Alessandro</v>
      </c>
      <c r="B26" t="str">
        <f>'Gol Fatti'!B27</f>
        <v/>
      </c>
      <c r="C26">
        <f>B26+'Gol Fatti'!C27</f>
        <v>0</v>
      </c>
      <c r="D26">
        <f>C26+'Gol Fatti'!D27</f>
        <v>0</v>
      </c>
      <c r="E26">
        <f>D26+'Gol Fatti'!E27</f>
        <v>0</v>
      </c>
      <c r="F26">
        <f>E26+'Gol Fatti'!F27</f>
        <v>4</v>
      </c>
      <c r="G26">
        <f>F26+'Gol Fatti'!G27</f>
        <v>4</v>
      </c>
      <c r="H26">
        <f>G26+'Gol Fatti'!H27</f>
        <v>23</v>
      </c>
      <c r="I26">
        <f>H26+'Gol Fatti'!I27</f>
        <v>29</v>
      </c>
      <c r="J26">
        <f>I26+'Gol Fatti'!J27</f>
        <v>43</v>
      </c>
      <c r="K26">
        <f>J26+'Gol Fatti'!K27</f>
        <v>45</v>
      </c>
      <c r="L26">
        <f>K26+'Gol Fatti'!L27</f>
        <v>50</v>
      </c>
      <c r="M26">
        <f>L26+'Gol Fatti'!M27</f>
        <v>58</v>
      </c>
      <c r="N26">
        <f>M26+'Gol Fatti'!N27</f>
        <v>66</v>
      </c>
      <c r="O26">
        <f>N26+'Gol Fatti'!O27</f>
        <v>66</v>
      </c>
      <c r="P26">
        <f>O26+'Gol Fatti'!P27</f>
        <v>67</v>
      </c>
      <c r="Q26">
        <f>P26+'Gol Fatti'!Q27</f>
        <v>68</v>
      </c>
      <c r="R26">
        <f>Q26+'Gol Fatti'!R27</f>
        <v>68</v>
      </c>
      <c r="S26">
        <f>R26+'Gol Fatti'!S27</f>
        <v>68</v>
      </c>
      <c r="T26">
        <f>S26+'Gol Fatti'!T27</f>
        <v>68</v>
      </c>
      <c r="U26">
        <f>T26+'Gol Fatti'!U27</f>
        <v>72</v>
      </c>
    </row>
    <row r="27">
      <c r="A27" t="str">
        <f>Presenze!A26:A56</f>
        <v>Ridolfi Marco</v>
      </c>
      <c r="B27" t="str">
        <f>'Gol Fatti'!B28</f>
        <v/>
      </c>
      <c r="C27">
        <f>B27+'Gol Fatti'!C28</f>
        <v>0</v>
      </c>
      <c r="D27">
        <f>C27+'Gol Fatti'!D28</f>
        <v>0</v>
      </c>
      <c r="E27">
        <f>D27+'Gol Fatti'!E28</f>
        <v>0</v>
      </c>
      <c r="F27">
        <f>E27+'Gol Fatti'!F28</f>
        <v>0</v>
      </c>
      <c r="G27">
        <f>F27+'Gol Fatti'!G28</f>
        <v>0</v>
      </c>
      <c r="H27">
        <f>G27+'Gol Fatti'!H28</f>
        <v>0</v>
      </c>
      <c r="I27">
        <f>H27+'Gol Fatti'!I28</f>
        <v>0</v>
      </c>
      <c r="J27">
        <f>I27+'Gol Fatti'!J28</f>
        <v>3</v>
      </c>
      <c r="K27">
        <f>J27+'Gol Fatti'!K28</f>
        <v>14</v>
      </c>
      <c r="L27">
        <f>K27+'Gol Fatti'!L28</f>
        <v>36</v>
      </c>
      <c r="M27">
        <f>L27+'Gol Fatti'!M28</f>
        <v>49</v>
      </c>
      <c r="N27">
        <f>M27+'Gol Fatti'!N28</f>
        <v>69</v>
      </c>
      <c r="O27">
        <f>N27+'Gol Fatti'!O28</f>
        <v>78</v>
      </c>
      <c r="P27">
        <f>O27+'Gol Fatti'!P28</f>
        <v>95</v>
      </c>
      <c r="Q27">
        <f>P27+'Gol Fatti'!Q28</f>
        <v>123</v>
      </c>
      <c r="R27">
        <f>Q27+'Gol Fatti'!R28</f>
        <v>149</v>
      </c>
      <c r="S27">
        <f>R27+'Gol Fatti'!S28</f>
        <v>174</v>
      </c>
      <c r="T27">
        <f>S27+'Gol Fatti'!T28</f>
        <v>196</v>
      </c>
      <c r="U27">
        <f>T27+'Gol Fatti'!U28</f>
        <v>232</v>
      </c>
    </row>
    <row r="28">
      <c r="A28" t="str">
        <f>Presenze!A27:A57</f>
        <v>Bachi Giancarlo</v>
      </c>
      <c r="B28" t="str">
        <f>'Gol Fatti'!B29</f>
        <v/>
      </c>
      <c r="C28">
        <f>B28+'Gol Fatti'!C29</f>
        <v>0</v>
      </c>
      <c r="D28">
        <f>C28+'Gol Fatti'!D29</f>
        <v>0</v>
      </c>
      <c r="E28">
        <f>D28+'Gol Fatti'!E29</f>
        <v>0</v>
      </c>
      <c r="F28">
        <f>E28+'Gol Fatti'!F29</f>
        <v>0</v>
      </c>
      <c r="G28">
        <f>F28+'Gol Fatti'!G29</f>
        <v>0</v>
      </c>
      <c r="H28">
        <f>G28+'Gol Fatti'!H29</f>
        <v>0</v>
      </c>
      <c r="I28">
        <f>H28+'Gol Fatti'!I29</f>
        <v>0</v>
      </c>
      <c r="J28">
        <f>I28+'Gol Fatti'!J29</f>
        <v>0</v>
      </c>
      <c r="K28">
        <f>J28+'Gol Fatti'!K29</f>
        <v>0</v>
      </c>
      <c r="L28">
        <f>K28+'Gol Fatti'!L29</f>
        <v>1</v>
      </c>
      <c r="M28">
        <f>L28+'Gol Fatti'!M29</f>
        <v>8</v>
      </c>
      <c r="N28">
        <f>M28+'Gol Fatti'!N29</f>
        <v>12</v>
      </c>
      <c r="O28">
        <f>N28+'Gol Fatti'!O29</f>
        <v>12</v>
      </c>
      <c r="P28">
        <f>O28+'Gol Fatti'!P29</f>
        <v>15</v>
      </c>
      <c r="Q28">
        <f>P28+'Gol Fatti'!Q29</f>
        <v>17</v>
      </c>
      <c r="R28">
        <f>Q28+'Gol Fatti'!R29</f>
        <v>18</v>
      </c>
      <c r="S28">
        <f>R28+'Gol Fatti'!S29</f>
        <v>22</v>
      </c>
      <c r="T28">
        <f>S28+'Gol Fatti'!T29</f>
        <v>32</v>
      </c>
      <c r="U28">
        <f>T28+'Gol Fatti'!U29</f>
        <v>44</v>
      </c>
    </row>
    <row r="29">
      <c r="A29" t="str">
        <f>Presenze!A28:A58</f>
        <v>Micali Enrico</v>
      </c>
      <c r="B29" t="str">
        <f>'Gol Fatti'!B30</f>
        <v/>
      </c>
      <c r="C29">
        <f>B29+'Gol Fatti'!C30</f>
        <v>0</v>
      </c>
      <c r="D29">
        <f>C29+'Gol Fatti'!D30</f>
        <v>0</v>
      </c>
      <c r="E29">
        <f>D29+'Gol Fatti'!E30</f>
        <v>0</v>
      </c>
      <c r="F29">
        <f>E29+'Gol Fatti'!F30</f>
        <v>0</v>
      </c>
      <c r="G29">
        <f>F29+'Gol Fatti'!G30</f>
        <v>0</v>
      </c>
      <c r="H29">
        <f>G29+'Gol Fatti'!H30</f>
        <v>0</v>
      </c>
      <c r="I29">
        <f>H29+'Gol Fatti'!I30</f>
        <v>0</v>
      </c>
      <c r="J29">
        <f>I29+'Gol Fatti'!J30</f>
        <v>0</v>
      </c>
      <c r="K29">
        <f>J29+'Gol Fatti'!K30</f>
        <v>1</v>
      </c>
      <c r="L29">
        <f>K29+'Gol Fatti'!L30</f>
        <v>6</v>
      </c>
      <c r="M29">
        <f>L29+'Gol Fatti'!M30</f>
        <v>20</v>
      </c>
      <c r="N29">
        <f>M29+'Gol Fatti'!N30</f>
        <v>33</v>
      </c>
      <c r="O29">
        <f>N29+'Gol Fatti'!O30</f>
        <v>42</v>
      </c>
      <c r="P29">
        <f>O29+'Gol Fatti'!P30</f>
        <v>58</v>
      </c>
      <c r="Q29">
        <f>P29+'Gol Fatti'!Q30</f>
        <v>70</v>
      </c>
      <c r="R29">
        <f>Q29+'Gol Fatti'!R30</f>
        <v>94</v>
      </c>
      <c r="S29">
        <f>R29+'Gol Fatti'!S30</f>
        <v>99</v>
      </c>
      <c r="T29">
        <f>S29+'Gol Fatti'!T30</f>
        <v>123</v>
      </c>
      <c r="U29">
        <f>T29+'Gol Fatti'!U30</f>
        <v>126</v>
      </c>
    </row>
    <row r="30">
      <c r="A30" t="str">
        <f>Presenze!A29:A59</f>
        <v>Sinigallia Alessio</v>
      </c>
      <c r="B30" t="str">
        <f>'Gol Fatti'!B31</f>
        <v/>
      </c>
      <c r="C30">
        <f>B30+'Gol Fatti'!C31</f>
        <v>0</v>
      </c>
      <c r="D30">
        <f>C30+'Gol Fatti'!D31</f>
        <v>0</v>
      </c>
      <c r="E30">
        <f>D30+'Gol Fatti'!E31</f>
        <v>0</v>
      </c>
      <c r="F30">
        <f>E30+'Gol Fatti'!F31</f>
        <v>0</v>
      </c>
      <c r="G30">
        <f>F30+'Gol Fatti'!G31</f>
        <v>0</v>
      </c>
      <c r="H30">
        <f>G30+'Gol Fatti'!H31</f>
        <v>0</v>
      </c>
      <c r="I30">
        <f>H30+'Gol Fatti'!I31</f>
        <v>0</v>
      </c>
      <c r="J30">
        <f>I30+'Gol Fatti'!J31</f>
        <v>0</v>
      </c>
      <c r="K30">
        <f>J30+'Gol Fatti'!K31</f>
        <v>0</v>
      </c>
      <c r="L30">
        <f>K30+'Gol Fatti'!L31</f>
        <v>4</v>
      </c>
      <c r="M30">
        <f>L30+'Gol Fatti'!M31</f>
        <v>14</v>
      </c>
      <c r="N30">
        <f>M30+'Gol Fatti'!N31</f>
        <v>20</v>
      </c>
      <c r="O30">
        <f>N30+'Gol Fatti'!O31</f>
        <v>20</v>
      </c>
      <c r="P30">
        <f>O30+'Gol Fatti'!P31</f>
        <v>32</v>
      </c>
      <c r="Q30">
        <f>P30+'Gol Fatti'!Q31</f>
        <v>35</v>
      </c>
      <c r="R30">
        <f>Q30+'Gol Fatti'!R31</f>
        <v>35</v>
      </c>
      <c r="S30">
        <f>R30+'Gol Fatti'!S31</f>
        <v>35</v>
      </c>
      <c r="T30">
        <f>S30+'Gol Fatti'!T31</f>
        <v>36</v>
      </c>
      <c r="U30">
        <f>T30+'Gol Fatti'!U31</f>
        <v>47</v>
      </c>
    </row>
    <row r="31">
      <c r="A31" t="str">
        <f>Presenze!A30:A60</f>
        <v>Micali Giuseppe</v>
      </c>
      <c r="B31" t="str">
        <f>'Gol Fatti'!B32</f>
        <v/>
      </c>
      <c r="C31">
        <f>B31+'Gol Fatti'!C32</f>
        <v>0</v>
      </c>
      <c r="D31">
        <f>C31+'Gol Fatti'!D32</f>
        <v>0</v>
      </c>
      <c r="E31">
        <f>D31+'Gol Fatti'!E32</f>
        <v>0</v>
      </c>
      <c r="F31">
        <f>E31+'Gol Fatti'!F32</f>
        <v>0</v>
      </c>
      <c r="G31">
        <f>F31+'Gol Fatti'!G32</f>
        <v>0</v>
      </c>
      <c r="H31">
        <f>G31+'Gol Fatti'!H32</f>
        <v>0</v>
      </c>
      <c r="I31">
        <f>H31+'Gol Fatti'!I32</f>
        <v>0</v>
      </c>
      <c r="J31">
        <f>I31+'Gol Fatti'!J32</f>
        <v>0</v>
      </c>
      <c r="K31">
        <f>J31+'Gol Fatti'!K32</f>
        <v>0</v>
      </c>
      <c r="L31">
        <f>K31+'Gol Fatti'!L32</f>
        <v>4</v>
      </c>
      <c r="M31">
        <f>L31+'Gol Fatti'!M32</f>
        <v>17</v>
      </c>
      <c r="N31">
        <f>M31+'Gol Fatti'!N32</f>
        <v>38</v>
      </c>
      <c r="O31">
        <f>N31+'Gol Fatti'!O32</f>
        <v>52</v>
      </c>
      <c r="P31">
        <f>O31+'Gol Fatti'!P32</f>
        <v>71</v>
      </c>
      <c r="Q31">
        <f>P31+'Gol Fatti'!Q32</f>
        <v>89</v>
      </c>
      <c r="R31">
        <f>Q31+'Gol Fatti'!R32</f>
        <v>105</v>
      </c>
      <c r="S31">
        <f>R31+'Gol Fatti'!S32</f>
        <v>128</v>
      </c>
      <c r="T31">
        <f>S31+'Gol Fatti'!T32</f>
        <v>148</v>
      </c>
      <c r="U31">
        <f>T31+'Gol Fatti'!U32</f>
        <v>170</v>
      </c>
    </row>
    <row r="32">
      <c r="A32" t="str">
        <f>Presenze!A31:A61</f>
        <v>Bonicoli Daniele</v>
      </c>
      <c r="B32" t="str">
        <f>'Gol Fatti'!B33</f>
        <v/>
      </c>
      <c r="C32">
        <f>B32+'Gol Fatti'!C33</f>
        <v>0</v>
      </c>
      <c r="D32">
        <f>C32+'Gol Fatti'!D33</f>
        <v>0</v>
      </c>
      <c r="E32">
        <f>D32+'Gol Fatti'!E33</f>
        <v>0</v>
      </c>
      <c r="F32">
        <f>E32+'Gol Fatti'!F33</f>
        <v>0</v>
      </c>
      <c r="G32">
        <f>F32+'Gol Fatti'!G33</f>
        <v>0</v>
      </c>
      <c r="H32">
        <f>G32+'Gol Fatti'!H33</f>
        <v>0</v>
      </c>
      <c r="I32">
        <f>H32+'Gol Fatti'!I33</f>
        <v>0</v>
      </c>
      <c r="J32">
        <f>I32+'Gol Fatti'!J33</f>
        <v>0</v>
      </c>
      <c r="K32">
        <f>J32+'Gol Fatti'!K33</f>
        <v>0</v>
      </c>
      <c r="L32">
        <f>K32+'Gol Fatti'!L33</f>
        <v>3</v>
      </c>
      <c r="M32">
        <f>L32+'Gol Fatti'!M33</f>
        <v>17</v>
      </c>
      <c r="N32">
        <f>M32+'Gol Fatti'!N33</f>
        <v>17</v>
      </c>
      <c r="O32">
        <f>N32+'Gol Fatti'!O33</f>
        <v>23</v>
      </c>
      <c r="P32">
        <f>O32+'Gol Fatti'!P33</f>
        <v>48</v>
      </c>
      <c r="Q32">
        <f>P32+'Gol Fatti'!Q33</f>
        <v>64</v>
      </c>
      <c r="R32">
        <f>Q32+'Gol Fatti'!R33</f>
        <v>81</v>
      </c>
      <c r="S32">
        <f>R32+'Gol Fatti'!S33</f>
        <v>95</v>
      </c>
      <c r="T32">
        <f>S32+'Gol Fatti'!T33</f>
        <v>121</v>
      </c>
      <c r="U32">
        <f>T32+'Gol Fatti'!U33</f>
        <v>142</v>
      </c>
    </row>
    <row r="33">
      <c r="A33" t="str">
        <f>Presenze!A32:A62</f>
        <v>Barbieri Michele</v>
      </c>
      <c r="B33">
        <f>'Gol Fatti'!B34</f>
        <v>0</v>
      </c>
      <c r="C33">
        <f>B33+'Gol Fatti'!C34</f>
        <v>0</v>
      </c>
      <c r="D33">
        <f>C33+'Gol Fatti'!D34</f>
        <v>0</v>
      </c>
      <c r="E33">
        <f>D33+'Gol Fatti'!E34</f>
        <v>0</v>
      </c>
      <c r="F33">
        <f>E33+'Gol Fatti'!F34</f>
        <v>0</v>
      </c>
      <c r="G33">
        <f>F33+'Gol Fatti'!G34</f>
        <v>0</v>
      </c>
      <c r="H33">
        <f>G33+'Gol Fatti'!H34</f>
        <v>0</v>
      </c>
      <c r="I33">
        <f>H33+'Gol Fatti'!I34</f>
        <v>0</v>
      </c>
      <c r="J33">
        <f>I33+'Gol Fatti'!J34</f>
        <v>0</v>
      </c>
      <c r="K33">
        <f>J33+'Gol Fatti'!K34</f>
        <v>0</v>
      </c>
      <c r="L33">
        <f>K33+'Gol Fatti'!L34</f>
        <v>0</v>
      </c>
      <c r="M33">
        <f>L33+'Gol Fatti'!M34</f>
        <v>3</v>
      </c>
      <c r="N33">
        <f>M33+'Gol Fatti'!N34</f>
        <v>13</v>
      </c>
      <c r="O33">
        <f>N33+'Gol Fatti'!O34</f>
        <v>15</v>
      </c>
      <c r="P33">
        <f>O33+'Gol Fatti'!P34</f>
        <v>28</v>
      </c>
      <c r="Q33">
        <f>P33+'Gol Fatti'!Q34</f>
        <v>36</v>
      </c>
      <c r="R33">
        <f>Q33+'Gol Fatti'!R34</f>
        <v>37</v>
      </c>
      <c r="S33">
        <f>R33+'Gol Fatti'!S34</f>
        <v>46</v>
      </c>
      <c r="T33">
        <f>S33+'Gol Fatti'!T34</f>
        <v>51</v>
      </c>
      <c r="U33">
        <f>T33+'Gol Fatti'!U34</f>
        <v>51</v>
      </c>
    </row>
    <row r="34">
      <c r="A34" t="str">
        <f>Presenze!A33:A63</f>
        <v>Mannucci Marco</v>
      </c>
    </row>
    <row r="35">
      <c r="A35" t="str">
        <f>Presenze!A34:A64</f>
        <v>Marco Rebua</v>
      </c>
    </row>
    <row r="36">
      <c r="A36" t="str">
        <f>Presenze!A35:A65</f>
        <v/>
      </c>
    </row>
    <row r="37">
      <c r="A37" t="str">
        <f>Presenze!A36:A66</f>
        <v/>
      </c>
    </row>
    <row r="38">
      <c r="A38" t="str">
        <f>Presenze!A37:A67</f>
        <v/>
      </c>
    </row>
    <row r="39">
      <c r="A39" t="str">
        <f>Presenze!A38:A68</f>
        <v/>
      </c>
    </row>
    <row r="40">
      <c r="A40" t="str">
        <f>Presenze!A39:A69</f>
        <v/>
      </c>
    </row>
    <row r="41">
      <c r="A41" t="str">
        <f>Presenze!A40:A70</f>
        <v/>
      </c>
    </row>
    <row r="42">
      <c r="A42" t="str">
        <f>Presenze!A41:A71</f>
        <v/>
      </c>
    </row>
    <row r="43">
      <c r="A43" t="str">
        <f>Presenze!A42:A72</f>
        <v/>
      </c>
    </row>
    <row r="44">
      <c r="A44" t="str">
        <f>Presenze!A43:A73</f>
        <v/>
      </c>
    </row>
    <row r="45">
      <c r="A45" t="str">
        <f>Presenze!A44:A74</f>
        <v/>
      </c>
    </row>
    <row r="46">
      <c r="A46" t="str">
        <f>Presenze!A45:A75</f>
        <v/>
      </c>
    </row>
    <row r="47">
      <c r="A47" t="str">
        <f>Presenze!A46:A76</f>
        <v/>
      </c>
    </row>
    <row r="48">
      <c r="A48" t="str">
        <f>Presenze!A47:A77</f>
        <v/>
      </c>
    </row>
    <row r="49">
      <c r="A49" t="str">
        <f>Presenze!A48:A78</f>
        <v/>
      </c>
    </row>
    <row r="50">
      <c r="A50" t="str">
        <f>Presenze!A49:A79</f>
        <v/>
      </c>
    </row>
    <row r="51">
      <c r="A51" t="str">
        <f>Presenze!A50:A80</f>
        <v/>
      </c>
    </row>
    <row r="52">
      <c r="A52" t="str">
        <f>Presenze!A51:A81</f>
        <v/>
      </c>
    </row>
    <row r="53">
      <c r="A53" t="str">
        <f>Presenze!A52:A82</f>
        <v/>
      </c>
    </row>
    <row r="54">
      <c r="A54" t="str">
        <f>Presenze!A53:A83</f>
        <v/>
      </c>
    </row>
    <row r="55">
      <c r="A55" t="str">
        <f>Presenze!A54:A84</f>
        <v/>
      </c>
    </row>
  </sheetData>
  <drawing r:id="rId1"/>
</worksheet>
</file>