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giovannilopresti/Desktop/Excel/esercizi/39 bilancio comunale/"/>
    </mc:Choice>
  </mc:AlternateContent>
  <xr:revisionPtr revIDLastSave="0" documentId="8_{CB0A9C89-028D-3840-B770-1AEA62E26BB4}" xr6:coauthVersionLast="47" xr6:coauthVersionMax="47" xr10:uidLastSave="{00000000-0000-0000-0000-000000000000}"/>
  <bookViews>
    <workbookView xWindow="0" yWindow="740" windowWidth="29400" windowHeight="16700" activeTab="1" xr2:uid="{C0092F25-9249-0049-B6B1-BBF56276FBFC}"/>
  </bookViews>
  <sheets>
    <sheet name="Dati" sheetId="3" r:id="rId1"/>
    <sheet name="Report Template" sheetId="7" r:id="rId2"/>
    <sheet name="Analisi liv. avanzato" sheetId="4" r:id="rId3"/>
  </sheets>
  <definedNames>
    <definedName name="_xlnm._FilterDatabase" localSheetId="0" hidden="1">Dati!$B$1:$F$401</definedName>
    <definedName name="Data">Dati!$B$2:$B$401</definedName>
    <definedName name="Regione">Dati!$E$2:$E$401</definedName>
    <definedName name="Spese_Comunali">Dati!$F$2:$F$401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7" l="1"/>
  <c r="G24" i="7"/>
  <c r="H24" i="7"/>
  <c r="I24" i="7"/>
  <c r="I23" i="7" a="1"/>
  <c r="I23" i="7" s="1"/>
  <c r="H14" i="7" a="1"/>
  <c r="H14" i="7" s="1"/>
  <c r="G14" i="7" a="1"/>
  <c r="G14" i="7" s="1"/>
  <c r="F8" i="7" a="1"/>
  <c r="F8" i="7" s="1"/>
  <c r="F23" i="7" a="1"/>
  <c r="F23" i="7" s="1"/>
  <c r="F7" i="4" a="1"/>
  <c r="F7" i="4" s="1"/>
  <c r="D20" i="7"/>
  <c r="I20" i="7" s="1" a="1"/>
  <c r="I20" i="7" s="1"/>
  <c r="D21" i="7"/>
  <c r="E21" i="7" s="1"/>
  <c r="D22" i="7"/>
  <c r="E22" i="7" s="1"/>
  <c r="D23" i="7"/>
  <c r="E23" i="7" s="1"/>
  <c r="D19" i="7"/>
  <c r="E19" i="7" s="1"/>
  <c r="D7" i="7"/>
  <c r="E7" i="7" s="1"/>
  <c r="D8" i="7"/>
  <c r="E8" i="7" s="1"/>
  <c r="D9" i="7"/>
  <c r="E9" i="7" s="1"/>
  <c r="D10" i="7"/>
  <c r="E10" i="7" s="1"/>
  <c r="D11" i="7"/>
  <c r="G11" i="7" s="1" a="1"/>
  <c r="G11" i="7" s="1"/>
  <c r="D6" i="7"/>
  <c r="F6" i="7" s="1" a="1"/>
  <c r="F6" i="7" s="1"/>
  <c r="D14" i="7"/>
  <c r="E14" i="7" s="1"/>
  <c r="D15" i="7"/>
  <c r="E15" i="7" s="1"/>
  <c r="D16" i="7"/>
  <c r="E16" i="7" s="1"/>
  <c r="D17" i="7"/>
  <c r="E17" i="7" s="1"/>
  <c r="D13" i="7"/>
  <c r="E13" i="7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2" i="3"/>
  <c r="F6" i="4"/>
  <c r="G23" i="7" l="1" a="1"/>
  <c r="G23" i="7" s="1"/>
  <c r="H13" i="7" a="1"/>
  <c r="H13" i="7" s="1"/>
  <c r="E11" i="7"/>
  <c r="G17" i="7" a="1"/>
  <c r="G17" i="7" s="1"/>
  <c r="H8" i="7" a="1"/>
  <c r="H8" i="7" s="1"/>
  <c r="G13" i="7" a="1"/>
  <c r="G13" i="7" s="1"/>
  <c r="I17" i="7" a="1"/>
  <c r="I17" i="7" s="1"/>
  <c r="F17" i="7" a="1"/>
  <c r="F17" i="7" s="1"/>
  <c r="G8" i="7" a="1"/>
  <c r="G8" i="7" s="1"/>
  <c r="I14" i="7" a="1"/>
  <c r="I14" i="7" s="1"/>
  <c r="F14" i="7" a="1"/>
  <c r="F14" i="7" s="1"/>
  <c r="H23" i="7" a="1"/>
  <c r="H23" i="7" s="1"/>
  <c r="I13" i="7" a="1"/>
  <c r="I13" i="7" s="1"/>
  <c r="F13" i="7" a="1"/>
  <c r="F13" i="7" s="1"/>
  <c r="H17" i="7" a="1"/>
  <c r="H17" i="7" s="1"/>
  <c r="I8" i="7" a="1"/>
  <c r="I8" i="7" s="1"/>
  <c r="F15" i="7" a="1"/>
  <c r="F15" i="7" s="1"/>
  <c r="G6" i="7" a="1"/>
  <c r="G6" i="7" s="1"/>
  <c r="G15" i="7" a="1"/>
  <c r="G15" i="7" s="1"/>
  <c r="H6" i="7" a="1"/>
  <c r="H6" i="7" s="1"/>
  <c r="H15" i="7" a="1"/>
  <c r="H15" i="7" s="1"/>
  <c r="I6" i="7" a="1"/>
  <c r="I6" i="7" s="1"/>
  <c r="I15" i="7" a="1"/>
  <c r="I15" i="7" s="1"/>
  <c r="G22" i="7" a="1"/>
  <c r="G22" i="7" s="1"/>
  <c r="H22" i="7" a="1"/>
  <c r="H22" i="7" s="1"/>
  <c r="H11" i="7" a="1"/>
  <c r="H11" i="7" s="1"/>
  <c r="I22" i="7" a="1"/>
  <c r="I22" i="7" s="1"/>
  <c r="F21" i="7" a="1"/>
  <c r="F21" i="7" s="1"/>
  <c r="G21" i="7" a="1"/>
  <c r="G21" i="7" s="1"/>
  <c r="H21" i="7" a="1"/>
  <c r="H21" i="7" s="1"/>
  <c r="I11" i="7" a="1"/>
  <c r="I11" i="7" s="1"/>
  <c r="E20" i="7"/>
  <c r="F20" i="7" a="1"/>
  <c r="F20" i="7" s="1"/>
  <c r="F10" i="7" a="1"/>
  <c r="F10" i="7" s="1"/>
  <c r="G20" i="7" a="1"/>
  <c r="G20" i="7" s="1"/>
  <c r="G10" i="7" a="1"/>
  <c r="G10" i="7" s="1"/>
  <c r="H20" i="7" a="1"/>
  <c r="H20" i="7" s="1"/>
  <c r="H10" i="7" a="1"/>
  <c r="H10" i="7" s="1"/>
  <c r="I10" i="7" a="1"/>
  <c r="I10" i="7" s="1"/>
  <c r="F22" i="7" a="1"/>
  <c r="F22" i="7" s="1"/>
  <c r="F11" i="7" a="1"/>
  <c r="F11" i="7" s="1"/>
  <c r="I21" i="7" a="1"/>
  <c r="I21" i="7" s="1"/>
  <c r="F19" i="7" a="1"/>
  <c r="F19" i="7" s="1"/>
  <c r="F9" i="7" a="1"/>
  <c r="F9" i="7" s="1"/>
  <c r="G19" i="7" a="1"/>
  <c r="G19" i="7" s="1"/>
  <c r="G9" i="7" a="1"/>
  <c r="G9" i="7" s="1"/>
  <c r="H19" i="7" a="1"/>
  <c r="H19" i="7" s="1"/>
  <c r="H9" i="7" a="1"/>
  <c r="H9" i="7" s="1"/>
  <c r="I19" i="7" a="1"/>
  <c r="I19" i="7" s="1"/>
  <c r="I9" i="7" a="1"/>
  <c r="I9" i="7" s="1"/>
  <c r="F16" i="7" a="1"/>
  <c r="F16" i="7" s="1"/>
  <c r="F7" i="7" a="1"/>
  <c r="F7" i="7" s="1"/>
  <c r="G16" i="7" a="1"/>
  <c r="G16" i="7" s="1"/>
  <c r="G7" i="7" a="1"/>
  <c r="G7" i="7" s="1"/>
  <c r="H16" i="7" a="1"/>
  <c r="H16" i="7" s="1"/>
  <c r="H7" i="7" a="1"/>
  <c r="H7" i="7" s="1"/>
  <c r="I16" i="7" a="1"/>
  <c r="I16" i="7" s="1"/>
  <c r="I7" i="7" a="1"/>
  <c r="I7" i="7" s="1"/>
  <c r="E6" i="7"/>
  <c r="E7" i="4"/>
  <c r="E8" i="4"/>
  <c r="E9" i="4"/>
  <c r="E10" i="4"/>
  <c r="E11" i="4"/>
  <c r="E13" i="4"/>
  <c r="E14" i="4"/>
  <c r="E15" i="4"/>
  <c r="E16" i="4"/>
  <c r="E17" i="4"/>
  <c r="E19" i="4"/>
  <c r="E20" i="4"/>
  <c r="E21" i="4"/>
  <c r="E22" i="4"/>
  <c r="E23" i="4"/>
  <c r="E6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I6" i="4"/>
  <c r="H6" i="4"/>
  <c r="G6" i="4"/>
  <c r="I18" i="7" l="1"/>
  <c r="H18" i="7"/>
  <c r="G18" i="7"/>
  <c r="F18" i="7"/>
  <c r="G12" i="7"/>
  <c r="G25" i="7" s="1"/>
  <c r="F12" i="7"/>
  <c r="I12" i="7"/>
  <c r="I25" i="7" s="1"/>
  <c r="H12" i="7"/>
  <c r="H25" i="7" s="1"/>
  <c r="F12" i="4"/>
  <c r="H12" i="4"/>
  <c r="I12" i="4"/>
  <c r="G12" i="4"/>
  <c r="I24" i="4"/>
  <c r="H24" i="4"/>
  <c r="G24" i="4"/>
  <c r="F24" i="4"/>
  <c r="I18" i="4"/>
  <c r="H18" i="4"/>
  <c r="G18" i="4"/>
  <c r="F18" i="4"/>
  <c r="F25" i="7" l="1"/>
  <c r="I25" i="4"/>
  <c r="F25" i="4"/>
  <c r="H25" i="4"/>
  <c r="G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<sst xmlns="http://schemas.openxmlformats.org/spreadsheetml/2006/main" count="479" uniqueCount="36">
  <si>
    <t>Toscana</t>
  </si>
  <si>
    <t>Lombardia</t>
  </si>
  <si>
    <t>Liguria</t>
  </si>
  <si>
    <t>Piemonte</t>
  </si>
  <si>
    <t>Emilia Romagna</t>
  </si>
  <si>
    <t>Veneto</t>
  </si>
  <si>
    <t>Marche</t>
  </si>
  <si>
    <t>Lazio</t>
  </si>
  <si>
    <t>Trentino Alto Adige</t>
  </si>
  <si>
    <t>Abruzzo</t>
  </si>
  <si>
    <t>Calabria</t>
  </si>
  <si>
    <t>Campania</t>
  </si>
  <si>
    <t>Umbria</t>
  </si>
  <si>
    <t>Puglia</t>
  </si>
  <si>
    <t>Friuli Venezia Giul</t>
  </si>
  <si>
    <t>Sicilia</t>
  </si>
  <si>
    <t>Regione</t>
  </si>
  <si>
    <t>Spese Comunali</t>
  </si>
  <si>
    <t>Data</t>
  </si>
  <si>
    <t>Trim1</t>
  </si>
  <si>
    <t>Trim2</t>
  </si>
  <si>
    <t>Trim3</t>
  </si>
  <si>
    <t>Trim4</t>
  </si>
  <si>
    <t>Nord</t>
  </si>
  <si>
    <t>Centro</t>
  </si>
  <si>
    <t>Sud</t>
  </si>
  <si>
    <t>Disp Geo</t>
  </si>
  <si>
    <t>Totale complessivo</t>
  </si>
  <si>
    <t>Disp. Geo</t>
  </si>
  <si>
    <t>Anno</t>
  </si>
  <si>
    <t>Centro Totale</t>
  </si>
  <si>
    <t>Nord Totale</t>
  </si>
  <si>
    <t>Sud Totale</t>
  </si>
  <si>
    <t>mesi</t>
  </si>
  <si>
    <t>trim</t>
  </si>
  <si>
    <t xml:space="preserve"> =MATR.SOMMA.PRODOTTO((Regione=$D6)*((MESE(Data)=1)+(MESE(Data)=2)+(MESE(Data)=3))*(Spese_Comunali)*(ANNO(Data)=$D$4))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</si>
</sst>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"/>
  </numFmts>
  <fonts count="4" x14ac:knownFonts="1"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2" tint="-0.249977111117893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749961851863155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0" fillId="4" borderId="8" xfId="0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3" borderId="5" xfId="0" applyFont="1" applyFill="1" applyBorder="1"/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15" xfId="0" applyBorder="1"/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5" borderId="15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5" xfId="0" applyFont="1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0" fillId="5" borderId="21" xfId="0" applyFill="1" applyBorder="1"/>
    <xf numFmtId="164" fontId="0" fillId="5" borderId="21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theme="3" tint="-0.499984740745262"/>
  </sheetPr>
  <dimension ref="B1:O401"/>
  <sheetViews>
    <sheetView workbookViewId="0"/>
  </sheetViews>
  <sheetFormatPr baseColWidth="10" defaultColWidth="8.75" defaultRowHeight="11" x14ac:dyDescent="0.15"/>
  <cols>
    <col min="2" max="2" width="10.5" style="1" customWidth="1"/>
    <col min="3" max="4" width="10.5" style="6" customWidth="1"/>
    <col min="5" max="5" width="16.25" style="1" customWidth="1"/>
    <col min="6" max="6" width="13.75" style="24" customWidth="1"/>
    <col min="12" max="12" width="16.25" customWidth="1"/>
    <col min="13" max="13" width="9.25" style="25"/>
  </cols>
  <sheetData>
    <row r="1" spans="2:15" x14ac:dyDescent="0.15">
      <c r="B1" s="1" t="s">
        <v>18</v>
      </c>
      <c r="C1" s="6" t="s">
        <v>29</v>
      </c>
      <c r="E1" s="1" t="s">
        <v>16</v>
      </c>
      <c r="F1" s="24" t="s">
        <v>17</v>
      </c>
    </row>
    <row r="2" spans="2:15" x14ac:dyDescent="0.15">
      <c r="B2" s="2">
        <v>42777</v>
      </c>
      <c r="C2" s="6">
        <f>YEAR(B2)</f>
        <v>2017</v>
      </c>
      <c r="E2" s="1" t="s">
        <v>8</v>
      </c>
      <c r="F2" s="24">
        <v>423</v>
      </c>
    </row>
    <row r="3" spans="2:15" x14ac:dyDescent="0.15">
      <c r="B3" s="2">
        <v>42529</v>
      </c>
      <c r="C3" s="6">
        <f t="shared" ref="C3:C66" si="0">YEAR(B3)</f>
        <v>2016</v>
      </c>
      <c r="E3" s="1" t="s">
        <v>14</v>
      </c>
      <c r="F3" s="24">
        <v>469</v>
      </c>
      <c r="L3" t="s">
        <v>16</v>
      </c>
      <c r="M3" s="25" t="s">
        <v>28</v>
      </c>
      <c r="N3" t="s">
        <v>33</v>
      </c>
      <c r="O3" t="s">
        <v>34</v>
      </c>
    </row>
    <row r="4" spans="2:15" x14ac:dyDescent="0.15">
      <c r="B4" s="2">
        <v>42313</v>
      </c>
      <c r="C4" s="6">
        <f t="shared" si="0"/>
        <v>2015</v>
      </c>
      <c r="E4" s="1" t="s">
        <v>8</v>
      </c>
      <c r="F4" s="24">
        <v>286</v>
      </c>
      <c r="L4" t="s">
        <v>8</v>
      </c>
      <c r="M4" s="25" t="s">
        <v>23</v>
      </c>
      <c r="N4">
        <v>1</v>
      </c>
      <c r="O4">
        <v>1</v>
      </c>
    </row>
    <row r="5" spans="2:15" x14ac:dyDescent="0.15">
      <c r="B5" s="2">
        <v>42939</v>
      </c>
      <c r="C5" s="6">
        <f t="shared" si="0"/>
        <v>2017</v>
      </c>
      <c r="E5" s="1" t="s">
        <v>14</v>
      </c>
      <c r="F5" s="24">
        <v>642</v>
      </c>
      <c r="L5" t="s">
        <v>2</v>
      </c>
      <c r="M5" s="25" t="s">
        <v>23</v>
      </c>
      <c r="N5">
        <v>2</v>
      </c>
      <c r="O5">
        <v>1</v>
      </c>
    </row>
    <row r="6" spans="2:15" x14ac:dyDescent="0.15">
      <c r="B6" s="2">
        <v>42412</v>
      </c>
      <c r="C6" s="6">
        <f t="shared" si="0"/>
        <v>2016</v>
      </c>
      <c r="E6" s="1" t="s">
        <v>14</v>
      </c>
      <c r="F6" s="24">
        <v>119</v>
      </c>
      <c r="L6" t="s">
        <v>5</v>
      </c>
      <c r="M6" s="25" t="s">
        <v>23</v>
      </c>
      <c r="N6">
        <v>3</v>
      </c>
      <c r="O6">
        <v>1</v>
      </c>
    </row>
    <row r="7" spans="2:15" x14ac:dyDescent="0.15">
      <c r="B7" s="2">
        <v>42357</v>
      </c>
      <c r="C7" s="6">
        <f t="shared" si="0"/>
        <v>2015</v>
      </c>
      <c r="E7" s="1" t="s">
        <v>11</v>
      </c>
      <c r="F7" s="24">
        <v>699</v>
      </c>
      <c r="L7" t="s">
        <v>1</v>
      </c>
      <c r="M7" s="25" t="s">
        <v>23</v>
      </c>
      <c r="N7">
        <v>4</v>
      </c>
      <c r="O7">
        <v>2</v>
      </c>
    </row>
    <row r="8" spans="2:15" x14ac:dyDescent="0.15">
      <c r="B8" s="2">
        <v>43017</v>
      </c>
      <c r="C8" s="6">
        <f t="shared" si="0"/>
        <v>2017</v>
      </c>
      <c r="E8" s="1" t="s">
        <v>2</v>
      </c>
      <c r="F8" s="24">
        <v>193</v>
      </c>
      <c r="L8" t="s">
        <v>3</v>
      </c>
      <c r="M8" s="25" t="s">
        <v>23</v>
      </c>
      <c r="N8">
        <v>5</v>
      </c>
      <c r="O8">
        <v>2</v>
      </c>
    </row>
    <row r="9" spans="2:15" x14ac:dyDescent="0.15">
      <c r="B9" s="2">
        <v>42879</v>
      </c>
      <c r="C9" s="6">
        <f t="shared" si="0"/>
        <v>2017</v>
      </c>
      <c r="E9" s="1" t="s">
        <v>8</v>
      </c>
      <c r="F9" s="24">
        <v>473</v>
      </c>
      <c r="L9" t="s">
        <v>14</v>
      </c>
      <c r="M9" s="25" t="s">
        <v>24</v>
      </c>
      <c r="N9">
        <v>6</v>
      </c>
      <c r="O9">
        <v>2</v>
      </c>
    </row>
    <row r="10" spans="2:15" x14ac:dyDescent="0.15">
      <c r="B10" s="2">
        <v>42663</v>
      </c>
      <c r="C10" s="6">
        <f t="shared" si="0"/>
        <v>2016</v>
      </c>
      <c r="E10" s="1" t="s">
        <v>10</v>
      </c>
      <c r="F10" s="24">
        <v>431</v>
      </c>
      <c r="L10" t="s">
        <v>0</v>
      </c>
      <c r="M10" s="25" t="s">
        <v>24</v>
      </c>
      <c r="N10">
        <v>7</v>
      </c>
      <c r="O10">
        <v>3</v>
      </c>
    </row>
    <row r="11" spans="2:15" x14ac:dyDescent="0.15">
      <c r="B11" s="2">
        <v>43095</v>
      </c>
      <c r="C11" s="6">
        <f t="shared" si="0"/>
        <v>2017</v>
      </c>
      <c r="E11" s="1" t="s">
        <v>10</v>
      </c>
      <c r="F11" s="24">
        <v>328</v>
      </c>
      <c r="L11" t="s">
        <v>9</v>
      </c>
      <c r="M11" s="25" t="s">
        <v>24</v>
      </c>
      <c r="N11">
        <v>8</v>
      </c>
      <c r="O11">
        <v>3</v>
      </c>
    </row>
    <row r="12" spans="2:15" x14ac:dyDescent="0.15">
      <c r="B12" s="2">
        <v>42415</v>
      </c>
      <c r="C12" s="6">
        <f t="shared" si="0"/>
        <v>2016</v>
      </c>
      <c r="E12" s="1" t="s">
        <v>5</v>
      </c>
      <c r="F12" s="24">
        <v>440</v>
      </c>
      <c r="L12" t="s">
        <v>7</v>
      </c>
      <c r="M12" s="25" t="s">
        <v>24</v>
      </c>
      <c r="N12">
        <v>9</v>
      </c>
      <c r="O12">
        <v>3</v>
      </c>
    </row>
    <row r="13" spans="2:15" x14ac:dyDescent="0.15">
      <c r="B13" s="2">
        <v>42508</v>
      </c>
      <c r="C13" s="6">
        <f t="shared" si="0"/>
        <v>2016</v>
      </c>
      <c r="E13" s="1" t="s">
        <v>1</v>
      </c>
      <c r="F13" s="24">
        <v>437</v>
      </c>
      <c r="L13" t="s">
        <v>12</v>
      </c>
      <c r="M13" s="25" t="s">
        <v>24</v>
      </c>
      <c r="N13">
        <v>10</v>
      </c>
      <c r="O13">
        <v>4</v>
      </c>
    </row>
    <row r="14" spans="2:15" x14ac:dyDescent="0.15">
      <c r="B14" s="2">
        <v>42390</v>
      </c>
      <c r="C14" s="6">
        <f t="shared" si="0"/>
        <v>2016</v>
      </c>
      <c r="E14" s="1" t="s">
        <v>6</v>
      </c>
      <c r="F14" s="24">
        <v>58</v>
      </c>
      <c r="L14" t="s">
        <v>4</v>
      </c>
      <c r="M14" s="25" t="s">
        <v>24</v>
      </c>
      <c r="N14">
        <v>11</v>
      </c>
      <c r="O14">
        <v>4</v>
      </c>
    </row>
    <row r="15" spans="2:15" x14ac:dyDescent="0.15">
      <c r="B15" s="2">
        <v>42874</v>
      </c>
      <c r="C15" s="6">
        <f t="shared" si="0"/>
        <v>2017</v>
      </c>
      <c r="E15" s="1" t="s">
        <v>6</v>
      </c>
      <c r="F15" s="24">
        <v>491</v>
      </c>
      <c r="L15" t="s">
        <v>11</v>
      </c>
      <c r="M15" s="25" t="s">
        <v>25</v>
      </c>
      <c r="N15">
        <v>12</v>
      </c>
      <c r="O15">
        <v>4</v>
      </c>
    </row>
    <row r="16" spans="2:15" x14ac:dyDescent="0.15">
      <c r="B16" s="2">
        <v>42071</v>
      </c>
      <c r="C16" s="6">
        <f t="shared" si="0"/>
        <v>2015</v>
      </c>
      <c r="E16" s="1" t="s">
        <v>0</v>
      </c>
      <c r="F16" s="24">
        <v>138</v>
      </c>
      <c r="L16" t="s">
        <v>10</v>
      </c>
      <c r="M16" s="25" t="s">
        <v>25</v>
      </c>
    </row>
    <row r="17" spans="2:13" x14ac:dyDescent="0.15">
      <c r="B17" s="2">
        <v>42508</v>
      </c>
      <c r="C17" s="6">
        <f t="shared" si="0"/>
        <v>2016</v>
      </c>
      <c r="E17" s="1" t="s">
        <v>8</v>
      </c>
      <c r="F17" s="24">
        <v>718</v>
      </c>
      <c r="L17" t="s">
        <v>6</v>
      </c>
      <c r="M17" s="25" t="s">
        <v>25</v>
      </c>
    </row>
    <row r="18" spans="2:13" x14ac:dyDescent="0.15">
      <c r="B18" s="2">
        <v>42919</v>
      </c>
      <c r="C18" s="6">
        <f t="shared" si="0"/>
        <v>2017</v>
      </c>
      <c r="E18" s="1" t="s">
        <v>0</v>
      </c>
      <c r="F18" s="24">
        <v>647</v>
      </c>
      <c r="L18" t="s">
        <v>15</v>
      </c>
      <c r="M18" s="25" t="s">
        <v>25</v>
      </c>
    </row>
    <row r="19" spans="2:13" x14ac:dyDescent="0.15">
      <c r="B19" s="2">
        <v>43034</v>
      </c>
      <c r="C19" s="6">
        <f t="shared" si="0"/>
        <v>2017</v>
      </c>
      <c r="E19" s="1" t="s">
        <v>0</v>
      </c>
      <c r="F19" s="24">
        <v>274</v>
      </c>
      <c r="L19" t="s">
        <v>13</v>
      </c>
      <c r="M19" s="25" t="s">
        <v>25</v>
      </c>
    </row>
    <row r="20" spans="2:13" x14ac:dyDescent="0.15">
      <c r="B20" s="2">
        <v>42798</v>
      </c>
      <c r="C20" s="6">
        <f t="shared" si="0"/>
        <v>2017</v>
      </c>
      <c r="E20" s="1" t="s">
        <v>3</v>
      </c>
      <c r="F20" s="24">
        <v>420</v>
      </c>
    </row>
    <row r="21" spans="2:13" x14ac:dyDescent="0.15">
      <c r="B21" s="2">
        <v>42600</v>
      </c>
      <c r="C21" s="6">
        <f t="shared" si="0"/>
        <v>2016</v>
      </c>
      <c r="E21" s="1" t="s">
        <v>5</v>
      </c>
      <c r="F21" s="24">
        <v>695</v>
      </c>
    </row>
    <row r="22" spans="2:13" x14ac:dyDescent="0.15">
      <c r="B22" s="2">
        <v>42615</v>
      </c>
      <c r="C22" s="6">
        <f t="shared" si="0"/>
        <v>2016</v>
      </c>
      <c r="E22" s="1" t="s">
        <v>2</v>
      </c>
      <c r="F22" s="24">
        <v>637</v>
      </c>
    </row>
    <row r="23" spans="2:13" x14ac:dyDescent="0.15">
      <c r="B23" s="2">
        <v>43016</v>
      </c>
      <c r="C23" s="6">
        <f t="shared" si="0"/>
        <v>2017</v>
      </c>
      <c r="E23" s="1" t="s">
        <v>2</v>
      </c>
      <c r="F23" s="24">
        <v>163</v>
      </c>
    </row>
    <row r="24" spans="2:13" x14ac:dyDescent="0.15">
      <c r="B24" s="2">
        <v>42087</v>
      </c>
      <c r="C24" s="6">
        <f t="shared" si="0"/>
        <v>2015</v>
      </c>
      <c r="E24" s="1" t="s">
        <v>11</v>
      </c>
      <c r="F24" s="24">
        <v>197</v>
      </c>
    </row>
    <row r="25" spans="2:13" x14ac:dyDescent="0.15">
      <c r="B25" s="2">
        <v>42995</v>
      </c>
      <c r="C25" s="6">
        <f t="shared" si="0"/>
        <v>2017</v>
      </c>
      <c r="E25" s="1" t="s">
        <v>9</v>
      </c>
      <c r="F25" s="24">
        <v>306</v>
      </c>
    </row>
    <row r="26" spans="2:13" x14ac:dyDescent="0.15">
      <c r="B26" s="2">
        <v>42958</v>
      </c>
      <c r="C26" s="6">
        <f t="shared" si="0"/>
        <v>2017</v>
      </c>
      <c r="E26" s="1" t="s">
        <v>10</v>
      </c>
      <c r="F26" s="24">
        <v>264</v>
      </c>
    </row>
    <row r="27" spans="2:13" x14ac:dyDescent="0.15">
      <c r="B27" s="2">
        <v>43049</v>
      </c>
      <c r="C27" s="6">
        <f t="shared" si="0"/>
        <v>2017</v>
      </c>
      <c r="E27" s="1" t="s">
        <v>1</v>
      </c>
      <c r="F27" s="24">
        <v>297</v>
      </c>
    </row>
    <row r="28" spans="2:13" x14ac:dyDescent="0.15">
      <c r="B28" s="2">
        <v>42975</v>
      </c>
      <c r="C28" s="6">
        <f t="shared" si="0"/>
        <v>2017</v>
      </c>
      <c r="E28" s="1" t="s">
        <v>1</v>
      </c>
      <c r="F28" s="24">
        <v>403</v>
      </c>
    </row>
    <row r="29" spans="2:13" x14ac:dyDescent="0.15">
      <c r="B29" s="2">
        <v>42877</v>
      </c>
      <c r="C29" s="6">
        <f t="shared" si="0"/>
        <v>2017</v>
      </c>
      <c r="E29" s="1" t="s">
        <v>3</v>
      </c>
      <c r="F29" s="24">
        <v>540</v>
      </c>
    </row>
    <row r="30" spans="2:13" x14ac:dyDescent="0.15">
      <c r="B30" s="2">
        <v>42775</v>
      </c>
      <c r="C30" s="6">
        <f t="shared" si="0"/>
        <v>2017</v>
      </c>
      <c r="E30" s="1" t="s">
        <v>11</v>
      </c>
      <c r="F30" s="24">
        <v>79</v>
      </c>
    </row>
    <row r="31" spans="2:13" x14ac:dyDescent="0.15">
      <c r="B31" s="2">
        <v>43050</v>
      </c>
      <c r="C31" s="6">
        <f t="shared" si="0"/>
        <v>2017</v>
      </c>
      <c r="E31" s="1" t="s">
        <v>2</v>
      </c>
      <c r="F31" s="24">
        <v>119</v>
      </c>
    </row>
    <row r="32" spans="2:13" x14ac:dyDescent="0.15">
      <c r="B32" s="2">
        <v>42091</v>
      </c>
      <c r="C32" s="6">
        <f t="shared" si="0"/>
        <v>2015</v>
      </c>
      <c r="E32" s="1" t="s">
        <v>14</v>
      </c>
      <c r="F32" s="24">
        <v>563</v>
      </c>
    </row>
    <row r="33" spans="2:6" x14ac:dyDescent="0.15">
      <c r="B33" s="2">
        <v>42812</v>
      </c>
      <c r="C33" s="6">
        <f t="shared" si="0"/>
        <v>2017</v>
      </c>
      <c r="E33" s="1" t="s">
        <v>15</v>
      </c>
      <c r="F33" s="24">
        <v>354</v>
      </c>
    </row>
    <row r="34" spans="2:6" x14ac:dyDescent="0.15">
      <c r="B34" s="2">
        <v>42739</v>
      </c>
      <c r="C34" s="6">
        <f t="shared" si="0"/>
        <v>2017</v>
      </c>
      <c r="E34" s="1" t="s">
        <v>7</v>
      </c>
      <c r="F34" s="24">
        <v>661</v>
      </c>
    </row>
    <row r="35" spans="2:6" x14ac:dyDescent="0.15">
      <c r="B35" s="2">
        <v>42082</v>
      </c>
      <c r="C35" s="6">
        <f t="shared" si="0"/>
        <v>2015</v>
      </c>
      <c r="E35" s="1" t="s">
        <v>1</v>
      </c>
      <c r="F35" s="24">
        <v>251</v>
      </c>
    </row>
    <row r="36" spans="2:6" x14ac:dyDescent="0.15">
      <c r="B36" s="2">
        <v>42563</v>
      </c>
      <c r="C36" s="6">
        <f t="shared" si="0"/>
        <v>2016</v>
      </c>
      <c r="E36" s="1" t="s">
        <v>7</v>
      </c>
      <c r="F36" s="24">
        <v>741</v>
      </c>
    </row>
    <row r="37" spans="2:6" x14ac:dyDescent="0.15">
      <c r="B37" s="2">
        <v>42025</v>
      </c>
      <c r="C37" s="6">
        <f t="shared" si="0"/>
        <v>2015</v>
      </c>
      <c r="E37" s="1" t="s">
        <v>12</v>
      </c>
      <c r="F37" s="24">
        <v>197</v>
      </c>
    </row>
    <row r="38" spans="2:6" x14ac:dyDescent="0.15">
      <c r="B38" s="2">
        <v>42638</v>
      </c>
      <c r="C38" s="6">
        <f t="shared" si="0"/>
        <v>2016</v>
      </c>
      <c r="E38" s="1" t="s">
        <v>9</v>
      </c>
      <c r="F38" s="24">
        <v>768</v>
      </c>
    </row>
    <row r="39" spans="2:6" x14ac:dyDescent="0.15">
      <c r="B39" s="2">
        <v>42221</v>
      </c>
      <c r="C39" s="6">
        <f t="shared" si="0"/>
        <v>2015</v>
      </c>
      <c r="E39" s="1" t="s">
        <v>8</v>
      </c>
      <c r="F39" s="24">
        <v>117</v>
      </c>
    </row>
    <row r="40" spans="2:6" x14ac:dyDescent="0.15">
      <c r="B40" s="2">
        <v>42045</v>
      </c>
      <c r="C40" s="6">
        <f t="shared" si="0"/>
        <v>2015</v>
      </c>
      <c r="E40" s="1" t="s">
        <v>8</v>
      </c>
      <c r="F40" s="24">
        <v>774</v>
      </c>
    </row>
    <row r="41" spans="2:6" x14ac:dyDescent="0.15">
      <c r="B41" s="2">
        <v>42667</v>
      </c>
      <c r="C41" s="6">
        <f t="shared" si="0"/>
        <v>2016</v>
      </c>
      <c r="E41" s="1" t="s">
        <v>13</v>
      </c>
      <c r="F41" s="24">
        <v>540</v>
      </c>
    </row>
    <row r="42" spans="2:6" x14ac:dyDescent="0.15">
      <c r="B42" s="2">
        <v>42833</v>
      </c>
      <c r="C42" s="6">
        <f t="shared" si="0"/>
        <v>2017</v>
      </c>
      <c r="E42" s="1" t="s">
        <v>7</v>
      </c>
      <c r="F42" s="24">
        <v>271</v>
      </c>
    </row>
    <row r="43" spans="2:6" x14ac:dyDescent="0.15">
      <c r="B43" s="2">
        <v>42948</v>
      </c>
      <c r="C43" s="6">
        <f t="shared" si="0"/>
        <v>2017</v>
      </c>
      <c r="E43" s="1" t="s">
        <v>7</v>
      </c>
      <c r="F43" s="24">
        <v>373</v>
      </c>
    </row>
    <row r="44" spans="2:6" x14ac:dyDescent="0.15">
      <c r="B44" s="2">
        <v>42181</v>
      </c>
      <c r="C44" s="6">
        <f t="shared" si="0"/>
        <v>2015</v>
      </c>
      <c r="E44" s="1" t="s">
        <v>6</v>
      </c>
      <c r="F44" s="24">
        <v>524</v>
      </c>
    </row>
    <row r="45" spans="2:6" x14ac:dyDescent="0.15">
      <c r="B45" s="2">
        <v>42843</v>
      </c>
      <c r="C45" s="6">
        <f t="shared" si="0"/>
        <v>2017</v>
      </c>
      <c r="E45" s="1" t="s">
        <v>0</v>
      </c>
      <c r="F45" s="24">
        <v>405</v>
      </c>
    </row>
    <row r="46" spans="2:6" x14ac:dyDescent="0.15">
      <c r="B46" s="2">
        <v>42710</v>
      </c>
      <c r="C46" s="6">
        <f t="shared" si="0"/>
        <v>2016</v>
      </c>
      <c r="E46" s="1" t="s">
        <v>8</v>
      </c>
      <c r="F46" s="24">
        <v>778</v>
      </c>
    </row>
    <row r="47" spans="2:6" x14ac:dyDescent="0.15">
      <c r="B47" s="2">
        <v>42098</v>
      </c>
      <c r="C47" s="6">
        <f t="shared" si="0"/>
        <v>2015</v>
      </c>
      <c r="E47" s="1" t="s">
        <v>5</v>
      </c>
      <c r="F47" s="24">
        <v>171</v>
      </c>
    </row>
    <row r="48" spans="2:6" x14ac:dyDescent="0.15">
      <c r="B48" s="2">
        <v>42761</v>
      </c>
      <c r="C48" s="6">
        <f t="shared" si="0"/>
        <v>2017</v>
      </c>
      <c r="E48" s="1" t="s">
        <v>6</v>
      </c>
      <c r="F48" s="24">
        <v>700</v>
      </c>
    </row>
    <row r="49" spans="2:6" x14ac:dyDescent="0.15">
      <c r="B49" s="2">
        <v>42326</v>
      </c>
      <c r="C49" s="6">
        <f t="shared" si="0"/>
        <v>2015</v>
      </c>
      <c r="E49" s="1" t="s">
        <v>7</v>
      </c>
      <c r="F49" s="24">
        <v>392</v>
      </c>
    </row>
    <row r="50" spans="2:6" x14ac:dyDescent="0.15">
      <c r="B50" s="2">
        <v>42397</v>
      </c>
      <c r="C50" s="6">
        <f t="shared" si="0"/>
        <v>2016</v>
      </c>
      <c r="E50" s="1" t="s">
        <v>10</v>
      </c>
      <c r="F50" s="24">
        <v>365</v>
      </c>
    </row>
    <row r="51" spans="2:6" x14ac:dyDescent="0.15">
      <c r="B51" s="2">
        <v>42732</v>
      </c>
      <c r="C51" s="6">
        <f t="shared" si="0"/>
        <v>2016</v>
      </c>
      <c r="E51" s="1" t="s">
        <v>8</v>
      </c>
      <c r="F51" s="24">
        <v>789</v>
      </c>
    </row>
    <row r="52" spans="2:6" x14ac:dyDescent="0.15">
      <c r="B52" s="2">
        <v>43033</v>
      </c>
      <c r="C52" s="6">
        <f t="shared" si="0"/>
        <v>2017</v>
      </c>
      <c r="E52" s="1" t="s">
        <v>11</v>
      </c>
      <c r="F52" s="24">
        <v>504</v>
      </c>
    </row>
    <row r="53" spans="2:6" x14ac:dyDescent="0.15">
      <c r="B53" s="2">
        <v>42791</v>
      </c>
      <c r="C53" s="6">
        <f t="shared" si="0"/>
        <v>2017</v>
      </c>
      <c r="E53" s="1" t="s">
        <v>10</v>
      </c>
      <c r="F53" s="24">
        <v>375</v>
      </c>
    </row>
    <row r="54" spans="2:6" x14ac:dyDescent="0.15">
      <c r="B54" s="2">
        <v>42753</v>
      </c>
      <c r="C54" s="6">
        <f t="shared" si="0"/>
        <v>2017</v>
      </c>
      <c r="E54" s="1" t="s">
        <v>0</v>
      </c>
      <c r="F54" s="24">
        <v>342</v>
      </c>
    </row>
    <row r="55" spans="2:6" x14ac:dyDescent="0.15">
      <c r="B55" s="2">
        <v>42265</v>
      </c>
      <c r="C55" s="6">
        <f t="shared" si="0"/>
        <v>2015</v>
      </c>
      <c r="E55" s="1" t="s">
        <v>13</v>
      </c>
      <c r="F55" s="24">
        <v>71</v>
      </c>
    </row>
    <row r="56" spans="2:6" x14ac:dyDescent="0.15">
      <c r="B56" s="2">
        <v>43031</v>
      </c>
      <c r="C56" s="6">
        <f t="shared" si="0"/>
        <v>2017</v>
      </c>
      <c r="E56" s="1" t="s">
        <v>11</v>
      </c>
      <c r="F56" s="24">
        <v>692</v>
      </c>
    </row>
    <row r="57" spans="2:6" x14ac:dyDescent="0.15">
      <c r="B57" s="2">
        <v>42105</v>
      </c>
      <c r="C57" s="6">
        <f t="shared" si="0"/>
        <v>2015</v>
      </c>
      <c r="E57" s="1" t="s">
        <v>7</v>
      </c>
      <c r="F57" s="24">
        <v>490</v>
      </c>
    </row>
    <row r="58" spans="2:6" x14ac:dyDescent="0.15">
      <c r="B58" s="2">
        <v>42309</v>
      </c>
      <c r="C58" s="6">
        <f t="shared" si="0"/>
        <v>2015</v>
      </c>
      <c r="E58" s="1" t="s">
        <v>11</v>
      </c>
      <c r="F58" s="24">
        <v>252</v>
      </c>
    </row>
    <row r="59" spans="2:6" x14ac:dyDescent="0.15">
      <c r="B59" s="2">
        <v>42087</v>
      </c>
      <c r="C59" s="6">
        <f t="shared" si="0"/>
        <v>2015</v>
      </c>
      <c r="E59" s="1" t="s">
        <v>6</v>
      </c>
      <c r="F59" s="24">
        <v>430</v>
      </c>
    </row>
    <row r="60" spans="2:6" x14ac:dyDescent="0.15">
      <c r="B60" s="2">
        <v>42480</v>
      </c>
      <c r="C60" s="6">
        <f t="shared" si="0"/>
        <v>2016</v>
      </c>
      <c r="E60" s="1" t="s">
        <v>15</v>
      </c>
      <c r="F60" s="24">
        <v>67</v>
      </c>
    </row>
    <row r="61" spans="2:6" x14ac:dyDescent="0.15">
      <c r="B61" s="2">
        <v>42953</v>
      </c>
      <c r="C61" s="6">
        <f t="shared" si="0"/>
        <v>2017</v>
      </c>
      <c r="E61" s="1" t="s">
        <v>12</v>
      </c>
      <c r="F61" s="24">
        <v>502</v>
      </c>
    </row>
    <row r="62" spans="2:6" x14ac:dyDescent="0.15">
      <c r="B62" s="2">
        <v>42773</v>
      </c>
      <c r="C62" s="6">
        <f t="shared" si="0"/>
        <v>2017</v>
      </c>
      <c r="E62" s="1" t="s">
        <v>6</v>
      </c>
      <c r="F62" s="24">
        <v>721</v>
      </c>
    </row>
    <row r="63" spans="2:6" x14ac:dyDescent="0.15">
      <c r="B63" s="2">
        <v>42357</v>
      </c>
      <c r="C63" s="6">
        <f t="shared" si="0"/>
        <v>2015</v>
      </c>
      <c r="E63" s="1" t="s">
        <v>12</v>
      </c>
      <c r="F63" s="24">
        <v>506</v>
      </c>
    </row>
    <row r="64" spans="2:6" x14ac:dyDescent="0.15">
      <c r="B64" s="2">
        <v>43067</v>
      </c>
      <c r="C64" s="6">
        <f t="shared" si="0"/>
        <v>2017</v>
      </c>
      <c r="E64" s="1" t="s">
        <v>12</v>
      </c>
      <c r="F64" s="24">
        <v>101</v>
      </c>
    </row>
    <row r="65" spans="2:6" x14ac:dyDescent="0.15">
      <c r="B65" s="2">
        <v>42864</v>
      </c>
      <c r="C65" s="6">
        <f t="shared" si="0"/>
        <v>2017</v>
      </c>
      <c r="E65" s="1" t="s">
        <v>9</v>
      </c>
      <c r="F65" s="24">
        <v>628</v>
      </c>
    </row>
    <row r="66" spans="2:6" x14ac:dyDescent="0.15">
      <c r="B66" s="2">
        <v>42656</v>
      </c>
      <c r="C66" s="6">
        <f t="shared" si="0"/>
        <v>2016</v>
      </c>
      <c r="E66" s="1" t="s">
        <v>3</v>
      </c>
      <c r="F66" s="24">
        <v>515</v>
      </c>
    </row>
    <row r="67" spans="2:6" x14ac:dyDescent="0.15">
      <c r="B67" s="2">
        <v>42128</v>
      </c>
      <c r="C67" s="6">
        <f t="shared" ref="C67:C130" si="1">YEAR(B67)</f>
        <v>2015</v>
      </c>
      <c r="E67" s="1" t="s">
        <v>7</v>
      </c>
      <c r="F67" s="24">
        <v>372</v>
      </c>
    </row>
    <row r="68" spans="2:6" x14ac:dyDescent="0.15">
      <c r="B68" s="2">
        <v>42127</v>
      </c>
      <c r="C68" s="6">
        <f t="shared" si="1"/>
        <v>2015</v>
      </c>
      <c r="E68" s="1" t="s">
        <v>9</v>
      </c>
      <c r="F68" s="24">
        <v>771</v>
      </c>
    </row>
    <row r="69" spans="2:6" x14ac:dyDescent="0.15">
      <c r="B69" s="2">
        <v>42510</v>
      </c>
      <c r="C69" s="6">
        <f t="shared" si="1"/>
        <v>2016</v>
      </c>
      <c r="E69" s="1" t="s">
        <v>13</v>
      </c>
      <c r="F69" s="24">
        <v>54</v>
      </c>
    </row>
    <row r="70" spans="2:6" x14ac:dyDescent="0.15">
      <c r="B70" s="2">
        <v>42408</v>
      </c>
      <c r="C70" s="6">
        <f t="shared" si="1"/>
        <v>2016</v>
      </c>
      <c r="E70" s="1" t="s">
        <v>6</v>
      </c>
      <c r="F70" s="24">
        <v>479</v>
      </c>
    </row>
    <row r="71" spans="2:6" x14ac:dyDescent="0.15">
      <c r="B71" s="2">
        <v>42227</v>
      </c>
      <c r="C71" s="6">
        <f t="shared" si="1"/>
        <v>2015</v>
      </c>
      <c r="E71" s="1" t="s">
        <v>8</v>
      </c>
      <c r="F71" s="24">
        <v>84</v>
      </c>
    </row>
    <row r="72" spans="2:6" x14ac:dyDescent="0.15">
      <c r="B72" s="2">
        <v>42523</v>
      </c>
      <c r="C72" s="6">
        <f t="shared" si="1"/>
        <v>2016</v>
      </c>
      <c r="E72" s="1" t="s">
        <v>9</v>
      </c>
      <c r="F72" s="24">
        <v>763</v>
      </c>
    </row>
    <row r="73" spans="2:6" x14ac:dyDescent="0.15">
      <c r="B73" s="2">
        <v>42029</v>
      </c>
      <c r="C73" s="6">
        <f t="shared" si="1"/>
        <v>2015</v>
      </c>
      <c r="E73" s="1" t="s">
        <v>0</v>
      </c>
      <c r="F73" s="24">
        <v>476</v>
      </c>
    </row>
    <row r="74" spans="2:6" x14ac:dyDescent="0.15">
      <c r="B74" s="2">
        <v>42958</v>
      </c>
      <c r="C74" s="6">
        <f t="shared" si="1"/>
        <v>2017</v>
      </c>
      <c r="E74" s="1" t="s">
        <v>3</v>
      </c>
      <c r="F74" s="24">
        <v>655</v>
      </c>
    </row>
    <row r="75" spans="2:6" x14ac:dyDescent="0.15">
      <c r="B75" s="2">
        <v>42870</v>
      </c>
      <c r="C75" s="6">
        <f t="shared" si="1"/>
        <v>2017</v>
      </c>
      <c r="E75" s="1" t="s">
        <v>5</v>
      </c>
      <c r="F75" s="24">
        <v>260</v>
      </c>
    </row>
    <row r="76" spans="2:6" x14ac:dyDescent="0.15">
      <c r="B76" s="2">
        <v>42993</v>
      </c>
      <c r="C76" s="6">
        <f t="shared" si="1"/>
        <v>2017</v>
      </c>
      <c r="E76" s="1" t="s">
        <v>15</v>
      </c>
      <c r="F76" s="24">
        <v>366</v>
      </c>
    </row>
    <row r="77" spans="2:6" x14ac:dyDescent="0.15">
      <c r="B77" s="2">
        <v>42729</v>
      </c>
      <c r="C77" s="6">
        <f t="shared" si="1"/>
        <v>2016</v>
      </c>
      <c r="E77" s="1" t="s">
        <v>8</v>
      </c>
      <c r="F77" s="24">
        <v>674</v>
      </c>
    </row>
    <row r="78" spans="2:6" x14ac:dyDescent="0.15">
      <c r="B78" s="2">
        <v>42852</v>
      </c>
      <c r="C78" s="6">
        <f t="shared" si="1"/>
        <v>2017</v>
      </c>
      <c r="E78" s="1" t="s">
        <v>4</v>
      </c>
      <c r="F78" s="24">
        <v>250</v>
      </c>
    </row>
    <row r="79" spans="2:6" x14ac:dyDescent="0.15">
      <c r="B79" s="2">
        <v>42255</v>
      </c>
      <c r="C79" s="6">
        <f t="shared" si="1"/>
        <v>2015</v>
      </c>
      <c r="E79" s="1" t="s">
        <v>12</v>
      </c>
      <c r="F79" s="24">
        <v>103</v>
      </c>
    </row>
    <row r="80" spans="2:6" x14ac:dyDescent="0.15">
      <c r="B80" s="2">
        <v>42285</v>
      </c>
      <c r="C80" s="6">
        <f t="shared" si="1"/>
        <v>2015</v>
      </c>
      <c r="E80" s="1" t="s">
        <v>8</v>
      </c>
      <c r="F80" s="24">
        <v>654</v>
      </c>
    </row>
    <row r="81" spans="2:6" x14ac:dyDescent="0.15">
      <c r="B81" s="2">
        <v>43054</v>
      </c>
      <c r="C81" s="6">
        <f t="shared" si="1"/>
        <v>2017</v>
      </c>
      <c r="E81" s="1" t="s">
        <v>10</v>
      </c>
      <c r="F81" s="24">
        <v>612</v>
      </c>
    </row>
    <row r="82" spans="2:6" x14ac:dyDescent="0.15">
      <c r="B82" s="2">
        <v>42970</v>
      </c>
      <c r="C82" s="6">
        <f t="shared" si="1"/>
        <v>2017</v>
      </c>
      <c r="E82" s="1" t="s">
        <v>7</v>
      </c>
      <c r="F82" s="24">
        <v>351</v>
      </c>
    </row>
    <row r="83" spans="2:6" x14ac:dyDescent="0.15">
      <c r="B83" s="2">
        <v>43023</v>
      </c>
      <c r="C83" s="6">
        <f t="shared" si="1"/>
        <v>2017</v>
      </c>
      <c r="E83" s="1" t="s">
        <v>7</v>
      </c>
      <c r="F83" s="24">
        <v>225</v>
      </c>
    </row>
    <row r="84" spans="2:6" x14ac:dyDescent="0.15">
      <c r="B84" s="2">
        <v>42622</v>
      </c>
      <c r="C84" s="6">
        <f t="shared" si="1"/>
        <v>2016</v>
      </c>
      <c r="E84" s="1" t="s">
        <v>14</v>
      </c>
      <c r="F84" s="24">
        <v>232</v>
      </c>
    </row>
    <row r="85" spans="2:6" x14ac:dyDescent="0.15">
      <c r="B85" s="2">
        <v>42258</v>
      </c>
      <c r="C85" s="6">
        <f t="shared" si="1"/>
        <v>2015</v>
      </c>
      <c r="E85" s="1" t="s">
        <v>0</v>
      </c>
      <c r="F85" s="24">
        <v>746</v>
      </c>
    </row>
    <row r="86" spans="2:6" x14ac:dyDescent="0.15">
      <c r="B86" s="2">
        <v>42163</v>
      </c>
      <c r="C86" s="6">
        <f t="shared" si="1"/>
        <v>2015</v>
      </c>
      <c r="E86" s="1" t="s">
        <v>15</v>
      </c>
      <c r="F86" s="24">
        <v>644</v>
      </c>
    </row>
    <row r="87" spans="2:6" x14ac:dyDescent="0.15">
      <c r="B87" s="2">
        <v>42678</v>
      </c>
      <c r="C87" s="6">
        <f t="shared" si="1"/>
        <v>2016</v>
      </c>
      <c r="E87" s="1" t="s">
        <v>10</v>
      </c>
      <c r="F87" s="24">
        <v>84</v>
      </c>
    </row>
    <row r="88" spans="2:6" x14ac:dyDescent="0.15">
      <c r="B88" s="2">
        <v>42535</v>
      </c>
      <c r="C88" s="6">
        <f t="shared" si="1"/>
        <v>2016</v>
      </c>
      <c r="E88" s="1" t="s">
        <v>3</v>
      </c>
      <c r="F88" s="24">
        <v>596</v>
      </c>
    </row>
    <row r="89" spans="2:6" x14ac:dyDescent="0.15">
      <c r="B89" s="2">
        <v>42389</v>
      </c>
      <c r="C89" s="6">
        <f t="shared" si="1"/>
        <v>2016</v>
      </c>
      <c r="E89" s="1" t="s">
        <v>0</v>
      </c>
      <c r="F89" s="24">
        <v>582</v>
      </c>
    </row>
    <row r="90" spans="2:6" x14ac:dyDescent="0.15">
      <c r="B90" s="2">
        <v>42139</v>
      </c>
      <c r="C90" s="6">
        <f t="shared" si="1"/>
        <v>2015</v>
      </c>
      <c r="E90" s="1" t="s">
        <v>9</v>
      </c>
      <c r="F90" s="24">
        <v>238</v>
      </c>
    </row>
    <row r="91" spans="2:6" x14ac:dyDescent="0.15">
      <c r="B91" s="2">
        <v>42409</v>
      </c>
      <c r="C91" s="6">
        <f t="shared" si="1"/>
        <v>2016</v>
      </c>
      <c r="E91" s="1" t="s">
        <v>13</v>
      </c>
      <c r="F91" s="24">
        <v>272</v>
      </c>
    </row>
    <row r="92" spans="2:6" x14ac:dyDescent="0.15">
      <c r="B92" s="2">
        <v>42881</v>
      </c>
      <c r="C92" s="6">
        <f t="shared" si="1"/>
        <v>2017</v>
      </c>
      <c r="E92" s="1" t="s">
        <v>12</v>
      </c>
      <c r="F92" s="24">
        <v>299</v>
      </c>
    </row>
    <row r="93" spans="2:6" x14ac:dyDescent="0.15">
      <c r="B93" s="2">
        <v>42841</v>
      </c>
      <c r="C93" s="6">
        <f t="shared" si="1"/>
        <v>2017</v>
      </c>
      <c r="E93" s="1" t="s">
        <v>12</v>
      </c>
      <c r="F93" s="24">
        <v>702</v>
      </c>
    </row>
    <row r="94" spans="2:6" x14ac:dyDescent="0.15">
      <c r="B94" s="2">
        <v>42663</v>
      </c>
      <c r="C94" s="6">
        <f t="shared" si="1"/>
        <v>2016</v>
      </c>
      <c r="E94" s="1" t="s">
        <v>9</v>
      </c>
      <c r="F94" s="24">
        <v>612</v>
      </c>
    </row>
    <row r="95" spans="2:6" x14ac:dyDescent="0.15">
      <c r="B95" s="2">
        <v>42708</v>
      </c>
      <c r="C95" s="6">
        <f t="shared" si="1"/>
        <v>2016</v>
      </c>
      <c r="E95" s="1" t="s">
        <v>9</v>
      </c>
      <c r="F95" s="24">
        <v>441</v>
      </c>
    </row>
    <row r="96" spans="2:6" x14ac:dyDescent="0.15">
      <c r="B96" s="2">
        <v>42331</v>
      </c>
      <c r="C96" s="6">
        <f t="shared" si="1"/>
        <v>2015</v>
      </c>
      <c r="E96" s="1" t="s">
        <v>5</v>
      </c>
      <c r="F96" s="24">
        <v>373</v>
      </c>
    </row>
    <row r="97" spans="2:6" x14ac:dyDescent="0.15">
      <c r="B97" s="2">
        <v>42726</v>
      </c>
      <c r="C97" s="6">
        <f t="shared" si="1"/>
        <v>2016</v>
      </c>
      <c r="E97" s="1" t="s">
        <v>1</v>
      </c>
      <c r="F97" s="24">
        <v>51</v>
      </c>
    </row>
    <row r="98" spans="2:6" x14ac:dyDescent="0.15">
      <c r="B98" s="2">
        <v>42176</v>
      </c>
      <c r="C98" s="6">
        <f t="shared" si="1"/>
        <v>2015</v>
      </c>
      <c r="E98" s="1" t="s">
        <v>11</v>
      </c>
      <c r="F98" s="24">
        <v>706</v>
      </c>
    </row>
    <row r="99" spans="2:6" x14ac:dyDescent="0.15">
      <c r="B99" s="2">
        <v>42317</v>
      </c>
      <c r="C99" s="6">
        <f t="shared" si="1"/>
        <v>2015</v>
      </c>
      <c r="E99" s="1" t="s">
        <v>12</v>
      </c>
      <c r="F99" s="24">
        <v>559</v>
      </c>
    </row>
    <row r="100" spans="2:6" x14ac:dyDescent="0.15">
      <c r="B100" s="2">
        <v>42457</v>
      </c>
      <c r="C100" s="6">
        <f t="shared" si="1"/>
        <v>2016</v>
      </c>
      <c r="E100" s="1" t="s">
        <v>4</v>
      </c>
      <c r="F100" s="24">
        <v>489</v>
      </c>
    </row>
    <row r="101" spans="2:6" x14ac:dyDescent="0.15">
      <c r="B101" s="2">
        <v>42887</v>
      </c>
      <c r="C101" s="6">
        <f t="shared" si="1"/>
        <v>2017</v>
      </c>
      <c r="E101" s="1" t="s">
        <v>1</v>
      </c>
      <c r="F101" s="24">
        <v>774</v>
      </c>
    </row>
    <row r="102" spans="2:6" x14ac:dyDescent="0.15">
      <c r="B102" s="2">
        <v>42932</v>
      </c>
      <c r="C102" s="6">
        <f t="shared" si="1"/>
        <v>2017</v>
      </c>
      <c r="E102" s="1" t="s">
        <v>0</v>
      </c>
      <c r="F102" s="24">
        <v>661</v>
      </c>
    </row>
    <row r="103" spans="2:6" x14ac:dyDescent="0.15">
      <c r="B103" s="2">
        <v>42069</v>
      </c>
      <c r="C103" s="6">
        <f t="shared" si="1"/>
        <v>2015</v>
      </c>
      <c r="E103" s="1" t="s">
        <v>11</v>
      </c>
      <c r="F103" s="24">
        <v>315</v>
      </c>
    </row>
    <row r="104" spans="2:6" x14ac:dyDescent="0.15">
      <c r="B104" s="2">
        <v>42600</v>
      </c>
      <c r="C104" s="6">
        <f t="shared" si="1"/>
        <v>2016</v>
      </c>
      <c r="E104" s="1" t="s">
        <v>4</v>
      </c>
      <c r="F104" s="24">
        <v>439</v>
      </c>
    </row>
    <row r="105" spans="2:6" x14ac:dyDescent="0.15">
      <c r="B105" s="2">
        <v>42199</v>
      </c>
      <c r="C105" s="6">
        <f t="shared" si="1"/>
        <v>2015</v>
      </c>
      <c r="E105" s="1" t="s">
        <v>12</v>
      </c>
      <c r="F105" s="24">
        <v>309</v>
      </c>
    </row>
    <row r="106" spans="2:6" x14ac:dyDescent="0.15">
      <c r="B106" s="2">
        <v>42661</v>
      </c>
      <c r="C106" s="6">
        <f t="shared" si="1"/>
        <v>2016</v>
      </c>
      <c r="E106" s="1" t="s">
        <v>3</v>
      </c>
      <c r="F106" s="24">
        <v>761</v>
      </c>
    </row>
    <row r="107" spans="2:6" x14ac:dyDescent="0.15">
      <c r="B107" s="2">
        <v>43042</v>
      </c>
      <c r="C107" s="6">
        <f t="shared" si="1"/>
        <v>2017</v>
      </c>
      <c r="E107" s="1" t="s">
        <v>7</v>
      </c>
      <c r="F107" s="24">
        <v>714</v>
      </c>
    </row>
    <row r="108" spans="2:6" x14ac:dyDescent="0.15">
      <c r="B108" s="2">
        <v>42530</v>
      </c>
      <c r="C108" s="6">
        <f t="shared" si="1"/>
        <v>2016</v>
      </c>
      <c r="E108" s="1" t="s">
        <v>13</v>
      </c>
      <c r="F108" s="24">
        <v>677</v>
      </c>
    </row>
    <row r="109" spans="2:6" x14ac:dyDescent="0.15">
      <c r="B109" s="2">
        <v>42748</v>
      </c>
      <c r="C109" s="6">
        <f t="shared" si="1"/>
        <v>2017</v>
      </c>
      <c r="E109" s="1" t="s">
        <v>9</v>
      </c>
      <c r="F109" s="24">
        <v>212</v>
      </c>
    </row>
    <row r="110" spans="2:6" x14ac:dyDescent="0.15">
      <c r="B110" s="2">
        <v>42539</v>
      </c>
      <c r="C110" s="6">
        <f t="shared" si="1"/>
        <v>2016</v>
      </c>
      <c r="E110" s="1" t="s">
        <v>5</v>
      </c>
      <c r="F110" s="24">
        <v>578</v>
      </c>
    </row>
    <row r="111" spans="2:6" x14ac:dyDescent="0.15">
      <c r="B111" s="2">
        <v>42473</v>
      </c>
      <c r="C111" s="6">
        <f t="shared" si="1"/>
        <v>2016</v>
      </c>
      <c r="E111" s="1" t="s">
        <v>10</v>
      </c>
      <c r="F111" s="24">
        <v>722</v>
      </c>
    </row>
    <row r="112" spans="2:6" x14ac:dyDescent="0.15">
      <c r="B112" s="2">
        <v>42279</v>
      </c>
      <c r="C112" s="6">
        <f t="shared" si="1"/>
        <v>2015</v>
      </c>
      <c r="E112" s="1" t="s">
        <v>6</v>
      </c>
      <c r="F112" s="24">
        <v>202</v>
      </c>
    </row>
    <row r="113" spans="2:6" x14ac:dyDescent="0.15">
      <c r="B113" s="2">
        <v>42191</v>
      </c>
      <c r="C113" s="6">
        <f t="shared" si="1"/>
        <v>2015</v>
      </c>
      <c r="E113" s="1" t="s">
        <v>7</v>
      </c>
      <c r="F113" s="24">
        <v>760</v>
      </c>
    </row>
    <row r="114" spans="2:6" x14ac:dyDescent="0.15">
      <c r="B114" s="2">
        <v>42252</v>
      </c>
      <c r="C114" s="6">
        <f t="shared" si="1"/>
        <v>2015</v>
      </c>
      <c r="E114" s="1" t="s">
        <v>3</v>
      </c>
      <c r="F114" s="24">
        <v>579</v>
      </c>
    </row>
    <row r="115" spans="2:6" x14ac:dyDescent="0.15">
      <c r="B115" s="2">
        <v>42528</v>
      </c>
      <c r="C115" s="6">
        <f t="shared" si="1"/>
        <v>2016</v>
      </c>
      <c r="E115" s="1" t="s">
        <v>11</v>
      </c>
      <c r="F115" s="24">
        <v>443</v>
      </c>
    </row>
    <row r="116" spans="2:6" x14ac:dyDescent="0.15">
      <c r="B116" s="2">
        <v>42020</v>
      </c>
      <c r="C116" s="6">
        <f t="shared" si="1"/>
        <v>2015</v>
      </c>
      <c r="E116" s="1" t="s">
        <v>8</v>
      </c>
      <c r="F116" s="24">
        <v>94</v>
      </c>
    </row>
    <row r="117" spans="2:6" x14ac:dyDescent="0.15">
      <c r="B117" s="2">
        <v>42383</v>
      </c>
      <c r="C117" s="6">
        <f t="shared" si="1"/>
        <v>2016</v>
      </c>
      <c r="E117" s="1" t="s">
        <v>3</v>
      </c>
      <c r="F117" s="24">
        <v>630</v>
      </c>
    </row>
    <row r="118" spans="2:6" x14ac:dyDescent="0.15">
      <c r="B118" s="2">
        <v>42912</v>
      </c>
      <c r="C118" s="6">
        <f t="shared" si="1"/>
        <v>2017</v>
      </c>
      <c r="E118" s="1" t="s">
        <v>13</v>
      </c>
      <c r="F118" s="24">
        <v>388</v>
      </c>
    </row>
    <row r="119" spans="2:6" x14ac:dyDescent="0.15">
      <c r="B119" s="2">
        <v>42191</v>
      </c>
      <c r="C119" s="6">
        <f t="shared" si="1"/>
        <v>2015</v>
      </c>
      <c r="E119" s="1" t="s">
        <v>7</v>
      </c>
      <c r="F119" s="24">
        <v>480</v>
      </c>
    </row>
    <row r="120" spans="2:6" x14ac:dyDescent="0.15">
      <c r="B120" s="2">
        <v>42794</v>
      </c>
      <c r="C120" s="6">
        <f t="shared" si="1"/>
        <v>2017</v>
      </c>
      <c r="E120" s="1" t="s">
        <v>13</v>
      </c>
      <c r="F120" s="24">
        <v>375</v>
      </c>
    </row>
    <row r="121" spans="2:6" x14ac:dyDescent="0.15">
      <c r="B121" s="2">
        <v>42826</v>
      </c>
      <c r="C121" s="6">
        <f t="shared" si="1"/>
        <v>2017</v>
      </c>
      <c r="E121" s="1" t="s">
        <v>10</v>
      </c>
      <c r="F121" s="24">
        <v>742</v>
      </c>
    </row>
    <row r="122" spans="2:6" x14ac:dyDescent="0.15">
      <c r="B122" s="2">
        <v>42844</v>
      </c>
      <c r="C122" s="6">
        <f t="shared" si="1"/>
        <v>2017</v>
      </c>
      <c r="E122" s="1" t="s">
        <v>4</v>
      </c>
      <c r="F122" s="24">
        <v>631</v>
      </c>
    </row>
    <row r="123" spans="2:6" x14ac:dyDescent="0.15">
      <c r="B123" s="2">
        <v>42680</v>
      </c>
      <c r="C123" s="6">
        <f t="shared" si="1"/>
        <v>2016</v>
      </c>
      <c r="E123" s="1" t="s">
        <v>8</v>
      </c>
      <c r="F123" s="24">
        <v>570</v>
      </c>
    </row>
    <row r="124" spans="2:6" x14ac:dyDescent="0.15">
      <c r="B124" s="2">
        <v>42736</v>
      </c>
      <c r="C124" s="6">
        <f t="shared" si="1"/>
        <v>2017</v>
      </c>
      <c r="E124" s="1" t="s">
        <v>10</v>
      </c>
      <c r="F124" s="24">
        <v>588</v>
      </c>
    </row>
    <row r="125" spans="2:6" x14ac:dyDescent="0.15">
      <c r="B125" s="2">
        <v>42579</v>
      </c>
      <c r="C125" s="6">
        <f t="shared" si="1"/>
        <v>2016</v>
      </c>
      <c r="E125" s="1" t="s">
        <v>14</v>
      </c>
      <c r="F125" s="24">
        <v>670</v>
      </c>
    </row>
    <row r="126" spans="2:6" x14ac:dyDescent="0.15">
      <c r="B126" s="2">
        <v>42967</v>
      </c>
      <c r="C126" s="6">
        <f t="shared" si="1"/>
        <v>2017</v>
      </c>
      <c r="E126" s="1" t="s">
        <v>11</v>
      </c>
      <c r="F126" s="24">
        <v>654</v>
      </c>
    </row>
    <row r="127" spans="2:6" x14ac:dyDescent="0.15">
      <c r="B127" s="2">
        <v>42194</v>
      </c>
      <c r="C127" s="6">
        <f t="shared" si="1"/>
        <v>2015</v>
      </c>
      <c r="E127" s="1" t="s">
        <v>13</v>
      </c>
      <c r="F127" s="24">
        <v>687</v>
      </c>
    </row>
    <row r="128" spans="2:6" x14ac:dyDescent="0.15">
      <c r="B128" s="2">
        <v>42318</v>
      </c>
      <c r="C128" s="6">
        <f t="shared" si="1"/>
        <v>2015</v>
      </c>
      <c r="E128" s="1" t="s">
        <v>0</v>
      </c>
      <c r="F128" s="24">
        <v>724</v>
      </c>
    </row>
    <row r="129" spans="2:6" x14ac:dyDescent="0.15">
      <c r="B129" s="2">
        <v>42503</v>
      </c>
      <c r="C129" s="6">
        <f t="shared" si="1"/>
        <v>2016</v>
      </c>
      <c r="E129" s="1" t="s">
        <v>14</v>
      </c>
      <c r="F129" s="24">
        <v>365</v>
      </c>
    </row>
    <row r="130" spans="2:6" x14ac:dyDescent="0.15">
      <c r="B130" s="2">
        <v>42283</v>
      </c>
      <c r="C130" s="6">
        <f t="shared" si="1"/>
        <v>2015</v>
      </c>
      <c r="E130" s="1" t="s">
        <v>1</v>
      </c>
      <c r="F130" s="24">
        <v>324</v>
      </c>
    </row>
    <row r="131" spans="2:6" x14ac:dyDescent="0.15">
      <c r="B131" s="2">
        <v>42224</v>
      </c>
      <c r="C131" s="6">
        <f t="shared" ref="C131:C194" si="2">YEAR(B131)</f>
        <v>2015</v>
      </c>
      <c r="E131" s="1" t="s">
        <v>14</v>
      </c>
      <c r="F131" s="24">
        <v>261</v>
      </c>
    </row>
    <row r="132" spans="2:6" x14ac:dyDescent="0.15">
      <c r="B132" s="2">
        <v>42847</v>
      </c>
      <c r="C132" s="6">
        <f t="shared" si="2"/>
        <v>2017</v>
      </c>
      <c r="E132" s="1" t="s">
        <v>13</v>
      </c>
      <c r="F132" s="24">
        <v>81</v>
      </c>
    </row>
    <row r="133" spans="2:6" x14ac:dyDescent="0.15">
      <c r="B133" s="2">
        <v>42340</v>
      </c>
      <c r="C133" s="6">
        <f t="shared" si="2"/>
        <v>2015</v>
      </c>
      <c r="E133" s="1" t="s">
        <v>12</v>
      </c>
      <c r="F133" s="24">
        <v>134</v>
      </c>
    </row>
    <row r="134" spans="2:6" x14ac:dyDescent="0.15">
      <c r="B134" s="2">
        <v>42133</v>
      </c>
      <c r="C134" s="6">
        <f t="shared" si="2"/>
        <v>2015</v>
      </c>
      <c r="E134" s="1" t="s">
        <v>10</v>
      </c>
      <c r="F134" s="24">
        <v>527</v>
      </c>
    </row>
    <row r="135" spans="2:6" x14ac:dyDescent="0.15">
      <c r="B135" s="2">
        <v>43013</v>
      </c>
      <c r="C135" s="6">
        <f t="shared" si="2"/>
        <v>2017</v>
      </c>
      <c r="E135" s="1" t="s">
        <v>11</v>
      </c>
      <c r="F135" s="24">
        <v>310</v>
      </c>
    </row>
    <row r="136" spans="2:6" x14ac:dyDescent="0.15">
      <c r="B136" s="2">
        <v>42662</v>
      </c>
      <c r="C136" s="6">
        <f t="shared" si="2"/>
        <v>2016</v>
      </c>
      <c r="E136" s="1" t="s">
        <v>5</v>
      </c>
      <c r="F136" s="24">
        <v>422</v>
      </c>
    </row>
    <row r="137" spans="2:6" x14ac:dyDescent="0.15">
      <c r="B137" s="2">
        <v>43023</v>
      </c>
      <c r="C137" s="6">
        <f t="shared" si="2"/>
        <v>2017</v>
      </c>
      <c r="E137" s="1" t="s">
        <v>2</v>
      </c>
      <c r="F137" s="24">
        <v>314</v>
      </c>
    </row>
    <row r="138" spans="2:6" x14ac:dyDescent="0.15">
      <c r="B138" s="2">
        <v>42965</v>
      </c>
      <c r="C138" s="6">
        <f t="shared" si="2"/>
        <v>2017</v>
      </c>
      <c r="E138" s="1" t="s">
        <v>4</v>
      </c>
      <c r="F138" s="24">
        <v>178</v>
      </c>
    </row>
    <row r="139" spans="2:6" x14ac:dyDescent="0.15">
      <c r="B139" s="2">
        <v>42811</v>
      </c>
      <c r="C139" s="6">
        <f t="shared" si="2"/>
        <v>2017</v>
      </c>
      <c r="E139" s="1" t="s">
        <v>4</v>
      </c>
      <c r="F139" s="24">
        <v>430</v>
      </c>
    </row>
    <row r="140" spans="2:6" x14ac:dyDescent="0.15">
      <c r="B140" s="2">
        <v>42570</v>
      </c>
      <c r="C140" s="6">
        <f t="shared" si="2"/>
        <v>2016</v>
      </c>
      <c r="E140" s="1" t="s">
        <v>4</v>
      </c>
      <c r="F140" s="24">
        <v>364</v>
      </c>
    </row>
    <row r="141" spans="2:6" x14ac:dyDescent="0.15">
      <c r="B141" s="2">
        <v>42860</v>
      </c>
      <c r="C141" s="6">
        <f t="shared" si="2"/>
        <v>2017</v>
      </c>
      <c r="E141" s="1" t="s">
        <v>2</v>
      </c>
      <c r="F141" s="24">
        <v>85</v>
      </c>
    </row>
    <row r="142" spans="2:6" x14ac:dyDescent="0.15">
      <c r="B142" s="2">
        <v>42127</v>
      </c>
      <c r="C142" s="6">
        <f t="shared" si="2"/>
        <v>2015</v>
      </c>
      <c r="E142" s="1" t="s">
        <v>8</v>
      </c>
      <c r="F142" s="24">
        <v>238</v>
      </c>
    </row>
    <row r="143" spans="2:6" x14ac:dyDescent="0.15">
      <c r="B143" s="2">
        <v>42179</v>
      </c>
      <c r="C143" s="6">
        <f t="shared" si="2"/>
        <v>2015</v>
      </c>
      <c r="E143" s="1" t="s">
        <v>5</v>
      </c>
      <c r="F143" s="24">
        <v>162</v>
      </c>
    </row>
    <row r="144" spans="2:6" x14ac:dyDescent="0.15">
      <c r="B144" s="2">
        <v>42909</v>
      </c>
      <c r="C144" s="6">
        <f t="shared" si="2"/>
        <v>2017</v>
      </c>
      <c r="E144" s="1" t="s">
        <v>11</v>
      </c>
      <c r="F144" s="24">
        <v>338</v>
      </c>
    </row>
    <row r="145" spans="2:6" x14ac:dyDescent="0.15">
      <c r="B145" s="2">
        <v>42760</v>
      </c>
      <c r="C145" s="6">
        <f t="shared" si="2"/>
        <v>2017</v>
      </c>
      <c r="E145" s="1" t="s">
        <v>10</v>
      </c>
      <c r="F145" s="24">
        <v>441</v>
      </c>
    </row>
    <row r="146" spans="2:6" x14ac:dyDescent="0.15">
      <c r="B146" s="2">
        <v>42750</v>
      </c>
      <c r="C146" s="6">
        <f t="shared" si="2"/>
        <v>2017</v>
      </c>
      <c r="E146" s="1" t="s">
        <v>11</v>
      </c>
      <c r="F146" s="24">
        <v>353</v>
      </c>
    </row>
    <row r="147" spans="2:6" x14ac:dyDescent="0.15">
      <c r="B147" s="2">
        <v>42797</v>
      </c>
      <c r="C147" s="6">
        <f t="shared" si="2"/>
        <v>2017</v>
      </c>
      <c r="E147" s="1" t="s">
        <v>12</v>
      </c>
      <c r="F147" s="24">
        <v>324</v>
      </c>
    </row>
    <row r="148" spans="2:6" x14ac:dyDescent="0.15">
      <c r="B148" s="2">
        <v>42435</v>
      </c>
      <c r="C148" s="6">
        <f t="shared" si="2"/>
        <v>2016</v>
      </c>
      <c r="E148" s="1" t="s">
        <v>12</v>
      </c>
      <c r="F148" s="24">
        <v>68</v>
      </c>
    </row>
    <row r="149" spans="2:6" x14ac:dyDescent="0.15">
      <c r="B149" s="2">
        <v>42549</v>
      </c>
      <c r="C149" s="6">
        <f t="shared" si="2"/>
        <v>2016</v>
      </c>
      <c r="E149" s="1" t="s">
        <v>2</v>
      </c>
      <c r="F149" s="24">
        <v>405</v>
      </c>
    </row>
    <row r="150" spans="2:6" x14ac:dyDescent="0.15">
      <c r="B150" s="2">
        <v>42892</v>
      </c>
      <c r="C150" s="6">
        <f t="shared" si="2"/>
        <v>2017</v>
      </c>
      <c r="E150" s="1" t="s">
        <v>2</v>
      </c>
      <c r="F150" s="24">
        <v>588</v>
      </c>
    </row>
    <row r="151" spans="2:6" x14ac:dyDescent="0.15">
      <c r="B151" s="2">
        <v>42960</v>
      </c>
      <c r="C151" s="6">
        <f t="shared" si="2"/>
        <v>2017</v>
      </c>
      <c r="E151" s="1" t="s">
        <v>6</v>
      </c>
      <c r="F151" s="24">
        <v>110</v>
      </c>
    </row>
    <row r="152" spans="2:6" x14ac:dyDescent="0.15">
      <c r="B152" s="2">
        <v>42578</v>
      </c>
      <c r="C152" s="6">
        <f t="shared" si="2"/>
        <v>2016</v>
      </c>
      <c r="E152" s="1" t="s">
        <v>6</v>
      </c>
      <c r="F152" s="24">
        <v>197</v>
      </c>
    </row>
    <row r="153" spans="2:6" x14ac:dyDescent="0.15">
      <c r="B153" s="2">
        <v>42652</v>
      </c>
      <c r="C153" s="6">
        <f t="shared" si="2"/>
        <v>2016</v>
      </c>
      <c r="E153" s="1" t="s">
        <v>3</v>
      </c>
      <c r="F153" s="24">
        <v>549</v>
      </c>
    </row>
    <row r="154" spans="2:6" x14ac:dyDescent="0.15">
      <c r="B154" s="2">
        <v>43054</v>
      </c>
      <c r="C154" s="6">
        <f t="shared" si="2"/>
        <v>2017</v>
      </c>
      <c r="E154" s="1" t="s">
        <v>8</v>
      </c>
      <c r="F154" s="24">
        <v>492</v>
      </c>
    </row>
    <row r="155" spans="2:6" x14ac:dyDescent="0.15">
      <c r="B155" s="2">
        <v>42174</v>
      </c>
      <c r="C155" s="6">
        <f t="shared" si="2"/>
        <v>2015</v>
      </c>
      <c r="E155" s="1" t="s">
        <v>4</v>
      </c>
      <c r="F155" s="24">
        <v>699</v>
      </c>
    </row>
    <row r="156" spans="2:6" x14ac:dyDescent="0.15">
      <c r="B156" s="2">
        <v>42639</v>
      </c>
      <c r="C156" s="6">
        <f t="shared" si="2"/>
        <v>2016</v>
      </c>
      <c r="E156" s="1" t="s">
        <v>12</v>
      </c>
      <c r="F156" s="24">
        <v>333</v>
      </c>
    </row>
    <row r="157" spans="2:6" x14ac:dyDescent="0.15">
      <c r="B157" s="2">
        <v>42437</v>
      </c>
      <c r="C157" s="6">
        <f t="shared" si="2"/>
        <v>2016</v>
      </c>
      <c r="E157" s="1" t="s">
        <v>9</v>
      </c>
      <c r="F157" s="24">
        <v>312</v>
      </c>
    </row>
    <row r="158" spans="2:6" x14ac:dyDescent="0.15">
      <c r="B158" s="2">
        <v>42065</v>
      </c>
      <c r="C158" s="6">
        <f t="shared" si="2"/>
        <v>2015</v>
      </c>
      <c r="E158" s="1" t="s">
        <v>4</v>
      </c>
      <c r="F158" s="24">
        <v>250</v>
      </c>
    </row>
    <row r="159" spans="2:6" x14ac:dyDescent="0.15">
      <c r="B159" s="2">
        <v>42381</v>
      </c>
      <c r="C159" s="6">
        <f t="shared" si="2"/>
        <v>2016</v>
      </c>
      <c r="E159" s="1" t="s">
        <v>0</v>
      </c>
      <c r="F159" s="24">
        <v>758</v>
      </c>
    </row>
    <row r="160" spans="2:6" x14ac:dyDescent="0.15">
      <c r="B160" s="2">
        <v>42917</v>
      </c>
      <c r="C160" s="6">
        <f t="shared" si="2"/>
        <v>2017</v>
      </c>
      <c r="E160" s="1" t="s">
        <v>15</v>
      </c>
      <c r="F160" s="24">
        <v>319</v>
      </c>
    </row>
    <row r="161" spans="2:6" x14ac:dyDescent="0.15">
      <c r="B161" s="2">
        <v>42632</v>
      </c>
      <c r="C161" s="6">
        <f t="shared" si="2"/>
        <v>2016</v>
      </c>
      <c r="E161" s="1" t="s">
        <v>12</v>
      </c>
      <c r="F161" s="24">
        <v>600</v>
      </c>
    </row>
    <row r="162" spans="2:6" x14ac:dyDescent="0.15">
      <c r="B162" s="2">
        <v>42316</v>
      </c>
      <c r="C162" s="6">
        <f t="shared" si="2"/>
        <v>2015</v>
      </c>
      <c r="E162" s="1" t="s">
        <v>12</v>
      </c>
      <c r="F162" s="24">
        <v>452</v>
      </c>
    </row>
    <row r="163" spans="2:6" x14ac:dyDescent="0.15">
      <c r="B163" s="2">
        <v>42181</v>
      </c>
      <c r="C163" s="6">
        <f t="shared" si="2"/>
        <v>2015</v>
      </c>
      <c r="E163" s="1" t="s">
        <v>14</v>
      </c>
      <c r="F163" s="24">
        <v>707</v>
      </c>
    </row>
    <row r="164" spans="2:6" x14ac:dyDescent="0.15">
      <c r="B164" s="2">
        <v>42802</v>
      </c>
      <c r="C164" s="6">
        <f t="shared" si="2"/>
        <v>2017</v>
      </c>
      <c r="E164" s="1" t="s">
        <v>8</v>
      </c>
      <c r="F164" s="24">
        <v>638</v>
      </c>
    </row>
    <row r="165" spans="2:6" x14ac:dyDescent="0.15">
      <c r="B165" s="2">
        <v>42037</v>
      </c>
      <c r="C165" s="6">
        <f t="shared" si="2"/>
        <v>2015</v>
      </c>
      <c r="E165" s="1" t="s">
        <v>8</v>
      </c>
      <c r="F165" s="24">
        <v>355</v>
      </c>
    </row>
    <row r="166" spans="2:6" x14ac:dyDescent="0.15">
      <c r="B166" s="2">
        <v>42461</v>
      </c>
      <c r="C166" s="6">
        <f t="shared" si="2"/>
        <v>2016</v>
      </c>
      <c r="E166" s="1" t="s">
        <v>7</v>
      </c>
      <c r="F166" s="24">
        <v>375</v>
      </c>
    </row>
    <row r="167" spans="2:6" x14ac:dyDescent="0.15">
      <c r="B167" s="2">
        <v>42493</v>
      </c>
      <c r="C167" s="6">
        <f t="shared" si="2"/>
        <v>2016</v>
      </c>
      <c r="E167" s="1" t="s">
        <v>3</v>
      </c>
      <c r="F167" s="24">
        <v>202</v>
      </c>
    </row>
    <row r="168" spans="2:6" x14ac:dyDescent="0.15">
      <c r="B168" s="2">
        <v>42406</v>
      </c>
      <c r="C168" s="6">
        <f t="shared" si="2"/>
        <v>2016</v>
      </c>
      <c r="E168" s="1" t="s">
        <v>6</v>
      </c>
      <c r="F168" s="24">
        <v>745</v>
      </c>
    </row>
    <row r="169" spans="2:6" x14ac:dyDescent="0.15">
      <c r="B169" s="2">
        <v>42452</v>
      </c>
      <c r="C169" s="6">
        <f t="shared" si="2"/>
        <v>2016</v>
      </c>
      <c r="E169" s="1" t="s">
        <v>5</v>
      </c>
      <c r="F169" s="24">
        <v>352</v>
      </c>
    </row>
    <row r="170" spans="2:6" x14ac:dyDescent="0.15">
      <c r="B170" s="2">
        <v>42508</v>
      </c>
      <c r="C170" s="6">
        <f t="shared" si="2"/>
        <v>2016</v>
      </c>
      <c r="E170" s="1" t="s">
        <v>11</v>
      </c>
      <c r="F170" s="24">
        <v>368</v>
      </c>
    </row>
    <row r="171" spans="2:6" x14ac:dyDescent="0.15">
      <c r="B171" s="2">
        <v>42710</v>
      </c>
      <c r="C171" s="6">
        <f t="shared" si="2"/>
        <v>2016</v>
      </c>
      <c r="E171" s="1" t="s">
        <v>6</v>
      </c>
      <c r="F171" s="24">
        <v>359</v>
      </c>
    </row>
    <row r="172" spans="2:6" x14ac:dyDescent="0.15">
      <c r="B172" s="2">
        <v>42471</v>
      </c>
      <c r="C172" s="6">
        <f t="shared" si="2"/>
        <v>2016</v>
      </c>
      <c r="E172" s="1" t="s">
        <v>15</v>
      </c>
      <c r="F172" s="24">
        <v>424</v>
      </c>
    </row>
    <row r="173" spans="2:6" x14ac:dyDescent="0.15">
      <c r="B173" s="2">
        <v>42350</v>
      </c>
      <c r="C173" s="6">
        <f t="shared" si="2"/>
        <v>2015</v>
      </c>
      <c r="E173" s="1" t="s">
        <v>5</v>
      </c>
      <c r="F173" s="24">
        <v>509</v>
      </c>
    </row>
    <row r="174" spans="2:6" x14ac:dyDescent="0.15">
      <c r="B174" s="2">
        <v>42715</v>
      </c>
      <c r="C174" s="6">
        <f t="shared" si="2"/>
        <v>2016</v>
      </c>
      <c r="E174" s="1" t="s">
        <v>4</v>
      </c>
      <c r="F174" s="24">
        <v>342</v>
      </c>
    </row>
    <row r="175" spans="2:6" x14ac:dyDescent="0.15">
      <c r="B175" s="2">
        <v>42142</v>
      </c>
      <c r="C175" s="6">
        <f t="shared" si="2"/>
        <v>2015</v>
      </c>
      <c r="E175" s="1" t="s">
        <v>7</v>
      </c>
      <c r="F175" s="24">
        <v>214</v>
      </c>
    </row>
    <row r="176" spans="2:6" x14ac:dyDescent="0.15">
      <c r="B176" s="2">
        <v>42180</v>
      </c>
      <c r="C176" s="6">
        <f t="shared" si="2"/>
        <v>2015</v>
      </c>
      <c r="E176" s="1" t="s">
        <v>6</v>
      </c>
      <c r="F176" s="24">
        <v>600</v>
      </c>
    </row>
    <row r="177" spans="2:6" x14ac:dyDescent="0.15">
      <c r="B177" s="2">
        <v>42020</v>
      </c>
      <c r="C177" s="6">
        <f t="shared" si="2"/>
        <v>2015</v>
      </c>
      <c r="E177" s="1" t="s">
        <v>15</v>
      </c>
      <c r="F177" s="24">
        <v>151</v>
      </c>
    </row>
    <row r="178" spans="2:6" x14ac:dyDescent="0.15">
      <c r="B178" s="2">
        <v>42270</v>
      </c>
      <c r="C178" s="6">
        <f t="shared" si="2"/>
        <v>2015</v>
      </c>
      <c r="E178" s="1" t="s">
        <v>10</v>
      </c>
      <c r="F178" s="24">
        <v>89</v>
      </c>
    </row>
    <row r="179" spans="2:6" x14ac:dyDescent="0.15">
      <c r="B179" s="2">
        <v>42396</v>
      </c>
      <c r="C179" s="6">
        <f t="shared" si="2"/>
        <v>2016</v>
      </c>
      <c r="E179" s="1" t="s">
        <v>3</v>
      </c>
      <c r="F179" s="24">
        <v>348</v>
      </c>
    </row>
    <row r="180" spans="2:6" x14ac:dyDescent="0.15">
      <c r="B180" s="2">
        <v>42187</v>
      </c>
      <c r="C180" s="6">
        <f t="shared" si="2"/>
        <v>2015</v>
      </c>
      <c r="E180" s="1" t="s">
        <v>8</v>
      </c>
      <c r="F180" s="24">
        <v>443</v>
      </c>
    </row>
    <row r="181" spans="2:6" x14ac:dyDescent="0.15">
      <c r="B181" s="2">
        <v>42321</v>
      </c>
      <c r="C181" s="6">
        <f t="shared" si="2"/>
        <v>2015</v>
      </c>
      <c r="E181" s="1" t="s">
        <v>10</v>
      </c>
      <c r="F181" s="24">
        <v>53</v>
      </c>
    </row>
    <row r="182" spans="2:6" x14ac:dyDescent="0.15">
      <c r="B182" s="2">
        <v>42433</v>
      </c>
      <c r="C182" s="6">
        <f t="shared" si="2"/>
        <v>2016</v>
      </c>
      <c r="E182" s="1" t="s">
        <v>5</v>
      </c>
      <c r="F182" s="24">
        <v>201</v>
      </c>
    </row>
    <row r="183" spans="2:6" x14ac:dyDescent="0.15">
      <c r="B183" s="2">
        <v>42751</v>
      </c>
      <c r="C183" s="6">
        <f t="shared" si="2"/>
        <v>2017</v>
      </c>
      <c r="E183" s="1" t="s">
        <v>0</v>
      </c>
      <c r="F183" s="24">
        <v>682</v>
      </c>
    </row>
    <row r="184" spans="2:6" x14ac:dyDescent="0.15">
      <c r="B184" s="2">
        <v>42768</v>
      </c>
      <c r="C184" s="6">
        <f t="shared" si="2"/>
        <v>2017</v>
      </c>
      <c r="E184" s="1" t="s">
        <v>2</v>
      </c>
      <c r="F184" s="24">
        <v>343</v>
      </c>
    </row>
    <row r="185" spans="2:6" x14ac:dyDescent="0.15">
      <c r="B185" s="2">
        <v>42609</v>
      </c>
      <c r="C185" s="6">
        <f t="shared" si="2"/>
        <v>2016</v>
      </c>
      <c r="E185" s="1" t="s">
        <v>12</v>
      </c>
      <c r="F185" s="24">
        <v>198</v>
      </c>
    </row>
    <row r="186" spans="2:6" x14ac:dyDescent="0.15">
      <c r="B186" s="2">
        <v>42569</v>
      </c>
      <c r="C186" s="6">
        <f t="shared" si="2"/>
        <v>2016</v>
      </c>
      <c r="E186" s="1" t="s">
        <v>9</v>
      </c>
      <c r="F186" s="24">
        <v>693</v>
      </c>
    </row>
    <row r="187" spans="2:6" x14ac:dyDescent="0.15">
      <c r="B187" s="2">
        <v>43073</v>
      </c>
      <c r="C187" s="6">
        <f t="shared" si="2"/>
        <v>2017</v>
      </c>
      <c r="E187" s="1" t="s">
        <v>12</v>
      </c>
      <c r="F187" s="24">
        <v>385</v>
      </c>
    </row>
    <row r="188" spans="2:6" x14ac:dyDescent="0.15">
      <c r="B188" s="2">
        <v>43044</v>
      </c>
      <c r="C188" s="6">
        <f t="shared" si="2"/>
        <v>2017</v>
      </c>
      <c r="E188" s="1" t="s">
        <v>1</v>
      </c>
      <c r="F188" s="24">
        <v>60</v>
      </c>
    </row>
    <row r="189" spans="2:6" x14ac:dyDescent="0.15">
      <c r="B189" s="2">
        <v>42360</v>
      </c>
      <c r="C189" s="6">
        <f t="shared" si="2"/>
        <v>2015</v>
      </c>
      <c r="E189" s="1" t="s">
        <v>11</v>
      </c>
      <c r="F189" s="24">
        <v>310</v>
      </c>
    </row>
    <row r="190" spans="2:6" x14ac:dyDescent="0.15">
      <c r="B190" s="2">
        <v>42241</v>
      </c>
      <c r="C190" s="6">
        <f t="shared" si="2"/>
        <v>2015</v>
      </c>
      <c r="E190" s="1" t="s">
        <v>6</v>
      </c>
      <c r="F190" s="24">
        <v>618</v>
      </c>
    </row>
    <row r="191" spans="2:6" x14ac:dyDescent="0.15">
      <c r="B191" s="2">
        <v>42462</v>
      </c>
      <c r="C191" s="6">
        <f t="shared" si="2"/>
        <v>2016</v>
      </c>
      <c r="E191" s="1" t="s">
        <v>1</v>
      </c>
      <c r="F191" s="24">
        <v>366</v>
      </c>
    </row>
    <row r="192" spans="2:6" x14ac:dyDescent="0.15">
      <c r="B192" s="2">
        <v>42784</v>
      </c>
      <c r="C192" s="6">
        <f t="shared" si="2"/>
        <v>2017</v>
      </c>
      <c r="E192" s="1" t="s">
        <v>15</v>
      </c>
      <c r="F192" s="24">
        <v>592</v>
      </c>
    </row>
    <row r="193" spans="2:6" x14ac:dyDescent="0.15">
      <c r="B193" s="2">
        <v>42244</v>
      </c>
      <c r="C193" s="6">
        <f t="shared" si="2"/>
        <v>2015</v>
      </c>
      <c r="E193" s="1" t="s">
        <v>12</v>
      </c>
      <c r="F193" s="24">
        <v>484</v>
      </c>
    </row>
    <row r="194" spans="2:6" x14ac:dyDescent="0.15">
      <c r="B194" s="2">
        <v>42329</v>
      </c>
      <c r="C194" s="6">
        <f t="shared" si="2"/>
        <v>2015</v>
      </c>
      <c r="E194" s="1" t="s">
        <v>9</v>
      </c>
      <c r="F194" s="24">
        <v>556</v>
      </c>
    </row>
    <row r="195" spans="2:6" x14ac:dyDescent="0.15">
      <c r="B195" s="2">
        <v>42917</v>
      </c>
      <c r="C195" s="6">
        <f t="shared" ref="C195:C258" si="3">YEAR(B195)</f>
        <v>2017</v>
      </c>
      <c r="E195" s="1" t="s">
        <v>6</v>
      </c>
      <c r="F195" s="24">
        <v>648</v>
      </c>
    </row>
    <row r="196" spans="2:6" x14ac:dyDescent="0.15">
      <c r="B196" s="2">
        <v>43050</v>
      </c>
      <c r="C196" s="6">
        <f t="shared" si="3"/>
        <v>2017</v>
      </c>
      <c r="E196" s="1" t="s">
        <v>9</v>
      </c>
      <c r="F196" s="24">
        <v>303</v>
      </c>
    </row>
    <row r="197" spans="2:6" x14ac:dyDescent="0.15">
      <c r="B197" s="2">
        <v>42472</v>
      </c>
      <c r="C197" s="6">
        <f t="shared" si="3"/>
        <v>2016</v>
      </c>
      <c r="E197" s="1" t="s">
        <v>3</v>
      </c>
      <c r="F197" s="24">
        <v>268</v>
      </c>
    </row>
    <row r="198" spans="2:6" x14ac:dyDescent="0.15">
      <c r="B198" s="2">
        <v>42998</v>
      </c>
      <c r="C198" s="6">
        <f t="shared" si="3"/>
        <v>2017</v>
      </c>
      <c r="E198" s="1" t="s">
        <v>3</v>
      </c>
      <c r="F198" s="24">
        <v>682</v>
      </c>
    </row>
    <row r="199" spans="2:6" x14ac:dyDescent="0.15">
      <c r="B199" s="2">
        <v>42293</v>
      </c>
      <c r="C199" s="6">
        <f t="shared" si="3"/>
        <v>2015</v>
      </c>
      <c r="E199" s="1" t="s">
        <v>3</v>
      </c>
      <c r="F199" s="24">
        <v>325</v>
      </c>
    </row>
    <row r="200" spans="2:6" x14ac:dyDescent="0.15">
      <c r="B200" s="2">
        <v>42725</v>
      </c>
      <c r="C200" s="6">
        <f t="shared" si="3"/>
        <v>2016</v>
      </c>
      <c r="E200" s="1" t="s">
        <v>14</v>
      </c>
      <c r="F200" s="24">
        <v>779</v>
      </c>
    </row>
    <row r="201" spans="2:6" x14ac:dyDescent="0.15">
      <c r="B201" s="2">
        <v>42996</v>
      </c>
      <c r="C201" s="6">
        <f t="shared" si="3"/>
        <v>2017</v>
      </c>
      <c r="E201" s="1" t="s">
        <v>10</v>
      </c>
      <c r="F201" s="24">
        <v>686</v>
      </c>
    </row>
    <row r="202" spans="2:6" x14ac:dyDescent="0.15">
      <c r="B202" s="2">
        <v>42312</v>
      </c>
      <c r="C202" s="6">
        <f t="shared" si="3"/>
        <v>2015</v>
      </c>
      <c r="E202" s="1" t="s">
        <v>9</v>
      </c>
      <c r="F202" s="24">
        <v>307</v>
      </c>
    </row>
    <row r="203" spans="2:6" x14ac:dyDescent="0.15">
      <c r="B203" s="2">
        <v>42249</v>
      </c>
      <c r="C203" s="6">
        <f t="shared" si="3"/>
        <v>2015</v>
      </c>
      <c r="E203" s="1" t="s">
        <v>6</v>
      </c>
      <c r="F203" s="24">
        <v>601</v>
      </c>
    </row>
    <row r="204" spans="2:6" x14ac:dyDescent="0.15">
      <c r="B204" s="2">
        <v>42588</v>
      </c>
      <c r="C204" s="6">
        <f t="shared" si="3"/>
        <v>2016</v>
      </c>
      <c r="E204" s="1" t="s">
        <v>7</v>
      </c>
      <c r="F204" s="24">
        <v>701</v>
      </c>
    </row>
    <row r="205" spans="2:6" x14ac:dyDescent="0.15">
      <c r="B205" s="2">
        <v>42801</v>
      </c>
      <c r="C205" s="6">
        <f t="shared" si="3"/>
        <v>2017</v>
      </c>
      <c r="E205" s="1" t="s">
        <v>6</v>
      </c>
      <c r="F205" s="24">
        <v>658</v>
      </c>
    </row>
    <row r="206" spans="2:6" x14ac:dyDescent="0.15">
      <c r="B206" s="2">
        <v>42248</v>
      </c>
      <c r="C206" s="6">
        <f t="shared" si="3"/>
        <v>2015</v>
      </c>
      <c r="E206" s="1" t="s">
        <v>4</v>
      </c>
      <c r="F206" s="24">
        <v>800</v>
      </c>
    </row>
    <row r="207" spans="2:6" x14ac:dyDescent="0.15">
      <c r="B207" s="2">
        <v>42776</v>
      </c>
      <c r="C207" s="6">
        <f t="shared" si="3"/>
        <v>2017</v>
      </c>
      <c r="E207" s="1" t="s">
        <v>3</v>
      </c>
      <c r="F207" s="24">
        <v>716</v>
      </c>
    </row>
    <row r="208" spans="2:6" x14ac:dyDescent="0.15">
      <c r="B208" s="2">
        <v>42187</v>
      </c>
      <c r="C208" s="6">
        <f t="shared" si="3"/>
        <v>2015</v>
      </c>
      <c r="E208" s="1" t="s">
        <v>12</v>
      </c>
      <c r="F208" s="24">
        <v>582</v>
      </c>
    </row>
    <row r="209" spans="2:6" x14ac:dyDescent="0.15">
      <c r="B209" s="2">
        <v>43023</v>
      </c>
      <c r="C209" s="6">
        <f t="shared" si="3"/>
        <v>2017</v>
      </c>
      <c r="E209" s="1" t="s">
        <v>14</v>
      </c>
      <c r="F209" s="24">
        <v>710</v>
      </c>
    </row>
    <row r="210" spans="2:6" x14ac:dyDescent="0.15">
      <c r="B210" s="2">
        <v>42962</v>
      </c>
      <c r="C210" s="6">
        <f t="shared" si="3"/>
        <v>2017</v>
      </c>
      <c r="E210" s="1" t="s">
        <v>9</v>
      </c>
      <c r="F210" s="24">
        <v>695</v>
      </c>
    </row>
    <row r="211" spans="2:6" x14ac:dyDescent="0.15">
      <c r="B211" s="2">
        <v>43001</v>
      </c>
      <c r="C211" s="6">
        <f t="shared" si="3"/>
        <v>2017</v>
      </c>
      <c r="E211" s="1" t="s">
        <v>13</v>
      </c>
      <c r="F211" s="24">
        <v>542</v>
      </c>
    </row>
    <row r="212" spans="2:6" x14ac:dyDescent="0.15">
      <c r="B212" s="2">
        <v>42161</v>
      </c>
      <c r="C212" s="6">
        <f t="shared" si="3"/>
        <v>2015</v>
      </c>
      <c r="E212" s="1" t="s">
        <v>11</v>
      </c>
      <c r="F212" s="24">
        <v>201</v>
      </c>
    </row>
    <row r="213" spans="2:6" x14ac:dyDescent="0.15">
      <c r="B213" s="2">
        <v>42272</v>
      </c>
      <c r="C213" s="6">
        <f t="shared" si="3"/>
        <v>2015</v>
      </c>
      <c r="E213" s="1" t="s">
        <v>3</v>
      </c>
      <c r="F213" s="24">
        <v>548</v>
      </c>
    </row>
    <row r="214" spans="2:6" x14ac:dyDescent="0.15">
      <c r="B214" s="2">
        <v>42504</v>
      </c>
      <c r="C214" s="6">
        <f t="shared" si="3"/>
        <v>2016</v>
      </c>
      <c r="E214" s="1" t="s">
        <v>8</v>
      </c>
      <c r="F214" s="24">
        <v>639</v>
      </c>
    </row>
    <row r="215" spans="2:6" x14ac:dyDescent="0.15">
      <c r="B215" s="2">
        <v>42667</v>
      </c>
      <c r="C215" s="6">
        <f t="shared" si="3"/>
        <v>2016</v>
      </c>
      <c r="E215" s="1" t="s">
        <v>1</v>
      </c>
      <c r="F215" s="24">
        <v>544</v>
      </c>
    </row>
    <row r="216" spans="2:6" x14ac:dyDescent="0.15">
      <c r="B216" s="2">
        <v>42494</v>
      </c>
      <c r="C216" s="6">
        <f t="shared" si="3"/>
        <v>2016</v>
      </c>
      <c r="E216" s="1" t="s">
        <v>13</v>
      </c>
      <c r="F216" s="24">
        <v>541</v>
      </c>
    </row>
    <row r="217" spans="2:6" x14ac:dyDescent="0.15">
      <c r="B217" s="2">
        <v>42408</v>
      </c>
      <c r="C217" s="6">
        <f t="shared" si="3"/>
        <v>2016</v>
      </c>
      <c r="E217" s="1" t="s">
        <v>4</v>
      </c>
      <c r="F217" s="24">
        <v>752</v>
      </c>
    </row>
    <row r="218" spans="2:6" x14ac:dyDescent="0.15">
      <c r="B218" s="2">
        <v>42145</v>
      </c>
      <c r="C218" s="6">
        <f t="shared" si="3"/>
        <v>2015</v>
      </c>
      <c r="E218" s="1" t="s">
        <v>13</v>
      </c>
      <c r="F218" s="24">
        <v>53</v>
      </c>
    </row>
    <row r="219" spans="2:6" x14ac:dyDescent="0.15">
      <c r="B219" s="2">
        <v>43004</v>
      </c>
      <c r="C219" s="6">
        <f t="shared" si="3"/>
        <v>2017</v>
      </c>
      <c r="E219" s="1" t="s">
        <v>12</v>
      </c>
      <c r="F219" s="24">
        <v>725</v>
      </c>
    </row>
    <row r="220" spans="2:6" x14ac:dyDescent="0.15">
      <c r="B220" s="2">
        <v>42042</v>
      </c>
      <c r="C220" s="6">
        <f t="shared" si="3"/>
        <v>2015</v>
      </c>
      <c r="E220" s="1" t="s">
        <v>12</v>
      </c>
      <c r="F220" s="24">
        <v>465</v>
      </c>
    </row>
    <row r="221" spans="2:6" x14ac:dyDescent="0.15">
      <c r="B221" s="2">
        <v>42360</v>
      </c>
      <c r="C221" s="6">
        <f t="shared" si="3"/>
        <v>2015</v>
      </c>
      <c r="E221" s="1" t="s">
        <v>0</v>
      </c>
      <c r="F221" s="24">
        <v>684</v>
      </c>
    </row>
    <row r="222" spans="2:6" x14ac:dyDescent="0.15">
      <c r="B222" s="2">
        <v>42451</v>
      </c>
      <c r="C222" s="6">
        <f t="shared" si="3"/>
        <v>2016</v>
      </c>
      <c r="E222" s="1" t="s">
        <v>5</v>
      </c>
      <c r="F222" s="24">
        <v>561</v>
      </c>
    </row>
    <row r="223" spans="2:6" x14ac:dyDescent="0.15">
      <c r="B223" s="2">
        <v>42992</v>
      </c>
      <c r="C223" s="6">
        <f t="shared" si="3"/>
        <v>2017</v>
      </c>
      <c r="E223" s="1" t="s">
        <v>13</v>
      </c>
      <c r="F223" s="24">
        <v>695</v>
      </c>
    </row>
    <row r="224" spans="2:6" x14ac:dyDescent="0.15">
      <c r="B224" s="2">
        <v>43071</v>
      </c>
      <c r="C224" s="6">
        <f t="shared" si="3"/>
        <v>2017</v>
      </c>
      <c r="E224" s="1" t="s">
        <v>8</v>
      </c>
      <c r="F224" s="24">
        <v>762</v>
      </c>
    </row>
    <row r="225" spans="2:6" x14ac:dyDescent="0.15">
      <c r="B225" s="2">
        <v>42921</v>
      </c>
      <c r="C225" s="6">
        <f t="shared" si="3"/>
        <v>2017</v>
      </c>
      <c r="E225" s="1" t="s">
        <v>7</v>
      </c>
      <c r="F225" s="24">
        <v>253</v>
      </c>
    </row>
    <row r="226" spans="2:6" x14ac:dyDescent="0.15">
      <c r="B226" s="2">
        <v>42083</v>
      </c>
      <c r="C226" s="6">
        <f t="shared" si="3"/>
        <v>2015</v>
      </c>
      <c r="E226" s="1" t="s">
        <v>0</v>
      </c>
      <c r="F226" s="24">
        <v>370</v>
      </c>
    </row>
    <row r="227" spans="2:6" x14ac:dyDescent="0.15">
      <c r="B227" s="2">
        <v>43088</v>
      </c>
      <c r="C227" s="6">
        <f t="shared" si="3"/>
        <v>2017</v>
      </c>
      <c r="E227" s="1" t="s">
        <v>11</v>
      </c>
      <c r="F227" s="24">
        <v>309</v>
      </c>
    </row>
    <row r="228" spans="2:6" x14ac:dyDescent="0.15">
      <c r="B228" s="2">
        <v>42967</v>
      </c>
      <c r="C228" s="6">
        <f t="shared" si="3"/>
        <v>2017</v>
      </c>
      <c r="E228" s="1" t="s">
        <v>3</v>
      </c>
      <c r="F228" s="24">
        <v>138</v>
      </c>
    </row>
    <row r="229" spans="2:6" x14ac:dyDescent="0.15">
      <c r="B229" s="2">
        <v>42486</v>
      </c>
      <c r="C229" s="6">
        <f t="shared" si="3"/>
        <v>2016</v>
      </c>
      <c r="E229" s="1" t="s">
        <v>14</v>
      </c>
      <c r="F229" s="24">
        <v>164</v>
      </c>
    </row>
    <row r="230" spans="2:6" x14ac:dyDescent="0.15">
      <c r="B230" s="2">
        <v>43074</v>
      </c>
      <c r="C230" s="6">
        <f t="shared" si="3"/>
        <v>2017</v>
      </c>
      <c r="E230" s="1" t="s">
        <v>11</v>
      </c>
      <c r="F230" s="24">
        <v>775</v>
      </c>
    </row>
    <row r="231" spans="2:6" x14ac:dyDescent="0.15">
      <c r="B231" s="2">
        <v>42814</v>
      </c>
      <c r="C231" s="6">
        <f t="shared" si="3"/>
        <v>2017</v>
      </c>
      <c r="E231" s="1" t="s">
        <v>6</v>
      </c>
      <c r="F231" s="24">
        <v>248</v>
      </c>
    </row>
    <row r="232" spans="2:6" x14ac:dyDescent="0.15">
      <c r="B232" s="2">
        <v>42354</v>
      </c>
      <c r="C232" s="6">
        <f t="shared" si="3"/>
        <v>2015</v>
      </c>
      <c r="E232" s="1" t="s">
        <v>9</v>
      </c>
      <c r="F232" s="24">
        <v>381</v>
      </c>
    </row>
    <row r="233" spans="2:6" x14ac:dyDescent="0.15">
      <c r="B233" s="2">
        <v>42513</v>
      </c>
      <c r="C233" s="6">
        <f t="shared" si="3"/>
        <v>2016</v>
      </c>
      <c r="E233" s="1" t="s">
        <v>12</v>
      </c>
      <c r="F233" s="24">
        <v>73</v>
      </c>
    </row>
    <row r="234" spans="2:6" x14ac:dyDescent="0.15">
      <c r="B234" s="2">
        <v>42436</v>
      </c>
      <c r="C234" s="6">
        <f t="shared" si="3"/>
        <v>2016</v>
      </c>
      <c r="E234" s="1" t="s">
        <v>8</v>
      </c>
      <c r="F234" s="24">
        <v>266</v>
      </c>
    </row>
    <row r="235" spans="2:6" x14ac:dyDescent="0.15">
      <c r="B235" s="2">
        <v>42579</v>
      </c>
      <c r="C235" s="6">
        <f t="shared" si="3"/>
        <v>2016</v>
      </c>
      <c r="E235" s="1" t="s">
        <v>15</v>
      </c>
      <c r="F235" s="24">
        <v>429</v>
      </c>
    </row>
    <row r="236" spans="2:6" x14ac:dyDescent="0.15">
      <c r="B236" s="2">
        <v>42503</v>
      </c>
      <c r="C236" s="6">
        <f t="shared" si="3"/>
        <v>2016</v>
      </c>
      <c r="E236" s="1" t="s">
        <v>1</v>
      </c>
      <c r="F236" s="24">
        <v>298</v>
      </c>
    </row>
    <row r="237" spans="2:6" x14ac:dyDescent="0.15">
      <c r="B237" s="2">
        <v>42694</v>
      </c>
      <c r="C237" s="6">
        <f t="shared" si="3"/>
        <v>2016</v>
      </c>
      <c r="E237" s="1" t="s">
        <v>7</v>
      </c>
      <c r="F237" s="24">
        <v>64</v>
      </c>
    </row>
    <row r="238" spans="2:6" x14ac:dyDescent="0.15">
      <c r="B238" s="2">
        <v>42166</v>
      </c>
      <c r="C238" s="6">
        <f t="shared" si="3"/>
        <v>2015</v>
      </c>
      <c r="E238" s="1" t="s">
        <v>6</v>
      </c>
      <c r="F238" s="24">
        <v>170</v>
      </c>
    </row>
    <row r="239" spans="2:6" x14ac:dyDescent="0.15">
      <c r="B239" s="2">
        <v>42065</v>
      </c>
      <c r="C239" s="6">
        <f t="shared" si="3"/>
        <v>2015</v>
      </c>
      <c r="E239" s="1" t="s">
        <v>9</v>
      </c>
      <c r="F239" s="24">
        <v>64</v>
      </c>
    </row>
    <row r="240" spans="2:6" x14ac:dyDescent="0.15">
      <c r="B240" s="2">
        <v>42661</v>
      </c>
      <c r="C240" s="6">
        <f t="shared" si="3"/>
        <v>2016</v>
      </c>
      <c r="E240" s="1" t="s">
        <v>12</v>
      </c>
      <c r="F240" s="24">
        <v>458</v>
      </c>
    </row>
    <row r="241" spans="2:6" x14ac:dyDescent="0.15">
      <c r="B241" s="2">
        <v>42591</v>
      </c>
      <c r="C241" s="6">
        <f t="shared" si="3"/>
        <v>2016</v>
      </c>
      <c r="E241" s="1" t="s">
        <v>5</v>
      </c>
      <c r="F241" s="24">
        <v>788</v>
      </c>
    </row>
    <row r="242" spans="2:6" x14ac:dyDescent="0.15">
      <c r="B242" s="2">
        <v>42876</v>
      </c>
      <c r="C242" s="6">
        <f t="shared" si="3"/>
        <v>2017</v>
      </c>
      <c r="E242" s="1" t="s">
        <v>13</v>
      </c>
      <c r="F242" s="24">
        <v>279</v>
      </c>
    </row>
    <row r="243" spans="2:6" x14ac:dyDescent="0.15">
      <c r="B243" s="2">
        <v>42504</v>
      </c>
      <c r="C243" s="6">
        <f t="shared" si="3"/>
        <v>2016</v>
      </c>
      <c r="E243" s="1" t="s">
        <v>13</v>
      </c>
      <c r="F243" s="24">
        <v>388</v>
      </c>
    </row>
    <row r="244" spans="2:6" x14ac:dyDescent="0.15">
      <c r="B244" s="2">
        <v>42363</v>
      </c>
      <c r="C244" s="6">
        <f t="shared" si="3"/>
        <v>2015</v>
      </c>
      <c r="E244" s="1" t="s">
        <v>11</v>
      </c>
      <c r="F244" s="24">
        <v>603</v>
      </c>
    </row>
    <row r="245" spans="2:6" x14ac:dyDescent="0.15">
      <c r="B245" s="2">
        <v>42304</v>
      </c>
      <c r="C245" s="6">
        <f t="shared" si="3"/>
        <v>2015</v>
      </c>
      <c r="E245" s="1" t="s">
        <v>12</v>
      </c>
      <c r="F245" s="24">
        <v>695</v>
      </c>
    </row>
    <row r="246" spans="2:6" x14ac:dyDescent="0.15">
      <c r="B246" s="2">
        <v>42051</v>
      </c>
      <c r="C246" s="6">
        <f t="shared" si="3"/>
        <v>2015</v>
      </c>
      <c r="E246" s="1" t="s">
        <v>14</v>
      </c>
      <c r="F246" s="24">
        <v>206</v>
      </c>
    </row>
    <row r="247" spans="2:6" x14ac:dyDescent="0.15">
      <c r="B247" s="2">
        <v>42525</v>
      </c>
      <c r="C247" s="6">
        <f t="shared" si="3"/>
        <v>2016</v>
      </c>
      <c r="E247" s="1" t="s">
        <v>15</v>
      </c>
      <c r="F247" s="24">
        <v>502</v>
      </c>
    </row>
    <row r="248" spans="2:6" x14ac:dyDescent="0.15">
      <c r="B248" s="2">
        <v>42115</v>
      </c>
      <c r="C248" s="6">
        <f t="shared" si="3"/>
        <v>2015</v>
      </c>
      <c r="E248" s="1" t="s">
        <v>9</v>
      </c>
      <c r="F248" s="24">
        <v>485</v>
      </c>
    </row>
    <row r="249" spans="2:6" x14ac:dyDescent="0.15">
      <c r="B249" s="2">
        <v>43067</v>
      </c>
      <c r="C249" s="6">
        <f t="shared" si="3"/>
        <v>2017</v>
      </c>
      <c r="E249" s="1" t="s">
        <v>2</v>
      </c>
      <c r="F249" s="24">
        <v>50</v>
      </c>
    </row>
    <row r="250" spans="2:6" x14ac:dyDescent="0.15">
      <c r="B250" s="2">
        <v>42563</v>
      </c>
      <c r="C250" s="6">
        <f t="shared" si="3"/>
        <v>2016</v>
      </c>
      <c r="E250" s="1" t="s">
        <v>0</v>
      </c>
      <c r="F250" s="24">
        <v>285</v>
      </c>
    </row>
    <row r="251" spans="2:6" x14ac:dyDescent="0.15">
      <c r="B251" s="2">
        <v>42239</v>
      </c>
      <c r="C251" s="6">
        <f t="shared" si="3"/>
        <v>2015</v>
      </c>
      <c r="E251" s="1" t="s">
        <v>3</v>
      </c>
      <c r="F251" s="24">
        <v>396</v>
      </c>
    </row>
    <row r="252" spans="2:6" x14ac:dyDescent="0.15">
      <c r="B252" s="2">
        <v>42352</v>
      </c>
      <c r="C252" s="6">
        <f t="shared" si="3"/>
        <v>2015</v>
      </c>
      <c r="E252" s="1" t="s">
        <v>15</v>
      </c>
      <c r="F252" s="24">
        <v>435</v>
      </c>
    </row>
    <row r="253" spans="2:6" x14ac:dyDescent="0.15">
      <c r="B253" s="2">
        <v>42638</v>
      </c>
      <c r="C253" s="6">
        <f t="shared" si="3"/>
        <v>2016</v>
      </c>
      <c r="E253" s="1" t="s">
        <v>6</v>
      </c>
      <c r="F253" s="24">
        <v>465</v>
      </c>
    </row>
    <row r="254" spans="2:6" x14ac:dyDescent="0.15">
      <c r="B254" s="2">
        <v>42503</v>
      </c>
      <c r="C254" s="6">
        <f t="shared" si="3"/>
        <v>2016</v>
      </c>
      <c r="E254" s="1" t="s">
        <v>8</v>
      </c>
      <c r="F254" s="24">
        <v>506</v>
      </c>
    </row>
    <row r="255" spans="2:6" x14ac:dyDescent="0.15">
      <c r="B255" s="2">
        <v>42289</v>
      </c>
      <c r="C255" s="6">
        <f t="shared" si="3"/>
        <v>2015</v>
      </c>
      <c r="E255" s="1" t="s">
        <v>14</v>
      </c>
      <c r="F255" s="24">
        <v>116</v>
      </c>
    </row>
    <row r="256" spans="2:6" x14ac:dyDescent="0.15">
      <c r="B256" s="2">
        <v>42110</v>
      </c>
      <c r="C256" s="6">
        <f t="shared" si="3"/>
        <v>2015</v>
      </c>
      <c r="E256" s="1" t="s">
        <v>15</v>
      </c>
      <c r="F256" s="24">
        <v>437</v>
      </c>
    </row>
    <row r="257" spans="2:6" x14ac:dyDescent="0.15">
      <c r="B257" s="2">
        <v>42420</v>
      </c>
      <c r="C257" s="6">
        <f t="shared" si="3"/>
        <v>2016</v>
      </c>
      <c r="E257" s="1" t="s">
        <v>4</v>
      </c>
      <c r="F257" s="24">
        <v>713</v>
      </c>
    </row>
    <row r="258" spans="2:6" x14ac:dyDescent="0.15">
      <c r="B258" s="2">
        <v>42857</v>
      </c>
      <c r="C258" s="6">
        <f t="shared" si="3"/>
        <v>2017</v>
      </c>
      <c r="E258" s="1" t="s">
        <v>13</v>
      </c>
      <c r="F258" s="24">
        <v>386</v>
      </c>
    </row>
    <row r="259" spans="2:6" x14ac:dyDescent="0.15">
      <c r="B259" s="2">
        <v>42234</v>
      </c>
      <c r="C259" s="6">
        <f t="shared" ref="C259:C322" si="4">YEAR(B259)</f>
        <v>2015</v>
      </c>
      <c r="E259" s="1" t="s">
        <v>12</v>
      </c>
      <c r="F259" s="24">
        <v>694</v>
      </c>
    </row>
    <row r="260" spans="2:6" x14ac:dyDescent="0.15">
      <c r="B260" s="2">
        <v>42943</v>
      </c>
      <c r="C260" s="6">
        <f t="shared" si="4"/>
        <v>2017</v>
      </c>
      <c r="E260" s="1" t="s">
        <v>11</v>
      </c>
      <c r="F260" s="24">
        <v>301</v>
      </c>
    </row>
    <row r="261" spans="2:6" x14ac:dyDescent="0.15">
      <c r="B261" s="2">
        <v>42940</v>
      </c>
      <c r="C261" s="6">
        <f t="shared" si="4"/>
        <v>2017</v>
      </c>
      <c r="E261" s="1" t="s">
        <v>0</v>
      </c>
      <c r="F261" s="24">
        <v>739</v>
      </c>
    </row>
    <row r="262" spans="2:6" x14ac:dyDescent="0.15">
      <c r="B262" s="2">
        <v>42712</v>
      </c>
      <c r="C262" s="6">
        <f t="shared" si="4"/>
        <v>2016</v>
      </c>
      <c r="E262" s="1" t="s">
        <v>10</v>
      </c>
      <c r="F262" s="24">
        <v>215</v>
      </c>
    </row>
    <row r="263" spans="2:6" x14ac:dyDescent="0.15">
      <c r="B263" s="2">
        <v>42591</v>
      </c>
      <c r="C263" s="6">
        <f t="shared" si="4"/>
        <v>2016</v>
      </c>
      <c r="E263" s="1" t="s">
        <v>13</v>
      </c>
      <c r="F263" s="24">
        <v>267</v>
      </c>
    </row>
    <row r="264" spans="2:6" x14ac:dyDescent="0.15">
      <c r="B264" s="2">
        <v>42806</v>
      </c>
      <c r="C264" s="6">
        <f t="shared" si="4"/>
        <v>2017</v>
      </c>
      <c r="E264" s="1" t="s">
        <v>15</v>
      </c>
      <c r="F264" s="24">
        <v>177</v>
      </c>
    </row>
    <row r="265" spans="2:6" x14ac:dyDescent="0.15">
      <c r="B265" s="2">
        <v>42635</v>
      </c>
      <c r="C265" s="6">
        <f t="shared" si="4"/>
        <v>2016</v>
      </c>
      <c r="E265" s="1" t="s">
        <v>4</v>
      </c>
      <c r="F265" s="24">
        <v>703</v>
      </c>
    </row>
    <row r="266" spans="2:6" x14ac:dyDescent="0.15">
      <c r="B266" s="2">
        <v>42362</v>
      </c>
      <c r="C266" s="6">
        <f t="shared" si="4"/>
        <v>2015</v>
      </c>
      <c r="E266" s="1" t="s">
        <v>2</v>
      </c>
      <c r="F266" s="24">
        <v>499</v>
      </c>
    </row>
    <row r="267" spans="2:6" x14ac:dyDescent="0.15">
      <c r="B267" s="2">
        <v>42479</v>
      </c>
      <c r="C267" s="6">
        <f t="shared" si="4"/>
        <v>2016</v>
      </c>
      <c r="E267" s="1" t="s">
        <v>10</v>
      </c>
      <c r="F267" s="24">
        <v>77</v>
      </c>
    </row>
    <row r="268" spans="2:6" x14ac:dyDescent="0.15">
      <c r="B268" s="2">
        <v>42475</v>
      </c>
      <c r="C268" s="6">
        <f t="shared" si="4"/>
        <v>2016</v>
      </c>
      <c r="E268" s="1" t="s">
        <v>15</v>
      </c>
      <c r="F268" s="24">
        <v>718</v>
      </c>
    </row>
    <row r="269" spans="2:6" x14ac:dyDescent="0.15">
      <c r="B269" s="2">
        <v>43097</v>
      </c>
      <c r="C269" s="6">
        <f t="shared" si="4"/>
        <v>2017</v>
      </c>
      <c r="E269" s="1" t="s">
        <v>12</v>
      </c>
      <c r="F269" s="24">
        <v>58</v>
      </c>
    </row>
    <row r="270" spans="2:6" x14ac:dyDescent="0.15">
      <c r="B270" s="2">
        <v>42722</v>
      </c>
      <c r="C270" s="6">
        <f t="shared" si="4"/>
        <v>2016</v>
      </c>
      <c r="E270" s="1" t="s">
        <v>0</v>
      </c>
      <c r="F270" s="24">
        <v>108</v>
      </c>
    </row>
    <row r="271" spans="2:6" x14ac:dyDescent="0.15">
      <c r="B271" s="2">
        <v>42442</v>
      </c>
      <c r="C271" s="6">
        <f t="shared" si="4"/>
        <v>2016</v>
      </c>
      <c r="E271" s="1" t="s">
        <v>9</v>
      </c>
      <c r="F271" s="24">
        <v>623</v>
      </c>
    </row>
    <row r="272" spans="2:6" x14ac:dyDescent="0.15">
      <c r="B272" s="2">
        <v>42873</v>
      </c>
      <c r="C272" s="6">
        <f t="shared" si="4"/>
        <v>2017</v>
      </c>
      <c r="E272" s="1" t="s">
        <v>13</v>
      </c>
      <c r="F272" s="24">
        <v>156</v>
      </c>
    </row>
    <row r="273" spans="2:6" x14ac:dyDescent="0.15">
      <c r="B273" s="2">
        <v>42957</v>
      </c>
      <c r="C273" s="6">
        <f t="shared" si="4"/>
        <v>2017</v>
      </c>
      <c r="E273" s="1" t="s">
        <v>11</v>
      </c>
      <c r="F273" s="24">
        <v>694</v>
      </c>
    </row>
    <row r="274" spans="2:6" x14ac:dyDescent="0.15">
      <c r="B274" s="2">
        <v>42644</v>
      </c>
      <c r="C274" s="6">
        <f t="shared" si="4"/>
        <v>2016</v>
      </c>
      <c r="E274" s="1" t="s">
        <v>0</v>
      </c>
      <c r="F274" s="24">
        <v>73</v>
      </c>
    </row>
    <row r="275" spans="2:6" x14ac:dyDescent="0.15">
      <c r="B275" s="2">
        <v>42561</v>
      </c>
      <c r="C275" s="6">
        <f t="shared" si="4"/>
        <v>2016</v>
      </c>
      <c r="E275" s="1" t="s">
        <v>1</v>
      </c>
      <c r="F275" s="24">
        <v>78</v>
      </c>
    </row>
    <row r="276" spans="2:6" x14ac:dyDescent="0.15">
      <c r="B276" s="2">
        <v>42242</v>
      </c>
      <c r="C276" s="6">
        <f t="shared" si="4"/>
        <v>2015</v>
      </c>
      <c r="E276" s="1" t="s">
        <v>9</v>
      </c>
      <c r="F276" s="24">
        <v>718</v>
      </c>
    </row>
    <row r="277" spans="2:6" x14ac:dyDescent="0.15">
      <c r="B277" s="2">
        <v>42163</v>
      </c>
      <c r="C277" s="6">
        <f t="shared" si="4"/>
        <v>2015</v>
      </c>
      <c r="E277" s="1" t="s">
        <v>5</v>
      </c>
      <c r="F277" s="24">
        <v>575</v>
      </c>
    </row>
    <row r="278" spans="2:6" x14ac:dyDescent="0.15">
      <c r="B278" s="2">
        <v>42522</v>
      </c>
      <c r="C278" s="6">
        <f t="shared" si="4"/>
        <v>2016</v>
      </c>
      <c r="E278" s="1" t="s">
        <v>1</v>
      </c>
      <c r="F278" s="24">
        <v>173</v>
      </c>
    </row>
    <row r="279" spans="2:6" x14ac:dyDescent="0.15">
      <c r="B279" s="2">
        <v>42334</v>
      </c>
      <c r="C279" s="6">
        <f t="shared" si="4"/>
        <v>2015</v>
      </c>
      <c r="E279" s="1" t="s">
        <v>3</v>
      </c>
      <c r="F279" s="24">
        <v>650</v>
      </c>
    </row>
    <row r="280" spans="2:6" x14ac:dyDescent="0.15">
      <c r="B280" s="2">
        <v>42320</v>
      </c>
      <c r="C280" s="6">
        <f t="shared" si="4"/>
        <v>2015</v>
      </c>
      <c r="E280" s="1" t="s">
        <v>8</v>
      </c>
      <c r="F280" s="24">
        <v>520</v>
      </c>
    </row>
    <row r="281" spans="2:6" x14ac:dyDescent="0.15">
      <c r="B281" s="2">
        <v>43045</v>
      </c>
      <c r="C281" s="6">
        <f t="shared" si="4"/>
        <v>2017</v>
      </c>
      <c r="E281" s="1" t="s">
        <v>0</v>
      </c>
      <c r="F281" s="24">
        <v>101</v>
      </c>
    </row>
    <row r="282" spans="2:6" x14ac:dyDescent="0.15">
      <c r="B282" s="2">
        <v>42866</v>
      </c>
      <c r="C282" s="6">
        <f t="shared" si="4"/>
        <v>2017</v>
      </c>
      <c r="E282" s="1" t="s">
        <v>6</v>
      </c>
      <c r="F282" s="24">
        <v>548</v>
      </c>
    </row>
    <row r="283" spans="2:6" x14ac:dyDescent="0.15">
      <c r="B283" s="2">
        <v>42868</v>
      </c>
      <c r="C283" s="6">
        <f t="shared" si="4"/>
        <v>2017</v>
      </c>
      <c r="E283" s="1" t="s">
        <v>14</v>
      </c>
      <c r="F283" s="24">
        <v>239</v>
      </c>
    </row>
    <row r="284" spans="2:6" x14ac:dyDescent="0.15">
      <c r="B284" s="2">
        <v>42515</v>
      </c>
      <c r="C284" s="6">
        <f t="shared" si="4"/>
        <v>2016</v>
      </c>
      <c r="E284" s="1" t="s">
        <v>8</v>
      </c>
      <c r="F284" s="24">
        <v>159</v>
      </c>
    </row>
    <row r="285" spans="2:6" x14ac:dyDescent="0.15">
      <c r="B285" s="2">
        <v>43003</v>
      </c>
      <c r="C285" s="6">
        <f t="shared" si="4"/>
        <v>2017</v>
      </c>
      <c r="E285" s="1" t="s">
        <v>14</v>
      </c>
      <c r="F285" s="24">
        <v>416</v>
      </c>
    </row>
    <row r="286" spans="2:6" x14ac:dyDescent="0.15">
      <c r="B286" s="2">
        <v>43033</v>
      </c>
      <c r="C286" s="6">
        <f t="shared" si="4"/>
        <v>2017</v>
      </c>
      <c r="E286" s="1" t="s">
        <v>10</v>
      </c>
      <c r="F286" s="24">
        <v>740</v>
      </c>
    </row>
    <row r="287" spans="2:6" x14ac:dyDescent="0.15">
      <c r="B287" s="2">
        <v>42274</v>
      </c>
      <c r="C287" s="6">
        <f t="shared" si="4"/>
        <v>2015</v>
      </c>
      <c r="E287" s="1" t="s">
        <v>2</v>
      </c>
      <c r="F287" s="24">
        <v>177</v>
      </c>
    </row>
    <row r="288" spans="2:6" x14ac:dyDescent="0.15">
      <c r="B288" s="2">
        <v>42264</v>
      </c>
      <c r="C288" s="6">
        <f t="shared" si="4"/>
        <v>2015</v>
      </c>
      <c r="E288" s="1" t="s">
        <v>9</v>
      </c>
      <c r="F288" s="24">
        <v>661</v>
      </c>
    </row>
    <row r="289" spans="2:6" x14ac:dyDescent="0.15">
      <c r="B289" s="2">
        <v>42051</v>
      </c>
      <c r="C289" s="6">
        <f t="shared" si="4"/>
        <v>2015</v>
      </c>
      <c r="E289" s="1" t="s">
        <v>8</v>
      </c>
      <c r="F289" s="24">
        <v>608</v>
      </c>
    </row>
    <row r="290" spans="2:6" x14ac:dyDescent="0.15">
      <c r="B290" s="2">
        <v>42841</v>
      </c>
      <c r="C290" s="6">
        <f t="shared" si="4"/>
        <v>2017</v>
      </c>
      <c r="E290" s="1" t="s">
        <v>8</v>
      </c>
      <c r="F290" s="24">
        <v>406</v>
      </c>
    </row>
    <row r="291" spans="2:6" x14ac:dyDescent="0.15">
      <c r="B291" s="2">
        <v>42528</v>
      </c>
      <c r="C291" s="6">
        <f t="shared" si="4"/>
        <v>2016</v>
      </c>
      <c r="E291" s="1" t="s">
        <v>10</v>
      </c>
      <c r="F291" s="24">
        <v>583</v>
      </c>
    </row>
    <row r="292" spans="2:6" x14ac:dyDescent="0.15">
      <c r="B292" s="2">
        <v>42970</v>
      </c>
      <c r="C292" s="6">
        <f t="shared" si="4"/>
        <v>2017</v>
      </c>
      <c r="E292" s="1" t="s">
        <v>10</v>
      </c>
      <c r="F292" s="24">
        <v>380</v>
      </c>
    </row>
    <row r="293" spans="2:6" x14ac:dyDescent="0.15">
      <c r="B293" s="2">
        <v>42485</v>
      </c>
      <c r="C293" s="6">
        <f t="shared" si="4"/>
        <v>2016</v>
      </c>
      <c r="E293" s="1" t="s">
        <v>5</v>
      </c>
      <c r="F293" s="24">
        <v>403</v>
      </c>
    </row>
    <row r="294" spans="2:6" x14ac:dyDescent="0.15">
      <c r="B294" s="2">
        <v>42296</v>
      </c>
      <c r="C294" s="6">
        <f t="shared" si="4"/>
        <v>2015</v>
      </c>
      <c r="E294" s="1" t="s">
        <v>13</v>
      </c>
      <c r="F294" s="24">
        <v>753</v>
      </c>
    </row>
    <row r="295" spans="2:6" x14ac:dyDescent="0.15">
      <c r="B295" s="2">
        <v>42303</v>
      </c>
      <c r="C295" s="6">
        <f t="shared" si="4"/>
        <v>2015</v>
      </c>
      <c r="E295" s="1" t="s">
        <v>6</v>
      </c>
      <c r="F295" s="24">
        <v>90</v>
      </c>
    </row>
    <row r="296" spans="2:6" x14ac:dyDescent="0.15">
      <c r="B296" s="2">
        <v>42907</v>
      </c>
      <c r="C296" s="6">
        <f t="shared" si="4"/>
        <v>2017</v>
      </c>
      <c r="E296" s="1" t="s">
        <v>8</v>
      </c>
      <c r="F296" s="24">
        <v>649</v>
      </c>
    </row>
    <row r="297" spans="2:6" x14ac:dyDescent="0.15">
      <c r="B297" s="2">
        <v>42989</v>
      </c>
      <c r="C297" s="6">
        <f t="shared" si="4"/>
        <v>2017</v>
      </c>
      <c r="E297" s="1" t="s">
        <v>5</v>
      </c>
      <c r="F297" s="24">
        <v>455</v>
      </c>
    </row>
    <row r="298" spans="2:6" x14ac:dyDescent="0.15">
      <c r="B298" s="2">
        <v>42622</v>
      </c>
      <c r="C298" s="6">
        <f t="shared" si="4"/>
        <v>2016</v>
      </c>
      <c r="E298" s="1" t="s">
        <v>13</v>
      </c>
      <c r="F298" s="24">
        <v>454</v>
      </c>
    </row>
    <row r="299" spans="2:6" x14ac:dyDescent="0.15">
      <c r="B299" s="2">
        <v>42076</v>
      </c>
      <c r="C299" s="6">
        <f t="shared" si="4"/>
        <v>2015</v>
      </c>
      <c r="E299" s="1" t="s">
        <v>6</v>
      </c>
      <c r="F299" s="24">
        <v>87</v>
      </c>
    </row>
    <row r="300" spans="2:6" x14ac:dyDescent="0.15">
      <c r="B300" s="2">
        <v>42043</v>
      </c>
      <c r="C300" s="6">
        <f t="shared" si="4"/>
        <v>2015</v>
      </c>
      <c r="E300" s="1" t="s">
        <v>14</v>
      </c>
      <c r="F300" s="24">
        <v>152</v>
      </c>
    </row>
    <row r="301" spans="2:6" x14ac:dyDescent="0.15">
      <c r="B301" s="2">
        <v>42116</v>
      </c>
      <c r="C301" s="6">
        <f t="shared" si="4"/>
        <v>2015</v>
      </c>
      <c r="E301" s="1" t="s">
        <v>13</v>
      </c>
      <c r="F301" s="24">
        <v>600</v>
      </c>
    </row>
    <row r="302" spans="2:6" x14ac:dyDescent="0.15">
      <c r="B302" s="2">
        <v>42144</v>
      </c>
      <c r="C302" s="6">
        <f t="shared" si="4"/>
        <v>2015</v>
      </c>
      <c r="E302" s="1" t="s">
        <v>12</v>
      </c>
      <c r="F302" s="24">
        <v>258</v>
      </c>
    </row>
    <row r="303" spans="2:6" x14ac:dyDescent="0.15">
      <c r="B303" s="2">
        <v>42047</v>
      </c>
      <c r="C303" s="6">
        <f t="shared" si="4"/>
        <v>2015</v>
      </c>
      <c r="E303" s="1" t="s">
        <v>9</v>
      </c>
      <c r="F303" s="24">
        <v>51</v>
      </c>
    </row>
    <row r="304" spans="2:6" x14ac:dyDescent="0.15">
      <c r="B304" s="2">
        <v>43092</v>
      </c>
      <c r="C304" s="6">
        <f t="shared" si="4"/>
        <v>2017</v>
      </c>
      <c r="E304" s="1" t="s">
        <v>12</v>
      </c>
      <c r="F304" s="24">
        <v>679</v>
      </c>
    </row>
    <row r="305" spans="2:6" x14ac:dyDescent="0.15">
      <c r="B305" s="2">
        <v>42146</v>
      </c>
      <c r="C305" s="6">
        <f t="shared" si="4"/>
        <v>2015</v>
      </c>
      <c r="E305" s="1" t="s">
        <v>1</v>
      </c>
      <c r="F305" s="24">
        <v>730</v>
      </c>
    </row>
    <row r="306" spans="2:6" x14ac:dyDescent="0.15">
      <c r="B306" s="2">
        <v>42251</v>
      </c>
      <c r="C306" s="6">
        <f t="shared" si="4"/>
        <v>2015</v>
      </c>
      <c r="E306" s="1" t="s">
        <v>8</v>
      </c>
      <c r="F306" s="24">
        <v>345</v>
      </c>
    </row>
    <row r="307" spans="2:6" x14ac:dyDescent="0.15">
      <c r="B307" s="2">
        <v>42056</v>
      </c>
      <c r="C307" s="6">
        <f t="shared" si="4"/>
        <v>2015</v>
      </c>
      <c r="E307" s="1" t="s">
        <v>8</v>
      </c>
      <c r="F307" s="24">
        <v>79</v>
      </c>
    </row>
    <row r="308" spans="2:6" x14ac:dyDescent="0.15">
      <c r="B308" s="2">
        <v>42561</v>
      </c>
      <c r="C308" s="6">
        <f t="shared" si="4"/>
        <v>2016</v>
      </c>
      <c r="E308" s="1" t="s">
        <v>13</v>
      </c>
      <c r="F308" s="24">
        <v>75</v>
      </c>
    </row>
    <row r="309" spans="2:6" x14ac:dyDescent="0.15">
      <c r="B309" s="2">
        <v>42195</v>
      </c>
      <c r="C309" s="6">
        <f t="shared" si="4"/>
        <v>2015</v>
      </c>
      <c r="E309" s="1" t="s">
        <v>12</v>
      </c>
      <c r="F309" s="24">
        <v>443</v>
      </c>
    </row>
    <row r="310" spans="2:6" x14ac:dyDescent="0.15">
      <c r="B310" s="2">
        <v>42514</v>
      </c>
      <c r="C310" s="6">
        <f t="shared" si="4"/>
        <v>2016</v>
      </c>
      <c r="E310" s="1" t="s">
        <v>14</v>
      </c>
      <c r="F310" s="24">
        <v>118</v>
      </c>
    </row>
    <row r="311" spans="2:6" x14ac:dyDescent="0.15">
      <c r="B311" s="2">
        <v>42675</v>
      </c>
      <c r="C311" s="6">
        <f t="shared" si="4"/>
        <v>2016</v>
      </c>
      <c r="E311" s="1" t="s">
        <v>2</v>
      </c>
      <c r="F311" s="24">
        <v>526</v>
      </c>
    </row>
    <row r="312" spans="2:6" x14ac:dyDescent="0.15">
      <c r="B312" s="2">
        <v>42300</v>
      </c>
      <c r="C312" s="6">
        <f t="shared" si="4"/>
        <v>2015</v>
      </c>
      <c r="E312" s="1" t="s">
        <v>15</v>
      </c>
      <c r="F312" s="24">
        <v>189</v>
      </c>
    </row>
    <row r="313" spans="2:6" x14ac:dyDescent="0.15">
      <c r="B313" s="2">
        <v>42843</v>
      </c>
      <c r="C313" s="6">
        <f t="shared" si="4"/>
        <v>2017</v>
      </c>
      <c r="E313" s="1" t="s">
        <v>8</v>
      </c>
      <c r="F313" s="24">
        <v>84</v>
      </c>
    </row>
    <row r="314" spans="2:6" x14ac:dyDescent="0.15">
      <c r="B314" s="2">
        <v>42685</v>
      </c>
      <c r="C314" s="6">
        <f t="shared" si="4"/>
        <v>2016</v>
      </c>
      <c r="E314" s="1" t="s">
        <v>7</v>
      </c>
      <c r="F314" s="24">
        <v>190</v>
      </c>
    </row>
    <row r="315" spans="2:6" x14ac:dyDescent="0.15">
      <c r="B315" s="2">
        <v>42254</v>
      </c>
      <c r="C315" s="6">
        <f t="shared" si="4"/>
        <v>2015</v>
      </c>
      <c r="E315" s="1" t="s">
        <v>12</v>
      </c>
      <c r="F315" s="24">
        <v>654</v>
      </c>
    </row>
    <row r="316" spans="2:6" x14ac:dyDescent="0.15">
      <c r="B316" s="2">
        <v>42167</v>
      </c>
      <c r="C316" s="6">
        <f t="shared" si="4"/>
        <v>2015</v>
      </c>
      <c r="E316" s="1" t="s">
        <v>12</v>
      </c>
      <c r="F316" s="24">
        <v>681</v>
      </c>
    </row>
    <row r="317" spans="2:6" x14ac:dyDescent="0.15">
      <c r="B317" s="2">
        <v>42917</v>
      </c>
      <c r="C317" s="6">
        <f t="shared" si="4"/>
        <v>2017</v>
      </c>
      <c r="E317" s="1" t="s">
        <v>5</v>
      </c>
      <c r="F317" s="24">
        <v>442</v>
      </c>
    </row>
    <row r="318" spans="2:6" x14ac:dyDescent="0.15">
      <c r="B318" s="2">
        <v>42574</v>
      </c>
      <c r="C318" s="6">
        <f t="shared" si="4"/>
        <v>2016</v>
      </c>
      <c r="E318" s="1" t="s">
        <v>15</v>
      </c>
      <c r="F318" s="24">
        <v>302</v>
      </c>
    </row>
    <row r="319" spans="2:6" x14ac:dyDescent="0.15">
      <c r="B319" s="2">
        <v>42902</v>
      </c>
      <c r="C319" s="6">
        <f t="shared" si="4"/>
        <v>2017</v>
      </c>
      <c r="E319" s="1" t="s">
        <v>14</v>
      </c>
      <c r="F319" s="24">
        <v>421</v>
      </c>
    </row>
    <row r="320" spans="2:6" x14ac:dyDescent="0.15">
      <c r="B320" s="2">
        <v>42099</v>
      </c>
      <c r="C320" s="6">
        <f t="shared" si="4"/>
        <v>2015</v>
      </c>
      <c r="E320" s="1" t="s">
        <v>5</v>
      </c>
      <c r="F320" s="24">
        <v>451</v>
      </c>
    </row>
    <row r="321" spans="2:6" x14ac:dyDescent="0.15">
      <c r="B321" s="2">
        <v>42856</v>
      </c>
      <c r="C321" s="6">
        <f t="shared" si="4"/>
        <v>2017</v>
      </c>
      <c r="E321" s="1" t="s">
        <v>1</v>
      </c>
      <c r="F321" s="24">
        <v>708</v>
      </c>
    </row>
    <row r="322" spans="2:6" x14ac:dyDescent="0.15">
      <c r="B322" s="2">
        <v>42010</v>
      </c>
      <c r="C322" s="6">
        <f t="shared" si="4"/>
        <v>2015</v>
      </c>
      <c r="E322" s="1" t="s">
        <v>5</v>
      </c>
      <c r="F322" s="24">
        <v>148</v>
      </c>
    </row>
    <row r="323" spans="2:6" x14ac:dyDescent="0.15">
      <c r="B323" s="2">
        <v>42815</v>
      </c>
      <c r="C323" s="6">
        <f t="shared" ref="C323:C386" si="5">YEAR(B323)</f>
        <v>2017</v>
      </c>
      <c r="E323" s="1" t="s">
        <v>5</v>
      </c>
      <c r="F323" s="24">
        <v>468</v>
      </c>
    </row>
    <row r="324" spans="2:6" x14ac:dyDescent="0.15">
      <c r="B324" s="2">
        <v>42230</v>
      </c>
      <c r="C324" s="6">
        <f t="shared" si="5"/>
        <v>2015</v>
      </c>
      <c r="E324" s="1" t="s">
        <v>3</v>
      </c>
      <c r="F324" s="24">
        <v>682</v>
      </c>
    </row>
    <row r="325" spans="2:6" x14ac:dyDescent="0.15">
      <c r="B325" s="2">
        <v>42457</v>
      </c>
      <c r="C325" s="6">
        <f t="shared" si="5"/>
        <v>2016</v>
      </c>
      <c r="E325" s="1" t="s">
        <v>10</v>
      </c>
      <c r="F325" s="24">
        <v>379</v>
      </c>
    </row>
    <row r="326" spans="2:6" x14ac:dyDescent="0.15">
      <c r="B326" s="2">
        <v>42270</v>
      </c>
      <c r="C326" s="6">
        <f t="shared" si="5"/>
        <v>2015</v>
      </c>
      <c r="E326" s="1" t="s">
        <v>11</v>
      </c>
      <c r="F326" s="24">
        <v>722</v>
      </c>
    </row>
    <row r="327" spans="2:6" x14ac:dyDescent="0.15">
      <c r="B327" s="2">
        <v>42905</v>
      </c>
      <c r="C327" s="6">
        <f t="shared" si="5"/>
        <v>2017</v>
      </c>
      <c r="E327" s="1" t="s">
        <v>2</v>
      </c>
      <c r="F327" s="24">
        <v>557</v>
      </c>
    </row>
    <row r="328" spans="2:6" x14ac:dyDescent="0.15">
      <c r="B328" s="2">
        <v>42217</v>
      </c>
      <c r="C328" s="6">
        <f t="shared" si="5"/>
        <v>2015</v>
      </c>
      <c r="E328" s="1" t="s">
        <v>2</v>
      </c>
      <c r="F328" s="24">
        <v>140</v>
      </c>
    </row>
    <row r="329" spans="2:6" x14ac:dyDescent="0.15">
      <c r="B329" s="2">
        <v>42882</v>
      </c>
      <c r="C329" s="6">
        <f t="shared" si="5"/>
        <v>2017</v>
      </c>
      <c r="E329" s="1" t="s">
        <v>6</v>
      </c>
      <c r="F329" s="24">
        <v>101</v>
      </c>
    </row>
    <row r="330" spans="2:6" x14ac:dyDescent="0.15">
      <c r="B330" s="2">
        <v>43004</v>
      </c>
      <c r="C330" s="6">
        <f t="shared" si="5"/>
        <v>2017</v>
      </c>
      <c r="E330" s="1" t="s">
        <v>0</v>
      </c>
      <c r="F330" s="24">
        <v>577</v>
      </c>
    </row>
    <row r="331" spans="2:6" x14ac:dyDescent="0.15">
      <c r="B331" s="2">
        <v>42060</v>
      </c>
      <c r="C331" s="6">
        <f t="shared" si="5"/>
        <v>2015</v>
      </c>
      <c r="E331" s="1" t="s">
        <v>7</v>
      </c>
      <c r="F331" s="24">
        <v>766</v>
      </c>
    </row>
    <row r="332" spans="2:6" x14ac:dyDescent="0.15">
      <c r="B332" s="2">
        <v>42143</v>
      </c>
      <c r="C332" s="6">
        <f t="shared" si="5"/>
        <v>2015</v>
      </c>
      <c r="E332" s="1" t="s">
        <v>5</v>
      </c>
      <c r="F332" s="24">
        <v>527</v>
      </c>
    </row>
    <row r="333" spans="2:6" x14ac:dyDescent="0.15">
      <c r="B333" s="2">
        <v>42342</v>
      </c>
      <c r="C333" s="6">
        <f t="shared" si="5"/>
        <v>2015</v>
      </c>
      <c r="E333" s="1" t="s">
        <v>10</v>
      </c>
      <c r="F333" s="24">
        <v>553</v>
      </c>
    </row>
    <row r="334" spans="2:6" x14ac:dyDescent="0.15">
      <c r="B334" s="2">
        <v>42129</v>
      </c>
      <c r="C334" s="6">
        <f t="shared" si="5"/>
        <v>2015</v>
      </c>
      <c r="E334" s="1" t="s">
        <v>3</v>
      </c>
      <c r="F334" s="24">
        <v>720</v>
      </c>
    </row>
    <row r="335" spans="2:6" x14ac:dyDescent="0.15">
      <c r="B335" s="2">
        <v>42137</v>
      </c>
      <c r="C335" s="6">
        <f t="shared" si="5"/>
        <v>2015</v>
      </c>
      <c r="E335" s="1" t="s">
        <v>7</v>
      </c>
      <c r="F335" s="24">
        <v>396</v>
      </c>
    </row>
    <row r="336" spans="2:6" x14ac:dyDescent="0.15">
      <c r="B336" s="2">
        <v>42509</v>
      </c>
      <c r="C336" s="6">
        <f t="shared" si="5"/>
        <v>2016</v>
      </c>
      <c r="E336" s="1" t="s">
        <v>14</v>
      </c>
      <c r="F336" s="24">
        <v>532</v>
      </c>
    </row>
    <row r="337" spans="2:6" x14ac:dyDescent="0.15">
      <c r="B337" s="2">
        <v>42902</v>
      </c>
      <c r="C337" s="6">
        <f t="shared" si="5"/>
        <v>2017</v>
      </c>
      <c r="E337" s="1" t="s">
        <v>9</v>
      </c>
      <c r="F337" s="24">
        <v>673</v>
      </c>
    </row>
    <row r="338" spans="2:6" x14ac:dyDescent="0.15">
      <c r="B338" s="2">
        <v>42405</v>
      </c>
      <c r="C338" s="6">
        <f t="shared" si="5"/>
        <v>2016</v>
      </c>
      <c r="E338" s="1" t="s">
        <v>14</v>
      </c>
      <c r="F338" s="24">
        <v>204</v>
      </c>
    </row>
    <row r="339" spans="2:6" x14ac:dyDescent="0.15">
      <c r="B339" s="2">
        <v>43034</v>
      </c>
      <c r="C339" s="6">
        <f t="shared" si="5"/>
        <v>2017</v>
      </c>
      <c r="E339" s="1" t="s">
        <v>13</v>
      </c>
      <c r="F339" s="24">
        <v>58</v>
      </c>
    </row>
    <row r="340" spans="2:6" x14ac:dyDescent="0.15">
      <c r="B340" s="2">
        <v>42248</v>
      </c>
      <c r="C340" s="6">
        <f t="shared" si="5"/>
        <v>2015</v>
      </c>
      <c r="E340" s="1" t="s">
        <v>15</v>
      </c>
      <c r="F340" s="24">
        <v>797</v>
      </c>
    </row>
    <row r="341" spans="2:6" x14ac:dyDescent="0.15">
      <c r="B341" s="2">
        <v>42853</v>
      </c>
      <c r="C341" s="6">
        <f t="shared" si="5"/>
        <v>2017</v>
      </c>
      <c r="E341" s="1" t="s">
        <v>9</v>
      </c>
      <c r="F341" s="24">
        <v>515</v>
      </c>
    </row>
    <row r="342" spans="2:6" x14ac:dyDescent="0.15">
      <c r="B342" s="2">
        <v>42493</v>
      </c>
      <c r="C342" s="6">
        <f t="shared" si="5"/>
        <v>2016</v>
      </c>
      <c r="E342" s="1" t="s">
        <v>5</v>
      </c>
      <c r="F342" s="24">
        <v>745</v>
      </c>
    </row>
    <row r="343" spans="2:6" x14ac:dyDescent="0.15">
      <c r="B343" s="2">
        <v>42236</v>
      </c>
      <c r="C343" s="6">
        <f t="shared" si="5"/>
        <v>2015</v>
      </c>
      <c r="E343" s="1" t="s">
        <v>0</v>
      </c>
      <c r="F343" s="24">
        <v>188</v>
      </c>
    </row>
    <row r="344" spans="2:6" x14ac:dyDescent="0.15">
      <c r="B344" s="2">
        <v>43044</v>
      </c>
      <c r="C344" s="6">
        <f t="shared" si="5"/>
        <v>2017</v>
      </c>
      <c r="E344" s="1" t="s">
        <v>13</v>
      </c>
      <c r="F344" s="24">
        <v>569</v>
      </c>
    </row>
    <row r="345" spans="2:6" x14ac:dyDescent="0.15">
      <c r="B345" s="2">
        <v>42705</v>
      </c>
      <c r="C345" s="6">
        <f t="shared" si="5"/>
        <v>2016</v>
      </c>
      <c r="E345" s="1" t="s">
        <v>0</v>
      </c>
      <c r="F345" s="24">
        <v>279</v>
      </c>
    </row>
    <row r="346" spans="2:6" x14ac:dyDescent="0.15">
      <c r="B346" s="2">
        <v>42386</v>
      </c>
      <c r="C346" s="6">
        <f t="shared" si="5"/>
        <v>2016</v>
      </c>
      <c r="E346" s="1" t="s">
        <v>1</v>
      </c>
      <c r="F346" s="24">
        <v>329</v>
      </c>
    </row>
    <row r="347" spans="2:6" x14ac:dyDescent="0.15">
      <c r="B347" s="2">
        <v>42336</v>
      </c>
      <c r="C347" s="6">
        <f t="shared" si="5"/>
        <v>2015</v>
      </c>
      <c r="E347" s="1" t="s">
        <v>3</v>
      </c>
      <c r="F347" s="24">
        <v>386</v>
      </c>
    </row>
    <row r="348" spans="2:6" x14ac:dyDescent="0.15">
      <c r="B348" s="2">
        <v>42043</v>
      </c>
      <c r="C348" s="6">
        <f t="shared" si="5"/>
        <v>2015</v>
      </c>
      <c r="E348" s="1" t="s">
        <v>10</v>
      </c>
      <c r="F348" s="24">
        <v>162</v>
      </c>
    </row>
    <row r="349" spans="2:6" x14ac:dyDescent="0.15">
      <c r="B349" s="2">
        <v>42286</v>
      </c>
      <c r="C349" s="6">
        <f t="shared" si="5"/>
        <v>2015</v>
      </c>
      <c r="E349" s="1" t="s">
        <v>4</v>
      </c>
      <c r="F349" s="24">
        <v>583</v>
      </c>
    </row>
    <row r="350" spans="2:6" x14ac:dyDescent="0.15">
      <c r="B350" s="2">
        <v>42463</v>
      </c>
      <c r="C350" s="6">
        <f t="shared" si="5"/>
        <v>2016</v>
      </c>
      <c r="E350" s="1" t="s">
        <v>12</v>
      </c>
      <c r="F350" s="24">
        <v>270</v>
      </c>
    </row>
    <row r="351" spans="2:6" x14ac:dyDescent="0.15">
      <c r="B351" s="2">
        <v>42488</v>
      </c>
      <c r="C351" s="6">
        <f t="shared" si="5"/>
        <v>2016</v>
      </c>
      <c r="E351" s="1" t="s">
        <v>4</v>
      </c>
      <c r="F351" s="24">
        <v>121</v>
      </c>
    </row>
    <row r="352" spans="2:6" x14ac:dyDescent="0.15">
      <c r="B352" s="2">
        <v>42111</v>
      </c>
      <c r="C352" s="6">
        <f t="shared" si="5"/>
        <v>2015</v>
      </c>
      <c r="E352" s="1" t="s">
        <v>15</v>
      </c>
      <c r="F352" s="24">
        <v>618</v>
      </c>
    </row>
    <row r="353" spans="2:6" x14ac:dyDescent="0.15">
      <c r="B353" s="2">
        <v>42634</v>
      </c>
      <c r="C353" s="6">
        <f t="shared" si="5"/>
        <v>2016</v>
      </c>
      <c r="E353" s="1" t="s">
        <v>5</v>
      </c>
      <c r="F353" s="24">
        <v>496</v>
      </c>
    </row>
    <row r="354" spans="2:6" x14ac:dyDescent="0.15">
      <c r="B354" s="2">
        <v>42784</v>
      </c>
      <c r="C354" s="6">
        <f t="shared" si="5"/>
        <v>2017</v>
      </c>
      <c r="E354" s="1" t="s">
        <v>6</v>
      </c>
      <c r="F354" s="24">
        <v>747</v>
      </c>
    </row>
    <row r="355" spans="2:6" x14ac:dyDescent="0.15">
      <c r="B355" s="2">
        <v>42450</v>
      </c>
      <c r="C355" s="6">
        <f t="shared" si="5"/>
        <v>2016</v>
      </c>
      <c r="E355" s="1" t="s">
        <v>2</v>
      </c>
      <c r="F355" s="24">
        <v>734</v>
      </c>
    </row>
    <row r="356" spans="2:6" x14ac:dyDescent="0.15">
      <c r="B356" s="2">
        <v>42775</v>
      </c>
      <c r="C356" s="6">
        <f t="shared" si="5"/>
        <v>2017</v>
      </c>
      <c r="E356" s="1" t="s">
        <v>8</v>
      </c>
      <c r="F356" s="24">
        <v>168</v>
      </c>
    </row>
    <row r="357" spans="2:6" x14ac:dyDescent="0.15">
      <c r="B357" s="2">
        <v>42054</v>
      </c>
      <c r="C357" s="6">
        <f t="shared" si="5"/>
        <v>2015</v>
      </c>
      <c r="E357" s="1" t="s">
        <v>8</v>
      </c>
      <c r="F357" s="24">
        <v>479</v>
      </c>
    </row>
    <row r="358" spans="2:6" x14ac:dyDescent="0.15">
      <c r="B358" s="2">
        <v>42513</v>
      </c>
      <c r="C358" s="6">
        <f t="shared" si="5"/>
        <v>2016</v>
      </c>
      <c r="E358" s="1" t="s">
        <v>8</v>
      </c>
      <c r="F358" s="24">
        <v>448</v>
      </c>
    </row>
    <row r="359" spans="2:6" x14ac:dyDescent="0.15">
      <c r="B359" s="2">
        <v>42370</v>
      </c>
      <c r="C359" s="6">
        <f t="shared" si="5"/>
        <v>2016</v>
      </c>
      <c r="E359" s="1" t="s">
        <v>11</v>
      </c>
      <c r="F359" s="24">
        <v>261</v>
      </c>
    </row>
    <row r="360" spans="2:6" x14ac:dyDescent="0.15">
      <c r="B360" s="2">
        <v>42638</v>
      </c>
      <c r="C360" s="6">
        <f t="shared" si="5"/>
        <v>2016</v>
      </c>
      <c r="E360" s="1" t="s">
        <v>3</v>
      </c>
      <c r="F360" s="24">
        <v>150</v>
      </c>
    </row>
    <row r="361" spans="2:6" x14ac:dyDescent="0.15">
      <c r="B361" s="2">
        <v>43084</v>
      </c>
      <c r="C361" s="6">
        <f t="shared" si="5"/>
        <v>2017</v>
      </c>
      <c r="E361" s="1" t="s">
        <v>2</v>
      </c>
      <c r="F361" s="24">
        <v>514</v>
      </c>
    </row>
    <row r="362" spans="2:6" x14ac:dyDescent="0.15">
      <c r="B362" s="2">
        <v>42359</v>
      </c>
      <c r="C362" s="6">
        <f t="shared" si="5"/>
        <v>2015</v>
      </c>
      <c r="E362" s="1" t="s">
        <v>9</v>
      </c>
      <c r="F362" s="24">
        <v>98</v>
      </c>
    </row>
    <row r="363" spans="2:6" x14ac:dyDescent="0.15">
      <c r="B363" s="2">
        <v>42878</v>
      </c>
      <c r="C363" s="6">
        <f t="shared" si="5"/>
        <v>2017</v>
      </c>
      <c r="E363" s="1" t="s">
        <v>2</v>
      </c>
      <c r="F363" s="24">
        <v>436</v>
      </c>
    </row>
    <row r="364" spans="2:6" x14ac:dyDescent="0.15">
      <c r="B364" s="2">
        <v>42471</v>
      </c>
      <c r="C364" s="6">
        <f t="shared" si="5"/>
        <v>2016</v>
      </c>
      <c r="E364" s="1" t="s">
        <v>9</v>
      </c>
      <c r="F364" s="24">
        <v>466</v>
      </c>
    </row>
    <row r="365" spans="2:6" x14ac:dyDescent="0.15">
      <c r="B365" s="2">
        <v>43009</v>
      </c>
      <c r="C365" s="6">
        <f t="shared" si="5"/>
        <v>2017</v>
      </c>
      <c r="E365" s="1" t="s">
        <v>1</v>
      </c>
      <c r="F365" s="24">
        <v>681</v>
      </c>
    </row>
    <row r="366" spans="2:6" x14ac:dyDescent="0.15">
      <c r="B366" s="2">
        <v>42038</v>
      </c>
      <c r="C366" s="6">
        <f t="shared" si="5"/>
        <v>2015</v>
      </c>
      <c r="E366" s="1" t="s">
        <v>15</v>
      </c>
      <c r="F366" s="24">
        <v>684</v>
      </c>
    </row>
    <row r="367" spans="2:6" x14ac:dyDescent="0.15">
      <c r="B367" s="2">
        <v>42229</v>
      </c>
      <c r="C367" s="6">
        <f t="shared" si="5"/>
        <v>2015</v>
      </c>
      <c r="E367" s="1" t="s">
        <v>4</v>
      </c>
      <c r="F367" s="24">
        <v>356</v>
      </c>
    </row>
    <row r="368" spans="2:6" x14ac:dyDescent="0.15">
      <c r="B368" s="2">
        <v>42290</v>
      </c>
      <c r="C368" s="6">
        <f t="shared" si="5"/>
        <v>2015</v>
      </c>
      <c r="E368" s="1" t="s">
        <v>1</v>
      </c>
      <c r="F368" s="24">
        <v>206</v>
      </c>
    </row>
    <row r="369" spans="2:6" x14ac:dyDescent="0.15">
      <c r="B369" s="2">
        <v>43044</v>
      </c>
      <c r="C369" s="6">
        <f t="shared" si="5"/>
        <v>2017</v>
      </c>
      <c r="E369" s="1" t="s">
        <v>4</v>
      </c>
      <c r="F369" s="24">
        <v>800</v>
      </c>
    </row>
    <row r="370" spans="2:6" x14ac:dyDescent="0.15">
      <c r="B370" s="2">
        <v>42535</v>
      </c>
      <c r="C370" s="6">
        <f t="shared" si="5"/>
        <v>2016</v>
      </c>
      <c r="E370" s="1" t="s">
        <v>3</v>
      </c>
      <c r="F370" s="24">
        <v>766</v>
      </c>
    </row>
    <row r="371" spans="2:6" x14ac:dyDescent="0.15">
      <c r="B371" s="2">
        <v>42072</v>
      </c>
      <c r="C371" s="6">
        <f t="shared" si="5"/>
        <v>2015</v>
      </c>
      <c r="E371" s="1" t="s">
        <v>15</v>
      </c>
      <c r="F371" s="24">
        <v>163</v>
      </c>
    </row>
    <row r="372" spans="2:6" x14ac:dyDescent="0.15">
      <c r="B372" s="2">
        <v>42722</v>
      </c>
      <c r="C372" s="6">
        <f t="shared" si="5"/>
        <v>2016</v>
      </c>
      <c r="E372" s="1" t="s">
        <v>14</v>
      </c>
      <c r="F372" s="24">
        <v>671</v>
      </c>
    </row>
    <row r="373" spans="2:6" x14ac:dyDescent="0.15">
      <c r="B373" s="2">
        <v>43095</v>
      </c>
      <c r="C373" s="6">
        <f t="shared" si="5"/>
        <v>2017</v>
      </c>
      <c r="E373" s="1" t="s">
        <v>3</v>
      </c>
      <c r="F373" s="24">
        <v>611</v>
      </c>
    </row>
    <row r="374" spans="2:6" x14ac:dyDescent="0.15">
      <c r="B374" s="2">
        <v>42860</v>
      </c>
      <c r="C374" s="6">
        <f t="shared" si="5"/>
        <v>2017</v>
      </c>
      <c r="E374" s="1" t="s">
        <v>14</v>
      </c>
      <c r="F374" s="24">
        <v>160</v>
      </c>
    </row>
    <row r="375" spans="2:6" x14ac:dyDescent="0.15">
      <c r="B375" s="2">
        <v>42660</v>
      </c>
      <c r="C375" s="6">
        <f t="shared" si="5"/>
        <v>2016</v>
      </c>
      <c r="E375" s="1" t="s">
        <v>10</v>
      </c>
      <c r="F375" s="24">
        <v>203</v>
      </c>
    </row>
    <row r="376" spans="2:6" x14ac:dyDescent="0.15">
      <c r="B376" s="2">
        <v>42610</v>
      </c>
      <c r="C376" s="6">
        <f t="shared" si="5"/>
        <v>2016</v>
      </c>
      <c r="E376" s="1" t="s">
        <v>2</v>
      </c>
      <c r="F376" s="24">
        <v>627</v>
      </c>
    </row>
    <row r="377" spans="2:6" x14ac:dyDescent="0.15">
      <c r="B377" s="2">
        <v>42025</v>
      </c>
      <c r="C377" s="6">
        <f t="shared" si="5"/>
        <v>2015</v>
      </c>
      <c r="E377" s="1" t="s">
        <v>8</v>
      </c>
      <c r="F377" s="24">
        <v>102</v>
      </c>
    </row>
    <row r="378" spans="2:6" x14ac:dyDescent="0.15">
      <c r="B378" s="2">
        <v>43071</v>
      </c>
      <c r="C378" s="6">
        <f t="shared" si="5"/>
        <v>2017</v>
      </c>
      <c r="E378" s="1" t="s">
        <v>13</v>
      </c>
      <c r="F378" s="24">
        <v>445</v>
      </c>
    </row>
    <row r="379" spans="2:6" x14ac:dyDescent="0.15">
      <c r="B379" s="2">
        <v>42189</v>
      </c>
      <c r="C379" s="6">
        <f t="shared" si="5"/>
        <v>2015</v>
      </c>
      <c r="E379" s="1" t="s">
        <v>8</v>
      </c>
      <c r="F379" s="24">
        <v>797</v>
      </c>
    </row>
    <row r="380" spans="2:6" x14ac:dyDescent="0.15">
      <c r="B380" s="2">
        <v>42599</v>
      </c>
      <c r="C380" s="6">
        <f t="shared" si="5"/>
        <v>2016</v>
      </c>
      <c r="E380" s="1" t="s">
        <v>4</v>
      </c>
      <c r="F380" s="24">
        <v>730</v>
      </c>
    </row>
    <row r="381" spans="2:6" x14ac:dyDescent="0.15">
      <c r="B381" s="2">
        <v>43094</v>
      </c>
      <c r="C381" s="6">
        <f t="shared" si="5"/>
        <v>2017</v>
      </c>
      <c r="E381" s="1" t="s">
        <v>8</v>
      </c>
      <c r="F381" s="24">
        <v>453</v>
      </c>
    </row>
    <row r="382" spans="2:6" x14ac:dyDescent="0.15">
      <c r="B382" s="2">
        <v>42728</v>
      </c>
      <c r="C382" s="6">
        <f t="shared" si="5"/>
        <v>2016</v>
      </c>
      <c r="E382" s="1" t="s">
        <v>1</v>
      </c>
      <c r="F382" s="24">
        <v>198</v>
      </c>
    </row>
    <row r="383" spans="2:6" x14ac:dyDescent="0.15">
      <c r="B383" s="2">
        <v>43029</v>
      </c>
      <c r="C383" s="6">
        <f t="shared" si="5"/>
        <v>2017</v>
      </c>
      <c r="E383" s="1" t="s">
        <v>8</v>
      </c>
      <c r="F383" s="24">
        <v>119</v>
      </c>
    </row>
    <row r="384" spans="2:6" x14ac:dyDescent="0.15">
      <c r="B384" s="2">
        <v>42691</v>
      </c>
      <c r="C384" s="6">
        <f t="shared" si="5"/>
        <v>2016</v>
      </c>
      <c r="E384" s="1" t="s">
        <v>8</v>
      </c>
      <c r="F384" s="24">
        <v>148</v>
      </c>
    </row>
    <row r="385" spans="2:6" x14ac:dyDescent="0.15">
      <c r="B385" s="2">
        <v>42510</v>
      </c>
      <c r="C385" s="6">
        <f t="shared" si="5"/>
        <v>2016</v>
      </c>
      <c r="E385" s="1" t="s">
        <v>8</v>
      </c>
      <c r="F385" s="24">
        <v>183</v>
      </c>
    </row>
    <row r="386" spans="2:6" x14ac:dyDescent="0.15">
      <c r="B386" s="2">
        <v>42600</v>
      </c>
      <c r="C386" s="6">
        <f t="shared" si="5"/>
        <v>2016</v>
      </c>
      <c r="E386" s="1" t="s">
        <v>8</v>
      </c>
      <c r="F386" s="24">
        <v>306</v>
      </c>
    </row>
    <row r="387" spans="2:6" x14ac:dyDescent="0.15">
      <c r="B387" s="2">
        <v>42757</v>
      </c>
      <c r="C387" s="6">
        <f t="shared" ref="C387:C401" si="6">YEAR(B387)</f>
        <v>2017</v>
      </c>
      <c r="E387" s="1" t="s">
        <v>13</v>
      </c>
      <c r="F387" s="24">
        <v>698</v>
      </c>
    </row>
    <row r="388" spans="2:6" x14ac:dyDescent="0.15">
      <c r="B388" s="2">
        <v>42283</v>
      </c>
      <c r="C388" s="6">
        <f t="shared" si="6"/>
        <v>2015</v>
      </c>
      <c r="E388" s="1" t="s">
        <v>4</v>
      </c>
      <c r="F388" s="24">
        <v>608</v>
      </c>
    </row>
    <row r="389" spans="2:6" x14ac:dyDescent="0.15">
      <c r="B389" s="2">
        <v>42152</v>
      </c>
      <c r="C389" s="6">
        <f t="shared" si="6"/>
        <v>2015</v>
      </c>
      <c r="E389" s="1" t="s">
        <v>15</v>
      </c>
      <c r="F389" s="24">
        <v>444</v>
      </c>
    </row>
    <row r="390" spans="2:6" x14ac:dyDescent="0.15">
      <c r="B390" s="2">
        <v>42348</v>
      </c>
      <c r="C390" s="6">
        <f t="shared" si="6"/>
        <v>2015</v>
      </c>
      <c r="E390" s="1" t="s">
        <v>0</v>
      </c>
      <c r="F390" s="24">
        <v>353</v>
      </c>
    </row>
    <row r="391" spans="2:6" x14ac:dyDescent="0.15">
      <c r="B391" s="2">
        <v>42910</v>
      </c>
      <c r="C391" s="6">
        <f t="shared" si="6"/>
        <v>2017</v>
      </c>
      <c r="E391" s="1" t="s">
        <v>0</v>
      </c>
      <c r="F391" s="24">
        <v>353</v>
      </c>
    </row>
    <row r="392" spans="2:6" x14ac:dyDescent="0.15">
      <c r="B392" s="2">
        <v>42555</v>
      </c>
      <c r="C392" s="6">
        <f t="shared" si="6"/>
        <v>2016</v>
      </c>
      <c r="E392" s="1" t="s">
        <v>2</v>
      </c>
      <c r="F392" s="24">
        <v>703</v>
      </c>
    </row>
    <row r="393" spans="2:6" x14ac:dyDescent="0.15">
      <c r="B393" s="2">
        <v>42853</v>
      </c>
      <c r="C393" s="6">
        <f t="shared" si="6"/>
        <v>2017</v>
      </c>
      <c r="E393" s="1" t="s">
        <v>3</v>
      </c>
      <c r="F393" s="24">
        <v>137</v>
      </c>
    </row>
    <row r="394" spans="2:6" x14ac:dyDescent="0.15">
      <c r="B394" s="2">
        <v>42253</v>
      </c>
      <c r="C394" s="6">
        <f t="shared" si="6"/>
        <v>2015</v>
      </c>
      <c r="E394" s="1" t="s">
        <v>12</v>
      </c>
      <c r="F394" s="24">
        <v>644</v>
      </c>
    </row>
    <row r="395" spans="2:6" x14ac:dyDescent="0.15">
      <c r="B395" s="2">
        <v>42777</v>
      </c>
      <c r="C395" s="6">
        <f t="shared" si="6"/>
        <v>2017</v>
      </c>
      <c r="E395" s="1" t="s">
        <v>9</v>
      </c>
      <c r="F395" s="24">
        <v>775</v>
      </c>
    </row>
    <row r="396" spans="2:6" x14ac:dyDescent="0.15">
      <c r="B396" s="2">
        <v>42794</v>
      </c>
      <c r="C396" s="6">
        <f t="shared" si="6"/>
        <v>2017</v>
      </c>
      <c r="E396" s="1" t="s">
        <v>9</v>
      </c>
      <c r="F396" s="24">
        <v>71</v>
      </c>
    </row>
    <row r="397" spans="2:6" x14ac:dyDescent="0.15">
      <c r="B397" s="2">
        <v>42745</v>
      </c>
      <c r="C397" s="6">
        <f t="shared" si="6"/>
        <v>2017</v>
      </c>
      <c r="E397" s="1" t="s">
        <v>4</v>
      </c>
      <c r="F397" s="24">
        <v>107</v>
      </c>
    </row>
    <row r="398" spans="2:6" x14ac:dyDescent="0.15">
      <c r="B398" s="2">
        <v>42726</v>
      </c>
      <c r="C398" s="6">
        <f t="shared" si="6"/>
        <v>2016</v>
      </c>
      <c r="E398" s="1" t="s">
        <v>4</v>
      </c>
      <c r="F398" s="24">
        <v>371</v>
      </c>
    </row>
    <row r="399" spans="2:6" x14ac:dyDescent="0.15">
      <c r="B399" s="2">
        <v>42037</v>
      </c>
      <c r="C399" s="6">
        <f t="shared" si="6"/>
        <v>2015</v>
      </c>
      <c r="E399" s="1" t="s">
        <v>13</v>
      </c>
      <c r="F399" s="24">
        <v>174</v>
      </c>
    </row>
    <row r="400" spans="2:6" x14ac:dyDescent="0.15">
      <c r="B400" s="2">
        <v>42433</v>
      </c>
      <c r="C400" s="6">
        <f t="shared" si="6"/>
        <v>2016</v>
      </c>
      <c r="E400" s="1" t="s">
        <v>0</v>
      </c>
      <c r="F400" s="24">
        <v>554</v>
      </c>
    </row>
    <row r="401" spans="2:6" x14ac:dyDescent="0.15">
      <c r="B401" s="2">
        <v>42018</v>
      </c>
      <c r="C401" s="6">
        <f t="shared" si="6"/>
        <v>2015</v>
      </c>
      <c r="E401" s="1" t="s">
        <v>6</v>
      </c>
      <c r="F401" s="24">
        <v>229</v>
      </c>
    </row>
  </sheetData>
  <sortState xmlns:xlrd2="http://schemas.microsoft.com/office/spreadsheetml/2017/richdata2" ref="L4:M19">
    <sortCondition ref="M4:M19" customList="Nord,Centro,Sud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tabColor theme="2" tint="-0.249977111117893"/>
  </sheetPr>
  <dimension ref="D1:I25"/>
  <sheetViews>
    <sheetView showGridLines="0" tabSelected="1" topLeftCell="A3" zoomScale="223" workbookViewId="0">
      <selection activeCell="K13" sqref="K13"/>
    </sheetView>
  </sheetViews>
  <sheetFormatPr baseColWidth="10" defaultColWidth="8.75" defaultRowHeight="11" x14ac:dyDescent="0.15"/>
  <cols>
    <col min="4" max="4" width="17.75" bestFit="1" customWidth="1"/>
    <col min="5" max="5" width="13" bestFit="1" customWidth="1"/>
    <col min="6" max="6" width="10.75" bestFit="1" customWidth="1"/>
  </cols>
  <sheetData>
    <row r="1" spans="4:9" x14ac:dyDescent="0.15">
      <c r="E1" t="s">
        <v>35</v>
      </c>
    </row>
    <row r="3" spans="4:9" ht="16" x14ac:dyDescent="0.15">
      <c r="D3" s="14" t="s">
        <v>29</v>
      </c>
    </row>
    <row r="4" spans="4:9" ht="15" customHeight="1" x14ac:dyDescent="0.15">
      <c r="D4" s="15">
        <v>2016</v>
      </c>
    </row>
    <row r="5" spans="4:9" ht="16" x14ac:dyDescent="0.15">
      <c r="D5" s="26" t="s">
        <v>16</v>
      </c>
      <c r="E5" s="28" t="s">
        <v>26</v>
      </c>
      <c r="F5" s="28" t="s">
        <v>19</v>
      </c>
      <c r="G5" s="28" t="s">
        <v>20</v>
      </c>
      <c r="H5" s="28" t="s">
        <v>21</v>
      </c>
      <c r="I5" s="31" t="s">
        <v>22</v>
      </c>
    </row>
    <row r="6" spans="4:9" x14ac:dyDescent="0.15">
      <c r="D6" s="32" t="str">
        <f>Dati!L9</f>
        <v>Friuli Venezia Giul</v>
      </c>
      <c r="E6" s="33" t="str">
        <f>VLOOKUP(D6,Dati!$L$4:$M$19,2,0)</f>
        <v>Centro</v>
      </c>
      <c r="F6" s="34" cm="1">
        <f t="array" ref="F6">SUMPRODUCT((Regione=$D6)*((MONTH(Data)=1)+(MONTH(Data)=2)+(MONTH(Data)=3))*(Spese_Comunali)*(YEAR(Data)=$D$4))</f>
        <v>323</v>
      </c>
      <c r="G6" s="34" cm="1">
        <f t="array" ref="G6">SUMPRODUCT((Regione=$D6)*((MONTH(Data)=4)+(MONTH(Data)=5)+(MONTH(Data)=6))*(Spese_Comunali)*(YEAR(Data)=$D$4))</f>
        <v>1648</v>
      </c>
      <c r="H6" s="34" cm="1">
        <f t="array" ref="H6">SUMPRODUCT((Regione=$D6)*((MONTH(Data)=7)+(MONTH(Data)=8)+(MONTH(Data)=9))*(Spese_Comunali)*(YEAR(Data)=$D$4))</f>
        <v>902</v>
      </c>
      <c r="I6" s="35" cm="1">
        <f t="array" ref="I6">SUMPRODUCT((Regione=$D6)*((MONTH(Data)=10)+(MONTH(Data)=11)+(MONTH(Data)=12))*(Spese_Comunali)*(YEAR(Data)=$D$4))</f>
        <v>1450</v>
      </c>
    </row>
    <row r="7" spans="4:9" x14ac:dyDescent="0.15">
      <c r="D7" s="27" t="str">
        <f>Dati!L10</f>
        <v>Toscana</v>
      </c>
      <c r="E7" s="36" t="str">
        <f>VLOOKUP(D7,Dati!$L$4:$M$19,2,0)</f>
        <v>Centro</v>
      </c>
      <c r="F7" s="29" cm="1">
        <f t="array" ref="F7">SUMPRODUCT((Regione=$D7)*((MONTH(Data)=1)+(MONTH(Data)=2)+(MONTH(Data)=3))*(Spese_Comunali)*(YEAR(Data)=$D$4))</f>
        <v>1894</v>
      </c>
      <c r="G7" s="29" cm="1">
        <f t="array" ref="G7">SUMPRODUCT((Regione=$D7)*((MONTH(Data)=4)+(MONTH(Data)=5)+(MONTH(Data)=6))*(Spese_Comunali)*(YEAR(Data)=$D$4))</f>
        <v>0</v>
      </c>
      <c r="H7" s="29" cm="1">
        <f t="array" ref="H7">SUMPRODUCT((Regione=$D7)*((MONTH(Data)=7)+(MONTH(Data)=8)+(MONTH(Data)=9))*(Spese_Comunali)*(YEAR(Data)=$D$4))</f>
        <v>285</v>
      </c>
      <c r="I7" s="37" cm="1">
        <f t="array" ref="I7">SUMPRODUCT((Regione=$D7)*((MONTH(Data)=10)+(MONTH(Data)=11)+(MONTH(Data)=12))*(Spese_Comunali)*(YEAR(Data)=$D$4))</f>
        <v>460</v>
      </c>
    </row>
    <row r="8" spans="4:9" x14ac:dyDescent="0.15">
      <c r="D8" s="27" t="str">
        <f>Dati!L11</f>
        <v>Abruzzo</v>
      </c>
      <c r="E8" s="36" t="str">
        <f>VLOOKUP(D8,Dati!$L$4:$M$19,2,0)</f>
        <v>Centro</v>
      </c>
      <c r="F8" s="29" cm="1">
        <f t="array" ref="F8">SUMPRODUCT((Regione=$D8)*((MONTH(Data)=1)+(MONTH(Data)=2)+(MONTH(Data)=3))*(Spese_Comunali)*(YEAR(Data)=$D$4))</f>
        <v>935</v>
      </c>
      <c r="G8" s="29" cm="1">
        <f t="array" ref="G8">SUMPRODUCT((Regione=$D8)*((MONTH(Data)=4)+(MONTH(Data)=5)+(MONTH(Data)=6))*(Spese_Comunali)*(YEAR(Data)=$D$4))</f>
        <v>1229</v>
      </c>
      <c r="H8" s="29" cm="1">
        <f t="array" ref="H8">SUMPRODUCT((Regione=$D8)*((MONTH(Data)=7)+(MONTH(Data)=8)+(MONTH(Data)=9))*(Spese_Comunali)*(YEAR(Data)=$D$4))</f>
        <v>1461</v>
      </c>
      <c r="I8" s="37" cm="1">
        <f t="array" ref="I8">SUMPRODUCT((Regione=$D8)*((MONTH(Data)=10)+(MONTH(Data)=11)+(MONTH(Data)=12))*(Spese_Comunali)*(YEAR(Data)=$D$4))</f>
        <v>1053</v>
      </c>
    </row>
    <row r="9" spans="4:9" x14ac:dyDescent="0.15">
      <c r="D9" s="27" t="str">
        <f>Dati!L12</f>
        <v>Lazio</v>
      </c>
      <c r="E9" s="36" t="str">
        <f>VLOOKUP(D9,Dati!$L$4:$M$19,2,0)</f>
        <v>Centro</v>
      </c>
      <c r="F9" s="29" cm="1">
        <f t="array" ref="F9">SUMPRODUCT((Regione=$D9)*((MONTH(Data)=1)+(MONTH(Data)=2)+(MONTH(Data)=3))*(Spese_Comunali)*(YEAR(Data)=$D$4))</f>
        <v>0</v>
      </c>
      <c r="G9" s="29" cm="1">
        <f t="array" ref="G9">SUMPRODUCT((Regione=$D9)*((MONTH(Data)=4)+(MONTH(Data)=5)+(MONTH(Data)=6))*(Spese_Comunali)*(YEAR(Data)=$D$4))</f>
        <v>375</v>
      </c>
      <c r="H9" s="29" cm="1">
        <f t="array" ref="H9">SUMPRODUCT((Regione=$D9)*((MONTH(Data)=7)+(MONTH(Data)=8)+(MONTH(Data)=9))*(Spese_Comunali)*(YEAR(Data)=$D$4))</f>
        <v>1442</v>
      </c>
      <c r="I9" s="37" cm="1">
        <f t="array" ref="I9">SUMPRODUCT((Regione=$D9)*((MONTH(Data)=10)+(MONTH(Data)=11)+(MONTH(Data)=12))*(Spese_Comunali)*(YEAR(Data)=$D$4))</f>
        <v>254</v>
      </c>
    </row>
    <row r="10" spans="4:9" x14ac:dyDescent="0.15">
      <c r="D10" s="27" t="str">
        <f>Dati!L13</f>
        <v>Umbria</v>
      </c>
      <c r="E10" s="36" t="str">
        <f>VLOOKUP(D10,Dati!$L$4:$M$19,2,0)</f>
        <v>Centro</v>
      </c>
      <c r="F10" s="29" cm="1">
        <f t="array" ref="F10">SUMPRODUCT((Regione=$D10)*((MONTH(Data)=1)+(MONTH(Data)=2)+(MONTH(Data)=3))*(Spese_Comunali)*(YEAR(Data)=$D$4))</f>
        <v>68</v>
      </c>
      <c r="G10" s="29" cm="1">
        <f t="array" ref="G10">SUMPRODUCT((Regione=$D10)*((MONTH(Data)=4)+(MONTH(Data)=5)+(MONTH(Data)=6))*(Spese_Comunali)*(YEAR(Data)=$D$4))</f>
        <v>343</v>
      </c>
      <c r="H10" s="29" cm="1">
        <f t="array" ref="H10">SUMPRODUCT((Regione=$D10)*((MONTH(Data)=7)+(MONTH(Data)=8)+(MONTH(Data)=9))*(Spese_Comunali)*(YEAR(Data)=$D$4))</f>
        <v>1131</v>
      </c>
      <c r="I10" s="37" cm="1">
        <f t="array" ref="I10">SUMPRODUCT((Regione=$D10)*((MONTH(Data)=10)+(MONTH(Data)=11)+(MONTH(Data)=12))*(Spese_Comunali)*(YEAR(Data)=$D$4))</f>
        <v>458</v>
      </c>
    </row>
    <row r="11" spans="4:9" x14ac:dyDescent="0.15">
      <c r="D11" s="27" t="str">
        <f>Dati!L14</f>
        <v>Emilia Romagna</v>
      </c>
      <c r="E11" s="36" t="str">
        <f>VLOOKUP(D11,Dati!$L$4:$M$19,2,0)</f>
        <v>Centro</v>
      </c>
      <c r="F11" s="29" cm="1">
        <f t="array" ref="F11">SUMPRODUCT((Regione=$D11)*((MONTH(Data)=1)+(MONTH(Data)=2)+(MONTH(Data)=3))*(Spese_Comunali)*(YEAR(Data)=$D$4))</f>
        <v>1954</v>
      </c>
      <c r="G11" s="29" cm="1">
        <f t="array" ref="G11">SUMPRODUCT((Regione=$D11)*((MONTH(Data)=4)+(MONTH(Data)=5)+(MONTH(Data)=6))*(Spese_Comunali)*(YEAR(Data)=$D$4))</f>
        <v>121</v>
      </c>
      <c r="H11" s="29" cm="1">
        <f t="array" ref="H11">SUMPRODUCT((Regione=$D11)*((MONTH(Data)=7)+(MONTH(Data)=8)+(MONTH(Data)=9))*(Spese_Comunali)*(YEAR(Data)=$D$4))</f>
        <v>2236</v>
      </c>
      <c r="I11" s="37" cm="1">
        <f t="array" ref="I11">SUMPRODUCT((Regione=$D11)*((MONTH(Data)=10)+(MONTH(Data)=11)+(MONTH(Data)=12))*(Spese_Comunali)*(YEAR(Data)=$D$4))</f>
        <v>713</v>
      </c>
    </row>
    <row r="12" spans="4:9" x14ac:dyDescent="0.15">
      <c r="D12" s="38" t="s">
        <v>30</v>
      </c>
      <c r="E12" s="39"/>
      <c r="F12" s="39">
        <f>SUBTOTAL(9,F6:F11)</f>
        <v>5174</v>
      </c>
      <c r="G12" s="39">
        <f>SUBTOTAL(9,G6:G11)</f>
        <v>3716</v>
      </c>
      <c r="H12" s="39">
        <f>SUBTOTAL(9,H6:H11)</f>
        <v>7457</v>
      </c>
      <c r="I12" s="40">
        <f>SUBTOTAL(9,I6:I11)</f>
        <v>4388</v>
      </c>
    </row>
    <row r="13" spans="4:9" x14ac:dyDescent="0.15">
      <c r="D13" s="27" t="str">
        <f>Dati!L4</f>
        <v>Trentino Alto Adige</v>
      </c>
      <c r="E13" s="36" t="str">
        <f>VLOOKUP(D13,Dati!$L$4:$M$19,2,0)</f>
        <v>Nord</v>
      </c>
      <c r="F13" s="29" cm="1">
        <f t="array" ref="F13">SUMPRODUCT((Regione=$D13)*((MONTH(Data)=1)+(MONTH(Data)=2)+(MONTH(Data)=3))*(Spese_Comunali)*(YEAR(Data)=$D$4))</f>
        <v>266</v>
      </c>
      <c r="G13" s="29" cm="1">
        <f t="array" ref="G13">SUMPRODUCT((Regione=$D13)*((MONTH(Data)=4)+(MONTH(Data)=5)+(MONTH(Data)=6))*(Spese_Comunali)*(YEAR(Data)=$D$4))</f>
        <v>2653</v>
      </c>
      <c r="H13" s="29" cm="1">
        <f t="array" ref="H13">SUMPRODUCT((Regione=$D13)*((MONTH(Data)=7)+(MONTH(Data)=8)+(MONTH(Data)=9))*(Spese_Comunali)*(YEAR(Data)=$D$4))</f>
        <v>306</v>
      </c>
      <c r="I13" s="37" cm="1">
        <f t="array" ref="I13">SUMPRODUCT((Regione=$D13)*((MONTH(Data)=10)+(MONTH(Data)=11)+(MONTH(Data)=12))*(Spese_Comunali)*(YEAR(Data)=$D$4))</f>
        <v>2959</v>
      </c>
    </row>
    <row r="14" spans="4:9" x14ac:dyDescent="0.15">
      <c r="D14" s="27" t="str">
        <f>Dati!L5</f>
        <v>Liguria</v>
      </c>
      <c r="E14" s="36" t="str">
        <f>VLOOKUP(D14,Dati!$L$4:$M$19,2,0)</f>
        <v>Nord</v>
      </c>
      <c r="F14" s="29" cm="1">
        <f t="array" ref="F14">SUMPRODUCT((Regione=$D14)*((MONTH(Data)=1)+(MONTH(Data)=2)+(MONTH(Data)=3))*(Spese_Comunali)*(YEAR(Data)=$D$4))</f>
        <v>734</v>
      </c>
      <c r="G14" s="29" cm="1">
        <f t="array" ref="G14">SUMPRODUCT((Regione=$D14)*((MONTH(Data)=4)+(MONTH(Data)=5)+(MONTH(Data)=6))*(Spese_Comunali)*(YEAR(Data)=$D$4))</f>
        <v>405</v>
      </c>
      <c r="H14" s="29" cm="1">
        <f t="array" ref="H14">SUMPRODUCT((Regione=$D14)*((MONTH(Data)=7)+(MONTH(Data)=8)+(MONTH(Data)=9))*(Spese_Comunali)*(YEAR(Data)=$D$4))</f>
        <v>1967</v>
      </c>
      <c r="I14" s="37" cm="1">
        <f t="array" ref="I14">SUMPRODUCT((Regione=$D14)*((MONTH(Data)=10)+(MONTH(Data)=11)+(MONTH(Data)=12))*(Spese_Comunali)*(YEAR(Data)=$D$4))</f>
        <v>526</v>
      </c>
    </row>
    <row r="15" spans="4:9" x14ac:dyDescent="0.15">
      <c r="D15" s="27" t="str">
        <f>Dati!L6</f>
        <v>Veneto</v>
      </c>
      <c r="E15" s="36" t="str">
        <f>VLOOKUP(D15,Dati!$L$4:$M$19,2,0)</f>
        <v>Nord</v>
      </c>
      <c r="F15" s="29" cm="1">
        <f t="array" ref="F15">SUMPRODUCT((Regione=$D15)*((MONTH(Data)=1)+(MONTH(Data)=2)+(MONTH(Data)=3))*(Spese_Comunali)*(YEAR(Data)=$D$4))</f>
        <v>1554</v>
      </c>
      <c r="G15" s="29" cm="1">
        <f t="array" ref="G15">SUMPRODUCT((Regione=$D15)*((MONTH(Data)=4)+(MONTH(Data)=5)+(MONTH(Data)=6))*(Spese_Comunali)*(YEAR(Data)=$D$4))</f>
        <v>1726</v>
      </c>
      <c r="H15" s="29" cm="1">
        <f t="array" ref="H15">SUMPRODUCT((Regione=$D15)*((MONTH(Data)=7)+(MONTH(Data)=8)+(MONTH(Data)=9))*(Spese_Comunali)*(YEAR(Data)=$D$4))</f>
        <v>1979</v>
      </c>
      <c r="I15" s="37" cm="1">
        <f t="array" ref="I15">SUMPRODUCT((Regione=$D15)*((MONTH(Data)=10)+(MONTH(Data)=11)+(MONTH(Data)=12))*(Spese_Comunali)*(YEAR(Data)=$D$4))</f>
        <v>422</v>
      </c>
    </row>
    <row r="16" spans="4:9" x14ac:dyDescent="0.15">
      <c r="D16" s="27" t="str">
        <f>Dati!L7</f>
        <v>Lombardia</v>
      </c>
      <c r="E16" s="36" t="str">
        <f>VLOOKUP(D16,Dati!$L$4:$M$19,2,0)</f>
        <v>Nord</v>
      </c>
      <c r="F16" s="29" cm="1">
        <f t="array" ref="F16">SUMPRODUCT((Regione=$D16)*((MONTH(Data)=1)+(MONTH(Data)=2)+(MONTH(Data)=3))*(Spese_Comunali)*(YEAR(Data)=$D$4))</f>
        <v>329</v>
      </c>
      <c r="G16" s="29" cm="1">
        <f t="array" ref="G16">SUMPRODUCT((Regione=$D16)*((MONTH(Data)=4)+(MONTH(Data)=5)+(MONTH(Data)=6))*(Spese_Comunali)*(YEAR(Data)=$D$4))</f>
        <v>1274</v>
      </c>
      <c r="H16" s="29" cm="1">
        <f t="array" ref="H16">SUMPRODUCT((Regione=$D16)*((MONTH(Data)=7)+(MONTH(Data)=8)+(MONTH(Data)=9))*(Spese_Comunali)*(YEAR(Data)=$D$4))</f>
        <v>78</v>
      </c>
      <c r="I16" s="37" cm="1">
        <f t="array" ref="I16">SUMPRODUCT((Regione=$D16)*((MONTH(Data)=10)+(MONTH(Data)=11)+(MONTH(Data)=12))*(Spese_Comunali)*(YEAR(Data)=$D$4))</f>
        <v>793</v>
      </c>
    </row>
    <row r="17" spans="4:9" x14ac:dyDescent="0.15">
      <c r="D17" s="27" t="str">
        <f>Dati!L8</f>
        <v>Piemonte</v>
      </c>
      <c r="E17" s="36" t="str">
        <f>VLOOKUP(D17,Dati!$L$4:$M$19,2,0)</f>
        <v>Nord</v>
      </c>
      <c r="F17" s="29" cm="1">
        <f t="array" ref="F17">SUMPRODUCT((Regione=$D17)*((MONTH(Data)=1)+(MONTH(Data)=2)+(MONTH(Data)=3))*(Spese_Comunali)*(YEAR(Data)=$D$4))</f>
        <v>978</v>
      </c>
      <c r="G17" s="29" cm="1">
        <f t="array" ref="G17">SUMPRODUCT((Regione=$D17)*((MONTH(Data)=4)+(MONTH(Data)=5)+(MONTH(Data)=6))*(Spese_Comunali)*(YEAR(Data)=$D$4))</f>
        <v>1832</v>
      </c>
      <c r="H17" s="29" cm="1">
        <f t="array" ref="H17">SUMPRODUCT((Regione=$D17)*((MONTH(Data)=7)+(MONTH(Data)=8)+(MONTH(Data)=9))*(Spese_Comunali)*(YEAR(Data)=$D$4))</f>
        <v>150</v>
      </c>
      <c r="I17" s="37" cm="1">
        <f t="array" ref="I17">SUMPRODUCT((Regione=$D17)*((MONTH(Data)=10)+(MONTH(Data)=11)+(MONTH(Data)=12))*(Spese_Comunali)*(YEAR(Data)=$D$4))</f>
        <v>1825</v>
      </c>
    </row>
    <row r="18" spans="4:9" x14ac:dyDescent="0.15">
      <c r="D18" s="38" t="s">
        <v>31</v>
      </c>
      <c r="E18" s="39"/>
      <c r="F18" s="39">
        <f>SUBTOTAL(9,F13:F17)</f>
        <v>3861</v>
      </c>
      <c r="G18" s="39">
        <f>SUBTOTAL(9,G13:G17)</f>
        <v>7890</v>
      </c>
      <c r="H18" s="39">
        <f>SUBTOTAL(9,H13:H17)</f>
        <v>4480</v>
      </c>
      <c r="I18" s="40">
        <f>SUBTOTAL(9,I13:I17)</f>
        <v>6525</v>
      </c>
    </row>
    <row r="19" spans="4:9" x14ac:dyDescent="0.15">
      <c r="D19" s="27" t="str">
        <f>Dati!L15</f>
        <v>Campania</v>
      </c>
      <c r="E19" s="36" t="str">
        <f>VLOOKUP(D19,Dati!$L$4:$M$19,2,0)</f>
        <v>Sud</v>
      </c>
      <c r="F19" s="29" cm="1">
        <f t="array" ref="F19">SUMPRODUCT((Regione=$D19)*((MONTH(Data)=1)+(MONTH(Data)=2)+(MONTH(Data)=3))*(Spese_Comunali)*(YEAR(Data)=$D$4))</f>
        <v>261</v>
      </c>
      <c r="G19" s="29" cm="1">
        <f t="array" ref="G19">SUMPRODUCT((Regione=$D19)*((MONTH(Data)=4)+(MONTH(Data)=5)+(MONTH(Data)=6))*(Spese_Comunali)*(YEAR(Data)=$D$4))</f>
        <v>811</v>
      </c>
      <c r="H19" s="29" cm="1">
        <f t="array" ref="H19">SUMPRODUCT((Regione=$D19)*((MONTH(Data)=7)+(MONTH(Data)=8)+(MONTH(Data)=9))*(Spese_Comunali)*(YEAR(Data)=$D$4))</f>
        <v>0</v>
      </c>
      <c r="I19" s="37" cm="1">
        <f t="array" ref="I19">SUMPRODUCT((Regione=$D19)*((MONTH(Data)=10)+(MONTH(Data)=11)+(MONTH(Data)=12))*(Spese_Comunali)*(YEAR(Data)=$D$4))</f>
        <v>0</v>
      </c>
    </row>
    <row r="20" spans="4:9" x14ac:dyDescent="0.15">
      <c r="D20" s="27" t="str">
        <f>Dati!L16</f>
        <v>Calabria</v>
      </c>
      <c r="E20" s="36" t="str">
        <f>VLOOKUP(D20,Dati!$L$4:$M$19,2,0)</f>
        <v>Sud</v>
      </c>
      <c r="F20" s="29" cm="1">
        <f t="array" ref="F20">SUMPRODUCT((Regione=$D20)*((MONTH(Data)=1)+(MONTH(Data)=2)+(MONTH(Data)=3))*(Spese_Comunali)*(YEAR(Data)=$D$4))</f>
        <v>744</v>
      </c>
      <c r="G20" s="29" cm="1">
        <f t="array" ref="G20">SUMPRODUCT((Regione=$D20)*((MONTH(Data)=4)+(MONTH(Data)=5)+(MONTH(Data)=6))*(Spese_Comunali)*(YEAR(Data)=$D$4))</f>
        <v>1382</v>
      </c>
      <c r="H20" s="29" cm="1">
        <f t="array" ref="H20">SUMPRODUCT((Regione=$D20)*((MONTH(Data)=7)+(MONTH(Data)=8)+(MONTH(Data)=9))*(Spese_Comunali)*(YEAR(Data)=$D$4))</f>
        <v>0</v>
      </c>
      <c r="I20" s="37" cm="1">
        <f t="array" ref="I20">SUMPRODUCT((Regione=$D20)*((MONTH(Data)=10)+(MONTH(Data)=11)+(MONTH(Data)=12))*(Spese_Comunali)*(YEAR(Data)=$D$4))</f>
        <v>933</v>
      </c>
    </row>
    <row r="21" spans="4:9" x14ac:dyDescent="0.15">
      <c r="D21" s="27" t="str">
        <f>Dati!L17</f>
        <v>Marche</v>
      </c>
      <c r="E21" s="36" t="str">
        <f>VLOOKUP(D21,Dati!$L$4:$M$19,2,0)</f>
        <v>Sud</v>
      </c>
      <c r="F21" s="29" cm="1">
        <f t="array" ref="F21">SUMPRODUCT((Regione=$D21)*((MONTH(Data)=1)+(MONTH(Data)=2)+(MONTH(Data)=3))*(Spese_Comunali)*(YEAR(Data)=$D$4))</f>
        <v>1282</v>
      </c>
      <c r="G21" s="29" cm="1">
        <f t="array" ref="G21">SUMPRODUCT((Regione=$D21)*((MONTH(Data)=4)+(MONTH(Data)=5)+(MONTH(Data)=6))*(Spese_Comunali)*(YEAR(Data)=$D$4))</f>
        <v>0</v>
      </c>
      <c r="H21" s="29" cm="1">
        <f t="array" ref="H21">SUMPRODUCT((Regione=$D21)*((MONTH(Data)=7)+(MONTH(Data)=8)+(MONTH(Data)=9))*(Spese_Comunali)*(YEAR(Data)=$D$4))</f>
        <v>662</v>
      </c>
      <c r="I21" s="37" cm="1">
        <f t="array" ref="I21">SUMPRODUCT((Regione=$D21)*((MONTH(Data)=10)+(MONTH(Data)=11)+(MONTH(Data)=12))*(Spese_Comunali)*(YEAR(Data)=$D$4))</f>
        <v>359</v>
      </c>
    </row>
    <row r="22" spans="4:9" x14ac:dyDescent="0.15">
      <c r="D22" s="27" t="str">
        <f>Dati!L18</f>
        <v>Sicilia</v>
      </c>
      <c r="E22" s="36" t="str">
        <f>VLOOKUP(D22,Dati!$L$4:$M$19,2,0)</f>
        <v>Sud</v>
      </c>
      <c r="F22" s="29" cm="1">
        <f t="array" ref="F22">SUMPRODUCT((Regione=$D22)*((MONTH(Data)=1)+(MONTH(Data)=2)+(MONTH(Data)=3))*(Spese_Comunali)*(YEAR(Data)=$D$4))</f>
        <v>0</v>
      </c>
      <c r="G22" s="29" cm="1">
        <f t="array" ref="G22">SUMPRODUCT((Regione=$D22)*((MONTH(Data)=4)+(MONTH(Data)=5)+(MONTH(Data)=6))*(Spese_Comunali)*(YEAR(Data)=$D$4))</f>
        <v>1711</v>
      </c>
      <c r="H22" s="29" cm="1">
        <f t="array" ref="H22">SUMPRODUCT((Regione=$D22)*((MONTH(Data)=7)+(MONTH(Data)=8)+(MONTH(Data)=9))*(Spese_Comunali)*(YEAR(Data)=$D$4))</f>
        <v>731</v>
      </c>
      <c r="I22" s="37" cm="1">
        <f t="array" ref="I22">SUMPRODUCT((Regione=$D22)*((MONTH(Data)=10)+(MONTH(Data)=11)+(MONTH(Data)=12))*(Spese_Comunali)*(YEAR(Data)=$D$4))</f>
        <v>0</v>
      </c>
    </row>
    <row r="23" spans="4:9" x14ac:dyDescent="0.15">
      <c r="D23" s="27" t="str">
        <f>Dati!L19</f>
        <v>Puglia</v>
      </c>
      <c r="E23" s="36" t="str">
        <f>VLOOKUP(D23,Dati!$L$4:$M$19,2,0)</f>
        <v>Sud</v>
      </c>
      <c r="F23" s="29" cm="1">
        <f t="array" ref="F23">SUMPRODUCT((Regione=$D23)*((MONTH(Data)=1)+(MONTH(Data)=2)+(MONTH(Data)=3))*(Spese_Comunali)*(YEAR(Data)=$D$4))</f>
        <v>272</v>
      </c>
      <c r="G23" s="29" cm="1">
        <f t="array" ref="G23">SUMPRODUCT((Regione=$D23)*((MONTH(Data)=4)+(MONTH(Data)=5)+(MONTH(Data)=6))*(Spese_Comunali)*(YEAR(Data)=$D$4))</f>
        <v>1660</v>
      </c>
      <c r="H23" s="29" cm="1">
        <f t="array" ref="H23">SUMPRODUCT((Regione=$D23)*((MONTH(Data)=7)+(MONTH(Data)=8)+(MONTH(Data)=9))*(Spese_Comunali)*(YEAR(Data)=$D$4))</f>
        <v>796</v>
      </c>
      <c r="I23" s="37" cm="1">
        <f t="array" ref="I23">SUMPRODUCT((Regione=$D23)*((MONTH(Data)=10)+(MONTH(Data)=11)+(MONTH(Data)=12))*(Spese_Comunali)*(YEAR(Data)=$D$4))</f>
        <v>540</v>
      </c>
    </row>
    <row r="24" spans="4:9" x14ac:dyDescent="0.15">
      <c r="D24" s="41" t="s">
        <v>32</v>
      </c>
      <c r="E24" s="39"/>
      <c r="F24" s="30">
        <f>SUBTOTAL(9,F19:F23)</f>
        <v>2559</v>
      </c>
      <c r="G24" s="30">
        <f>SUBTOTAL(9,G19:G23)</f>
        <v>5564</v>
      </c>
      <c r="H24" s="30">
        <f>SUBTOTAL(9,H19:H23)</f>
        <v>2189</v>
      </c>
      <c r="I24" s="42">
        <f>SUBTOTAL(9,I19:I23)</f>
        <v>1832</v>
      </c>
    </row>
    <row r="25" spans="4:9" x14ac:dyDescent="0.15">
      <c r="D25" s="43" t="s">
        <v>27</v>
      </c>
      <c r="E25" s="44"/>
      <c r="F25" s="45">
        <f>SUBTOTAL(9,F6:F23)</f>
        <v>11594</v>
      </c>
      <c r="G25" s="45">
        <f>SUBTOTAL(9,G6:G23)</f>
        <v>17170</v>
      </c>
      <c r="H25" s="45">
        <f>SUBTOTAL(9,H6:H23)</f>
        <v>14126</v>
      </c>
      <c r="I25" s="46">
        <f>SUBTOTAL(9,I6:I23)</f>
        <v>12745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8D2F0B-9FE5-EB45-852F-0ABDA6F076DC}">
          <x14:formula1>
            <xm:f>Dati!$C$2:$C$401</xm:f>
          </x14:formula1>
          <xm:sqref>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tabColor theme="2" tint="-0.249977111117893"/>
  </sheetPr>
  <dimension ref="D3:I25"/>
  <sheetViews>
    <sheetView workbookViewId="0">
      <selection activeCell="F11" sqref="F11"/>
    </sheetView>
  </sheetViews>
  <sheetFormatPr baseColWidth="10" defaultColWidth="8.75" defaultRowHeight="11" x14ac:dyDescent="0.15"/>
  <cols>
    <col min="4" max="4" width="16.25" bestFit="1" customWidth="1"/>
    <col min="5" max="5" width="11.25" bestFit="1" customWidth="1"/>
  </cols>
  <sheetData>
    <row r="3" spans="4:9" ht="16" x14ac:dyDescent="0.15">
      <c r="D3" s="14" t="s">
        <v>29</v>
      </c>
    </row>
    <row r="4" spans="4:9" ht="15" customHeight="1" x14ac:dyDescent="0.15">
      <c r="D4" s="15">
        <v>2017</v>
      </c>
    </row>
    <row r="5" spans="4:9" ht="16" x14ac:dyDescent="0.15">
      <c r="D5" s="7" t="s">
        <v>16</v>
      </c>
      <c r="E5" s="8" t="s">
        <v>26</v>
      </c>
      <c r="F5" s="8" t="s">
        <v>19</v>
      </c>
      <c r="G5" s="8" t="s">
        <v>20</v>
      </c>
      <c r="H5" s="8" t="s">
        <v>21</v>
      </c>
      <c r="I5" s="9" t="s">
        <v>22</v>
      </c>
    </row>
    <row r="6" spans="4:9" x14ac:dyDescent="0.15">
      <c r="D6" s="3" t="s">
        <v>14</v>
      </c>
      <c r="E6" s="4" t="str">
        <f>VLOOKUP(D6,Dati!$L$3:$M$19,2,0)</f>
        <v>Centro</v>
      </c>
      <c r="F6" s="16">
        <f>SUMPRODUCT((Regione=$D6)*((MONTH(Data)=1)+(MONTH(Data)=2)+(MONTH(Data)=3))*(Spese_Comunali)*(YEAR(Data)=$D$4))</f>
        <v>0</v>
      </c>
      <c r="G6" s="16">
        <f t="shared" ref="G6:G11" si="0">SUMPRODUCT((Regione=$D6)*((MONTH(Data)=4)+(MONTH(Data)=5)+(MONTH(Data)=6))*(Spese_Comunali)*(YEAR(Data)=$D$4))</f>
        <v>820</v>
      </c>
      <c r="H6" s="16">
        <f t="shared" ref="H6:H11" si="1">SUMPRODUCT((Regione=$D6)*((MONTH(Data)=7)+(MONTH(Data)=8)+(MONTH(Data)=9))*(Spese_Comunali)*(YEAR(Data)=$D$4))</f>
        <v>1058</v>
      </c>
      <c r="I6" s="17">
        <f t="shared" ref="I6:I11" si="2">SUMPRODUCT((Regione=$D6)*((MONTH(Data)=10)+(MONTH(Data)=11)+(MONTH(Data)=12))*(Spese_Comunali)*(YEAR(Data)=$D$4))</f>
        <v>710</v>
      </c>
    </row>
    <row r="7" spans="4:9" x14ac:dyDescent="0.15">
      <c r="D7" s="5" t="s">
        <v>0</v>
      </c>
      <c r="E7" s="6" t="str">
        <f>VLOOKUP(D7,Dati!$L$3:$M$19,2,0)</f>
        <v>Centro</v>
      </c>
      <c r="F7" s="18" cm="1">
        <f t="array" ref="F7">SUMPRODUCT((Regione=$D7)*((MONTH(Data)=1)+(MONTH(Data)=2)+(MONTH(Data)=3))*(Spese_Comunali)*(YEAR(Data)=$D$4))</f>
        <v>1024</v>
      </c>
      <c r="G7" s="18">
        <f t="shared" si="0"/>
        <v>758</v>
      </c>
      <c r="H7" s="18">
        <f t="shared" si="1"/>
        <v>2624</v>
      </c>
      <c r="I7" s="19">
        <f t="shared" si="2"/>
        <v>375</v>
      </c>
    </row>
    <row r="8" spans="4:9" x14ac:dyDescent="0.15">
      <c r="D8" s="5" t="s">
        <v>9</v>
      </c>
      <c r="E8" s="6" t="str">
        <f>VLOOKUP(D8,Dati!$L$3:$M$19,2,0)</f>
        <v>Centro</v>
      </c>
      <c r="F8" s="18">
        <f>SUMPRODUCT((Regione=$D8)*((MONTH(Data)=1)+(MONTH(Data)=2)+(MONTH(Data)=3))*(Spese_Comunali)*(YEAR(Data)=$D$4))</f>
        <v>1058</v>
      </c>
      <c r="G8" s="18">
        <f t="shared" si="0"/>
        <v>1816</v>
      </c>
      <c r="H8" s="18">
        <f t="shared" si="1"/>
        <v>1001</v>
      </c>
      <c r="I8" s="19">
        <f t="shared" si="2"/>
        <v>303</v>
      </c>
    </row>
    <row r="9" spans="4:9" x14ac:dyDescent="0.15">
      <c r="D9" s="5" t="s">
        <v>7</v>
      </c>
      <c r="E9" s="6" t="str">
        <f>VLOOKUP(D9,Dati!$L$3:$M$19,2,0)</f>
        <v>Centro</v>
      </c>
      <c r="F9" s="18">
        <f>SUMPRODUCT((Regione=$D9)*((MONTH(Data)=1)+(MONTH(Data)=2)+(MONTH(Data)=3))*(Spese_Comunali)*(YEAR(Data)=$D$4))</f>
        <v>661</v>
      </c>
      <c r="G9" s="18">
        <f t="shared" si="0"/>
        <v>271</v>
      </c>
      <c r="H9" s="18">
        <f t="shared" si="1"/>
        <v>977</v>
      </c>
      <c r="I9" s="19">
        <f t="shared" si="2"/>
        <v>939</v>
      </c>
    </row>
    <row r="10" spans="4:9" x14ac:dyDescent="0.15">
      <c r="D10" s="5" t="s">
        <v>12</v>
      </c>
      <c r="E10" s="6" t="str">
        <f>VLOOKUP(D10,Dati!$L$3:$M$19,2,0)</f>
        <v>Centro</v>
      </c>
      <c r="F10" s="18">
        <f>SUMPRODUCT((Regione=$D10)*((MONTH(Data)=1)+(MONTH(Data)=2)+(MONTH(Data)=3))*(Spese_Comunali)*(YEAR(Data)=$D$4))</f>
        <v>324</v>
      </c>
      <c r="G10" s="18">
        <f t="shared" si="0"/>
        <v>1001</v>
      </c>
      <c r="H10" s="18">
        <f t="shared" si="1"/>
        <v>1227</v>
      </c>
      <c r="I10" s="19">
        <f t="shared" si="2"/>
        <v>1223</v>
      </c>
    </row>
    <row r="11" spans="4:9" x14ac:dyDescent="0.15">
      <c r="D11" s="5" t="s">
        <v>4</v>
      </c>
      <c r="E11" s="6" t="str">
        <f>VLOOKUP(D11,Dati!$L$3:$M$19,2,0)</f>
        <v>Centro</v>
      </c>
      <c r="F11" s="18">
        <f>SUMPRODUCT((Regione=$D11)*((MONTH(Data)=1)+(MONTH(Data)=2)+(MONTH(Data)=3))*(Spese_Comunali)*(YEAR(Data)=$D$4))</f>
        <v>537</v>
      </c>
      <c r="G11" s="18">
        <f t="shared" si="0"/>
        <v>881</v>
      </c>
      <c r="H11" s="18">
        <f t="shared" si="1"/>
        <v>178</v>
      </c>
      <c r="I11" s="19">
        <f t="shared" si="2"/>
        <v>800</v>
      </c>
    </row>
    <row r="12" spans="4:9" x14ac:dyDescent="0.15">
      <c r="D12" s="20" t="s">
        <v>30</v>
      </c>
      <c r="E12" s="21"/>
      <c r="F12" s="22">
        <f>SUBTOTAL(9,F6:F11)</f>
        <v>3604</v>
      </c>
      <c r="G12" s="22">
        <f>SUBTOTAL(9,G6:G11)</f>
        <v>5547</v>
      </c>
      <c r="H12" s="22">
        <f>SUBTOTAL(9,H6:H11)</f>
        <v>7065</v>
      </c>
      <c r="I12" s="23">
        <f>SUBTOTAL(9,I6:I11)</f>
        <v>4350</v>
      </c>
    </row>
    <row r="13" spans="4:9" x14ac:dyDescent="0.15">
      <c r="D13" s="5" t="s">
        <v>8</v>
      </c>
      <c r="E13" s="6" t="str">
        <f>VLOOKUP(D13,Dati!$L$3:$M$19,2,0)</f>
        <v>Nord</v>
      </c>
      <c r="F13" s="18">
        <f>SUMPRODUCT((Regione=$D13)*((MONTH(Data)=1)+(MONTH(Data)=2)+(MONTH(Data)=3))*(Spese_Comunali)*(YEAR(Data)=$D$4))</f>
        <v>1229</v>
      </c>
      <c r="G13" s="18">
        <f>SUMPRODUCT((Regione=$D13)*((MONTH(Data)=4)+(MONTH(Data)=5)+(MONTH(Data)=6))*(Spese_Comunali)*(YEAR(Data)=$D$4))</f>
        <v>1612</v>
      </c>
      <c r="H13" s="18">
        <f>SUMPRODUCT((Regione=$D13)*((MONTH(Data)=7)+(MONTH(Data)=8)+(MONTH(Data)=9))*(Spese_Comunali)*(YEAR(Data)=$D$4))</f>
        <v>0</v>
      </c>
      <c r="I13" s="19">
        <f>SUMPRODUCT((Regione=$D13)*((MONTH(Data)=10)+(MONTH(Data)=11)+(MONTH(Data)=12))*(Spese_Comunali)*(YEAR(Data)=$D$4))</f>
        <v>1826</v>
      </c>
    </row>
    <row r="14" spans="4:9" x14ac:dyDescent="0.15">
      <c r="D14" s="5" t="s">
        <v>2</v>
      </c>
      <c r="E14" s="6" t="str">
        <f>VLOOKUP(D14,Dati!$L$3:$M$19,2,0)</f>
        <v>Nord</v>
      </c>
      <c r="F14" s="18">
        <f>SUMPRODUCT((Regione=$D14)*((MONTH(Data)=1)+(MONTH(Data)=2)+(MONTH(Data)=3))*(Spese_Comunali)*(YEAR(Data)=$D$4))</f>
        <v>343</v>
      </c>
      <c r="G14" s="18">
        <f>SUMPRODUCT((Regione=$D14)*((MONTH(Data)=4)+(MONTH(Data)=5)+(MONTH(Data)=6))*(Spese_Comunali)*(YEAR(Data)=$D$4))</f>
        <v>1666</v>
      </c>
      <c r="H14" s="18">
        <f>SUMPRODUCT((Regione=$D14)*((MONTH(Data)=7)+(MONTH(Data)=8)+(MONTH(Data)=9))*(Spese_Comunali)*(YEAR(Data)=$D$4))</f>
        <v>0</v>
      </c>
      <c r="I14" s="19">
        <f>SUMPRODUCT((Regione=$D14)*((MONTH(Data)=10)+(MONTH(Data)=11)+(MONTH(Data)=12))*(Spese_Comunali)*(YEAR(Data)=$D$4))</f>
        <v>1353</v>
      </c>
    </row>
    <row r="15" spans="4:9" x14ac:dyDescent="0.15">
      <c r="D15" s="5" t="s">
        <v>5</v>
      </c>
      <c r="E15" s="6" t="str">
        <f>VLOOKUP(D15,Dati!$L$3:$M$19,2,0)</f>
        <v>Nord</v>
      </c>
      <c r="F15" s="18">
        <f>SUMPRODUCT((Regione=$D15)*((MONTH(Data)=1)+(MONTH(Data)=2)+(MONTH(Data)=3))*(Spese_Comunali)*(YEAR(Data)=$D$4))</f>
        <v>468</v>
      </c>
      <c r="G15" s="18">
        <f>SUMPRODUCT((Regione=$D15)*((MONTH(Data)=4)+(MONTH(Data)=5)+(MONTH(Data)=6))*(Spese_Comunali)*(YEAR(Data)=$D$4))</f>
        <v>260</v>
      </c>
      <c r="H15" s="18">
        <f>SUMPRODUCT((Regione=$D15)*((MONTH(Data)=7)+(MONTH(Data)=8)+(MONTH(Data)=9))*(Spese_Comunali)*(YEAR(Data)=$D$4))</f>
        <v>897</v>
      </c>
      <c r="I15" s="19">
        <f>SUMPRODUCT((Regione=$D15)*((MONTH(Data)=10)+(MONTH(Data)=11)+(MONTH(Data)=12))*(Spese_Comunali)*(YEAR(Data)=$D$4))</f>
        <v>0</v>
      </c>
    </row>
    <row r="16" spans="4:9" x14ac:dyDescent="0.15">
      <c r="D16" s="5" t="s">
        <v>1</v>
      </c>
      <c r="E16" s="6" t="str">
        <f>VLOOKUP(D16,Dati!$L$3:$M$19,2,0)</f>
        <v>Nord</v>
      </c>
      <c r="F16" s="18">
        <f>SUMPRODUCT((Regione=$D16)*((MONTH(Data)=1)+(MONTH(Data)=2)+(MONTH(Data)=3))*(Spese_Comunali)*(YEAR(Data)=$D$4))</f>
        <v>0</v>
      </c>
      <c r="G16" s="18">
        <f>SUMPRODUCT((Regione=$D16)*((MONTH(Data)=4)+(MONTH(Data)=5)+(MONTH(Data)=6))*(Spese_Comunali)*(YEAR(Data)=$D$4))</f>
        <v>1482</v>
      </c>
      <c r="H16" s="18">
        <f>SUMPRODUCT((Regione=$D16)*((MONTH(Data)=7)+(MONTH(Data)=8)+(MONTH(Data)=9))*(Spese_Comunali)*(YEAR(Data)=$D$4))</f>
        <v>403</v>
      </c>
      <c r="I16" s="19">
        <f>SUMPRODUCT((Regione=$D16)*((MONTH(Data)=10)+(MONTH(Data)=11)+(MONTH(Data)=12))*(Spese_Comunali)*(YEAR(Data)=$D$4))</f>
        <v>1038</v>
      </c>
    </row>
    <row r="17" spans="4:9" x14ac:dyDescent="0.15">
      <c r="D17" s="5" t="s">
        <v>3</v>
      </c>
      <c r="E17" s="6" t="str">
        <f>VLOOKUP(D17,Dati!$L$3:$M$19,2,0)</f>
        <v>Nord</v>
      </c>
      <c r="F17" s="18">
        <f>SUMPRODUCT((Regione=$D17)*((MONTH(Data)=1)+(MONTH(Data)=2)+(MONTH(Data)=3))*(Spese_Comunali)*(YEAR(Data)=$D$4))</f>
        <v>1136</v>
      </c>
      <c r="G17" s="18">
        <f>SUMPRODUCT((Regione=$D17)*((MONTH(Data)=4)+(MONTH(Data)=5)+(MONTH(Data)=6))*(Spese_Comunali)*(YEAR(Data)=$D$4))</f>
        <v>677</v>
      </c>
      <c r="H17" s="18">
        <f>SUMPRODUCT((Regione=$D17)*((MONTH(Data)=7)+(MONTH(Data)=8)+(MONTH(Data)=9))*(Spese_Comunali)*(YEAR(Data)=$D$4))</f>
        <v>1475</v>
      </c>
      <c r="I17" s="19">
        <f>SUMPRODUCT((Regione=$D17)*((MONTH(Data)=10)+(MONTH(Data)=11)+(MONTH(Data)=12))*(Spese_Comunali)*(YEAR(Data)=$D$4))</f>
        <v>611</v>
      </c>
    </row>
    <row r="18" spans="4:9" x14ac:dyDescent="0.15">
      <c r="D18" s="20" t="s">
        <v>31</v>
      </c>
      <c r="E18" s="21"/>
      <c r="F18" s="22">
        <f>SUBTOTAL(9,F13:F17)</f>
        <v>3176</v>
      </c>
      <c r="G18" s="22">
        <f>SUBTOTAL(9,G13:G17)</f>
        <v>5697</v>
      </c>
      <c r="H18" s="22">
        <f>SUBTOTAL(9,H13:H17)</f>
        <v>2775</v>
      </c>
      <c r="I18" s="23">
        <f>SUBTOTAL(9,I13:I17)</f>
        <v>4828</v>
      </c>
    </row>
    <row r="19" spans="4:9" x14ac:dyDescent="0.15">
      <c r="D19" s="5" t="s">
        <v>11</v>
      </c>
      <c r="E19" s="6" t="str">
        <f>VLOOKUP(D19,Dati!$L$3:$M$19,2,0)</f>
        <v>Sud</v>
      </c>
      <c r="F19" s="18">
        <f>SUMPRODUCT((Regione=$D19)*((MONTH(Data)=1)+(MONTH(Data)=2)+(MONTH(Data)=3))*(Spese_Comunali)*(YEAR(Data)=$D$4))</f>
        <v>432</v>
      </c>
      <c r="G19" s="18">
        <f>SUMPRODUCT((Regione=$D19)*((MONTH(Data)=4)+(MONTH(Data)=5)+(MONTH(Data)=6))*(Spese_Comunali)*(YEAR(Data)=$D$4))</f>
        <v>338</v>
      </c>
      <c r="H19" s="18">
        <f>SUMPRODUCT((Regione=$D19)*((MONTH(Data)=7)+(MONTH(Data)=8)+(MONTH(Data)=9))*(Spese_Comunali)*(YEAR(Data)=$D$4))</f>
        <v>1649</v>
      </c>
      <c r="I19" s="19">
        <f>SUMPRODUCT((Regione=$D19)*((MONTH(Data)=10)+(MONTH(Data)=11)+(MONTH(Data)=12))*(Spese_Comunali)*(YEAR(Data)=$D$4))</f>
        <v>2590</v>
      </c>
    </row>
    <row r="20" spans="4:9" x14ac:dyDescent="0.15">
      <c r="D20" s="5" t="s">
        <v>10</v>
      </c>
      <c r="E20" s="6" t="str">
        <f>VLOOKUP(D20,Dati!$L$3:$M$19,2,0)</f>
        <v>Sud</v>
      </c>
      <c r="F20" s="18">
        <f>SUMPRODUCT((Regione=$D20)*((MONTH(Data)=1)+(MONTH(Data)=2)+(MONTH(Data)=3))*(Spese_Comunali)*(YEAR(Data)=$D$4))</f>
        <v>1404</v>
      </c>
      <c r="G20" s="18">
        <f>SUMPRODUCT((Regione=$D20)*((MONTH(Data)=4)+(MONTH(Data)=5)+(MONTH(Data)=6))*(Spese_Comunali)*(YEAR(Data)=$D$4))</f>
        <v>742</v>
      </c>
      <c r="H20" s="18">
        <f>SUMPRODUCT((Regione=$D20)*((MONTH(Data)=7)+(MONTH(Data)=8)+(MONTH(Data)=9))*(Spese_Comunali)*(YEAR(Data)=$D$4))</f>
        <v>1330</v>
      </c>
      <c r="I20" s="19">
        <f>SUMPRODUCT((Regione=$D20)*((MONTH(Data)=10)+(MONTH(Data)=11)+(MONTH(Data)=12))*(Spese_Comunali)*(YEAR(Data)=$D$4))</f>
        <v>1680</v>
      </c>
    </row>
    <row r="21" spans="4:9" x14ac:dyDescent="0.15">
      <c r="D21" s="5" t="s">
        <v>6</v>
      </c>
      <c r="E21" s="6" t="str">
        <f>VLOOKUP(D21,Dati!$L$3:$M$19,2,0)</f>
        <v>Sud</v>
      </c>
      <c r="F21" s="18">
        <f>SUMPRODUCT((Regione=$D21)*((MONTH(Data)=1)+(MONTH(Data)=2)+(MONTH(Data)=3))*(Spese_Comunali)*(YEAR(Data)=$D$4))</f>
        <v>3074</v>
      </c>
      <c r="G21" s="18">
        <f>SUMPRODUCT((Regione=$D21)*((MONTH(Data)=4)+(MONTH(Data)=5)+(MONTH(Data)=6))*(Spese_Comunali)*(YEAR(Data)=$D$4))</f>
        <v>1140</v>
      </c>
      <c r="H21" s="18">
        <f>SUMPRODUCT((Regione=$D21)*((MONTH(Data)=7)+(MONTH(Data)=8)+(MONTH(Data)=9))*(Spese_Comunali)*(YEAR(Data)=$D$4))</f>
        <v>758</v>
      </c>
      <c r="I21" s="19">
        <f>SUMPRODUCT((Regione=$D21)*((MONTH(Data)=10)+(MONTH(Data)=11)+(MONTH(Data)=12))*(Spese_Comunali)*(YEAR(Data)=$D$4))</f>
        <v>0</v>
      </c>
    </row>
    <row r="22" spans="4:9" x14ac:dyDescent="0.15">
      <c r="D22" s="5" t="s">
        <v>15</v>
      </c>
      <c r="E22" s="6" t="str">
        <f>VLOOKUP(D22,Dati!$L$3:$M$19,2,0)</f>
        <v>Sud</v>
      </c>
      <c r="F22" s="18">
        <f>SUMPRODUCT((Regione=$D22)*((MONTH(Data)=1)+(MONTH(Data)=2)+(MONTH(Data)=3))*(Spese_Comunali)*(YEAR(Data)=$D$4))</f>
        <v>1123</v>
      </c>
      <c r="G22" s="18">
        <f>SUMPRODUCT((Regione=$D22)*((MONTH(Data)=4)+(MONTH(Data)=5)+(MONTH(Data)=6))*(Spese_Comunali)*(YEAR(Data)=$D$4))</f>
        <v>0</v>
      </c>
      <c r="H22" s="18">
        <f>SUMPRODUCT((Regione=$D22)*((MONTH(Data)=7)+(MONTH(Data)=8)+(MONTH(Data)=9))*(Spese_Comunali)*(YEAR(Data)=$D$4))</f>
        <v>685</v>
      </c>
      <c r="I22" s="19">
        <f>SUMPRODUCT((Regione=$D22)*((MONTH(Data)=10)+(MONTH(Data)=11)+(MONTH(Data)=12))*(Spese_Comunali)*(YEAR(Data)=$D$4))</f>
        <v>0</v>
      </c>
    </row>
    <row r="23" spans="4:9" x14ac:dyDescent="0.15">
      <c r="D23" s="5" t="s">
        <v>13</v>
      </c>
      <c r="E23" s="6" t="str">
        <f>VLOOKUP(D23,Dati!$L$3:$M$19,2,0)</f>
        <v>Sud</v>
      </c>
      <c r="F23" s="18">
        <f>SUMPRODUCT((Regione=$D23)*((MONTH(Data)=1)+(MONTH(Data)=2)+(MONTH(Data)=3))*(Spese_Comunali)*(YEAR(Data)=$D$4))</f>
        <v>1073</v>
      </c>
      <c r="G23" s="18">
        <f>SUMPRODUCT((Regione=$D23)*((MONTH(Data)=4)+(MONTH(Data)=5)+(MONTH(Data)=6))*(Spese_Comunali)*(YEAR(Data)=$D$4))</f>
        <v>1290</v>
      </c>
      <c r="H23" s="18">
        <f>SUMPRODUCT((Regione=$D23)*((MONTH(Data)=7)+(MONTH(Data)=8)+(MONTH(Data)=9))*(Spese_Comunali)*(YEAR(Data)=$D$4))</f>
        <v>1237</v>
      </c>
      <c r="I23" s="19">
        <f>SUMPRODUCT((Regione=$D23)*((MONTH(Data)=10)+(MONTH(Data)=11)+(MONTH(Data)=12))*(Spese_Comunali)*(YEAR(Data)=$D$4))</f>
        <v>1072</v>
      </c>
    </row>
    <row r="24" spans="4:9" x14ac:dyDescent="0.15">
      <c r="D24" s="20" t="s">
        <v>32</v>
      </c>
      <c r="E24" s="21"/>
      <c r="F24" s="22">
        <f>SUBTOTAL(9,F19:F23)</f>
        <v>7106</v>
      </c>
      <c r="G24" s="22">
        <f>SUBTOTAL(9,G19:G23)</f>
        <v>3510</v>
      </c>
      <c r="H24" s="22">
        <f>SUBTOTAL(9,H19:H23)</f>
        <v>5659</v>
      </c>
      <c r="I24" s="23">
        <f>SUBTOTAL(9,I19:I23)</f>
        <v>5342</v>
      </c>
    </row>
    <row r="25" spans="4:9" x14ac:dyDescent="0.15">
      <c r="D25" s="10" t="s">
        <v>27</v>
      </c>
      <c r="E25" s="11"/>
      <c r="F25" s="12">
        <f>SUBTOTAL(9,F6:F23)</f>
        <v>13886</v>
      </c>
      <c r="G25" s="12">
        <f>SUBTOTAL(9,G6:G23)</f>
        <v>14754</v>
      </c>
      <c r="H25" s="12">
        <f>SUBTOTAL(9,H6:H23)</f>
        <v>15499</v>
      </c>
      <c r="I25" s="13">
        <f>SUBTOTAL(9,I6:I23)</f>
        <v>14520</v>
      </c>
    </row>
  </sheetData>
  <dataValidations count="1">
    <dataValidation type="list" allowBlank="1" showInputMessage="1" showErrorMessage="1" sqref="D4" xr:uid="{00000000-0002-0000-0200-000000000000}">
      <formula1>"2015,2016,2017"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</vt:i4>
      </vt:variant>
    </vt:vector>
  </HeadingPairs>
  <TitlesOfParts>
    <vt:vector size="6" baseType="lpstr">
      <vt:lpstr>Dati</vt:lpstr>
      <vt:lpstr>Report Template</vt:lpstr>
      <vt:lpstr>Analisi liv. avanzato</vt:lpstr>
      <vt:lpstr>Data</vt:lpstr>
      <vt:lpstr>Regione</vt:lpstr>
      <vt:lpstr>Spese_Comunali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</dc:creator>
  <cp:lastModifiedBy>Gianni Lo Presti</cp:lastModifiedBy>
  <dcterms:created xsi:type="dcterms:W3CDTF">2017-10-24T15:51:37Z</dcterms:created>
  <dcterms:modified xsi:type="dcterms:W3CDTF">2024-01-03T16:10:21Z</dcterms:modified>
</cp:coreProperties>
</file>