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giaco\Desktop\Epicode\Materiale\"/>
    </mc:Choice>
  </mc:AlternateContent>
  <xr:revisionPtr revIDLastSave="0" documentId="13_ncr:1_{BB8A52B8-F310-4AE1-90E1-9C14E5AAE623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6" i="6" l="1"/>
  <c r="H7" i="6"/>
  <c r="H8" i="6"/>
  <c r="H9" i="6"/>
  <c r="H10" i="6"/>
  <c r="H5" i="6"/>
  <c r="F4" i="7"/>
  <c r="I7" i="7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I9" i="5"/>
  <c r="I10" i="5"/>
  <c r="I11" i="5"/>
  <c r="I12" i="5"/>
  <c r="I13" i="5"/>
  <c r="I14" i="5"/>
  <c r="I8" i="5"/>
  <c r="I4" i="5"/>
  <c r="I5" i="5"/>
  <c r="I6" i="5"/>
  <c r="I3" i="5"/>
  <c r="H4" i="4"/>
  <c r="D5" i="3"/>
  <c r="D6" i="3"/>
  <c r="D7" i="3"/>
  <c r="D8" i="3"/>
  <c r="D9" i="3"/>
  <c r="D10" i="3"/>
  <c r="D4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16" i="4"/>
  <c r="H13" i="7" l="1"/>
  <c r="H19" i="7"/>
  <c r="H18" i="7"/>
  <c r="H17" i="7"/>
  <c r="H16" i="7"/>
  <c r="H15" i="7"/>
  <c r="H14" i="7"/>
  <c r="H24" i="7"/>
  <c r="H12" i="7"/>
  <c r="H11" i="7"/>
  <c r="H23" i="7"/>
  <c r="H22" i="7"/>
  <c r="H10" i="7"/>
  <c r="H28" i="7"/>
  <c r="H26" i="7"/>
  <c r="H21" i="7"/>
  <c r="H9" i="7"/>
  <c r="H29" i="7"/>
  <c r="H27" i="7"/>
  <c r="H25" i="7"/>
  <c r="H20" i="7"/>
  <c r="H8" i="7"/>
  <c r="H7" i="7"/>
  <c r="I19" i="7"/>
  <c r="I29" i="7"/>
  <c r="I28" i="7"/>
  <c r="I27" i="7"/>
  <c r="I26" i="7"/>
  <c r="I25" i="7"/>
  <c r="I12" i="7"/>
  <c r="I23" i="7"/>
  <c r="I11" i="7"/>
  <c r="I22" i="7"/>
  <c r="I10" i="7"/>
  <c r="I21" i="7"/>
  <c r="I9" i="7"/>
  <c r="I18" i="7"/>
  <c r="I17" i="7"/>
  <c r="I16" i="7"/>
  <c r="I15" i="7"/>
  <c r="I14" i="7"/>
  <c r="I13" i="7"/>
  <c r="I24" i="7"/>
  <c r="I20" i="7"/>
  <c r="I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<sst xmlns="http://schemas.openxmlformats.org/spreadsheetml/2006/main" count="1004" uniqueCount="656">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</sst>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4" fontId="3" fillId="2" borderId="6" xfId="0" applyNumberFormat="1" applyFont="1" applyFill="1" applyBorder="1"/>
  </cellXfs>
  <cellStyles count="1">
    <cellStyle name="Normale" xfId="0" builtinId="0"/>
  </cellStyles>
  <dxfs count="20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theme="8"/>
      </font>
      <fill>
        <patternFill patternType="solid">
          <fgColor theme="4"/>
          <bgColor theme="4"/>
        </patternFill>
      </fill>
    </dxf>
    <dxf>
      <font>
        <color theme="6" tint="-0.24994659260841701"/>
      </font>
      <fill>
        <patternFill patternType="solid">
          <fgColor rgb="FF92D050"/>
          <bgColor theme="6" tint="0.39994506668294322"/>
        </patternFill>
      </fill>
    </dxf>
    <dxf>
      <font>
        <color theme="4" tint="-0.24994659260841701"/>
      </font>
      <fill>
        <patternFill patternType="solid">
          <fgColor theme="4" tint="0.59996337778862885"/>
          <bgColor theme="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theme="6" tint="-0.24994659260841701"/>
      </font>
      <fill>
        <patternFill patternType="solid">
          <fgColor rgb="FF92D050"/>
          <bgColor theme="6" tint="0.399945066682943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9"/>
      <tableStyleElement type="firstRowStripe" dxfId="18"/>
      <tableStyleElement type="secondRowStripe" dxfId="17"/>
    </tableStyle>
    <tableStyle name="Cerca_Vert_Spese-style" pivot="0" count="4" xr9:uid="{00000000-0011-0000-FFFF-FFFF01000000}">
      <tableStyleElement type="headerRow" dxfId="16"/>
      <tableStyleElement type="total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Row],[Punteggio]],$F$3:$H$6,2,FALSE)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157" activePane="bottomLeft" state="frozen"/>
      <selection pane="bottomLeft" activeCell="D4" sqref="D4:D339"/>
    </sheetView>
  </sheetViews>
  <sheetFormatPr defaultColWidth="14.3984375" defaultRowHeight="15" customHeight="1" x14ac:dyDescent="0.3"/>
  <cols>
    <col min="1" max="1" width="41.296875" customWidth="1"/>
    <col min="2" max="2" width="54.3984375" customWidth="1"/>
    <col min="3" max="4" width="16.8984375" bestFit="1" customWidth="1"/>
    <col min="5" max="5" width="47.69921875" customWidth="1"/>
    <col min="6" max="6" width="15.796875" bestFit="1" customWidth="1"/>
    <col min="7" max="7" width="7.09765625" customWidth="1"/>
    <col min="8" max="26" width="8.69921875" customWidth="1"/>
  </cols>
  <sheetData>
    <row r="1" spans="1:26" ht="39" customHeight="1" x14ac:dyDescent="0.3">
      <c r="A1" s="54" t="s">
        <v>0</v>
      </c>
      <c r="B1" s="55"/>
      <c r="C1" s="55"/>
      <c r="D1" s="55"/>
      <c r="E1" s="55"/>
      <c r="F1" s="55"/>
      <c r="G1" s="5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7" t="s">
        <v>1</v>
      </c>
      <c r="B2" s="55"/>
      <c r="C2" s="55"/>
      <c r="D2" s="55"/>
      <c r="E2" s="5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C4+F4</f>
        <v>337200</v>
      </c>
      <c r="E4" s="1" t="str">
        <f>_xlfn.CONCAT(A4," ",B4)</f>
        <v>MON.SVGA 0,28 14" AOC 4VLR 1024 x 768, MPR II, N.I.,  Energy Star Digital</v>
      </c>
      <c r="F4" s="6">
        <f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ref="D5:D68" si="0">C5+F5</f>
        <v>387600</v>
      </c>
      <c r="E5" s="1" t="str">
        <f t="shared" ref="E5:E68" si="1">_xlfn.CONCAT(A5," ",B5)</f>
        <v>MON.SVGA 0,28 15" AOC 5VLR 1280 x 1024, MPR II, N.I., Energy Star Digital</v>
      </c>
      <c r="F5" s="6">
        <f>C5*IVATOT</f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6">
        <f>C6*IVATOT</f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6">
        <f>C7*IVATOT</f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6">
        <f>C8*IVATOT</f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6">
        <f>C9*IVATOT</f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6">
        <f>C10*IVATOT</f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6">
        <f>C11*IVATOT</f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6">
        <f>C12*IVATOT</f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6">
        <f>C13*IVATOT</f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6">
        <f>C14*IVATOT</f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6">
        <f>C15*IVATOT</f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6">
        <f>C16*IVATOT</f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6">
        <f>C17*IVATOT</f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6">
        <f>C18*IVATOT</f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6">
        <f>C19*IVATOT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6">
        <f>C20*IVATOT</f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6">
        <f>C21*IVATOT</f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6">
        <f>C22*IVATOT</f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6">
        <f>C23*IVATOT</f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6">
        <f>C24*IVATOT</f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6">
        <f>C25*IVATOT</f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6">
        <f>C26*IVATOT</f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6">
        <f>C27*IVATOT</f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6">
        <f>C28*IVATOT</f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6">
        <f>C29*IVATOT</f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6">
        <f>C30*IVATOT</f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6">
        <f>C31*IVATOT</f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6">
        <f>C32*IVATOT</f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6">
        <f>C33*IVATOT</f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6">
        <f>C34*IVATOT</f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6">
        <f>C35*IVATOT</f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6">
        <f>C36*IVATOT</f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6">
        <f>C37*IVATOT</f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6">
        <f>C38*IVATOT</f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6">
        <f>C39*IVATOT</f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6">
        <f>C40*IVATOT</f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6">
        <f>C41*IVATOT</f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6">
        <f>C42*IVATOT</f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6">
        <f>C43*IVATOT</f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6">
        <f>C44*IVATOT</f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6">
        <f>C45*IVATOT</f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6">
        <f>C46*IVATOT</f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6">
        <f>C47*IVATOT</f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6">
        <f>C48*IVATOT</f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6">
        <f>C49*IVATOT</f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6">
        <f>C50*IVATOT</f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6">
        <f>C51*IVATOT</f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6">
        <f>C52*IVATOT</f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6">
        <f>C53*IVATOT</f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6">
        <f>C54*IVATOT</f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6">
        <f>C55*IVATOT</f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6">
        <f>C56*IVATOT</f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6">
        <f>C57*IVATOT</f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6">
        <f>C58*IVATOT</f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6">
        <f>C59*IVATOT</f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6">
        <f>C60*IVATOT</f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6">
        <f>C61*IVATOT</f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6">
        <f>C62*IVATOT</f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6">
        <f>C63*IVATOT</f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6">
        <f>C64*IVATOT</f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6">
        <f>C65*IVATOT</f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6">
        <f>C66*IVATOT</f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6">
        <f>C67*IVATOT</f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 ASUS NCR-53C875 Ultra Fast, Wide SCSI e SCSI-2</v>
      </c>
      <c r="F68" s="6">
        <f>C68*IVATOT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ref="D69:D132" si="2">C69+F69</f>
        <v>601200</v>
      </c>
      <c r="E69" s="1" t="str">
        <f t="shared" ref="E69:E132" si="3">_xlfn.CONCAT(A69," ",B69)</f>
        <v>Contr. PCI AHA 2940AU SCSI-2 Adaptec 2940 Ultra Fast, SCSI-2, sw EZ SCSI 4.0</v>
      </c>
      <c r="F69" s="6">
        <f>C69*IVATOT</f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6">
        <f>C70*IVATOT</f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6">
        <f>C71*IVATOT</f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6">
        <f>C72*IVATOT</f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6">
        <f>C73*IVATOT</f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6">
        <f>C74*IVATOT</f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6">
        <f>C75*IVATOT</f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6">
        <f>C76*IVATOT</f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6">
        <f>C77*IVATOT</f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6">
        <f>C78*IVATOT</f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6">
        <f>C79*IVATOT</f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6">
        <f>C80*IVATOT</f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6">
        <f>C81*IVATOT</f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6">
        <f>C82*IVATOT</f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6">
        <f>C83*IVATOT</f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6">
        <f>C84*IVATOT</f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6">
        <f>C85*IVATOT</f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6">
        <f>C86*IVATOT</f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6">
        <f>C87*IVATOT</f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6">
        <f>C88*IVATOT</f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6">
        <f>C89*IVATOT</f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6">
        <f>C90*IVATOT</f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6">
        <f>C91*IVATOT</f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6">
        <f>C92*IVATOT</f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6">
        <f>C93*IVATOT</f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6">
        <f>C94*IVATOT</f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6">
        <f>C95*IVATOT</f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6">
        <f>C96*IVATOT</f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6">
        <f>C97*IVATOT</f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6">
        <f>C98*IVATOT</f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6">
        <f>C99*IVATOT</f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6">
        <f>C100*IVATOT</f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6">
        <f>C101*IVATOT</f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6">
        <f>C102*IVATOT</f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6">
        <f>C103*IVATOT</f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6">
        <f>C104*IVATOT</f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6">
        <f>C105*IVATOT</f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6">
        <f>C106*IVATOT</f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6">
        <f>C107*IVATOT</f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6">
        <f>C108*IVATOT</f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6">
        <f>C109*IVATOT</f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6">
        <f>C110*IVATOT</f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6">
        <f>C111*IVATOT</f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6">
        <f>C112*IVATOT</f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6">
        <f>C113*IVATOT</f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6">
        <f>C114*IVATOT</f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6">
        <f>C115*IVATOT</f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6">
        <f>C116*IVATOT</f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6">
        <f>C117*IVATOT</f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6">
        <f>C118*IVATOT</f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6">
        <f>C119*IVATOT</f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6">
        <f>C120*IVATOT</f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6">
        <f>C121*IVATOT</f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6">
        <f>C122*IVATOT</f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6">
        <f>C123*IVATOT</f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6">
        <f>C124*IVATOT</f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6">
        <f>C125*IVATOT</f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6">
        <f>C126*IVATOT</f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6">
        <f>C127*IVATOT</f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6">
        <f>C128*IVATOT</f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6">
        <f>C129*IVATOT</f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6">
        <f>C130*IVATOT</f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6">
        <f>C131*IVATOT</f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si="2"/>
        <v>62400</v>
      </c>
      <c r="E132" s="1" t="str">
        <f t="shared" si="3"/>
        <v xml:space="preserve">SIMM 16MB 72 PIN (EDO) </v>
      </c>
      <c r="F132" s="6">
        <f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ref="D133:D196" si="4">C133+F133</f>
        <v>116400</v>
      </c>
      <c r="E133" s="1" t="str">
        <f t="shared" ref="E133:E196" si="5">_xlfn.CONCAT(A133," ",B133)</f>
        <v xml:space="preserve">SIMM 32MB 72 PIN (EDO) </v>
      </c>
      <c r="F133" s="6">
        <f>C133*IVATOT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6">
        <f>C134*IVATOT</f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6">
        <f>C135*IVATOT</f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6">
        <f>C136*IVATOT</f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6">
        <f>C137*IVATOT</f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6">
        <f>C138*IVATOT</f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6">
        <f>C139*IVATOT</f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6">
        <f>C140*IVATOT</f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6">
        <f>C141*IVATOT</f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6">
        <f>C142*IVATOT</f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6">
        <f>C143*IVATOT</f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6">
        <f>C144*IVATOT</f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6">
        <f>C145*IVATOT</f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6">
        <f>C146*IVATOT</f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6">
        <f>C147*IVATOT</f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6">
        <f>C148*IVATOT</f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6">
        <f>C149*IVATOT</f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6">
        <f>C150*IVATOT</f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6">
        <f>C151*IVATOT</f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6">
        <f>C152*IVATOT</f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6">
        <f>C153*IVATOT</f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6">
        <f>C154*IVATOT</f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6">
        <f>C155*IVATOT</f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6">
        <f>C156*IVATOT</f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6">
        <f>C157*IVATOT</f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6">
        <f>C158*IVATOT</f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6">
        <f>C159*IVATOT</f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6">
        <f>C160*IVATOT</f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6">
        <f>C161*IVATOT</f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6">
        <f>C162*IVATOT</f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6">
        <f>C163*IVATOT</f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6">
        <f>C164*IVATOT</f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6">
        <f>C165*IVATOT</f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6">
        <f>C166*IVATOT</f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6">
        <f>C167*IVATOT</f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6">
        <f>C168*IVATOT</f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6">
        <f>C169*IVATOT</f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6">
        <f>C170*IVATOT</f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6">
        <f>C171*IVATOT</f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6">
        <f>C172*IVATOT</f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6">
        <f>C173*IVATOT</f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6">
        <f>C174*IVATOT</f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6">
        <f>C175*IVATOT</f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6">
        <f>C176*IVATOT</f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6">
        <f>C177*IVATOT</f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6">
        <f>C178*IVATOT</f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6">
        <f>C179*IVATOT</f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6">
        <f>C180*IVATOT</f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6">
        <f>C181*IVATOT</f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6">
        <f>C182*IVATOT</f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6">
        <f>C183*IVATOT</f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6">
        <f>C184*IVATOT</f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6">
        <f>C185*IVATOT</f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6">
        <f>C186*IVATOT</f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6">
        <f>C187*IVATOT</f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6">
        <f>C188*IVATOT</f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6">
        <f>C189*IVATOT</f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6">
        <f>C190*IVATOT</f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6">
        <f>C191*IVATOT</f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6">
        <f>C192*IVATOT</f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6">
        <f>C193*IVATOT</f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6">
        <f>C194*IVATOT</f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6">
        <f>C195*IVATOT</f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4"/>
        <v>44400</v>
      </c>
      <c r="E196" s="1" t="str">
        <f t="shared" si="5"/>
        <v>MOUSE  PILOT P/S2 LOGITECH</v>
      </c>
      <c r="F196" s="6">
        <f>C196*IVATOT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ref="D197:D260" si="6">C197+F197</f>
        <v>13200</v>
      </c>
      <c r="E197" s="1" t="str">
        <f t="shared" ref="E197:E260" si="7">_xlfn.CONCAT(A197," ",B197)</f>
        <v>MOUSE SERIALE 3 TASTI PRIMAX</v>
      </c>
      <c r="F197" s="6">
        <f>C197*IVATOT</f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6">
        <f>C198*IVATOT</f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6">
        <f>C199*IVATOT</f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6">
        <f>C200*IVATOT</f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6">
        <f>C201*IVATOT</f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6">
        <f>C202*IVATOT</f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6">
        <f>C203*IVATOT</f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6">
        <f>C204*IVATOT</f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6">
        <f>C205*IVATOT</f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6">
        <f>C206*IVATOT</f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6">
        <f>C207*IVATOT</f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6">
        <f>C208*IVATOT</f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6">
        <f>C209*IVATOT</f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6">
        <f>C210*IVATOT</f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6">
        <f>C211*IVATOT</f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6">
        <f>C212*IVATOT</f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6">
        <f>C213*IVATOT</f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6">
        <f>C214*IVATOT</f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6">
        <f>C215*IVATOT</f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6">
        <f>C216*IVATOT</f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6">
        <f>C217*IVATOT</f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6">
        <f>C218*IVATOT</f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6">
        <f>C219*IVATOT</f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6">
        <f>C220*IVATOT</f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6">
        <f>C221*IVATOT</f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6">
        <f>C222*IVATOT</f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6">
        <f>C223*IVATOT</f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6">
        <f>C224*IVATOT</f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6">
        <f>C225*IVATOT</f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6">
        <f>C226*IVATOT</f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6">
        <f>C227*IVATOT</f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6">
        <f>C228*IVATOT</f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6">
        <f>C229*IVATOT</f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6">
        <f>C230*IVATOT</f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6">
        <f>C231*IVATOT</f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6">
        <f>C232*IVATOT</f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6">
        <f>C233*IVATOT</f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6">
        <f>C234*IVATOT</f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6">
        <f>C235*IVATOT</f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6">
        <f>C236*IVATOT</f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6">
        <f>C237*IVATOT</f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6">
        <f>C238*IVATOT</f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6">
        <f>C239*IVATOT</f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6">
        <f>C240*IVATOT</f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6">
        <f>C241*IVATOT</f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6">
        <f>C242*IVATOT</f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6">
        <f>C243*IVATOT</f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6">
        <f>C244*IVATOT</f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6">
        <f>C245*IVATOT</f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6">
        <f>C246*IVATOT</f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6">
        <f>C247*IVATOT</f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6">
        <f>C248*IVATOT</f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6">
        <f>C249*IVATOT</f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6">
        <f>C250*IVATOT</f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6">
        <f>C251*IVATOT</f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6">
        <f>C252*IVATOT</f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6">
        <f>C253*IVATOT</f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6">
        <f>C254*IVATOT</f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6">
        <f>C255*IVATOT</f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6">
        <f>C256*IVATOT</f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6">
        <f>C257*IVATOT</f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6">
        <f>C258*IVATOT</f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6">
        <f>C259*IVATOT</f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si="6"/>
        <v>998400</v>
      </c>
      <c r="E260" s="1" t="str">
        <f t="shared" si="7"/>
        <v>OFFICE '97 Professional Agg. MICROSOFT</v>
      </c>
      <c r="F260" s="6">
        <f>C260*IVATOT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ref="D261:D324" si="8">C261+F261</f>
        <v>272400</v>
      </c>
      <c r="E261" s="1" t="str">
        <f t="shared" ref="E261:E324" si="9">_xlfn.CONCAT(A261," ",B261)</f>
        <v>VISUAL BASIC 4.0 STD MICROSOFT</v>
      </c>
      <c r="F261" s="6">
        <f>C261*IVATOT</f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6">
        <f>C262*IVATOT</f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6">
        <f>C263*IVATOT</f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6">
        <f>C264*IVATOT</f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6">
        <f>C265*IVATOT</f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6">
        <f>C266*IVATOT</f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6">
        <f>C267*IVATOT</f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6">
        <f>C268*IVATOT</f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6">
        <f>C269*IVATOT</f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6">
        <f>C270*IVATOT</f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6">
        <f>C271*IVATOT</f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6">
        <f>C272*IVATOT</f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6">
        <f>C273*IVATOT</f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6">
        <f>C274*IVATOT</f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6">
        <f>C275*IVATOT</f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6">
        <f>C276*IVATOT</f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6">
        <f>C277*IVATOT</f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6">
        <f>C278*IVATOT</f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6">
        <f>C279*IVATOT</f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6">
        <f>C280*IVATOT</f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6">
        <f>C281*IVATOT</f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6">
        <f>C282*IVATOT</f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6">
        <f>C283*IVATOT</f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6">
        <f>C284*IVATOT</f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6">
        <f>C285*IVATOT</f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6">
        <f>C286*IVATOT</f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6">
        <f>C287*IVATOT</f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6">
        <f>C288*IVATOT</f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6">
        <f>C289*IVATOT</f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6">
        <f>C290*IVATOT</f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6">
        <f>C291*IVATOT</f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6">
        <f>C292*IVATOT</f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6">
        <f>C293*IVATOT</f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6">
        <f>C294*IVATOT</f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6">
        <f>C295*IVATOT</f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6">
        <f>C296*IVATOT</f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6">
        <f>C297*IVATOT</f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6">
        <f>C298*IVATOT</f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6">
        <f>C299*IVATOT</f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6">
        <f>C300*IVATOT</f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6">
        <f>C301*IVATOT</f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6">
        <f>C302*IVATOT</f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6">
        <f>C303*IVATOT</f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6">
        <f>C304*IVATOT</f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6">
        <f>C305*IVATOT</f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6">
        <f>C306*IVATOT</f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6">
        <f>C307*IVATOT</f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6">
        <f>C308*IVATOT</f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6">
        <f>C309*IVATOT</f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6">
        <f>C310*IVATOT</f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6">
        <f>C311*IVATOT</f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6">
        <f>C312*IVATOT</f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6">
        <f>C313*IVATOT</f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6">
        <f>C314*IVATOT</f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6">
        <f>C315*IVATOT</f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6">
        <f>C316*IVATOT</f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6">
        <f>C317*IVATOT</f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6">
        <f>C318*IVATOT</f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6">
        <f>C319*IVATOT</f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6">
        <f>C320*IVATOT</f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6">
        <f>C321*IVATOT</f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6">
        <f>C322*IVATOT</f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6">
        <f>C323*IVATOT</f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si="8"/>
        <v>183600</v>
      </c>
      <c r="E324" s="1" t="str">
        <f t="shared" si="9"/>
        <v>CASE TOWER CE CK 139-2 P/S 230W</v>
      </c>
      <c r="F324" s="6">
        <f>C324*IVATOT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ref="D325:D339" si="10">C325+F325</f>
        <v>96000</v>
      </c>
      <c r="E325" s="1" t="str">
        <f t="shared" ref="E325:E339" si="11">_xlfn.CONCAT(A325," ",B325)</f>
        <v>CASE MIDITOWER BC VIP 432 P/S 230W</v>
      </c>
      <c r="F325" s="6">
        <f>C325*IVATOT</f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6">
        <f>C326*IVATOT</f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6">
        <f>C327*IVATOT</f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6">
        <f>C328*IVATOT</f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6">
        <f>C329*IVATOT</f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6">
        <f>C330*IVATOT</f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6">
        <f>C331*IVATOT</f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6">
        <f>C332*IVATOT</f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6">
        <f>C333*IVATOT</f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6">
        <f>C334*IVATOT</f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6">
        <f>C335*IVATOT</f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6">
        <f>C336*IVATOT</f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6">
        <f>C337*IVATOT</f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6">
        <f>C338*IVATOT</f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6">
        <f>C339*IVATOT</f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abSelected="1" workbookViewId="0">
      <selection activeCell="E18" sqref="E18"/>
    </sheetView>
  </sheetViews>
  <sheetFormatPr defaultColWidth="14.3984375" defaultRowHeight="15" customHeight="1" x14ac:dyDescent="0.3"/>
  <cols>
    <col min="1" max="1" width="11.296875" customWidth="1"/>
    <col min="2" max="2" width="30.8984375" customWidth="1"/>
    <col min="3" max="3" width="5.59765625" customWidth="1"/>
    <col min="4" max="4" width="10.09765625" customWidth="1"/>
    <col min="5" max="5" width="30.09765625" customWidth="1"/>
    <col min="6" max="6" width="4.69921875" customWidth="1"/>
    <col min="7" max="7" width="44.296875" customWidth="1"/>
    <col min="8" max="26" width="8.6992187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MID(A2,2,2)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thickBot="1" x14ac:dyDescent="0.35">
      <c r="A3" s="10" t="s">
        <v>495</v>
      </c>
      <c r="B3" s="11" t="str">
        <f t="shared" ref="B3:B9" si="0">MID(A3,2,2)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_xlfn.CONCAT(A3,"-")</f>
        <v>b31-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3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5" sqref="D5"/>
    </sheetView>
  </sheetViews>
  <sheetFormatPr defaultColWidth="14.3984375" defaultRowHeight="15" customHeight="1" x14ac:dyDescent="0.3"/>
  <cols>
    <col min="1" max="1" width="16.296875" customWidth="1"/>
    <col min="2" max="2" width="18.59765625" customWidth="1"/>
    <col min="3" max="3" width="19.296875" customWidth="1"/>
    <col min="4" max="4" width="14" customWidth="1"/>
    <col min="5" max="5" width="9.296875" customWidth="1"/>
    <col min="6" max="6" width="7.296875" customWidth="1"/>
    <col min="7" max="7" width="14.296875" customWidth="1"/>
    <col min="8" max="8" width="8" customWidth="1"/>
    <col min="9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Row],[Punteggio]],$F$3:$H$6,2,FALSE)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Row],[Punteggio]],$F$3:$H$6,2,FALSE)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Row],[Punteggio]],$F$3:$H$6,2,FALSE)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Row],[Punteggio]],$F$3:$H$6,2,FALSE)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Row],[Punteggio]],$F$3:$H$6,2,FALSE)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Row],[Punteggio]],$F$3:$H$6,2,FALSE)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Row],[Punteggio]],$F$3:$H$6,2,FALSE)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8" priority="1" operator="equal">
      <formula>"Buono"</formula>
    </cfRule>
    <cfRule type="cellIs" dxfId="5" priority="2" operator="equal">
      <formula>"Discreto"</formula>
    </cfRule>
    <cfRule type="cellIs" dxfId="7" priority="3" operator="equal">
      <formula>"Sufficiente"</formula>
    </cfRule>
    <cfRule type="cellIs" dxfId="6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7" sqref="G7"/>
    </sheetView>
  </sheetViews>
  <sheetFormatPr defaultColWidth="14.3984375" defaultRowHeight="15" customHeight="1" x14ac:dyDescent="0.3"/>
  <cols>
    <col min="1" max="3" width="9.296875" customWidth="1"/>
    <col min="4" max="4" width="11.796875" bestFit="1" customWidth="1"/>
    <col min="5" max="6" width="9.296875" customWidth="1"/>
    <col min="7" max="7" width="52.09765625" customWidth="1"/>
    <col min="8" max="8" width="11.69921875" customWidth="1"/>
    <col min="9" max="9" width="9.296875" customWidth="1"/>
    <col min="10" max="10" width="20.69921875" customWidth="1"/>
    <col min="11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58" t="s">
        <v>528</v>
      </c>
      <c r="H1" s="55"/>
      <c r="I1" s="55"/>
      <c r="J1" s="5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5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3" sqref="I3"/>
    </sheetView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1.69921875" customWidth="1"/>
    <col min="6" max="6" width="3.69921875" customWidth="1"/>
    <col min="7" max="7" width="2.3984375" customWidth="1"/>
    <col min="8" max="8" width="44.69921875" customWidth="1"/>
    <col min="9" max="9" width="14.69921875" customWidth="1"/>
    <col min="10" max="26" width="8.69921875" customWidth="1"/>
  </cols>
  <sheetData>
    <row r="1" spans="1:26" ht="13.5" customHeight="1" x14ac:dyDescent="0.4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3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4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COUNTIF($C$2:$C$80,H3)</f>
        <v>11</v>
      </c>
    </row>
    <row r="4" spans="1:26" ht="13.5" customHeight="1" thickBot="1" x14ac:dyDescent="0.4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COUNTIF($C$2:$C$80,H4)</f>
        <v>5</v>
      </c>
    </row>
    <row r="5" spans="1:26" ht="13.5" customHeight="1" thickBot="1" x14ac:dyDescent="0.4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4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4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>COUNTIF($B$2:$B$80,H8)</f>
        <v>2</v>
      </c>
    </row>
    <row r="9" spans="1:26" ht="13.5" customHeight="1" thickBot="1" x14ac:dyDescent="0.4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 t="shared" ref="I9:I14" si="1">COUNTIF($B$2:$B$80,H9)</f>
        <v>1</v>
      </c>
    </row>
    <row r="10" spans="1:26" ht="13.5" customHeight="1" thickBot="1" x14ac:dyDescent="0.4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 t="shared" si="1"/>
        <v>1</v>
      </c>
    </row>
    <row r="11" spans="1:26" ht="13.5" customHeight="1" thickBot="1" x14ac:dyDescent="0.4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 t="shared" si="1"/>
        <v>1</v>
      </c>
    </row>
    <row r="12" spans="1:26" ht="13.5" customHeight="1" thickBot="1" x14ac:dyDescent="0.4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 t="shared" si="1"/>
        <v>4</v>
      </c>
    </row>
    <row r="13" spans="1:26" ht="13.5" customHeight="1" thickBot="1" x14ac:dyDescent="0.4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 t="shared" si="1"/>
        <v>2</v>
      </c>
    </row>
    <row r="14" spans="1:26" ht="13.5" customHeight="1" thickBot="1" x14ac:dyDescent="0.4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 t="shared" si="1"/>
        <v>1</v>
      </c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J9" sqref="J9"/>
    </sheetView>
  </sheetViews>
  <sheetFormatPr defaultColWidth="14.3984375" defaultRowHeight="15" customHeight="1" x14ac:dyDescent="0.3"/>
  <cols>
    <col min="1" max="1" width="11.69921875" customWidth="1"/>
    <col min="2" max="2" width="9.8984375" customWidth="1"/>
    <col min="3" max="3" width="11.69921875" customWidth="1"/>
    <col min="4" max="4" width="11.8984375" customWidth="1"/>
    <col min="5" max="5" width="10.296875" customWidth="1"/>
    <col min="6" max="6" width="8.69921875" customWidth="1"/>
    <col min="7" max="7" width="21" customWidth="1"/>
    <col min="8" max="8" width="14.8984375" customWidth="1"/>
    <col min="9" max="10" width="8.69921875" customWidth="1"/>
    <col min="11" max="11" width="23.69921875" customWidth="1"/>
    <col min="12" max="26" width="8.69921875" customWidth="1"/>
  </cols>
  <sheetData>
    <row r="1" spans="1:11" ht="12.75" customHeight="1" x14ac:dyDescent="0.45">
      <c r="B1" s="59" t="s">
        <v>621</v>
      </c>
      <c r="C1" s="60"/>
      <c r="D1" s="60"/>
    </row>
    <row r="2" spans="1:11" ht="12.75" customHeight="1" x14ac:dyDescent="0.3"/>
    <row r="3" spans="1:11" ht="12.75" customHeight="1" x14ac:dyDescent="0.4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3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3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SUMIF(C:C,G5,E:E)</f>
        <v>893.5</v>
      </c>
    </row>
    <row r="6" spans="1:11" ht="12.75" customHeight="1" thickBot="1" x14ac:dyDescent="0.3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ref="H6:H10" si="0">SUMIF(C:C,G6,E:E)</f>
        <v>121</v>
      </c>
    </row>
    <row r="7" spans="1:11" ht="12.75" customHeight="1" thickBot="1" x14ac:dyDescent="0.3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si="0"/>
        <v>832</v>
      </c>
    </row>
    <row r="8" spans="1:11" ht="12.75" customHeight="1" thickBot="1" x14ac:dyDescent="0.3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si="0"/>
        <v>19</v>
      </c>
    </row>
    <row r="9" spans="1:11" ht="12.75" customHeight="1" thickBot="1" x14ac:dyDescent="0.3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si="0"/>
        <v>766</v>
      </c>
    </row>
    <row r="10" spans="1:11" ht="12.75" customHeight="1" thickBot="1" x14ac:dyDescent="0.3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si="0"/>
        <v>1479</v>
      </c>
    </row>
    <row r="11" spans="1:11" ht="12.75" customHeight="1" x14ac:dyDescent="0.3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3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3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3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3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3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3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3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3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3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3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H7" sqref="H7"/>
    </sheetView>
  </sheetViews>
  <sheetFormatPr defaultColWidth="14.3984375" defaultRowHeight="15" customHeight="1" x14ac:dyDescent="0.3"/>
  <cols>
    <col min="1" max="1" width="10.09765625" customWidth="1"/>
    <col min="2" max="2" width="12.09765625" customWidth="1"/>
    <col min="3" max="3" width="11.8984375" customWidth="1"/>
    <col min="4" max="4" width="7" customWidth="1"/>
    <col min="5" max="5" width="17.59765625" customWidth="1"/>
    <col min="6" max="6" width="10.8984375" bestFit="1" customWidth="1"/>
    <col min="7" max="7" width="11.296875" customWidth="1"/>
    <col min="8" max="8" width="20.8984375" customWidth="1"/>
    <col min="9" max="9" width="29.296875" customWidth="1"/>
    <col min="10" max="26" width="8.69921875" customWidth="1"/>
  </cols>
  <sheetData>
    <row r="1" spans="1:9" ht="12.75" customHeight="1" x14ac:dyDescent="0.35">
      <c r="A1" s="53" t="s">
        <v>650</v>
      </c>
    </row>
    <row r="2" spans="1:9" ht="12.75" customHeight="1" x14ac:dyDescent="0.35">
      <c r="A2" s="53"/>
    </row>
    <row r="3" spans="1:9" ht="12.75" customHeight="1" x14ac:dyDescent="0.3">
      <c r="A3" s="35"/>
    </row>
    <row r="4" spans="1:9" ht="12.75" customHeight="1" x14ac:dyDescent="0.3">
      <c r="A4" s="35"/>
      <c r="E4" s="48" t="s">
        <v>651</v>
      </c>
      <c r="F4" s="61">
        <f ca="1">TODAY()</f>
        <v>45531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3">
      <c r="A7" s="35">
        <v>37622</v>
      </c>
      <c r="B7" s="36" t="s">
        <v>628</v>
      </c>
      <c r="C7" s="36" t="s">
        <v>629</v>
      </c>
      <c r="D7" s="36">
        <v>23</v>
      </c>
      <c r="E7">
        <f>YEAR($A$7)</f>
        <v>2003</v>
      </c>
      <c r="F7">
        <f>MONTH(A7)</f>
        <v>1</v>
      </c>
      <c r="G7">
        <f>DAY(A7)</f>
        <v>1</v>
      </c>
      <c r="H7">
        <f ca="1">ABS(_xlfn.DAYS(A7,$F$4))</f>
        <v>7909</v>
      </c>
      <c r="I7">
        <f ca="1">NETWORKDAYS(A7,$F$4)</f>
        <v>5650</v>
      </c>
    </row>
    <row r="8" spans="1:9" ht="12.75" customHeight="1" x14ac:dyDescent="0.3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ABS(_xlfn.DAYS(A8,$F$4))</f>
        <v>8270</v>
      </c>
      <c r="I8">
        <f t="shared" ref="I8:I29" ca="1" si="4">NETWORKDAYS(A8,$F$4)</f>
        <v>5907</v>
      </c>
    </row>
    <row r="9" spans="1:9" ht="12.75" customHeight="1" x14ac:dyDescent="0.3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6813</v>
      </c>
      <c r="I9">
        <f t="shared" ca="1" si="4"/>
        <v>4867</v>
      </c>
    </row>
    <row r="10" spans="1:9" ht="12.75" customHeight="1" x14ac:dyDescent="0.3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7897</v>
      </c>
      <c r="I10">
        <f t="shared" ca="1" si="4"/>
        <v>5642</v>
      </c>
    </row>
    <row r="11" spans="1:9" ht="12.75" customHeight="1" x14ac:dyDescent="0.3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7896</v>
      </c>
      <c r="I11">
        <f t="shared" ca="1" si="4"/>
        <v>5641</v>
      </c>
    </row>
    <row r="12" spans="1:9" ht="12.75" customHeight="1" x14ac:dyDescent="0.3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7889</v>
      </c>
      <c r="I12">
        <f t="shared" ca="1" si="4"/>
        <v>5636</v>
      </c>
    </row>
    <row r="13" spans="1:9" ht="12.75" customHeight="1" x14ac:dyDescent="0.3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7881</v>
      </c>
      <c r="I13">
        <f t="shared" ca="1" si="4"/>
        <v>5630</v>
      </c>
    </row>
    <row r="14" spans="1:9" ht="12.75" customHeight="1" x14ac:dyDescent="0.3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7878</v>
      </c>
      <c r="I14">
        <f t="shared" ca="1" si="4"/>
        <v>5627</v>
      </c>
    </row>
    <row r="15" spans="1:9" ht="12.75" customHeight="1" x14ac:dyDescent="0.3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7874</v>
      </c>
      <c r="I15">
        <f t="shared" ca="1" si="4"/>
        <v>5625</v>
      </c>
    </row>
    <row r="16" spans="1:9" ht="12.75" customHeight="1" x14ac:dyDescent="0.3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7873</v>
      </c>
      <c r="I16">
        <f t="shared" ca="1" si="4"/>
        <v>5624</v>
      </c>
    </row>
    <row r="17" spans="1:9" ht="12.75" customHeight="1" x14ac:dyDescent="0.3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7868</v>
      </c>
      <c r="I17">
        <f t="shared" ca="1" si="4"/>
        <v>5621</v>
      </c>
    </row>
    <row r="18" spans="1:9" ht="12.75" customHeight="1" x14ac:dyDescent="0.3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7865</v>
      </c>
      <c r="I18">
        <f t="shared" ca="1" si="4"/>
        <v>5618</v>
      </c>
    </row>
    <row r="19" spans="1:9" ht="12.75" customHeight="1" x14ac:dyDescent="0.3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7129</v>
      </c>
      <c r="I19">
        <f t="shared" ca="1" si="4"/>
        <v>5092</v>
      </c>
    </row>
    <row r="20" spans="1:9" ht="12.75" customHeight="1" x14ac:dyDescent="0.3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7858</v>
      </c>
      <c r="I20">
        <f t="shared" ca="1" si="4"/>
        <v>5613</v>
      </c>
    </row>
    <row r="21" spans="1:9" ht="12.75" customHeight="1" x14ac:dyDescent="0.3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7856</v>
      </c>
      <c r="I21">
        <f t="shared" ca="1" si="4"/>
        <v>5612</v>
      </c>
    </row>
    <row r="22" spans="1:9" ht="12.75" customHeight="1" x14ac:dyDescent="0.3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7853</v>
      </c>
      <c r="I22">
        <f t="shared" ca="1" si="4"/>
        <v>5610</v>
      </c>
    </row>
    <row r="23" spans="1:9" ht="12.75" customHeight="1" x14ac:dyDescent="0.3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7483</v>
      </c>
      <c r="I23">
        <f t="shared" ca="1" si="4"/>
        <v>5346</v>
      </c>
    </row>
    <row r="24" spans="1:9" ht="12.75" customHeight="1" x14ac:dyDescent="0.3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7846</v>
      </c>
      <c r="I24">
        <f t="shared" ca="1" si="4"/>
        <v>5605</v>
      </c>
    </row>
    <row r="25" spans="1:9" ht="12.75" customHeight="1" x14ac:dyDescent="0.3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7841</v>
      </c>
      <c r="I25">
        <f t="shared" ca="1" si="4"/>
        <v>5602</v>
      </c>
    </row>
    <row r="26" spans="1:9" ht="12.75" customHeight="1" x14ac:dyDescent="0.3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7836</v>
      </c>
      <c r="I26">
        <f t="shared" ca="1" si="4"/>
        <v>5597</v>
      </c>
    </row>
    <row r="27" spans="1:9" ht="12.75" customHeight="1" x14ac:dyDescent="0.3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7466</v>
      </c>
      <c r="I27">
        <f t="shared" ca="1" si="4"/>
        <v>5333</v>
      </c>
    </row>
    <row r="28" spans="1:9" ht="12.75" customHeight="1" x14ac:dyDescent="0.3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6003</v>
      </c>
      <c r="I28">
        <f t="shared" ca="1" si="4"/>
        <v>4288</v>
      </c>
    </row>
    <row r="29" spans="1:9" ht="12.75" customHeight="1" x14ac:dyDescent="0.3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7826</v>
      </c>
      <c r="I29">
        <f t="shared" ca="1" si="4"/>
        <v>5591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GIACOMO ZANNI</cp:lastModifiedBy>
  <dcterms:created xsi:type="dcterms:W3CDTF">2005-04-12T12:35:30Z</dcterms:created>
  <dcterms:modified xsi:type="dcterms:W3CDTF">2024-08-27T20:18:18Z</dcterms:modified>
</cp:coreProperties>
</file>