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bucc\Desktop\Epicode Esercizi\"/>
    </mc:Choice>
  </mc:AlternateContent>
  <xr:revisionPtr revIDLastSave="0" documentId="13_ncr:1_{2B606899-A823-4AEA-8923-6C150C1D8B16}" xr6:coauthVersionLast="47" xr6:coauthVersionMax="47" xr10:uidLastSave="{00000000-0000-0000-0000-000000000000}"/>
  <bookViews>
    <workbookView xWindow="31155" yWindow="1005" windowWidth="24495" windowHeight="14370" activeTab="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Assoluti_Iva!$D$1:$D$999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F4" i="7" l="1"/>
  <c r="I8" i="7" s="1"/>
  <c r="G2" i="2"/>
  <c r="D4" i="3"/>
  <c r="B2" i="2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9" i="1"/>
  <c r="D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8" i="3"/>
  <c r="D5" i="3"/>
  <c r="D6" i="3"/>
  <c r="D7" i="3"/>
  <c r="D9" i="3"/>
  <c r="D10" i="3"/>
  <c r="G3" i="2"/>
  <c r="G4" i="2"/>
  <c r="G5" i="2"/>
  <c r="G6" i="2"/>
  <c r="G7" i="2"/>
  <c r="G8" i="2"/>
  <c r="G9" i="2"/>
  <c r="H4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D16" i="4"/>
  <c r="H21" i="7" l="1"/>
  <c r="H22" i="7"/>
  <c r="H19" i="7"/>
  <c r="H15" i="7"/>
  <c r="H29" i="7"/>
  <c r="H12" i="7"/>
  <c r="H10" i="7"/>
  <c r="H23" i="7"/>
  <c r="H20" i="7"/>
  <c r="H18" i="7"/>
  <c r="H16" i="7"/>
  <c r="H13" i="7"/>
  <c r="H28" i="7"/>
  <c r="H27" i="7"/>
  <c r="H11" i="7"/>
  <c r="H26" i="7"/>
  <c r="H25" i="7"/>
  <c r="H9" i="7"/>
  <c r="H17" i="7"/>
  <c r="H14" i="7"/>
  <c r="H24" i="7"/>
  <c r="H8" i="7"/>
  <c r="H7" i="7"/>
  <c r="I19" i="7"/>
  <c r="I18" i="7"/>
  <c r="I21" i="7"/>
  <c r="I20" i="7"/>
  <c r="I17" i="7"/>
  <c r="I16" i="7"/>
  <c r="I22" i="7"/>
  <c r="I15" i="7"/>
  <c r="I14" i="7"/>
  <c r="I7" i="7"/>
  <c r="I29" i="7"/>
  <c r="I13" i="7"/>
  <c r="I12" i="7"/>
  <c r="I11" i="7"/>
  <c r="I24" i="7"/>
  <c r="I28" i="7"/>
  <c r="I26" i="7"/>
  <c r="I10" i="7"/>
  <c r="I23" i="7"/>
  <c r="I27" i="7"/>
  <c r="I25" i="7"/>
  <c r="I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<sst xmlns="http://schemas.openxmlformats.org/spreadsheetml/2006/main" count="1004" uniqueCount="656">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</sst>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1" fillId="0" borderId="33" xfId="0" applyFont="1" applyBorder="1"/>
    <xf numFmtId="0" fontId="1" fillId="7" borderId="0" xfId="0" applyFont="1" applyFill="1"/>
    <xf numFmtId="169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9">
    <dxf>
      <fill>
        <patternFill>
          <bgColor rgb="FF00B0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Cerca_Vert_Spese-style" pivot="0" count="4" xr9:uid="{00000000-0011-0000-FFFF-FFFF01000000}"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1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D1" workbookViewId="0">
      <pane ySplit="3" topLeftCell="A4" activePane="bottomLeft" state="frozen"/>
      <selection pane="bottomLeft" activeCell="F4" sqref="F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4.6640625" bestFit="1" customWidth="1"/>
    <col min="5" max="5" width="90.88671875" bestFit="1" customWidth="1"/>
    <col min="6" max="6" width="14.6640625" bestFit="1" customWidth="1"/>
    <col min="7" max="7" width="4.77734375" bestFit="1" customWidth="1"/>
    <col min="8" max="26" width="8.6640625" customWidth="1"/>
  </cols>
  <sheetData>
    <row r="1" spans="1:26" ht="39" customHeight="1" x14ac:dyDescent="0.3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SUM(C4+F4)</f>
        <v>337200</v>
      </c>
      <c r="E4" s="1" t="str">
        <f>_xlfn.CONCAT(A4," - ",B4)</f>
        <v>MON.SVGA 0,28 14" AOC 4VLR - 1024 x 768, MPR II, N.I.,  Energy Star Digital</v>
      </c>
      <c r="F4" s="57">
        <f t="shared" ref="F4:F17" si="0">C4*IVATOT</f>
        <v>56200</v>
      </c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17" si="1">SUM(C5+F5)</f>
        <v>387600</v>
      </c>
      <c r="E5" s="1" t="str">
        <f t="shared" ref="E5:E68" si="2">_xlfn.CONCAT(A5," - ",B5)</f>
        <v>MON.SVGA 0,28 15" AOC 5VLR - 1280 x 1024, MPR II, N.I., Energy Star Digital</v>
      </c>
      <c r="F5" s="57">
        <f t="shared" si="0"/>
        <v>64600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- 1280 x 1024, MPR II, N.I., Energy Star Digital, 69KHz</v>
      </c>
      <c r="F6" s="57">
        <f t="shared" si="0"/>
        <v>68800</v>
      </c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- 1280 x 1024, MPR II,TCO'92 N.I., Energy Star Digit 69KHz</v>
      </c>
      <c r="F7" s="57">
        <f t="shared" si="0"/>
        <v>72200</v>
      </c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- 1152x870, 75 Hz, MPR II,TCO'92, N.I.,Energy Star, P&amp;P</v>
      </c>
      <c r="F8" s="57">
        <f t="shared" si="0"/>
        <v>104200</v>
      </c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- 1280x1024, 60Hz, MPR II, Energy Star, P&amp;P</v>
      </c>
      <c r="F9" s="57">
        <f t="shared" si="0"/>
        <v>105400</v>
      </c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- 1280 x 1024, MPR II, N.I., Energy Star Digital  70KHz</v>
      </c>
      <c r="F10" s="57">
        <f t="shared" si="0"/>
        <v>125200</v>
      </c>
      <c r="G10" s="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- 1280x1024, 65Hz,TCO'95, MPR II, Energy Star, P&amp;P</v>
      </c>
      <c r="F11" s="57">
        <f t="shared" si="0"/>
        <v>131200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- 1280 x 1024,TCO '92, Energy Star Digital, 85KHz</v>
      </c>
      <c r="F12" s="57">
        <f t="shared" si="0"/>
        <v>133200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- 1280x1024, 65Hz, MPR II, Energy Star, P&amp;P</v>
      </c>
      <c r="F13" s="57">
        <f t="shared" si="0"/>
        <v>176400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- 1280x1024,80 Hz,TCO '95 N.I.,Energy Star, P&amp;P </v>
      </c>
      <c r="F14" s="57">
        <f t="shared" si="0"/>
        <v>221600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- 1600x1280, 75Hz, TCO'92, MPR II, Energy Star, P&amp;P</v>
      </c>
      <c r="F15" s="57">
        <f t="shared" si="0"/>
        <v>263200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- 1600x1200,75 Hz,TCO '95 N.I.,Energy Star, P&amp;P </v>
      </c>
      <c r="F16" s="57">
        <f t="shared" si="0"/>
        <v>318800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- 1600x1280,75 Hz,TCO '95 N.I.,Energy Star, P&amp;P </v>
      </c>
      <c r="F17" s="57">
        <f t="shared" si="0"/>
        <v>543800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" t="str">
        <f t="shared" si="2"/>
        <v xml:space="preserve">MONITOR  LCD - </v>
      </c>
      <c r="F18" s="57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SUM(C19+F19)</f>
        <v>4910400</v>
      </c>
      <c r="E19" s="1" t="str">
        <f t="shared" si="2"/>
        <v>MON. 14" LCD 0.28 LCD400V NEC - 1024x768 75Hz, TFT, Energy Star, P&amp;P</v>
      </c>
      <c r="F19" s="57">
        <f>C19*IVATOT</f>
        <v>818400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ref="D20:D83" si="3">SUM(C20+F20)</f>
        <v>16630800</v>
      </c>
      <c r="E20" s="1" t="str">
        <f t="shared" si="2"/>
        <v>MON. 20" LCD 0.31 LCD2000sf NEC - 1280X1024 75Hz, TFT, Energy Star, P&amp;P</v>
      </c>
      <c r="F20" s="57">
        <f>C20*IVATOT</f>
        <v>2771800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" t="str">
        <f t="shared" si="2"/>
        <v xml:space="preserve">SCHEDE MADRI - </v>
      </c>
      <c r="F21" s="57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3"/>
        <v>200400</v>
      </c>
      <c r="E22" s="1" t="str">
        <f t="shared" si="2"/>
        <v>M/B ASUS SP97-V SVGA SHARE MEMORY - PCI/ISA/Media Bus. SIS 5598 Share Memory, 4XPCI, 3XISA</v>
      </c>
      <c r="F22" s="57">
        <f t="shared" ref="F22:F37" si="4">C22*IVATOT</f>
        <v>33400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3"/>
        <v>242400</v>
      </c>
      <c r="E23" s="1" t="str">
        <f t="shared" si="2"/>
        <v>M/B ASUS TXP4 - PCI/ISA/Media Bus.TX/ 2 x 168 Pin DIMM, 4 x 72 Pin</v>
      </c>
      <c r="F23" s="57">
        <f t="shared" si="4"/>
        <v>40400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3"/>
        <v>243600</v>
      </c>
      <c r="E24" s="1" t="str">
        <f t="shared" si="2"/>
        <v>M/B ASUS SP98AGP-X ATX - PCI/ISA/Media Bus. SIS 5591 Share Memory, 3XPCI, 3XISA</v>
      </c>
      <c r="F24" s="57">
        <f t="shared" si="4"/>
        <v>40600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3"/>
        <v>280800</v>
      </c>
      <c r="E25" s="1" t="str">
        <f t="shared" si="2"/>
        <v>M/B ASUS TX-97 - E  - PCI/ISA/Media Bus.TX/ 2 x 168 Pin DIMM, 4 x 72 Pin</v>
      </c>
      <c r="F25" s="57">
        <f t="shared" si="4"/>
        <v>46800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3"/>
        <v>302400</v>
      </c>
      <c r="E26" s="1" t="str">
        <f t="shared" si="2"/>
        <v>M/B ASUS TX-97  - PCI/ISA/Media Bus.TX/ 3 x 168 Pin DIMM</v>
      </c>
      <c r="F26" s="57">
        <f t="shared" si="4"/>
        <v>50400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3"/>
        <v>310800</v>
      </c>
      <c r="E27" s="1" t="str">
        <f t="shared" si="2"/>
        <v>M/B ASUS TX-97 - XE ATX NO AUDIO - PCI/ISA/Media Bus.TX/ 2 x 168 Pin DIMM, 4 x 72 Pin</v>
      </c>
      <c r="F27" s="57">
        <f t="shared" si="4"/>
        <v>51800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3"/>
        <v>322800</v>
      </c>
      <c r="E28" s="1" t="str">
        <f t="shared" si="2"/>
        <v>M/B ASUS P2L97-B - PCI/ISA/Intel 440LX/233-333 Mhz AT BABY</v>
      </c>
      <c r="F28" s="57">
        <f t="shared" si="4"/>
        <v>53800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3"/>
        <v>325200</v>
      </c>
      <c r="E29" s="1" t="str">
        <f t="shared" si="2"/>
        <v>M/B ASUS  P55T2P4 430HX 512K P5 - PCI/ISA/Media Bus.Triton II/ZIF7/75-200 MHz</v>
      </c>
      <c r="F29" s="57">
        <f t="shared" si="4"/>
        <v>54200</v>
      </c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3"/>
        <v>350400</v>
      </c>
      <c r="E30" s="1" t="str">
        <f t="shared" si="2"/>
        <v>M/B ASUS P2L97 ATX - PCI/ISA/Intel 440LX/233-333 Mhz</v>
      </c>
      <c r="F30" s="57">
        <f t="shared" si="4"/>
        <v>58400</v>
      </c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3"/>
        <v>351600</v>
      </c>
      <c r="E31" s="1" t="str">
        <f t="shared" si="2"/>
        <v>M/B ASUS XP55T2P4 512K ATX P5 - PCI/ISA/Media Bus.Triton II/ZIF7/ 75-200 MHz</v>
      </c>
      <c r="F31" s="57">
        <f t="shared" si="4"/>
        <v>58600</v>
      </c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3"/>
        <v>368400</v>
      </c>
      <c r="E32" s="1" t="str">
        <f t="shared" si="2"/>
        <v>M/B ASUS TX-97 -XE ATX -CREATIVE VIBRA16 - PCI/ISA/Media Bus.TX/ 2 x 168 Pin DIMM, 4 x 72 Pin</v>
      </c>
      <c r="F32" s="57">
        <f t="shared" si="4"/>
        <v>61400</v>
      </c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3"/>
        <v>528000</v>
      </c>
      <c r="E33" s="1" t="str">
        <f t="shared" si="2"/>
        <v>M/B ASUS P2L97-A ATX+VGA AGP 4MB - PCI/ISA/Intel 440LX/233-333 Mhz ATI 3D Rage Pro AGP</v>
      </c>
      <c r="F33" s="57">
        <f t="shared" si="4"/>
        <v>88000</v>
      </c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3"/>
        <v>584400</v>
      </c>
      <c r="E34" s="1" t="str">
        <f t="shared" si="2"/>
        <v>M/B ASUS P2L97-S ADAPTEC ATX - PCI/ISA/Intel 440LX/233-333 Mhz/Adaptec 7880</v>
      </c>
      <c r="F34" s="57">
        <f t="shared" si="4"/>
        <v>97400</v>
      </c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3"/>
        <v>679200</v>
      </c>
      <c r="E35" s="1" t="str">
        <f t="shared" si="2"/>
        <v>M/B ASUS P65UP5+P55T2D 512K DUAL P5 - PCI/ISA/Media Bus/Intel 430HX/75-200 Mhz</v>
      </c>
      <c r="F35" s="57">
        <f t="shared" si="4"/>
        <v>113200</v>
      </c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3"/>
        <v>962400</v>
      </c>
      <c r="E36" s="1" t="str">
        <f t="shared" si="2"/>
        <v>M/B ASUS P2L97-DS DUAL P II - PCI/ISA/Intel 440LX/233-333 Mhz/Adaptec 7880</v>
      </c>
      <c r="F36" s="57">
        <f t="shared" si="4"/>
        <v>160400</v>
      </c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3"/>
        <v>1894800</v>
      </c>
      <c r="E37" s="1" t="str">
        <f t="shared" si="2"/>
        <v>M/B ASUS P65UP8+PKND DUAL PII - Intel 440FX CPU INTEL RISC i960, SCSI I20 RAID, EXP 1GB</v>
      </c>
      <c r="F37" s="57">
        <f t="shared" si="4"/>
        <v>315800</v>
      </c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" t="str">
        <f t="shared" si="2"/>
        <v xml:space="preserve">SCHEDE VIDEO - </v>
      </c>
      <c r="F38" s="57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3"/>
        <v>84000</v>
      </c>
      <c r="E39" s="1" t="str">
        <f t="shared" si="2"/>
        <v>SVGA S3 3D PRO VIRGE 2MB - S3 PRO VIRGE DX 2MB Edo exp. 4MB 3D Acc.</v>
      </c>
      <c r="F39" s="57">
        <f t="shared" ref="F39:F63" si="5">C39*IVATOT</f>
        <v>14000</v>
      </c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3"/>
        <v>124800</v>
      </c>
      <c r="E40" s="1" t="str">
        <f t="shared" si="2"/>
        <v>CREATIVE ECLIPSE 4MB - ACC. 2D/3D 4MB LAGUNA 3D max 1600x1200</v>
      </c>
      <c r="F40" s="57">
        <f t="shared" si="5"/>
        <v>20800</v>
      </c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3"/>
        <v>152400</v>
      </c>
      <c r="E41" s="1" t="str">
        <f t="shared" si="2"/>
        <v>ADD-ON MATROX m3D 4MB - MATROX - NEC Power VR PCX2</v>
      </c>
      <c r="F41" s="57">
        <f t="shared" si="5"/>
        <v>25400</v>
      </c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3"/>
        <v>194400</v>
      </c>
      <c r="E42" s="1" t="str">
        <f t="shared" si="2"/>
        <v>ASUS 3DP-V264GT2 4MB TV-OUT - ATI Rage II+ , 2D/3D, DVD Acc.,TV OUT</v>
      </c>
      <c r="F42" s="57">
        <f t="shared" si="5"/>
        <v>32400</v>
      </c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3"/>
        <v>214800</v>
      </c>
      <c r="E43" s="1" t="str">
        <f t="shared" si="2"/>
        <v>SVGA MYSTIQUE 220 "BULK" 4MB - MATROX,MGA 1064SG SGRAM</v>
      </c>
      <c r="F43" s="57">
        <f t="shared" si="5"/>
        <v>35800</v>
      </c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3"/>
        <v>223200</v>
      </c>
      <c r="E44" s="1" t="str">
        <f t="shared" si="2"/>
        <v>ASUS 3DP-V385GX2 4MB TV-OUT  - S3 VIRGE/GX2,2D/3D DVD Acc. VIDEO-IN&amp;TV OUT</v>
      </c>
      <c r="F44" s="57">
        <f t="shared" si="5"/>
        <v>37200</v>
      </c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3"/>
        <v>223200</v>
      </c>
      <c r="E45" s="1" t="str">
        <f t="shared" si="2"/>
        <v>ASUS V385GX2 AGP 4MB TV-OUT - S3 VIRGE/GX2,2D/3D DVD Acc. VIDEO-IN&amp;TV OUT</v>
      </c>
      <c r="F45" s="57">
        <f t="shared" si="5"/>
        <v>37200</v>
      </c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3"/>
        <v>243600</v>
      </c>
      <c r="E46" s="1" t="str">
        <f t="shared" si="2"/>
        <v>CREATIVE GRAPHIC EXXTREME 4MB - ACC. 2D/3D 4MB SGRAM T.I.9735AC</v>
      </c>
      <c r="F46" s="57">
        <f t="shared" si="5"/>
        <v>40600</v>
      </c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3"/>
        <v>254400</v>
      </c>
      <c r="E47" s="1" t="str">
        <f t="shared" si="2"/>
        <v>SVGA MYSTIQUE 220  4MB - MATROX,MGA 1064SG SGRAM</v>
      </c>
      <c r="F47" s="57">
        <f t="shared" si="5"/>
        <v>42400</v>
      </c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3"/>
        <v>266400</v>
      </c>
      <c r="E48" s="1" t="str">
        <f t="shared" si="2"/>
        <v>SVGA ACC. 3D/FX VOODO RUSH 4MB - ACC.2D/3D 3D/FX Voodo Rush+AT25 Game+Giochi</v>
      </c>
      <c r="F48" s="57">
        <f t="shared" si="5"/>
        <v>44400</v>
      </c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3"/>
        <v>294000</v>
      </c>
      <c r="E49" s="1" t="str">
        <f t="shared" si="2"/>
        <v>SVGA ACC. 3D/FX VOODO RUSH 6MB - ACC.2D/3D 3D/FX Voodoo Rush+AT25 Game+Giochi</v>
      </c>
      <c r="F49" s="57">
        <f t="shared" si="5"/>
        <v>49000</v>
      </c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3"/>
        <v>301200</v>
      </c>
      <c r="E50" s="1" t="str">
        <f t="shared" si="2"/>
        <v>RAINBOW R. TV - MATROX</v>
      </c>
      <c r="F50" s="57">
        <f t="shared" si="5"/>
        <v>50200</v>
      </c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3"/>
        <v>308400</v>
      </c>
      <c r="E51" s="1" t="str">
        <f t="shared" si="2"/>
        <v>ASUS 3D EXPLORER AGP 4MB TV-OUT - ASUS, 2D/3D, 4MB SGRAM SGS T. RIVA128</v>
      </c>
      <c r="F51" s="57">
        <f t="shared" si="5"/>
        <v>51400</v>
      </c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3"/>
        <v>322800</v>
      </c>
      <c r="E52" s="1" t="str">
        <f t="shared" si="2"/>
        <v>ASUS 3D EXPLORER PCI 4MB TV-OUT - ASUS, 2D/3D, 4MB SGRAM SGS T. RIVA128</v>
      </c>
      <c r="F52" s="57">
        <f t="shared" si="5"/>
        <v>53800</v>
      </c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3"/>
        <v>376800</v>
      </c>
      <c r="E53" s="1" t="str">
        <f t="shared" si="2"/>
        <v xml:space="preserve">SVGA MILLENNIUM II 4MB "BULK" - MATROX,MGA MILLENNIUM II WRAM </v>
      </c>
      <c r="F53" s="57">
        <f t="shared" si="5"/>
        <v>62800</v>
      </c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3"/>
        <v>390000</v>
      </c>
      <c r="E54" s="1" t="str">
        <f t="shared" si="2"/>
        <v>SVGA MILLENNIUM II 4MB AGP - MATROX,MGA MILLENNIUM II WRAM  AGP</v>
      </c>
      <c r="F54" s="57">
        <f t="shared" si="5"/>
        <v>65000</v>
      </c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3"/>
        <v>416400</v>
      </c>
      <c r="E55" s="1" t="str">
        <f t="shared" si="2"/>
        <v>RAINBOW R. STUDIO - per MATROX MYSTIQUE</v>
      </c>
      <c r="F55" s="57">
        <f t="shared" si="5"/>
        <v>69400</v>
      </c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3"/>
        <v>442800</v>
      </c>
      <c r="E56" s="1" t="str">
        <f t="shared" si="2"/>
        <v xml:space="preserve">SVGA MILLENNIUM II 4MB - MATROX,MGA MILLENNIUM II WRAM </v>
      </c>
      <c r="F56" s="57">
        <f t="shared" si="5"/>
        <v>73800</v>
      </c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3"/>
        <v>482400</v>
      </c>
      <c r="E57" s="1" t="str">
        <f t="shared" si="2"/>
        <v>CREATIVE VOODO-2 8MB Add-on - ACC.3D Voodo 3Dfx + Pixelfx PQFP 256pin+Texelfx PQFP208pin</v>
      </c>
      <c r="F57" s="57">
        <f t="shared" si="5"/>
        <v>80400</v>
      </c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3"/>
        <v>565200</v>
      </c>
      <c r="E58" s="1" t="str">
        <f t="shared" si="2"/>
        <v xml:space="preserve">SVGA MILLENNIUM II 8MB "BULK" - MATROX,MGA MILLENNIUM II WRAM </v>
      </c>
      <c r="F58" s="57">
        <f t="shared" si="5"/>
        <v>94200</v>
      </c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3"/>
        <v>571200</v>
      </c>
      <c r="E59" s="1" t="str">
        <f t="shared" si="2"/>
        <v>SVGA MILLENNIUM II 8MB AGP - MATROX,MGA MILLENNIUM II WRAM  AGP</v>
      </c>
      <c r="F59" s="57">
        <f t="shared" si="5"/>
        <v>95200</v>
      </c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3"/>
        <v>590400</v>
      </c>
      <c r="E60" s="1" t="str">
        <f t="shared" si="2"/>
        <v>CREATIVE VOODO-2 12MB Add-on - ACC.3D Voodo 3Dfx + Pixelfx PQFP 256pin+Texelfx PQFP208pin</v>
      </c>
      <c r="F60" s="57">
        <f t="shared" si="5"/>
        <v>98400</v>
      </c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3"/>
        <v>637200</v>
      </c>
      <c r="E61" s="1" t="str">
        <f t="shared" si="2"/>
        <v>VIDEO &amp; GRAPHIC KIT - MATROX MISTIQUE 4MB+ RAINBOW RUNNER</v>
      </c>
      <c r="F61" s="57">
        <f t="shared" si="5"/>
        <v>106200</v>
      </c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3"/>
        <v>662400</v>
      </c>
      <c r="E62" s="1" t="str">
        <f t="shared" si="2"/>
        <v xml:space="preserve">SVGA MILLENNIUM II 8MB - MATROX,MGA MILLENNIUM II WRAM </v>
      </c>
      <c r="F62" s="57">
        <f t="shared" si="5"/>
        <v>110400</v>
      </c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3"/>
        <v>1784400</v>
      </c>
      <c r="E63" s="1" t="str">
        <f t="shared" si="2"/>
        <v>ASUS 3DP- V500TX 16MB Work.Prof.3d - 3D LABS GLINT500TX,8MB VRAM Frame Buffer,8MB DRAM</v>
      </c>
      <c r="F63" s="57">
        <f t="shared" si="5"/>
        <v>297400</v>
      </c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" t="str">
        <f t="shared" si="2"/>
        <v xml:space="preserve">SCHEDE I/O - </v>
      </c>
      <c r="F64" s="57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3"/>
        <v>121200</v>
      </c>
      <c r="E65" s="1" t="str">
        <f t="shared" si="2"/>
        <v>Contr. PCI SCSI - Fast SCSI-2</v>
      </c>
      <c r="F65" s="57">
        <f t="shared" ref="F65:F79" si="6">C65*IVATOT</f>
        <v>20200</v>
      </c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3"/>
        <v>45600</v>
      </c>
      <c r="E66" s="1" t="str">
        <f t="shared" si="2"/>
        <v>Contr. PCI EIDE - Tekram 690B, 4 canali EIDE</v>
      </c>
      <c r="F66" s="57">
        <f t="shared" si="6"/>
        <v>7600</v>
      </c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3"/>
        <v>164400</v>
      </c>
      <c r="E67" s="1" t="str">
        <f t="shared" si="2"/>
        <v>Contr. PCI SC200 SCSI-2 - ASUS NCR-53C810 Ultra Fast, SCSI-2</v>
      </c>
      <c r="F67" s="57">
        <f t="shared" si="6"/>
        <v>27400</v>
      </c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3"/>
        <v>266400</v>
      </c>
      <c r="E68" s="1" t="str">
        <f t="shared" si="2"/>
        <v>Contr. PCI SC875 Wide SCSI, SCSI-2 - ASUS NCR-53C875 Ultra Fast, Wide SCSI e SCSI-2</v>
      </c>
      <c r="F68" s="57">
        <f t="shared" si="6"/>
        <v>44400</v>
      </c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3"/>
        <v>601200</v>
      </c>
      <c r="E69" s="1" t="str">
        <f t="shared" ref="E69:E132" si="7">_xlfn.CONCAT(A69," - ",B69)</f>
        <v>Contr. PCI AHA 2940AU SCSI-2 - Adaptec 2940 Ultra Fast, SCSI-2, sw EZ SCSI 4.0</v>
      </c>
      <c r="F69" s="57">
        <f t="shared" si="6"/>
        <v>100200</v>
      </c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3"/>
        <v>513600</v>
      </c>
      <c r="E70" s="1" t="str">
        <f t="shared" si="7"/>
        <v>Contr. PCI AHA 2940UW Wide SCSI OEM - Adaptec 2940 Ultra Fast, Wide SCSI e SCSI-2</v>
      </c>
      <c r="F70" s="57">
        <f t="shared" si="6"/>
        <v>85600</v>
      </c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3"/>
        <v>673200</v>
      </c>
      <c r="E71" s="1" t="str">
        <f t="shared" si="7"/>
        <v>Contr. PCI AHA 2940UW Wide SCSI - Adaptec 2940 Ultra Fast, Wide SCSI e SCSI-2, sw EZ SCSI</v>
      </c>
      <c r="F71" s="57">
        <f t="shared" si="6"/>
        <v>112200</v>
      </c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3"/>
        <v>1893600</v>
      </c>
      <c r="E72" s="1" t="str">
        <f t="shared" si="7"/>
        <v>Contr.PCI DA2100 Dual Wide SCSI - ASUS Infotrend-500127 dual Ultra Fast, Wide SCSI, RAID</v>
      </c>
      <c r="F72" s="57">
        <f t="shared" si="6"/>
        <v>315600</v>
      </c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3"/>
        <v>40800</v>
      </c>
      <c r="E73" s="1" t="str">
        <f t="shared" si="7"/>
        <v>Scheda 2 porte seriali, 1 porta parallela - 16550 Fast UART</v>
      </c>
      <c r="F73" s="57">
        <f t="shared" si="6"/>
        <v>6800</v>
      </c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3"/>
        <v>24000</v>
      </c>
      <c r="E74" s="1" t="str">
        <f t="shared" si="7"/>
        <v xml:space="preserve">Scheda singola seriale -  </v>
      </c>
      <c r="F74" s="57">
        <f t="shared" si="6"/>
        <v>4000</v>
      </c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3"/>
        <v>27600</v>
      </c>
      <c r="E75" s="1" t="str">
        <f t="shared" si="7"/>
        <v xml:space="preserve">Scheda doppia seriale -  </v>
      </c>
      <c r="F75" s="57">
        <f t="shared" si="6"/>
        <v>4600</v>
      </c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3"/>
        <v>117600</v>
      </c>
      <c r="E76" s="1" t="str">
        <f t="shared" si="7"/>
        <v xml:space="preserve">Scheda 4 porte seriali - </v>
      </c>
      <c r="F76" s="57">
        <f t="shared" si="6"/>
        <v>19600</v>
      </c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3"/>
        <v>301200</v>
      </c>
      <c r="E77" s="1" t="str">
        <f t="shared" si="7"/>
        <v xml:space="preserve">Scheda 8 porte seriali - </v>
      </c>
      <c r="F77" s="57">
        <f t="shared" si="6"/>
        <v>50200</v>
      </c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3"/>
        <v>18000</v>
      </c>
      <c r="E78" s="1" t="str">
        <f t="shared" si="7"/>
        <v xml:space="preserve">Scheda singola parallela - </v>
      </c>
      <c r="F78" s="57">
        <f t="shared" si="6"/>
        <v>3000</v>
      </c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3"/>
        <v>16800</v>
      </c>
      <c r="E79" s="1" t="str">
        <f t="shared" si="7"/>
        <v xml:space="preserve">Scheda 2 porte joystick - </v>
      </c>
      <c r="F79" s="57">
        <f t="shared" si="6"/>
        <v>2800</v>
      </c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" t="str">
        <f t="shared" si="7"/>
        <v xml:space="preserve">HARD DISK - </v>
      </c>
      <c r="F80" s="57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3"/>
        <v>478800</v>
      </c>
      <c r="E81" s="1" t="str">
        <f t="shared" si="7"/>
        <v>HARD DISK 2.5"  2,1GB U.Dma - 2,5" 12mm HITACHI - DK226A-21</v>
      </c>
      <c r="F81" s="57">
        <f t="shared" ref="F81:F104" si="8">C81*IVATOT</f>
        <v>79800</v>
      </c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3"/>
        <v>310800</v>
      </c>
      <c r="E82" s="1" t="str">
        <f t="shared" si="7"/>
        <v xml:space="preserve">HD 2,1 GB Ultra DMA 5400rpm - 3,5" ULTRA DMA FUJITSU </v>
      </c>
      <c r="F82" s="57">
        <f t="shared" si="8"/>
        <v>51800</v>
      </c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3"/>
        <v>388800</v>
      </c>
      <c r="E83" s="1" t="str">
        <f t="shared" si="7"/>
        <v xml:space="preserve">HD 3,2 GB Ultra DMA 5400rpm - 3,5" ULTRA DMA FUJITSU </v>
      </c>
      <c r="F83" s="57">
        <f t="shared" si="8"/>
        <v>64800</v>
      </c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ref="D84:D147" si="9">SUM(C84+F84)</f>
        <v>453600</v>
      </c>
      <c r="E84" s="1" t="str">
        <f t="shared" si="7"/>
        <v xml:space="preserve">HD 4,3 GB Ultra DMA 5400rpm - 3,5" ULTRA DMA FUJITSU </v>
      </c>
      <c r="F84" s="57">
        <f t="shared" si="8"/>
        <v>75600</v>
      </c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9"/>
        <v>562800</v>
      </c>
      <c r="E85" s="1" t="str">
        <f t="shared" si="7"/>
        <v xml:space="preserve">HD 5,2 GB Ultra DMA 5400rpm - 3,5" ULTRA DMA FUJITSU </v>
      </c>
      <c r="F85" s="57">
        <f t="shared" si="8"/>
        <v>93800</v>
      </c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9"/>
        <v>667200</v>
      </c>
      <c r="E86" s="1" t="str">
        <f t="shared" si="7"/>
        <v xml:space="preserve">HD 6,4 GB Ultra DMA 5400rpm - 3,5" ULTRA DMA FUJITSU </v>
      </c>
      <c r="F86" s="57">
        <f t="shared" si="8"/>
        <v>111200</v>
      </c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9"/>
        <v>571200</v>
      </c>
      <c r="E87" s="1" t="str">
        <f t="shared" si="7"/>
        <v>HD 2 GB SCSI III 5400 rpm - 3,5" SCSI QUANTUM FIREBALL ST</v>
      </c>
      <c r="F87" s="57">
        <f t="shared" si="8"/>
        <v>95200</v>
      </c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9"/>
        <v>572400</v>
      </c>
      <c r="E88" s="1" t="str">
        <f t="shared" si="7"/>
        <v>HD 3,2 GB SCSI III 5400rpm - 3,5" SCSI QUANTUM FIREBALL ST</v>
      </c>
      <c r="F88" s="57">
        <f t="shared" si="8"/>
        <v>95400</v>
      </c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9"/>
        <v>667200</v>
      </c>
      <c r="E89" s="1" t="str">
        <f t="shared" si="7"/>
        <v>HD 4,3 GB SCSI 5400 rpm - 3,5" SCSI QUANTUM FIREBALL ST</v>
      </c>
      <c r="F89" s="57">
        <f t="shared" si="8"/>
        <v>111200</v>
      </c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9"/>
        <v>834000</v>
      </c>
      <c r="E90" s="1" t="str">
        <f t="shared" si="7"/>
        <v>HD 4,5 GB SCSI ULTRA WIDE 7200rpm - 3,5" SCSI III, QUANTUM VIKING</v>
      </c>
      <c r="F90" s="57">
        <f t="shared" si="8"/>
        <v>139000</v>
      </c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9"/>
        <v>1534800</v>
      </c>
      <c r="E91" s="1" t="str">
        <f t="shared" si="7"/>
        <v>HD 4,5 GB SCSI ULTRA WIDE 10.000rpm - 3,5" SCSI U.W. SEAGATE CHEETAH</v>
      </c>
      <c r="F91" s="57">
        <f t="shared" si="8"/>
        <v>255800</v>
      </c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9"/>
        <v>42000</v>
      </c>
      <c r="E92" s="1" t="str">
        <f t="shared" si="7"/>
        <v>FDD 1,44MB - PANASONIC</v>
      </c>
      <c r="F92" s="57">
        <f t="shared" si="8"/>
        <v>7000</v>
      </c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9"/>
        <v>210000</v>
      </c>
      <c r="E93" s="1" t="str">
        <f t="shared" si="7"/>
        <v>FLOPPY DRIVE 120MB - PANASONIC LS-120</v>
      </c>
      <c r="F93" s="57">
        <f t="shared" si="8"/>
        <v>35000</v>
      </c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9"/>
        <v>326400</v>
      </c>
      <c r="E94" s="1" t="str">
        <f t="shared" si="7"/>
        <v>ZIP DRIVE 100MB PARALL. - IOMEGA</v>
      </c>
      <c r="F94" s="57">
        <f t="shared" si="8"/>
        <v>54400</v>
      </c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9"/>
        <v>237600</v>
      </c>
      <c r="E95" s="1" t="str">
        <f t="shared" si="7"/>
        <v>ZIP ATAPI 100MB INTERNO - IOMEGA</v>
      </c>
      <c r="F95" s="57">
        <f t="shared" si="8"/>
        <v>39600</v>
      </c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9"/>
        <v>348000</v>
      </c>
      <c r="E96" s="1" t="str">
        <f t="shared" si="7"/>
        <v>ZIP DRIVE 100MB SCSI - IOMEGA</v>
      </c>
      <c r="F96" s="57">
        <f t="shared" si="8"/>
        <v>58000</v>
      </c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9"/>
        <v>706800</v>
      </c>
      <c r="E97" s="1" t="str">
        <f t="shared" si="7"/>
        <v>JAZ DRIVE 1GB INT. - IOMEGA</v>
      </c>
      <c r="F97" s="57">
        <f t="shared" si="8"/>
        <v>117800</v>
      </c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9"/>
        <v>891600</v>
      </c>
      <c r="E98" s="1" t="str">
        <f t="shared" si="7"/>
        <v>JAZ DRIVE 1GB EXT. - IOMEGA</v>
      </c>
      <c r="F98" s="57">
        <f t="shared" si="8"/>
        <v>148600</v>
      </c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9"/>
        <v>325200</v>
      </c>
      <c r="E99" s="1" t="str">
        <f t="shared" si="7"/>
        <v xml:space="preserve">KIT 10  CARTUCCE ZIP DRIVE -  </v>
      </c>
      <c r="F99" s="57">
        <f t="shared" si="8"/>
        <v>54200</v>
      </c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9"/>
        <v>758400</v>
      </c>
      <c r="E100" s="1" t="str">
        <f t="shared" si="7"/>
        <v xml:space="preserve">KIT 3 CARTUCCE JAZ DRIVE -  </v>
      </c>
      <c r="F100" s="57">
        <f t="shared" si="8"/>
        <v>126400</v>
      </c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9"/>
        <v>108000</v>
      </c>
      <c r="E101" s="1" t="str">
        <f t="shared" si="7"/>
        <v>KIT 3 CARTUCCE 120MB 3M - per LS-120</v>
      </c>
      <c r="F101" s="57">
        <f t="shared" si="8"/>
        <v>18000</v>
      </c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9"/>
        <v>4800</v>
      </c>
      <c r="E102" s="1" t="str">
        <f t="shared" si="7"/>
        <v>FRAME HDD  - Kit montaggio Hard Disk 3,5"</v>
      </c>
      <c r="F102" s="57">
        <f t="shared" si="8"/>
        <v>800</v>
      </c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9"/>
        <v>6000</v>
      </c>
      <c r="E103" s="1" t="str">
        <f t="shared" si="7"/>
        <v>FRAME FDD  - Kit montaggio Floppy Disk Drive 3,5"</v>
      </c>
      <c r="F103" s="57">
        <f t="shared" si="8"/>
        <v>1000</v>
      </c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9"/>
        <v>49200</v>
      </c>
      <c r="E104" s="1" t="str">
        <f t="shared" si="7"/>
        <v>FRAME REMOVIBILE 3.5" - Kit FRAME REMOVIBILE per HDD 3,5"</v>
      </c>
      <c r="F104" s="57">
        <f t="shared" si="8"/>
        <v>8200</v>
      </c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" t="str">
        <f t="shared" si="7"/>
        <v xml:space="preserve">MAGNETO-OTTICI - </v>
      </c>
      <c r="F105" s="57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9"/>
        <v>884400</v>
      </c>
      <c r="E106" s="1" t="str">
        <f t="shared" si="7"/>
        <v>M.O. + CD 4X,  PD 2000 INT. 650 MB - PLASMON PD2000I</v>
      </c>
      <c r="F106" s="57">
        <f>C106*IVATOT</f>
        <v>147400</v>
      </c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9"/>
        <v>1092000</v>
      </c>
      <c r="E107" s="1" t="str">
        <f t="shared" si="7"/>
        <v>M.O. + CD 4X,  PD 2000 EXT. 650 MB - PLASMON PD2000E</v>
      </c>
      <c r="F107" s="57">
        <f>C107*IVATOT</f>
        <v>182000</v>
      </c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9"/>
        <v>289200</v>
      </c>
      <c r="E108" s="1" t="str">
        <f t="shared" si="7"/>
        <v xml:space="preserve">KIT 5 CARTUCCE 650 MB - </v>
      </c>
      <c r="F108" s="57">
        <f>C108*IVATOT</f>
        <v>48200</v>
      </c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" t="str">
        <f t="shared" si="7"/>
        <v xml:space="preserve">CD ROM - </v>
      </c>
      <c r="F109" s="57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9"/>
        <v>134400</v>
      </c>
      <c r="E110" s="1" t="str">
        <f t="shared" si="7"/>
        <v>CD ROM 24X HITACHI CDR 8330 - 24 velocita',EIDE</v>
      </c>
      <c r="F110" s="57">
        <f t="shared" ref="F110:F117" si="10">C110*IVATOT</f>
        <v>22400</v>
      </c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9"/>
        <v>135600</v>
      </c>
      <c r="E111" s="1" t="str">
        <f t="shared" si="7"/>
        <v>CD ROM 24X CREATIVE - 24 velocita',EIDE</v>
      </c>
      <c r="F111" s="57">
        <f t="shared" si="10"/>
        <v>22600</v>
      </c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9"/>
        <v>145200</v>
      </c>
      <c r="E112" s="1" t="str">
        <f t="shared" si="7"/>
        <v>CD ROM 24X PIONEER 502-S Bulk - 24 velocita',EIDE,SLOT-IN</v>
      </c>
      <c r="F112" s="57">
        <f t="shared" si="10"/>
        <v>24200</v>
      </c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9"/>
        <v>192000</v>
      </c>
      <c r="E113" s="1" t="str">
        <f t="shared" si="7"/>
        <v>CD ROM 34X ASUS - 34 velocita',EIDE</v>
      </c>
      <c r="F113" s="57">
        <f t="shared" si="10"/>
        <v>32000</v>
      </c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9"/>
        <v>234000</v>
      </c>
      <c r="E114" s="1" t="str">
        <f t="shared" si="7"/>
        <v>CD ROM 24X SCSI NEC - 24 velocita',SCSI</v>
      </c>
      <c r="F114" s="57">
        <f t="shared" si="10"/>
        <v>39000</v>
      </c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9"/>
        <v>258000</v>
      </c>
      <c r="E115" s="1" t="str">
        <f t="shared" si="7"/>
        <v>CD ROM 32X SCSI WAITEC - 32 velocita',SCSI</v>
      </c>
      <c r="F115" s="57">
        <f t="shared" si="10"/>
        <v>43000</v>
      </c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9"/>
        <v>385200</v>
      </c>
      <c r="E116" s="1" t="str">
        <f t="shared" si="7"/>
        <v>CD ROM PLEXTOR PX-32TSI - 32 velocita',SCSI</v>
      </c>
      <c r="F116" s="57">
        <f t="shared" si="10"/>
        <v>64200</v>
      </c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9"/>
        <v>736800</v>
      </c>
      <c r="E117" s="1" t="str">
        <f t="shared" si="7"/>
        <v>DVD CREATIVE KIT ENCORE DXR2 - CREATIVE</v>
      </c>
      <c r="F117" s="57">
        <f t="shared" si="10"/>
        <v>122800</v>
      </c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" t="str">
        <f t="shared" si="7"/>
        <v xml:space="preserve">MASTERIZZATORI - </v>
      </c>
      <c r="F118" s="57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9"/>
        <v>36000</v>
      </c>
      <c r="E119" s="1" t="str">
        <f t="shared" si="7"/>
        <v>CONFEZIONE 10 CDR 74' - Kit 10 pz.</v>
      </c>
      <c r="F119" s="57">
        <f t="shared" ref="F119:F129" si="11">C119*IVATOT</f>
        <v>6000</v>
      </c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9"/>
        <v>40800</v>
      </c>
      <c r="E120" s="1" t="str">
        <f t="shared" si="7"/>
        <v>CD RISCRIVIBILE 74' - VERBATIM</v>
      </c>
      <c r="F120" s="57">
        <f t="shared" si="11"/>
        <v>6800</v>
      </c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9"/>
        <v>42000</v>
      </c>
      <c r="E121" s="1" t="str">
        <f t="shared" si="7"/>
        <v>CONFEZIONE 10 CDR 74' KODAK - Kit 10 pz.</v>
      </c>
      <c r="F121" s="57">
        <f t="shared" si="11"/>
        <v>7000</v>
      </c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9"/>
        <v>92400</v>
      </c>
      <c r="E122" s="1" t="str">
        <f t="shared" si="7"/>
        <v>SOFTWARE LABELLER CD KIT - Software per creazione etichette CD</v>
      </c>
      <c r="F122" s="57">
        <f t="shared" si="11"/>
        <v>15400</v>
      </c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9"/>
        <v>867600</v>
      </c>
      <c r="E123" s="1" t="str">
        <f t="shared" si="7"/>
        <v>WAITEC WT48/1 - GEAR - - int. 4 WRITE 8 READ</v>
      </c>
      <c r="F123" s="57">
        <f t="shared" si="11"/>
        <v>144600</v>
      </c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9"/>
        <v>890400</v>
      </c>
      <c r="E124" s="1" t="str">
        <f t="shared" si="7"/>
        <v>WAITEC 2036EI/1 - SOFTWARE  - CD RISCRIVIBILE 2REW,2WRI,6READ, EIDE</v>
      </c>
      <c r="F124" s="57">
        <f t="shared" si="11"/>
        <v>148400</v>
      </c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9"/>
        <v>933600</v>
      </c>
      <c r="E125" s="1" t="str">
        <f t="shared" si="7"/>
        <v>RICOH MP6200ADP + SOFT.+5 CDR - CD RISCRIVIBILE 2REW,2WRI,6R E-IDE</v>
      </c>
      <c r="F125" s="57">
        <f t="shared" si="11"/>
        <v>155600</v>
      </c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9"/>
        <v>1053600</v>
      </c>
      <c r="E126" s="1" t="str">
        <f t="shared" si="7"/>
        <v>RICOH MP6200SR - SOFTWARE SCSI - CD RISCRIVIBILE 2REW,2WRI,6READ, SCSI</v>
      </c>
      <c r="F126" s="57">
        <f t="shared" si="11"/>
        <v>175600</v>
      </c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9"/>
        <v>1059600</v>
      </c>
      <c r="E127" s="1" t="str">
        <f t="shared" si="7"/>
        <v>WAITEC 2026/1 - SOFTWARE SCSI - CD RISCRIVIBILE 2REW,2WRI,6READ, SCSI</v>
      </c>
      <c r="F127" s="57">
        <f t="shared" si="11"/>
        <v>176600</v>
      </c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9"/>
        <v>1095600</v>
      </c>
      <c r="E128" s="1" t="str">
        <f t="shared" si="7"/>
        <v>CDR 480i PLASMON EASY CD - int. 4 WRITE 8 READ</v>
      </c>
      <c r="F128" s="57">
        <f t="shared" si="11"/>
        <v>182600</v>
      </c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9"/>
        <v>1350000</v>
      </c>
      <c r="E129" s="1" t="str">
        <f t="shared" si="7"/>
        <v>CDR 480e PLASMON EASY CD - ext. 4 WRITE 8 READ</v>
      </c>
      <c r="F129" s="57">
        <f t="shared" si="11"/>
        <v>225000</v>
      </c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" t="str">
        <f t="shared" si="7"/>
        <v xml:space="preserve">MEMORIE - </v>
      </c>
      <c r="F130" s="57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9"/>
        <v>39600</v>
      </c>
      <c r="E131" s="1" t="str">
        <f t="shared" si="7"/>
        <v xml:space="preserve">SIMM 8MB 72 PIN (EDO) - </v>
      </c>
      <c r="F131" s="57">
        <f>C131*IVATOT</f>
        <v>6600</v>
      </c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9"/>
        <v>62400</v>
      </c>
      <c r="E132" s="1" t="str">
        <f t="shared" si="7"/>
        <v xml:space="preserve">SIMM 16MB 72 PIN (EDO) - </v>
      </c>
      <c r="F132" s="57">
        <f>C132*IVATOT</f>
        <v>10400</v>
      </c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9"/>
        <v>116400</v>
      </c>
      <c r="E133" s="1" t="str">
        <f t="shared" ref="E133:E196" si="12">_xlfn.CONCAT(A133," - ",B133)</f>
        <v xml:space="preserve">SIMM 32MB 72 PIN (EDO) - </v>
      </c>
      <c r="F133" s="57">
        <f>C133*IVATOT</f>
        <v>19400</v>
      </c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" t="str">
        <f t="shared" si="12"/>
        <v xml:space="preserve">MODEM FAX - VIDEOCAMERA -  </v>
      </c>
      <c r="F134" s="57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9"/>
        <v>157200</v>
      </c>
      <c r="E135" s="1" t="str">
        <f t="shared" si="12"/>
        <v>M/F MOTOROLA 3400PRO 28800 EXT - MOTOROLA</v>
      </c>
      <c r="F135" s="57">
        <f t="shared" ref="F135:F151" si="13">C135*IVATOT</f>
        <v>26200</v>
      </c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9"/>
        <v>202800</v>
      </c>
      <c r="E136" s="1" t="str">
        <f t="shared" si="12"/>
        <v>M/F LEONARDO PC 33600 INT OEM - DIGICOM</v>
      </c>
      <c r="F136" s="57">
        <f t="shared" si="13"/>
        <v>33800</v>
      </c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9"/>
        <v>228000</v>
      </c>
      <c r="E137" s="1" t="str">
        <f t="shared" si="12"/>
        <v>M/F LEONARDO PC 33600 EXT - DIGICOM</v>
      </c>
      <c r="F137" s="57">
        <f t="shared" si="13"/>
        <v>38000</v>
      </c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9"/>
        <v>229200</v>
      </c>
      <c r="E138" s="1" t="str">
        <f t="shared" si="12"/>
        <v>M/F MOTOROLA 56K  EXT BULK - MOTOROLA</v>
      </c>
      <c r="F138" s="57">
        <f t="shared" si="13"/>
        <v>38200</v>
      </c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9"/>
        <v>236400</v>
      </c>
      <c r="E139" s="1" t="str">
        <f t="shared" si="12"/>
        <v>M/F LEONARDO PC 33600 INT - DIGICOM</v>
      </c>
      <c r="F139" s="57">
        <f t="shared" si="13"/>
        <v>39400</v>
      </c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9"/>
        <v>241200</v>
      </c>
      <c r="E140" s="1" t="str">
        <f t="shared" si="12"/>
        <v>M/F TIZIANO 33600 EXT - DIGICOM</v>
      </c>
      <c r="F140" s="57">
        <f t="shared" si="13"/>
        <v>40200</v>
      </c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9"/>
        <v>264000</v>
      </c>
      <c r="E141" s="1" t="str">
        <f t="shared" si="12"/>
        <v>M/F SPORTSTER FLASH 33600 EXT ITA  - US ROBOTICS</v>
      </c>
      <c r="F141" s="57">
        <f t="shared" si="13"/>
        <v>44000</v>
      </c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9"/>
        <v>300000</v>
      </c>
      <c r="E142" s="1" t="str">
        <f t="shared" si="12"/>
        <v>M/F MOTOROLA 56K  EXT - MOTOROLA</v>
      </c>
      <c r="F142" s="57">
        <f t="shared" si="13"/>
        <v>50000</v>
      </c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9"/>
        <v>308400</v>
      </c>
      <c r="E143" s="1" t="str">
        <f t="shared" si="12"/>
        <v>M/F LEONARDO  56K  EXT - DIGICOM</v>
      </c>
      <c r="F143" s="57">
        <f t="shared" si="13"/>
        <v>51400</v>
      </c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9"/>
        <v>333600</v>
      </c>
      <c r="E144" s="1" t="str">
        <f t="shared" si="12"/>
        <v>M/F TIZIANO 56K EXT - DIGICOM</v>
      </c>
      <c r="F144" s="57">
        <f t="shared" si="13"/>
        <v>55600</v>
      </c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9"/>
        <v>336000</v>
      </c>
      <c r="E145" s="1" t="str">
        <f t="shared" si="12"/>
        <v>M/F SPORTSTER MESSAGE PLUS - US ROBOTICS</v>
      </c>
      <c r="F145" s="57">
        <f t="shared" si="13"/>
        <v>56000</v>
      </c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9"/>
        <v>360000</v>
      </c>
      <c r="E146" s="1" t="str">
        <f t="shared" si="12"/>
        <v>M/F LEONARDO PCMCIA 33600 - DIGICOM</v>
      </c>
      <c r="F146" s="57">
        <f t="shared" si="13"/>
        <v>60000</v>
      </c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9"/>
        <v>366000</v>
      </c>
      <c r="E147" s="1" t="str">
        <f t="shared" si="12"/>
        <v>KIT VIDEOCONFERENZA "GALILEO" - DIGICOM / H.324</v>
      </c>
      <c r="F147" s="57">
        <f t="shared" si="13"/>
        <v>61000</v>
      </c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ref="D148:D211" si="14">SUM(C148+F148)</f>
        <v>402000</v>
      </c>
      <c r="E148" s="1" t="str">
        <f t="shared" si="12"/>
        <v>MODEM ISDN TINTORETTO EXT. - DIGICOM</v>
      </c>
      <c r="F148" s="57">
        <f t="shared" si="13"/>
        <v>67000</v>
      </c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14"/>
        <v>432000</v>
      </c>
      <c r="E149" s="1" t="str">
        <f t="shared" si="12"/>
        <v>M/F LEONARDO PCMCIA 56K - DIGICOM</v>
      </c>
      <c r="F149" s="57">
        <f t="shared" si="13"/>
        <v>72000</v>
      </c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14"/>
        <v>514800</v>
      </c>
      <c r="E150" s="1" t="str">
        <f t="shared" si="12"/>
        <v>MODEM MOTOROLA ISDN  EXT.64/128K - MOTOROLA</v>
      </c>
      <c r="F150" s="57">
        <f t="shared" si="13"/>
        <v>85800</v>
      </c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14"/>
        <v>841200</v>
      </c>
      <c r="E151" s="1" t="str">
        <f t="shared" si="12"/>
        <v>M/F ISDN DONATELLO EXT. - DIGICOM</v>
      </c>
      <c r="F151" s="57">
        <f t="shared" si="13"/>
        <v>140200</v>
      </c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" t="str">
        <f t="shared" si="12"/>
        <v xml:space="preserve">MULTIMEDIA - </v>
      </c>
      <c r="F152" s="57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14"/>
        <v>108000</v>
      </c>
      <c r="E153" s="1" t="str">
        <f t="shared" si="12"/>
        <v>SOUND AXP201/U PCI 64 - Asus - ESS Maestro-1 Audio accellerator</v>
      </c>
      <c r="F153" s="57">
        <f t="shared" ref="F153:F163" si="15">C153*IVATOT</f>
        <v>18000</v>
      </c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14"/>
        <v>82800</v>
      </c>
      <c r="E154" s="1" t="str">
        <f t="shared" si="12"/>
        <v>SOUND BLASTER 16 PnP  O.E.M. - Creative</v>
      </c>
      <c r="F154" s="57">
        <f t="shared" si="15"/>
        <v>13800</v>
      </c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14"/>
        <v>106800</v>
      </c>
      <c r="E155" s="1" t="str">
        <f t="shared" si="12"/>
        <v>SOUND BLASTER 16 PnP NO IDE - Creative</v>
      </c>
      <c r="F155" s="57">
        <f t="shared" si="15"/>
        <v>17800</v>
      </c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14"/>
        <v>165600</v>
      </c>
      <c r="E156" s="1" t="str">
        <f t="shared" si="12"/>
        <v>SOUND BLASTER AWE64 STD OEM - Creative</v>
      </c>
      <c r="F156" s="57">
        <f t="shared" si="15"/>
        <v>27600</v>
      </c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14"/>
        <v>235200</v>
      </c>
      <c r="E157" s="1" t="str">
        <f t="shared" si="12"/>
        <v>SOUND BLASTER AWE64 STANDARD - Creative</v>
      </c>
      <c r="F157" s="57">
        <f t="shared" si="15"/>
        <v>39200</v>
      </c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14"/>
        <v>394800</v>
      </c>
      <c r="E158" s="1" t="str">
        <f t="shared" si="12"/>
        <v>SOUND BLASTER AWE64 GOLD PNP  - Creative</v>
      </c>
      <c r="F158" s="57">
        <f t="shared" si="15"/>
        <v>65800</v>
      </c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14"/>
        <v>354000</v>
      </c>
      <c r="E159" s="1" t="str">
        <f t="shared" si="12"/>
        <v>KIT "DISCOVERY AWE64" 24X PNP - Creative</v>
      </c>
      <c r="F159" s="57">
        <f t="shared" si="15"/>
        <v>59000</v>
      </c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14"/>
        <v>22800</v>
      </c>
      <c r="E160" s="1" t="str">
        <f t="shared" si="12"/>
        <v>SPEAKERS MLI-699 - MLI-60</v>
      </c>
      <c r="F160" s="57">
        <f t="shared" si="15"/>
        <v>3800</v>
      </c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14"/>
        <v>31200</v>
      </c>
      <c r="E161" s="1" t="str">
        <f t="shared" si="12"/>
        <v>SPEAKER 25 W - FS-60</v>
      </c>
      <c r="F161" s="57">
        <f t="shared" si="15"/>
        <v>5200</v>
      </c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14"/>
        <v>33600</v>
      </c>
      <c r="E162" s="1" t="str">
        <f t="shared" si="12"/>
        <v>SPEAKER PROFESSIONAL 70 W - FS-70</v>
      </c>
      <c r="F162" s="57">
        <f t="shared" si="15"/>
        <v>5600</v>
      </c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14"/>
        <v>67200</v>
      </c>
      <c r="E163" s="1" t="str">
        <f t="shared" si="12"/>
        <v>ULTRA SPEAKER 130W - FS-100</v>
      </c>
      <c r="F163" s="57">
        <f t="shared" si="15"/>
        <v>11200</v>
      </c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" t="str">
        <f t="shared" si="12"/>
        <v xml:space="preserve">MICROPROCESSORI - </v>
      </c>
      <c r="F164" s="57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14"/>
        <v>259200</v>
      </c>
      <c r="E165" s="1" t="str">
        <f t="shared" si="12"/>
        <v xml:space="preserve">PENTIUM 166 INTEL MMX - </v>
      </c>
      <c r="F165" s="57">
        <f t="shared" ref="F165:F185" si="16">C165*IVATOT</f>
        <v>43200</v>
      </c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14"/>
        <v>300000</v>
      </c>
      <c r="E166" s="1" t="str">
        <f t="shared" si="12"/>
        <v xml:space="preserve">PENTIUM 200 INTEL MMX - </v>
      </c>
      <c r="F166" s="57">
        <f t="shared" si="16"/>
        <v>50000</v>
      </c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14"/>
        <v>458400</v>
      </c>
      <c r="E167" s="1" t="str">
        <f t="shared" si="12"/>
        <v xml:space="preserve">PENTIUM 233 INTEL MMX - </v>
      </c>
      <c r="F167" s="57">
        <f t="shared" si="16"/>
        <v>76400</v>
      </c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14"/>
        <v>628800</v>
      </c>
      <c r="E168" s="1" t="str">
        <f t="shared" si="12"/>
        <v xml:space="preserve">PENTIUM II 233 INTEL 512k - </v>
      </c>
      <c r="F168" s="57">
        <f t="shared" si="16"/>
        <v>104800</v>
      </c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14"/>
        <v>908400</v>
      </c>
      <c r="E169" s="1" t="str">
        <f t="shared" si="12"/>
        <v xml:space="preserve">PENTIUM II 266 INTEL 512k - </v>
      </c>
      <c r="F169" s="57">
        <f t="shared" si="16"/>
        <v>151400</v>
      </c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14"/>
        <v>1254000</v>
      </c>
      <c r="E170" s="1" t="str">
        <f t="shared" si="12"/>
        <v xml:space="preserve">PENTIUM II 300 INTEL 512K - </v>
      </c>
      <c r="F170" s="57">
        <f t="shared" si="16"/>
        <v>209000</v>
      </c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14"/>
        <v>1881600</v>
      </c>
      <c r="E171" s="1" t="str">
        <f t="shared" si="12"/>
        <v xml:space="preserve">PENTIUM II 333 INTEL 512K - </v>
      </c>
      <c r="F171" s="57">
        <f t="shared" si="16"/>
        <v>313600</v>
      </c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14"/>
        <v>140400</v>
      </c>
      <c r="E172" s="1" t="str">
        <f t="shared" si="12"/>
        <v xml:space="preserve">SGS P 166+ - </v>
      </c>
      <c r="F172" s="57">
        <f t="shared" si="16"/>
        <v>23400</v>
      </c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14"/>
        <v>189600</v>
      </c>
      <c r="E173" s="1" t="str">
        <f t="shared" si="12"/>
        <v xml:space="preserve">IBM 200 MX - </v>
      </c>
      <c r="F173" s="57">
        <f t="shared" si="16"/>
        <v>31600</v>
      </c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14"/>
        <v>312000</v>
      </c>
      <c r="E174" s="1" t="str">
        <f t="shared" si="12"/>
        <v xml:space="preserve">IBM 233 MX - </v>
      </c>
      <c r="F174" s="57">
        <f t="shared" si="16"/>
        <v>52000</v>
      </c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14"/>
        <v>231600</v>
      </c>
      <c r="E175" s="1" t="str">
        <f t="shared" si="12"/>
        <v xml:space="preserve">AMD K6-166 - </v>
      </c>
      <c r="F175" s="57">
        <f t="shared" si="16"/>
        <v>38600</v>
      </c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14"/>
        <v>324000</v>
      </c>
      <c r="E176" s="1" t="str">
        <f t="shared" si="12"/>
        <v xml:space="preserve">AMD K6-200 - </v>
      </c>
      <c r="F176" s="57">
        <f t="shared" si="16"/>
        <v>54000</v>
      </c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14"/>
        <v>376800</v>
      </c>
      <c r="E177" s="1" t="str">
        <f t="shared" si="12"/>
        <v xml:space="preserve">AMD K6-233 - </v>
      </c>
      <c r="F177" s="57">
        <f t="shared" si="16"/>
        <v>62800</v>
      </c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14"/>
        <v>1072800</v>
      </c>
      <c r="E178" s="1" t="str">
        <f t="shared" si="12"/>
        <v xml:space="preserve">PENTIUM PRO 180 MZH - </v>
      </c>
      <c r="F178" s="57">
        <f t="shared" si="16"/>
        <v>178800</v>
      </c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14"/>
        <v>1248000</v>
      </c>
      <c r="E179" s="1" t="str">
        <f t="shared" si="12"/>
        <v xml:space="preserve">PENTIUM PRO 200 MZH - </v>
      </c>
      <c r="F179" s="57">
        <f t="shared" si="16"/>
        <v>208000</v>
      </c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14"/>
        <v>9600</v>
      </c>
      <c r="E180" s="1" t="str">
        <f t="shared" si="12"/>
        <v xml:space="preserve">VENTOLINA PENTIUM 75-166 - </v>
      </c>
      <c r="F180" s="57">
        <f t="shared" si="16"/>
        <v>1600</v>
      </c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14"/>
        <v>12000</v>
      </c>
      <c r="E181" s="1" t="str">
        <f t="shared" si="12"/>
        <v xml:space="preserve">VENTOLINA PENTIUM 200 - </v>
      </c>
      <c r="F181" s="57">
        <f t="shared" si="16"/>
        <v>2000</v>
      </c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14"/>
        <v>28800</v>
      </c>
      <c r="E182" s="1" t="str">
        <f t="shared" si="12"/>
        <v xml:space="preserve">VENTOLA PER PENTIUM PRO - </v>
      </c>
      <c r="F182" s="57">
        <f t="shared" si="16"/>
        <v>4800</v>
      </c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14"/>
        <v>13200</v>
      </c>
      <c r="E183" s="1" t="str">
        <f t="shared" si="12"/>
        <v xml:space="preserve">VENTOLINA PER IBM/CYRIX 686 -  </v>
      </c>
      <c r="F183" s="57">
        <f t="shared" si="16"/>
        <v>2200</v>
      </c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14"/>
        <v>12000</v>
      </c>
      <c r="E184" s="1" t="str">
        <f t="shared" si="12"/>
        <v xml:space="preserve">VENTOLA 3 PIN per TX97 -  </v>
      </c>
      <c r="F184" s="57">
        <f t="shared" si="16"/>
        <v>2000</v>
      </c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14"/>
        <v>31200</v>
      </c>
      <c r="E185" s="1" t="str">
        <f t="shared" si="12"/>
        <v xml:space="preserve">VENTOLA PENTIUM II -  </v>
      </c>
      <c r="F185" s="57">
        <f t="shared" si="16"/>
        <v>5200</v>
      </c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" t="str">
        <f t="shared" si="12"/>
        <v xml:space="preserve">TASTIERE - </v>
      </c>
      <c r="F186" s="57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14"/>
        <v>26400</v>
      </c>
      <c r="E187" s="1" t="str">
        <f t="shared" si="12"/>
        <v>TAST. ITA 105 TASTI WIN 95 - UNIKEY</v>
      </c>
      <c r="F187" s="57">
        <f t="shared" ref="F187:F193" si="17">C187*IVATOT</f>
        <v>4400</v>
      </c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14"/>
        <v>75600</v>
      </c>
      <c r="E188" s="1" t="str">
        <f t="shared" si="12"/>
        <v>TAST. ITA   79t - BTC</v>
      </c>
      <c r="F188" s="57">
        <f t="shared" si="17"/>
        <v>12600</v>
      </c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14"/>
        <v>75600</v>
      </c>
      <c r="E189" s="1" t="str">
        <f t="shared" si="12"/>
        <v>TAST. USA 79t - BTC</v>
      </c>
      <c r="F189" s="57">
        <f t="shared" si="17"/>
        <v>12600</v>
      </c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14"/>
        <v>31200</v>
      </c>
      <c r="E190" s="1" t="str">
        <f t="shared" si="12"/>
        <v>TAST. USA 105 TASTI WIN95 - BTC</v>
      </c>
      <c r="F190" s="57">
        <f t="shared" si="17"/>
        <v>5200</v>
      </c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14"/>
        <v>30000</v>
      </c>
      <c r="E191" s="1" t="str">
        <f t="shared" si="12"/>
        <v>TAST. ITA  105 TASTI NMB, WIN95 - NMB</v>
      </c>
      <c r="F191" s="57">
        <f t="shared" si="17"/>
        <v>5000</v>
      </c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14"/>
        <v>30000</v>
      </c>
      <c r="E192" s="1" t="str">
        <f t="shared" si="12"/>
        <v>TAST. ITA  105 TASTI NMB, PS/2 WIN95 - NMB</v>
      </c>
      <c r="F192" s="57">
        <f t="shared" si="17"/>
        <v>5000</v>
      </c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14"/>
        <v>55200</v>
      </c>
      <c r="E193" s="1" t="str">
        <f t="shared" si="12"/>
        <v>TAST. ITA 105 TASTI "CYPRESS"  WIN95 - NMB</v>
      </c>
      <c r="F193" s="57">
        <f t="shared" si="17"/>
        <v>9200</v>
      </c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" t="str">
        <f t="shared" si="12"/>
        <v xml:space="preserve">SCANNER E ACCESSORI - </v>
      </c>
      <c r="F194" s="57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14"/>
        <v>44400</v>
      </c>
      <c r="E195" s="1" t="str">
        <f t="shared" si="12"/>
        <v>MOUSE  PILOT SERIALE - LOGITECH</v>
      </c>
      <c r="F195" s="57">
        <f t="shared" ref="F195:F229" si="18">C195*IVATOT</f>
        <v>7400</v>
      </c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14"/>
        <v>44400</v>
      </c>
      <c r="E196" s="1" t="str">
        <f t="shared" si="12"/>
        <v>MOUSE  PILOT P/S2 - LOGITECH</v>
      </c>
      <c r="F196" s="57">
        <f t="shared" si="18"/>
        <v>7400</v>
      </c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14"/>
        <v>13200</v>
      </c>
      <c r="E197" s="1" t="str">
        <f t="shared" ref="E197:E260" si="19">_xlfn.CONCAT(A197," - ",B197)</f>
        <v>MOUSE SERIALE 3 TASTI - PRIMAX</v>
      </c>
      <c r="F197" s="57">
        <f t="shared" si="18"/>
        <v>2200</v>
      </c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4"/>
        <v>55200</v>
      </c>
      <c r="E198" s="1" t="str">
        <f t="shared" si="19"/>
        <v>MOUSE TRACKBALL  - PRIMAX</v>
      </c>
      <c r="F198" s="57">
        <f t="shared" si="18"/>
        <v>9200</v>
      </c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4"/>
        <v>22800</v>
      </c>
      <c r="E199" s="1" t="str">
        <f t="shared" si="19"/>
        <v>MOUSE "RAINBOW" SERIALE - PRIMAX</v>
      </c>
      <c r="F199" s="57">
        <f t="shared" si="18"/>
        <v>3800</v>
      </c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4"/>
        <v>15600</v>
      </c>
      <c r="E200" s="1" t="str">
        <f t="shared" si="19"/>
        <v>MOUSE  ECHO PS/2 - PRIMAX</v>
      </c>
      <c r="F200" s="57">
        <f t="shared" si="18"/>
        <v>2600</v>
      </c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4"/>
        <v>31200</v>
      </c>
      <c r="E201" s="1" t="str">
        <f t="shared" si="19"/>
        <v>VENUS MOUSE SERIALE - PRIMAX</v>
      </c>
      <c r="F201" s="57">
        <f t="shared" si="18"/>
        <v>5200</v>
      </c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4"/>
        <v>31200</v>
      </c>
      <c r="E202" s="1" t="str">
        <f t="shared" si="19"/>
        <v>VENUS MOUSE PS/2 - PRIMAX</v>
      </c>
      <c r="F202" s="57">
        <f t="shared" si="18"/>
        <v>5200</v>
      </c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4"/>
        <v>24000</v>
      </c>
      <c r="E203" s="1" t="str">
        <f t="shared" si="19"/>
        <v>JOYSTICK DIGITALE - PRIMAX</v>
      </c>
      <c r="F203" s="57">
        <f t="shared" si="18"/>
        <v>4000</v>
      </c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4"/>
        <v>58800</v>
      </c>
      <c r="E204" s="1" t="str">
        <f t="shared" si="19"/>
        <v>JOYSTICK ULTRASTRIKER - PRIMAX</v>
      </c>
      <c r="F204" s="57">
        <f t="shared" si="18"/>
        <v>9800</v>
      </c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4"/>
        <v>39600</v>
      </c>
      <c r="E205" s="1" t="str">
        <f t="shared" si="19"/>
        <v>NAVIGATOR MOUSE - PRIMAX</v>
      </c>
      <c r="F205" s="57">
        <f t="shared" si="18"/>
        <v>6600</v>
      </c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4"/>
        <v>81600</v>
      </c>
      <c r="E206" s="1" t="str">
        <f t="shared" si="19"/>
        <v>JOYSTICK EXCALIBUR - PRIMAX</v>
      </c>
      <c r="F206" s="57">
        <f t="shared" si="18"/>
        <v>13600</v>
      </c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4"/>
        <v>39600</v>
      </c>
      <c r="E207" s="1" t="str">
        <f t="shared" si="19"/>
        <v>GAMEPAD CONQUEROR - PRIMAX</v>
      </c>
      <c r="F207" s="57">
        <f t="shared" si="18"/>
        <v>6600</v>
      </c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4"/>
        <v>176400</v>
      </c>
      <c r="E208" s="1" t="str">
        <f t="shared" si="19"/>
        <v>COLOR HAND SCANNER - PRIMAX</v>
      </c>
      <c r="F208" s="57">
        <f t="shared" si="18"/>
        <v>29400</v>
      </c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4"/>
        <v>181200</v>
      </c>
      <c r="E209" s="1" t="str">
        <f t="shared" si="19"/>
        <v>SCANNER COLORADO 4800 SW + OCR  - PRIMAX</v>
      </c>
      <c r="F209" s="57">
        <f t="shared" si="18"/>
        <v>30200</v>
      </c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4"/>
        <v>236400</v>
      </c>
      <c r="E210" s="1" t="str">
        <f t="shared" si="19"/>
        <v>SCANNER COLORADO D600 SW + OCR  - PRIMAX</v>
      </c>
      <c r="F210" s="57">
        <f t="shared" si="18"/>
        <v>39400</v>
      </c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4"/>
        <v>372000</v>
      </c>
      <c r="E211" s="1" t="str">
        <f t="shared" si="19"/>
        <v>SCANNER  DIRECT 9600 SW + OCR - PRIMAX</v>
      </c>
      <c r="F211" s="57">
        <f t="shared" si="18"/>
        <v>62000</v>
      </c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ref="D212:D275" si="20">SUM(C212+F212)</f>
        <v>325200</v>
      </c>
      <c r="E212" s="1" t="str">
        <f t="shared" si="19"/>
        <v>SCANNER  JEWEL 4800 SCSI - PRIMAX</v>
      </c>
      <c r="F212" s="57">
        <f t="shared" si="18"/>
        <v>54200</v>
      </c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20"/>
        <v>549600</v>
      </c>
      <c r="E213" s="1" t="str">
        <f t="shared" si="19"/>
        <v>SCANNER PROFI  9600 SCSI - PRIMAX</v>
      </c>
      <c r="F213" s="57">
        <f t="shared" si="18"/>
        <v>91600</v>
      </c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20"/>
        <v>494400</v>
      </c>
      <c r="E214" s="1" t="str">
        <f t="shared" si="19"/>
        <v>SCANNER PHODOX U. S. 300 - PRIMAX</v>
      </c>
      <c r="F214" s="57">
        <f t="shared" si="18"/>
        <v>82400</v>
      </c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20"/>
        <v>968400</v>
      </c>
      <c r="E215" s="1" t="str">
        <f t="shared" si="19"/>
        <v>FILMSCAN-200PC - EPSON</v>
      </c>
      <c r="F215" s="57">
        <f t="shared" si="18"/>
        <v>161400</v>
      </c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20"/>
        <v>4800</v>
      </c>
      <c r="E216" s="1" t="str">
        <f t="shared" si="19"/>
        <v xml:space="preserve">TAPPETINO PER MOUSE - </v>
      </c>
      <c r="F216" s="57">
        <f t="shared" si="18"/>
        <v>800</v>
      </c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20"/>
        <v>97200</v>
      </c>
      <c r="E217" s="1" t="str">
        <f t="shared" si="19"/>
        <v xml:space="preserve">ALIMENTATORE 200 W CE - </v>
      </c>
      <c r="F217" s="57">
        <f t="shared" si="18"/>
        <v>16200</v>
      </c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20"/>
        <v>150000</v>
      </c>
      <c r="E218" s="1" t="str">
        <f t="shared" si="19"/>
        <v xml:space="preserve">ALIMENTATORE 250 W CE ATX - </v>
      </c>
      <c r="F218" s="57">
        <f t="shared" si="18"/>
        <v>25000</v>
      </c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20"/>
        <v>117600</v>
      </c>
      <c r="E219" s="1" t="str">
        <f t="shared" si="19"/>
        <v xml:space="preserve">ALIMENTATORE 230 W CE ATX - </v>
      </c>
      <c r="F219" s="57">
        <f t="shared" si="18"/>
        <v>19600</v>
      </c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20"/>
        <v>168000</v>
      </c>
      <c r="E220" s="1" t="str">
        <f t="shared" si="19"/>
        <v xml:space="preserve">ALIMENTATORE 300 W CE ATX - </v>
      </c>
      <c r="F220" s="57">
        <f t="shared" si="18"/>
        <v>28000</v>
      </c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20"/>
        <v>6000</v>
      </c>
      <c r="E221" s="1" t="str">
        <f t="shared" si="19"/>
        <v>CAVO PARALLELO STAMP. MT 1,8 - Unidirez.</v>
      </c>
      <c r="F221" s="57">
        <f t="shared" si="18"/>
        <v>1000</v>
      </c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20"/>
        <v>7200</v>
      </c>
      <c r="E222" s="1" t="str">
        <f t="shared" si="19"/>
        <v>CAVO PARALLELO STAMP. MT 1,8 - Bidirez.</v>
      </c>
      <c r="F222" s="57">
        <f t="shared" si="18"/>
        <v>1200</v>
      </c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20"/>
        <v>10800</v>
      </c>
      <c r="E223" s="1" t="str">
        <f t="shared" si="19"/>
        <v xml:space="preserve">CAVO PARALLELO STAMP. MT 3 - </v>
      </c>
      <c r="F223" s="57">
        <f t="shared" si="18"/>
        <v>1800</v>
      </c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20"/>
        <v>9600</v>
      </c>
      <c r="E224" s="1" t="str">
        <f t="shared" si="19"/>
        <v>CONNETTORE MOUSE PS/2 - per M/B ASUS P55T2P4</v>
      </c>
      <c r="F224" s="57">
        <f t="shared" si="18"/>
        <v>1600</v>
      </c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20"/>
        <v>13200</v>
      </c>
      <c r="E225" s="1" t="str">
        <f t="shared" si="19"/>
        <v xml:space="preserve">CONNETTORE TASTIERA PS/2 - </v>
      </c>
      <c r="F225" s="57">
        <f t="shared" si="18"/>
        <v>2200</v>
      </c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20"/>
        <v>25200</v>
      </c>
      <c r="E226" s="1" t="str">
        <f t="shared" si="19"/>
        <v>CONNETTORE USB/MIR - per M/B ASUS TX97</v>
      </c>
      <c r="F226" s="57">
        <f t="shared" si="18"/>
        <v>4200</v>
      </c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20"/>
        <v>16800</v>
      </c>
      <c r="E227" s="1" t="str">
        <f t="shared" si="19"/>
        <v>DATA-SWITCH 2/1 MANUALE - PRIMAX</v>
      </c>
      <c r="F227" s="57">
        <f t="shared" si="18"/>
        <v>2800</v>
      </c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20"/>
        <v>27600</v>
      </c>
      <c r="E228" s="1" t="str">
        <f t="shared" si="19"/>
        <v>DATA-SWITCH 2/2 MANUALE - PRIMAX</v>
      </c>
      <c r="F228" s="57">
        <f t="shared" si="18"/>
        <v>4600</v>
      </c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20"/>
        <v>61200</v>
      </c>
      <c r="E229" s="1" t="str">
        <f t="shared" si="19"/>
        <v>DATA-SWITCH 2/1 BIDIREZ. - PRIMAX</v>
      </c>
      <c r="F229" s="57">
        <f t="shared" si="18"/>
        <v>10200</v>
      </c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" t="str">
        <f t="shared" si="19"/>
        <v xml:space="preserve">SOFTWARE - </v>
      </c>
      <c r="F230" s="57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20"/>
        <v>237600</v>
      </c>
      <c r="E231" s="1" t="str">
        <f t="shared" si="19"/>
        <v>COMBO DOS6.22+WIN3.11+DSK.MAN. - MICROSOFT  OEM</v>
      </c>
      <c r="F231" s="57">
        <f t="shared" ref="F231:F262" si="21">C231*IVATOT</f>
        <v>39600</v>
      </c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20"/>
        <v>200400</v>
      </c>
      <c r="E232" s="1" t="str">
        <f t="shared" si="19"/>
        <v>WINDOWS 95, MANUALI + CD - MICROSOFT  OEM</v>
      </c>
      <c r="F232" s="57">
        <f t="shared" si="21"/>
        <v>33400</v>
      </c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20"/>
        <v>114000</v>
      </c>
      <c r="E233" s="1" t="str">
        <f t="shared" si="19"/>
        <v>LICENZA STUDENTE SISTEMI  - MICROSOFT  STUDENTE</v>
      </c>
      <c r="F233" s="57">
        <f t="shared" si="21"/>
        <v>19000</v>
      </c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20"/>
        <v>169200</v>
      </c>
      <c r="E234" s="1" t="str">
        <f t="shared" si="19"/>
        <v>LICENZA STUDENTE APPLICAZIONI - MICROSOFT  STUDENTE</v>
      </c>
      <c r="F234" s="57">
        <f t="shared" si="21"/>
        <v>28200</v>
      </c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20"/>
        <v>421200</v>
      </c>
      <c r="E235" s="1" t="str">
        <f t="shared" si="19"/>
        <v>WIN NT WORKSTATION 4.0 - MICROSOFT  OEM</v>
      </c>
      <c r="F235" s="57">
        <f t="shared" si="21"/>
        <v>70200</v>
      </c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20"/>
        <v>496800</v>
      </c>
      <c r="E236" s="1" t="str">
        <f t="shared" si="19"/>
        <v>OFFICE SMALL BUSINESS - WORD97,EXCEL97,OUTLOOK97,PUBLISHER97</v>
      </c>
      <c r="F236" s="57">
        <f t="shared" si="21"/>
        <v>82800</v>
      </c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20"/>
        <v>73200</v>
      </c>
      <c r="E237" s="1" t="str">
        <f t="shared" si="19"/>
        <v>WORKS 4.5 ITA, MANUALI + CD - MICROSOFT  OEM</v>
      </c>
      <c r="F237" s="57">
        <f t="shared" si="21"/>
        <v>12200</v>
      </c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20"/>
        <v>1071600</v>
      </c>
      <c r="E238" s="1" t="str">
        <f t="shared" si="19"/>
        <v>FIVE PACK WIN 95 - MICROSOFT  OEM</v>
      </c>
      <c r="F238" s="57">
        <f t="shared" si="21"/>
        <v>178600</v>
      </c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20"/>
        <v>1182000</v>
      </c>
      <c r="E239" s="1" t="str">
        <f t="shared" si="19"/>
        <v>FIVE PACK COMBO WIN3.11-DOS - MICROSOFT  OEM</v>
      </c>
      <c r="F239" s="57">
        <f t="shared" si="21"/>
        <v>197000</v>
      </c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20"/>
        <v>355200</v>
      </c>
      <c r="E240" s="1" t="str">
        <f t="shared" si="19"/>
        <v>FIVE PACK WORKS 4.5 - MICROSOFT  OEM</v>
      </c>
      <c r="F240" s="57">
        <f t="shared" si="21"/>
        <v>59200</v>
      </c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20"/>
        <v>822000</v>
      </c>
      <c r="E241" s="1" t="str">
        <f t="shared" si="19"/>
        <v>3-PACK  HOME ESSENTIALS 98 - MICROSOFT  OEM</v>
      </c>
      <c r="F241" s="57">
        <f t="shared" si="21"/>
        <v>137000</v>
      </c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20"/>
        <v>1365600</v>
      </c>
      <c r="E242" s="1" t="str">
        <f t="shared" si="19"/>
        <v>3-PACK WIN NT WORKSTATION 4.0 - MICROSOFT  OEM</v>
      </c>
      <c r="F242" s="57">
        <f t="shared" si="21"/>
        <v>227600</v>
      </c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20"/>
        <v>1600800</v>
      </c>
      <c r="E243" s="1" t="str">
        <f t="shared" si="19"/>
        <v>3-PACK OFFICE SMALL BUSINESS - MICROSOFT  OEM</v>
      </c>
      <c r="F243" s="57">
        <f t="shared" si="21"/>
        <v>266800</v>
      </c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20"/>
        <v>36000</v>
      </c>
      <c r="E244" s="1" t="str">
        <f t="shared" si="19"/>
        <v xml:space="preserve">CD VIDEOGUIDA  WIN'95 -  </v>
      </c>
      <c r="F244" s="57">
        <f t="shared" si="21"/>
        <v>6000</v>
      </c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20"/>
        <v>36000</v>
      </c>
      <c r="E245" s="1" t="str">
        <f t="shared" si="19"/>
        <v xml:space="preserve">CD VIDEGUIDA INTERNET -  </v>
      </c>
      <c r="F245" s="57">
        <f t="shared" si="21"/>
        <v>6000</v>
      </c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20"/>
        <v>487200</v>
      </c>
      <c r="E246" s="1" t="str">
        <f t="shared" si="19"/>
        <v>WINDOWS 95  - MICROSOFT</v>
      </c>
      <c r="F246" s="57">
        <f t="shared" si="21"/>
        <v>81200</v>
      </c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20"/>
        <v>236400</v>
      </c>
      <c r="E247" s="1" t="str">
        <f t="shared" si="19"/>
        <v>WINDOWS 95 Lic. Agg. - MICROSOFT</v>
      </c>
      <c r="F247" s="57">
        <f t="shared" si="21"/>
        <v>39400</v>
      </c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20"/>
        <v>774000</v>
      </c>
      <c r="E248" s="1" t="str">
        <f t="shared" si="19"/>
        <v>EXCEL 7.0 - MICROSOFT</v>
      </c>
      <c r="F248" s="57">
        <f t="shared" si="21"/>
        <v>129000</v>
      </c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20"/>
        <v>774000</v>
      </c>
      <c r="E249" s="1" t="str">
        <f t="shared" si="19"/>
        <v>EXCEL 97 - MICROSOFT</v>
      </c>
      <c r="F249" s="57">
        <f t="shared" si="21"/>
        <v>129000</v>
      </c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20"/>
        <v>310800</v>
      </c>
      <c r="E250" s="1" t="str">
        <f t="shared" si="19"/>
        <v>EXCEL 97 Agg. - MICROSOFT</v>
      </c>
      <c r="F250" s="57">
        <f t="shared" si="21"/>
        <v>51800</v>
      </c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20"/>
        <v>775200</v>
      </c>
      <c r="E251" s="1" t="str">
        <f t="shared" si="19"/>
        <v>WORD 97 - MICROSOFT</v>
      </c>
      <c r="F251" s="57">
        <f t="shared" si="21"/>
        <v>129200</v>
      </c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20"/>
        <v>310800</v>
      </c>
      <c r="E252" s="1" t="str">
        <f t="shared" si="19"/>
        <v>WORD 97 Agg. - MICROSOFT</v>
      </c>
      <c r="F252" s="57">
        <f t="shared" si="21"/>
        <v>51800</v>
      </c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20"/>
        <v>774000</v>
      </c>
      <c r="E253" s="1" t="str">
        <f t="shared" si="19"/>
        <v>ACCESS 97 - MICROSOFT</v>
      </c>
      <c r="F253" s="57">
        <f t="shared" si="21"/>
        <v>129000</v>
      </c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20"/>
        <v>1054800</v>
      </c>
      <c r="E254" s="1" t="str">
        <f t="shared" si="19"/>
        <v>OFFICE 97 SMALL BUSINESS - MICROSOFT</v>
      </c>
      <c r="F254" s="57">
        <f t="shared" si="21"/>
        <v>175800</v>
      </c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20"/>
        <v>310800</v>
      </c>
      <c r="E255" s="1" t="str">
        <f t="shared" si="19"/>
        <v>HOME ESSENTIALS 98 - MICROSOFT</v>
      </c>
      <c r="F255" s="57">
        <f t="shared" si="21"/>
        <v>51800</v>
      </c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20"/>
        <v>328800</v>
      </c>
      <c r="E256" s="1" t="str">
        <f t="shared" si="19"/>
        <v>FRONTPAGE 98 - MICROSOFT</v>
      </c>
      <c r="F256" s="57">
        <f t="shared" si="21"/>
        <v>54800</v>
      </c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20"/>
        <v>1170000</v>
      </c>
      <c r="E257" s="1" t="str">
        <f t="shared" si="19"/>
        <v>OFFICE '97 - MICROSOFT</v>
      </c>
      <c r="F257" s="57">
        <f t="shared" si="21"/>
        <v>195000</v>
      </c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20"/>
        <v>576000</v>
      </c>
      <c r="E258" s="1" t="str">
        <f t="shared" si="19"/>
        <v>OFFICE '97 Agg. - MICROSOFT</v>
      </c>
      <c r="F258" s="57">
        <f t="shared" si="21"/>
        <v>96000</v>
      </c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20"/>
        <v>1424400</v>
      </c>
      <c r="E259" s="1" t="str">
        <f t="shared" si="19"/>
        <v>OFFICE '97 Professional - MICROSOFT</v>
      </c>
      <c r="F259" s="57">
        <f t="shared" si="21"/>
        <v>237400</v>
      </c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20"/>
        <v>998400</v>
      </c>
      <c r="E260" s="1" t="str">
        <f t="shared" si="19"/>
        <v>OFFICE '97 Professional Agg. - MICROSOFT</v>
      </c>
      <c r="F260" s="57">
        <f t="shared" si="21"/>
        <v>166400</v>
      </c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20"/>
        <v>272400</v>
      </c>
      <c r="E261" s="1" t="str">
        <f t="shared" ref="E261:E324" si="22">_xlfn.CONCAT(A261," - ",B261)</f>
        <v>VISUAL BASIC 4.0 STD - MICROSOFT</v>
      </c>
      <c r="F261" s="57">
        <f t="shared" si="21"/>
        <v>45400</v>
      </c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20"/>
        <v>117600</v>
      </c>
      <c r="E262" s="1" t="str">
        <f t="shared" si="22"/>
        <v>VISUAL BASIC 4.0 Agg. - MICROSOFT</v>
      </c>
      <c r="F262" s="57">
        <f t="shared" si="21"/>
        <v>19600</v>
      </c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20"/>
        <v>1428000</v>
      </c>
      <c r="E263" s="1" t="str">
        <f t="shared" si="22"/>
        <v>VISUAL BASIC 4.0 PROFESSIONAL - MICROSOFT</v>
      </c>
      <c r="F263" s="57">
        <f t="shared" ref="F263:F280" si="23">C263*IVATOT</f>
        <v>238000</v>
      </c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20"/>
        <v>360000</v>
      </c>
      <c r="E264" s="1" t="str">
        <f t="shared" si="22"/>
        <v>VISUAL BASIC 4.0 PROF. Agg. - MICROSOFT</v>
      </c>
      <c r="F264" s="57">
        <f t="shared" si="23"/>
        <v>60000</v>
      </c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20"/>
        <v>2888400</v>
      </c>
      <c r="E265" s="1" t="str">
        <f t="shared" si="22"/>
        <v>VISUAL BASIC 4.0 ENTERPRICE - MICROSOFT</v>
      </c>
      <c r="F265" s="57">
        <f t="shared" si="23"/>
        <v>481400</v>
      </c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20"/>
        <v>1225200</v>
      </c>
      <c r="E266" s="1" t="str">
        <f t="shared" si="22"/>
        <v>VISUAL BASIC 4.0 ENTERPRICE Agg. - MICROSOFT</v>
      </c>
      <c r="F266" s="57">
        <f t="shared" si="23"/>
        <v>204200</v>
      </c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20"/>
        <v>775200</v>
      </c>
      <c r="E267" s="1" t="str">
        <f t="shared" si="22"/>
        <v>POWERPOINT 97 - MICROSOFT</v>
      </c>
      <c r="F267" s="57">
        <f t="shared" si="23"/>
        <v>129200</v>
      </c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20"/>
        <v>310800</v>
      </c>
      <c r="E268" s="1" t="str">
        <f t="shared" si="22"/>
        <v>POWERPOINT 97 Agg. - MICROSOFT</v>
      </c>
      <c r="F268" s="57">
        <f t="shared" si="23"/>
        <v>51800</v>
      </c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20"/>
        <v>231600</v>
      </c>
      <c r="E269" s="1" t="str">
        <f t="shared" si="22"/>
        <v>PUBLISHER 3.0 - MICROSOFT</v>
      </c>
      <c r="F269" s="57">
        <f t="shared" si="23"/>
        <v>38600</v>
      </c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20"/>
        <v>115200</v>
      </c>
      <c r="E270" s="1" t="str">
        <f t="shared" si="22"/>
        <v>PUBLISHER 3.0 Agg. - MICROSOFT</v>
      </c>
      <c r="F270" s="57">
        <f t="shared" si="23"/>
        <v>19200</v>
      </c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20"/>
        <v>712800</v>
      </c>
      <c r="E271" s="1" t="str">
        <f t="shared" si="22"/>
        <v>WINDOWS NT 4.0 WORKSTATION - MICROSOFT</v>
      </c>
      <c r="F271" s="57">
        <f t="shared" si="23"/>
        <v>118800</v>
      </c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20"/>
        <v>338400</v>
      </c>
      <c r="E272" s="1" t="str">
        <f t="shared" si="22"/>
        <v>WINDOWS NT 4.0 Agg. WORKSTATION - MICROSOFT</v>
      </c>
      <c r="F272" s="57">
        <f t="shared" si="23"/>
        <v>56400</v>
      </c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20"/>
        <v>2176800</v>
      </c>
      <c r="E273" s="1" t="str">
        <f t="shared" si="22"/>
        <v>WINDOWS NT 4.0 SERVER 5 client - MICROSOFT</v>
      </c>
      <c r="F273" s="57">
        <f t="shared" si="23"/>
        <v>362800</v>
      </c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20"/>
        <v>231600</v>
      </c>
      <c r="E274" s="1" t="str">
        <f t="shared" si="22"/>
        <v>WINDOWS 3.1 - MICROSOFT</v>
      </c>
      <c r="F274" s="57">
        <f t="shared" si="23"/>
        <v>38600</v>
      </c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20"/>
        <v>784800</v>
      </c>
      <c r="E275" s="1" t="str">
        <f t="shared" si="22"/>
        <v>POWERPOINT 4.0 - MICROSOFT</v>
      </c>
      <c r="F275" s="57">
        <f t="shared" si="23"/>
        <v>130800</v>
      </c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ref="D276:D339" si="24">SUM(C276+F276)</f>
        <v>874800</v>
      </c>
      <c r="E276" s="1" t="str">
        <f t="shared" si="22"/>
        <v>EXCEL 5.0 - MICROSOFT</v>
      </c>
      <c r="F276" s="57">
        <f t="shared" si="23"/>
        <v>145800</v>
      </c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24"/>
        <v>758400</v>
      </c>
      <c r="E277" s="1" t="str">
        <f t="shared" si="22"/>
        <v>ACCESS 2.0 - MICROSOFT</v>
      </c>
      <c r="F277" s="57">
        <f t="shared" si="23"/>
        <v>126400</v>
      </c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24"/>
        <v>288000</v>
      </c>
      <c r="E278" s="1" t="str">
        <f t="shared" si="22"/>
        <v>ACCESS 2.0 Competitivo - MICROSOFT</v>
      </c>
      <c r="F278" s="57">
        <f t="shared" si="23"/>
        <v>48000</v>
      </c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24"/>
        <v>1146000</v>
      </c>
      <c r="E279" s="1" t="str">
        <f t="shared" si="22"/>
        <v xml:space="preserve">OFFICE 4.2 - MICROSOFT </v>
      </c>
      <c r="F279" s="57">
        <f t="shared" si="23"/>
        <v>191000</v>
      </c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24"/>
        <v>1351200</v>
      </c>
      <c r="E280" s="1" t="str">
        <f t="shared" si="22"/>
        <v xml:space="preserve">OFFICE 4.3 PROFESSIONAL - MICROSOFT </v>
      </c>
      <c r="F280" s="57">
        <f t="shared" si="23"/>
        <v>225200</v>
      </c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 t="str">
        <f t="shared" si="22"/>
        <v xml:space="preserve">STAMPANTI - </v>
      </c>
      <c r="F281" s="57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24"/>
        <v>356400</v>
      </c>
      <c r="E282" s="1" t="str">
        <f t="shared" si="22"/>
        <v>STAMP.EPSON LX300 - 9 aghi, 80 col. 220 cps. opz. colore</v>
      </c>
      <c r="F282" s="57">
        <f t="shared" ref="F282:F315" si="25">C282*IVATOT</f>
        <v>59400</v>
      </c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24"/>
        <v>775200</v>
      </c>
      <c r="E283" s="1" t="str">
        <f t="shared" si="22"/>
        <v>STAMP.EPSON LX1050+ - 9 aghi, 136 col. 200 cps</v>
      </c>
      <c r="F283" s="57">
        <f t="shared" si="25"/>
        <v>129200</v>
      </c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24"/>
        <v>856800</v>
      </c>
      <c r="E284" s="1" t="str">
        <f t="shared" si="22"/>
        <v>STAMP.EPSON FX870 - 9 aghi, 80 col. 380 cps</v>
      </c>
      <c r="F284" s="57">
        <f t="shared" si="25"/>
        <v>142800</v>
      </c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24"/>
        <v>968400</v>
      </c>
      <c r="E285" s="1" t="str">
        <f t="shared" si="22"/>
        <v>STAMP.EPSON FX1170 - 9 aghi, 136 col.380 cps</v>
      </c>
      <c r="F285" s="57">
        <f t="shared" si="25"/>
        <v>161400</v>
      </c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24"/>
        <v>709200</v>
      </c>
      <c r="E286" s="1" t="str">
        <f t="shared" si="22"/>
        <v>STAMP.EPSON LQ570+ - 24 aghi, 80 col. 225 cps</v>
      </c>
      <c r="F286" s="57">
        <f t="shared" si="25"/>
        <v>118200</v>
      </c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24"/>
        <v>1101600</v>
      </c>
      <c r="E287" s="1" t="str">
        <f t="shared" si="22"/>
        <v>STAMP.EPSON LQ2070+ - 24 aghi, 136 col. 225 cps</v>
      </c>
      <c r="F287" s="57">
        <f t="shared" si="25"/>
        <v>183600</v>
      </c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24"/>
        <v>1518000</v>
      </c>
      <c r="E288" s="1" t="str">
        <f t="shared" si="22"/>
        <v>STAMP.EPSON LQ 2170 - 24 aghi, 136 col. 440 cps</v>
      </c>
      <c r="F288" s="57">
        <f t="shared" si="25"/>
        <v>253000</v>
      </c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24"/>
        <v>307200</v>
      </c>
      <c r="E289" s="1" t="str">
        <f t="shared" si="22"/>
        <v>STAMP.EPSON STYLUS 300COLOR - Ink Jet A4,1ppm col.</v>
      </c>
      <c r="F289" s="57">
        <f t="shared" si="25"/>
        <v>51200</v>
      </c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24"/>
        <v>445200</v>
      </c>
      <c r="E290" s="1" t="str">
        <f t="shared" si="22"/>
        <v>STAMP.EPSON STYLUS 400COLOR - Ink Jet A4,3ppm col.</v>
      </c>
      <c r="F290" s="57">
        <f t="shared" si="25"/>
        <v>74200</v>
      </c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24"/>
        <v>548400</v>
      </c>
      <c r="E291" s="1" t="str">
        <f t="shared" si="22"/>
        <v>STAMP.EPSON STYLUS 600COLOR - Ink Jet A4,4ppm col.</v>
      </c>
      <c r="F291" s="57">
        <f t="shared" si="25"/>
        <v>91400</v>
      </c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24"/>
        <v>770400</v>
      </c>
      <c r="E292" s="1" t="str">
        <f t="shared" si="22"/>
        <v>STAMP.EPSON STYLUS 800COLOR - Ink Jet A4,7ppm col.</v>
      </c>
      <c r="F292" s="57">
        <f t="shared" si="25"/>
        <v>128400</v>
      </c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24"/>
        <v>1885200</v>
      </c>
      <c r="E293" s="1" t="str">
        <f t="shared" si="22"/>
        <v>STAMP.EPSON STYLUS 1520COLOR - Ink Jet A2,800cps draft</v>
      </c>
      <c r="F293" s="57">
        <f t="shared" si="25"/>
        <v>314200</v>
      </c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24"/>
        <v>907200</v>
      </c>
      <c r="E294" s="1" t="str">
        <f t="shared" si="22"/>
        <v>STAMP.EPSON STYLUS 1000 - Ink Jet A3,250cps draft</v>
      </c>
      <c r="F294" s="57">
        <f t="shared" si="25"/>
        <v>151200</v>
      </c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24"/>
        <v>1885200</v>
      </c>
      <c r="E295" s="1" t="str">
        <f t="shared" si="22"/>
        <v>STAMP.EPSON STYLUS PRO XL+ - Ink Jet A4/A3</v>
      </c>
      <c r="F295" s="57">
        <f t="shared" si="25"/>
        <v>314200</v>
      </c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24"/>
        <v>3259200</v>
      </c>
      <c r="E296" s="1" t="str">
        <f t="shared" si="22"/>
        <v xml:space="preserve">STAMP.EPSON STYLUS  3000 - Ink Jet A2 800cpc 1440*720 dpi </v>
      </c>
      <c r="F296" s="57">
        <f t="shared" si="25"/>
        <v>543200</v>
      </c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24"/>
        <v>768000</v>
      </c>
      <c r="E297" s="1" t="str">
        <f t="shared" si="22"/>
        <v xml:space="preserve">STAMP.EPSON STYLUS PHOTO - Ink Jet A4 6 colori 2ppm </v>
      </c>
      <c r="F297" s="57">
        <f t="shared" si="25"/>
        <v>128000</v>
      </c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24"/>
        <v>306000</v>
      </c>
      <c r="E298" s="1" t="str">
        <f t="shared" si="22"/>
        <v>STAMP. CANON BJ-250 COLOR - Ink Jet A4, 1ppm col</v>
      </c>
      <c r="F298" s="57">
        <f t="shared" si="25"/>
        <v>51000</v>
      </c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24"/>
        <v>495600</v>
      </c>
      <c r="E299" s="1" t="str">
        <f t="shared" si="22"/>
        <v>STAMP. CANON BJC-80 COLOR - Ink jet A4, 2ppm col.</v>
      </c>
      <c r="F299" s="57">
        <f t="shared" si="25"/>
        <v>82600</v>
      </c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24"/>
        <v>433200</v>
      </c>
      <c r="E300" s="1" t="str">
        <f t="shared" si="22"/>
        <v>STAMP. CANON BJC-4300 COLOR - Ink Jet A4, 1ppm col.</v>
      </c>
      <c r="F300" s="57">
        <f t="shared" si="25"/>
        <v>72200</v>
      </c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24"/>
        <v>652800</v>
      </c>
      <c r="E301" s="1" t="str">
        <f t="shared" si="22"/>
        <v>STAMP. CANON BJC-4550 COLOR - Ink Jet A4/A3, 1 ppm</v>
      </c>
      <c r="F301" s="57">
        <f t="shared" si="25"/>
        <v>108800</v>
      </c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24"/>
        <v>813600</v>
      </c>
      <c r="E302" s="1" t="str">
        <f t="shared" si="22"/>
        <v>STAMP. CANON BJC-4650 COLOR - Ink Jet A4/A3, 4,5 ppm</v>
      </c>
      <c r="F302" s="57">
        <f t="shared" si="25"/>
        <v>135600</v>
      </c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24"/>
        <v>1264800</v>
      </c>
      <c r="E303" s="1" t="str">
        <f t="shared" si="22"/>
        <v>STAMP. CANON BJC-5500 COLOR - Ink Jet A3/A2 694cps</v>
      </c>
      <c r="F303" s="57">
        <f t="shared" si="25"/>
        <v>210800</v>
      </c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24"/>
        <v>578400</v>
      </c>
      <c r="E304" s="1" t="str">
        <f t="shared" si="22"/>
        <v>STAMP. CANON BJC-620 COLOR - Ink Jet A4, 300cps</v>
      </c>
      <c r="F304" s="57">
        <f t="shared" si="25"/>
        <v>96400</v>
      </c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24"/>
        <v>866400</v>
      </c>
      <c r="E305" s="1" t="str">
        <f t="shared" si="22"/>
        <v>STAMP. CANON BJC-7000 COLOR - Ink Jet A4,4,5ppm, 1200x600dpi</v>
      </c>
      <c r="F305" s="57">
        <f t="shared" si="25"/>
        <v>144400</v>
      </c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24"/>
        <v>322800</v>
      </c>
      <c r="E306" s="1" t="str">
        <f t="shared" si="22"/>
        <v>STAMP. HP 400L - Ink Jet A4, 3 ppm col.</v>
      </c>
      <c r="F306" s="57">
        <f t="shared" si="25"/>
        <v>53800</v>
      </c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24"/>
        <v>445200</v>
      </c>
      <c r="E307" s="1" t="str">
        <f t="shared" si="22"/>
        <v>STAMP. HP 670 - Ink Jet A4, 3 ppm col.</v>
      </c>
      <c r="F307" s="57">
        <f t="shared" si="25"/>
        <v>74200</v>
      </c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24"/>
        <v>554400</v>
      </c>
      <c r="E308" s="1" t="str">
        <f t="shared" si="22"/>
        <v>STAMP. HP 690+ - Ink Jet A4,  5 ppm col.</v>
      </c>
      <c r="F308" s="57">
        <f t="shared" si="25"/>
        <v>92400</v>
      </c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24"/>
        <v>649200</v>
      </c>
      <c r="E309" s="1" t="str">
        <f t="shared" si="22"/>
        <v>STAMP. HP 720C - Ink Jet A4,  7 ppm col.</v>
      </c>
      <c r="F309" s="57">
        <f t="shared" si="25"/>
        <v>108200</v>
      </c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24"/>
        <v>777600</v>
      </c>
      <c r="E310" s="1" t="str">
        <f t="shared" si="22"/>
        <v>STAMP. HP 870 CXI - Ink Jet A4,  8 ppm col.</v>
      </c>
      <c r="F310" s="57">
        <f t="shared" si="25"/>
        <v>129600</v>
      </c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24"/>
        <v>772800</v>
      </c>
      <c r="E311" s="1" t="str">
        <f t="shared" si="22"/>
        <v>STAMP. HP 890C - Ink Jet A4,  9 ppm col.</v>
      </c>
      <c r="F311" s="57">
        <f t="shared" si="25"/>
        <v>128800</v>
      </c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24"/>
        <v>1082400</v>
      </c>
      <c r="E312" s="1" t="str">
        <f t="shared" si="22"/>
        <v>STAMP. HP 1100C - Ink Jet A3/A4,  6 ppm col., 2Mb</v>
      </c>
      <c r="F312" s="57">
        <f t="shared" si="25"/>
        <v>180400</v>
      </c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24"/>
        <v>866400</v>
      </c>
      <c r="E313" s="1" t="str">
        <f t="shared" si="22"/>
        <v>STAMP. HP 6L - Laser, A4 600dpi, 6ppm</v>
      </c>
      <c r="F313" s="57">
        <f t="shared" si="25"/>
        <v>144400</v>
      </c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24"/>
        <v>1748400</v>
      </c>
      <c r="E314" s="1" t="str">
        <f t="shared" si="22"/>
        <v>STAMP. HP 6P - Laser, A4 600dpi, 6ppm</v>
      </c>
      <c r="F314" s="57">
        <f t="shared" si="25"/>
        <v>291400</v>
      </c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24"/>
        <v>2143200</v>
      </c>
      <c r="E315" s="1" t="str">
        <f t="shared" si="22"/>
        <v>STAMP. HP 6MP - Laser, A4 600dpi, 8ppm, 3Mb</v>
      </c>
      <c r="F315" s="57">
        <f t="shared" si="25"/>
        <v>357200</v>
      </c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 t="str">
        <f t="shared" si="22"/>
        <v xml:space="preserve">CABINATI  - </v>
      </c>
      <c r="F316" s="57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24"/>
        <v>102000</v>
      </c>
      <c r="E317" s="1" t="str">
        <f t="shared" si="22"/>
        <v>CASE DESKTOP   CE CK 131-6 - P/S 200W</v>
      </c>
      <c r="F317" s="57">
        <f t="shared" ref="F317:F326" si="26">C317*IVATOT</f>
        <v>17000</v>
      </c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24"/>
        <v>100800</v>
      </c>
      <c r="E318" s="1" t="str">
        <f t="shared" si="22"/>
        <v>CASE MINITOWER CE CK 136-1 - P/S 200W</v>
      </c>
      <c r="F318" s="57">
        <f t="shared" si="26"/>
        <v>16800</v>
      </c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24"/>
        <v>138000</v>
      </c>
      <c r="E319" s="1" t="str">
        <f t="shared" si="22"/>
        <v xml:space="preserve">CASE MIDITOWER CE CK 135-1 - P/S 230W </v>
      </c>
      <c r="F319" s="57">
        <f t="shared" si="26"/>
        <v>23000</v>
      </c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24"/>
        <v>182400</v>
      </c>
      <c r="E320" s="1" t="str">
        <f t="shared" si="22"/>
        <v xml:space="preserve">CASE BIG TOWER CE   CK139-1 - P/S 230W </v>
      </c>
      <c r="F320" s="57">
        <f t="shared" si="26"/>
        <v>30400</v>
      </c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24"/>
        <v>98400</v>
      </c>
      <c r="E321" s="1" t="str">
        <f t="shared" si="22"/>
        <v>CASE DESKTOP CE CK 131-8 - P/S 200W</v>
      </c>
      <c r="F321" s="57">
        <f t="shared" si="26"/>
        <v>16400</v>
      </c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24"/>
        <v>100800</v>
      </c>
      <c r="E322" s="1" t="str">
        <f t="shared" si="22"/>
        <v>CASE SUB-MIDITOWER CE  CK 132-3 - P/S 200W</v>
      </c>
      <c r="F322" s="57">
        <f t="shared" si="26"/>
        <v>16800</v>
      </c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24"/>
        <v>138000</v>
      </c>
      <c r="E323" s="1" t="str">
        <f t="shared" si="22"/>
        <v>CASE  MIDITOWER CE  CK 135-2 - P/S 230W</v>
      </c>
      <c r="F323" s="57">
        <f t="shared" si="26"/>
        <v>23000</v>
      </c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24"/>
        <v>183600</v>
      </c>
      <c r="E324" s="1" t="str">
        <f t="shared" si="22"/>
        <v>CASE TOWER CE CK 139-2 - P/S 230W</v>
      </c>
      <c r="F324" s="57">
        <f t="shared" si="26"/>
        <v>30600</v>
      </c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24"/>
        <v>96000</v>
      </c>
      <c r="E325" s="1" t="str">
        <f t="shared" ref="E325:E339" si="27">_xlfn.CONCAT(A325," - ",B325)</f>
        <v>CASE MIDITOWER BC VIP 432 - P/S 230W</v>
      </c>
      <c r="F325" s="57">
        <f t="shared" si="26"/>
        <v>16000</v>
      </c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24"/>
        <v>122400</v>
      </c>
      <c r="E326" s="1" t="str">
        <f t="shared" si="27"/>
        <v>CASE TOWER BC VIP 730 - P/S 230W</v>
      </c>
      <c r="F326" s="57">
        <f t="shared" si="26"/>
        <v>20400</v>
      </c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 t="str">
        <f t="shared" si="27"/>
        <v xml:space="preserve">GRUPPI DI CONTINUITA' - </v>
      </c>
      <c r="F327" s="57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24"/>
        <v>237600</v>
      </c>
      <c r="E328" s="1" t="str">
        <f t="shared" si="27"/>
        <v>GR.CONT.REVOLUTION E300  - STAND- BY</v>
      </c>
      <c r="F328" s="57">
        <f t="shared" ref="F328:F339" si="28">C328*IVATOT</f>
        <v>39600</v>
      </c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24"/>
        <v>279600</v>
      </c>
      <c r="E329" s="1" t="str">
        <f t="shared" si="27"/>
        <v>GR.CONT.REVOLUTION F450 - STAND- BY</v>
      </c>
      <c r="F329" s="57">
        <f t="shared" si="28"/>
        <v>46600</v>
      </c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24"/>
        <v>334800</v>
      </c>
      <c r="E330" s="1" t="str">
        <f t="shared" si="27"/>
        <v>GR.CONT.REVOLUTION L600 - STAND- BY</v>
      </c>
      <c r="F330" s="57">
        <f t="shared" si="28"/>
        <v>55800</v>
      </c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24"/>
        <v>357600</v>
      </c>
      <c r="E331" s="1" t="str">
        <f t="shared" si="27"/>
        <v>GR.CONT.POWER PRO 600 - LINE INTERACTIVE</v>
      </c>
      <c r="F331" s="57">
        <f t="shared" si="28"/>
        <v>59600</v>
      </c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24"/>
        <v>573600</v>
      </c>
      <c r="E332" s="1" t="str">
        <f t="shared" si="27"/>
        <v>GR.CONT.POWER PRO 750 - LINE INTERACTIVE</v>
      </c>
      <c r="F332" s="57">
        <f t="shared" si="28"/>
        <v>95600</v>
      </c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24"/>
        <v>751200</v>
      </c>
      <c r="E333" s="1" t="str">
        <f t="shared" si="27"/>
        <v>GR.CONT.POWER PRO 900 - LINE INTERACTIVE</v>
      </c>
      <c r="F333" s="57">
        <f t="shared" si="28"/>
        <v>125200</v>
      </c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24"/>
        <v>908400</v>
      </c>
      <c r="E334" s="1" t="str">
        <f t="shared" si="27"/>
        <v>GR.CONT.POWER PRO 1000 - LINE INTERACTIVE</v>
      </c>
      <c r="F334" s="57">
        <f t="shared" si="28"/>
        <v>151400</v>
      </c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24"/>
        <v>1353600</v>
      </c>
      <c r="E335" s="1" t="str">
        <f t="shared" si="27"/>
        <v>GR.CONT.POWER PRO 1600 - LINE INTERACTIVE</v>
      </c>
      <c r="F335" s="57">
        <f t="shared" si="28"/>
        <v>225600</v>
      </c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24"/>
        <v>1832400</v>
      </c>
      <c r="E336" s="1" t="str">
        <f t="shared" si="27"/>
        <v>GR.CONT.POWER PRO 2400 - LINE INTERACTIVE</v>
      </c>
      <c r="F336" s="57">
        <f t="shared" si="28"/>
        <v>305400</v>
      </c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24"/>
        <v>4960800</v>
      </c>
      <c r="E337" s="1" t="str">
        <f t="shared" si="27"/>
        <v>GR.CONT.POWERSAVE 4000 - ON-LINE</v>
      </c>
      <c r="F337" s="57">
        <f t="shared" si="28"/>
        <v>826800</v>
      </c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24"/>
        <v>8220000</v>
      </c>
      <c r="E338" s="1" t="str">
        <f t="shared" si="27"/>
        <v>GR.CONT.POWERSAVE 7500 - ON-LINE</v>
      </c>
      <c r="F338" s="57">
        <f t="shared" si="28"/>
        <v>1370000</v>
      </c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24"/>
        <v>14054400</v>
      </c>
      <c r="E339" s="1" t="str">
        <f t="shared" si="27"/>
        <v>GR.CONT.POWERSAVE 12500 - ON-LINE</v>
      </c>
      <c r="F339" s="57">
        <f t="shared" si="28"/>
        <v>2342400</v>
      </c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_xlfn.CONCAT(A2,"-",B2)</f>
        <v>a23-23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_xlfn.CONCAT(A3,"-",B3)</f>
        <v>b31-31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c45-45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u87-87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a09-09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l98-98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v34-34</v>
      </c>
    </row>
    <row r="9" spans="1:7" ht="12.75" customHeight="1" thickBot="1" x14ac:dyDescent="0.35">
      <c r="A9" s="14" t="s">
        <v>501</v>
      </c>
      <c r="B9" s="55" t="str">
        <f t="shared" si="0"/>
        <v>11</v>
      </c>
      <c r="D9" s="15">
        <v>33093</v>
      </c>
      <c r="E9" s="55">
        <f t="shared" si="1"/>
        <v>8</v>
      </c>
      <c r="G9" s="13" t="str">
        <f t="shared" si="2"/>
        <v>q11-11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9" sqref="D9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56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expression" dxfId="10" priority="1">
      <formula>"Buono"</formula>
    </cfRule>
    <cfRule type="containsText" dxfId="9" priority="2" operator="containsText" text="Buono">
      <formula>NOT(ISERROR(SEARCH("Buono",D4)))</formula>
    </cfRule>
    <cfRule type="containsText" dxfId="8" priority="4" operator="containsText" text="Disceto">
      <formula>NOT(ISERROR(SEARCH("Disceto",D4)))</formula>
    </cfRule>
    <cfRule type="containsText" dxfId="7" priority="5" operator="containsText" text="Discreto">
      <formula>NOT(ISERROR(SEARCH("Discreto",D4)))</formula>
    </cfRule>
    <cfRule type="containsText" dxfId="6" priority="6" operator="containsText" text="Sufficiente">
      <formula>NOT(ISERROR(SEARCH("Sufficiente",D4)))</formula>
    </cfRule>
    <cfRule type="containsText" dxfId="5" priority="7" operator="containsText" text="Discet">
      <formula>NOT(ISERROR(SEARCH("Discet",D4)))</formula>
    </cfRule>
    <cfRule type="cellIs" dxfId="4" priority="8" operator="equal">
      <formula>"Buono"</formula>
    </cfRule>
    <cfRule type="cellIs" dxfId="3" priority="9" operator="equal">
      <formula>"Discreto"</formula>
    </cfRule>
    <cfRule type="cellIs" dxfId="2" priority="10" operator="equal">
      <formula>"Sufficiente"</formula>
    </cfRule>
    <cfRule type="cellIs" dxfId="1" priority="11" operator="equal">
      <formula>"Respinto"</formula>
    </cfRule>
  </conditionalFormatting>
  <conditionalFormatting sqref="D5:D6">
    <cfRule type="containsText" dxfId="0" priority="3" operator="containsText" text="Discreto">
      <formula>NOT(ISERROR(SEARCH("Discreto",D5)))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0" sqref="G10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9.21875" bestFit="1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2" t="s">
        <v>528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542</v>
      </c>
      <c r="H4" s="30">
        <f>VLOOKUP(G4,$C$4:$D$16,2,0)</f>
        <v>488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0" sqref="I10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10" width="13.6640625" customWidth="1"/>
    <col min="11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COUNTIF($C$2:$C$80,H3)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COUNTIF($C$2:$C$80,H4)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COUNTIF($B$2:$B$80,H8)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COUNTIF($B$2:$B$80,H9)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abSelected="1" workbookViewId="0">
      <selection activeCell="J21" sqref="J21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3" t="s">
        <v>621</v>
      </c>
      <c r="C1" s="64"/>
      <c r="D1" s="64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SUMIF($C$4:$C$26,G5,$E$4:$E$26)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SUMIF($C$4:$C$26,G6,$E$4:$E$26)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650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4">
        <f ca="1">TODAY()</f>
        <v>45295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7673</v>
      </c>
      <c r="I7">
        <f ca="1">NETWORKDAYS(A7,$F$4)</f>
        <v>5482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8034</v>
      </c>
      <c r="I8">
        <f t="shared" ref="I8:I29" ca="1" si="4">NETWORKDAYS(A8,$F$4)</f>
        <v>5739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6577</v>
      </c>
      <c r="I9">
        <f t="shared" ca="1" si="4"/>
        <v>4699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7661</v>
      </c>
      <c r="I10">
        <f t="shared" ca="1" si="4"/>
        <v>5474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7660</v>
      </c>
      <c r="I11">
        <f t="shared" ca="1" si="4"/>
        <v>5473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7653</v>
      </c>
      <c r="I12">
        <f t="shared" ca="1" si="4"/>
        <v>5468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7645</v>
      </c>
      <c r="I13">
        <f t="shared" ca="1" si="4"/>
        <v>5462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7642</v>
      </c>
      <c r="I14">
        <f t="shared" ca="1" si="4"/>
        <v>5459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7638</v>
      </c>
      <c r="I15">
        <f t="shared" ca="1" si="4"/>
        <v>5457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7637</v>
      </c>
      <c r="I16">
        <f t="shared" ca="1" si="4"/>
        <v>5456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7632</v>
      </c>
      <c r="I17">
        <f t="shared" ca="1" si="4"/>
        <v>5453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7629</v>
      </c>
      <c r="I18">
        <f t="shared" ca="1" si="4"/>
        <v>5450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6893</v>
      </c>
      <c r="I19">
        <f t="shared" ca="1" si="4"/>
        <v>4924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7622</v>
      </c>
      <c r="I20">
        <f t="shared" ca="1" si="4"/>
        <v>5445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7620</v>
      </c>
      <c r="I21">
        <f t="shared" ca="1" si="4"/>
        <v>5444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7617</v>
      </c>
      <c r="I22">
        <f t="shared" ca="1" si="4"/>
        <v>5442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7247</v>
      </c>
      <c r="I23">
        <f t="shared" ca="1" si="4"/>
        <v>5178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7610</v>
      </c>
      <c r="I24">
        <f t="shared" ca="1" si="4"/>
        <v>5437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7605</v>
      </c>
      <c r="I25">
        <f t="shared" ca="1" si="4"/>
        <v>5434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7600</v>
      </c>
      <c r="I26">
        <f t="shared" ca="1" si="4"/>
        <v>5429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7230</v>
      </c>
      <c r="I27">
        <f t="shared" ca="1" si="4"/>
        <v>5165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5767</v>
      </c>
      <c r="I28">
        <f t="shared" ca="1" si="4"/>
        <v>4120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7590</v>
      </c>
      <c r="I29">
        <f t="shared" ca="1" si="4"/>
        <v>5423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Giacomo Buccarini</cp:lastModifiedBy>
  <dcterms:created xsi:type="dcterms:W3CDTF">2005-04-12T12:35:30Z</dcterms:created>
  <dcterms:modified xsi:type="dcterms:W3CDTF">2024-01-04T14:51:02Z</dcterms:modified>
</cp:coreProperties>
</file>