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iacomo\Desktop\MASTER\Corso 2 - Tecniche Avanzate di Analisi Dati con Excel\"/>
    </mc:Choice>
  </mc:AlternateContent>
  <xr:revisionPtr revIDLastSave="0" documentId="13_ncr:1_{722C9FBF-D662-4613-8A72-3234084767FC}" xr6:coauthVersionLast="47" xr6:coauthVersionMax="47" xr10:uidLastSave="{00000000-0000-0000-0000-000000000000}"/>
  <bookViews>
    <workbookView xWindow="-98" yWindow="-98" windowWidth="24196" windowHeight="13096" activeTab="2" xr2:uid="{00000000-000D-0000-FFFF-FFFF00000000}"/>
  </bookViews>
  <sheets>
    <sheet name="My trades" sheetId="1" r:id="rId1"/>
    <sheet name="Stock exchanges" sheetId="8" r:id="rId2"/>
    <sheet name="Profit insightsTr" sheetId="9" r:id="rId3"/>
    <sheet name="Number of trades exchanged" sheetId="10" r:id="rId4"/>
  </sheets>
  <definedNames>
    <definedName name="_xlnm._FilterDatabase" localSheetId="0" hidden="1">'My trades'!$A$1:$H$201</definedName>
    <definedName name="_xlnm._FilterDatabase" localSheetId="3" hidden="1">'Number of trades exchanged'!$T$1:$U$18</definedName>
    <definedName name="_xlcn.WorksheetConnection_MytradesA1H2011" hidden="1">'My trades'!$A$1:$H$201</definedName>
  </definedNames>
  <calcPr calcId="191028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Intervallo" name="Intervallo" connection="WorksheetConnection_My trades!$A$1:$H$2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9" l="1"/>
  <c r="G2" i="9"/>
  <c r="F2" i="9"/>
  <c r="M25" i="10"/>
  <c r="M24" i="10"/>
  <c r="L2" i="9" l="1" a="1"/>
  <c r="L2" i="9" s="1"/>
  <c r="K4" i="9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U2" i="10" a="1"/>
  <c r="U2" i="10" s="1"/>
  <c r="T2" i="10" a="1"/>
  <c r="T2" i="10" s="1"/>
  <c r="B3" i="10" s="1"/>
  <c r="B17" i="10" l="1"/>
  <c r="B13" i="10"/>
  <c r="B9" i="10"/>
  <c r="F9" i="10" s="1"/>
  <c r="B5" i="10"/>
  <c r="E5" i="10" s="1"/>
  <c r="D3" i="10"/>
  <c r="H3" i="10"/>
  <c r="L3" i="10"/>
  <c r="E3" i="10"/>
  <c r="C3" i="10"/>
  <c r="F3" i="10"/>
  <c r="J3" i="10"/>
  <c r="G3" i="10"/>
  <c r="K3" i="10"/>
  <c r="I3" i="10"/>
  <c r="E17" i="10"/>
  <c r="I17" i="10"/>
  <c r="F17" i="10"/>
  <c r="J17" i="10"/>
  <c r="C17" i="10"/>
  <c r="G17" i="10"/>
  <c r="K17" i="10"/>
  <c r="D17" i="10"/>
  <c r="H17" i="10"/>
  <c r="L17" i="10"/>
  <c r="E13" i="10"/>
  <c r="I13" i="10"/>
  <c r="F13" i="10"/>
  <c r="J13" i="10"/>
  <c r="C13" i="10"/>
  <c r="G13" i="10"/>
  <c r="K13" i="10"/>
  <c r="D13" i="10"/>
  <c r="H13" i="10"/>
  <c r="L13" i="10"/>
  <c r="E9" i="10"/>
  <c r="I9" i="10"/>
  <c r="B16" i="10"/>
  <c r="B12" i="10"/>
  <c r="B8" i="10"/>
  <c r="B4" i="10"/>
  <c r="B15" i="10"/>
  <c r="B11" i="10"/>
  <c r="B7" i="10"/>
  <c r="B19" i="10"/>
  <c r="B14" i="10"/>
  <c r="B10" i="10"/>
  <c r="B6" i="10"/>
  <c r="B18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3" i="9"/>
  <c r="B2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14" i="9"/>
  <c r="A5" i="9"/>
  <c r="A6" i="9"/>
  <c r="A7" i="9"/>
  <c r="A8" i="9"/>
  <c r="A9" i="9"/>
  <c r="A10" i="9"/>
  <c r="A11" i="9"/>
  <c r="A12" i="9"/>
  <c r="A13" i="9"/>
  <c r="A3" i="9"/>
  <c r="A4" i="9"/>
  <c r="A2" i="9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4" i="8"/>
  <c r="M17" i="10" l="1"/>
  <c r="M13" i="10"/>
  <c r="M3" i="10"/>
  <c r="L9" i="10"/>
  <c r="H9" i="10"/>
  <c r="D5" i="10"/>
  <c r="G9" i="10"/>
  <c r="J5" i="10"/>
  <c r="C9" i="10"/>
  <c r="L5" i="10"/>
  <c r="G5" i="10"/>
  <c r="I5" i="10"/>
  <c r="D9" i="10"/>
  <c r="J9" i="10"/>
  <c r="K5" i="10"/>
  <c r="F5" i="10"/>
  <c r="H5" i="10"/>
  <c r="C5" i="10"/>
  <c r="K9" i="10"/>
  <c r="C10" i="10"/>
  <c r="G10" i="10"/>
  <c r="K10" i="10"/>
  <c r="D10" i="10"/>
  <c r="H10" i="10"/>
  <c r="L10" i="10"/>
  <c r="E10" i="10"/>
  <c r="I10" i="10"/>
  <c r="F10" i="10"/>
  <c r="J10" i="10"/>
  <c r="E11" i="10"/>
  <c r="I11" i="10"/>
  <c r="F11" i="10"/>
  <c r="J11" i="10"/>
  <c r="C11" i="10"/>
  <c r="G11" i="10"/>
  <c r="K11" i="10"/>
  <c r="D11" i="10"/>
  <c r="H11" i="10"/>
  <c r="L11" i="10"/>
  <c r="C12" i="10"/>
  <c r="G12" i="10"/>
  <c r="K12" i="10"/>
  <c r="D12" i="10"/>
  <c r="H12" i="10"/>
  <c r="L12" i="10"/>
  <c r="E12" i="10"/>
  <c r="I12" i="10"/>
  <c r="F12" i="10"/>
  <c r="J12" i="10"/>
  <c r="C14" i="10"/>
  <c r="G14" i="10"/>
  <c r="K14" i="10"/>
  <c r="D14" i="10"/>
  <c r="H14" i="10"/>
  <c r="L14" i="10"/>
  <c r="E14" i="10"/>
  <c r="I14" i="10"/>
  <c r="F14" i="10"/>
  <c r="J14" i="10"/>
  <c r="E15" i="10"/>
  <c r="I15" i="10"/>
  <c r="F15" i="10"/>
  <c r="J15" i="10"/>
  <c r="C15" i="10"/>
  <c r="G15" i="10"/>
  <c r="K15" i="10"/>
  <c r="D15" i="10"/>
  <c r="H15" i="10"/>
  <c r="L15" i="10"/>
  <c r="C16" i="10"/>
  <c r="G16" i="10"/>
  <c r="K16" i="10"/>
  <c r="D16" i="10"/>
  <c r="H16" i="10"/>
  <c r="L16" i="10"/>
  <c r="E16" i="10"/>
  <c r="I16" i="10"/>
  <c r="F16" i="10"/>
  <c r="J16" i="10"/>
  <c r="C18" i="10"/>
  <c r="G18" i="10"/>
  <c r="K18" i="10"/>
  <c r="D18" i="10"/>
  <c r="H18" i="10"/>
  <c r="L18" i="10"/>
  <c r="E18" i="10"/>
  <c r="I18" i="10"/>
  <c r="F18" i="10"/>
  <c r="J18" i="10"/>
  <c r="E19" i="10"/>
  <c r="I19" i="10"/>
  <c r="F19" i="10"/>
  <c r="C19" i="10"/>
  <c r="G19" i="10"/>
  <c r="K19" i="10"/>
  <c r="D19" i="10"/>
  <c r="H19" i="10"/>
  <c r="L19" i="10"/>
  <c r="J19" i="10"/>
  <c r="C4" i="10"/>
  <c r="G4" i="10"/>
  <c r="K4" i="10"/>
  <c r="D4" i="10"/>
  <c r="H4" i="10"/>
  <c r="L4" i="10"/>
  <c r="E4" i="10"/>
  <c r="I4" i="10"/>
  <c r="F4" i="10"/>
  <c r="J4" i="10"/>
  <c r="C6" i="10"/>
  <c r="G6" i="10"/>
  <c r="K6" i="10"/>
  <c r="D6" i="10"/>
  <c r="H6" i="10"/>
  <c r="L6" i="10"/>
  <c r="E6" i="10"/>
  <c r="I6" i="10"/>
  <c r="F6" i="10"/>
  <c r="J6" i="10"/>
  <c r="E7" i="10"/>
  <c r="I7" i="10"/>
  <c r="F7" i="10"/>
  <c r="J7" i="10"/>
  <c r="C7" i="10"/>
  <c r="G7" i="10"/>
  <c r="K7" i="10"/>
  <c r="D7" i="10"/>
  <c r="H7" i="10"/>
  <c r="L7" i="10"/>
  <c r="C8" i="10"/>
  <c r="G8" i="10"/>
  <c r="K8" i="10"/>
  <c r="D8" i="10"/>
  <c r="H8" i="10"/>
  <c r="L8" i="10"/>
  <c r="E8" i="10"/>
  <c r="I8" i="10"/>
  <c r="F8" i="10"/>
  <c r="J8" i="10"/>
  <c r="I20" i="10" l="1"/>
  <c r="E20" i="10"/>
  <c r="K20" i="10"/>
  <c r="D20" i="10"/>
  <c r="J20" i="10"/>
  <c r="L20" i="10"/>
  <c r="G20" i="10"/>
  <c r="H20" i="10"/>
  <c r="F20" i="10"/>
  <c r="M19" i="10"/>
  <c r="M9" i="10"/>
  <c r="C20" i="10"/>
  <c r="M7" i="10"/>
  <c r="M4" i="10"/>
  <c r="M18" i="10"/>
  <c r="M15" i="10"/>
  <c r="M12" i="10"/>
  <c r="M10" i="10"/>
  <c r="M20" i="10"/>
  <c r="M8" i="10"/>
  <c r="M6" i="10"/>
  <c r="M16" i="10"/>
  <c r="M14" i="10"/>
  <c r="M11" i="10"/>
  <c r="M5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E010AD-8126-4B14-9CA2-F5A5B7B4E45E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D4D26E1-0191-4B18-86A0-121C766ED7BD}" name="WorksheetConnection_My trades!$A$1:$H$201" type="102" refreshedVersion="8" minRefreshableVersion="5">
    <extLst>
      <ext xmlns:x15="http://schemas.microsoft.com/office/spreadsheetml/2010/11/main" uri="{DE250136-89BD-433C-8126-D09CA5730AF9}">
        <x15:connection id="Intervallo" autoDelete="1">
          <x15:rangePr sourceName="_xlcn.WorksheetConnection_MytradesA1H2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<sst xmlns="http://schemas.openxmlformats.org/spreadsheetml/2006/main" count="651" uniqueCount="265">
  <si>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</si>
  <si>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</si>
  <si>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</si>
  <si>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</si>
  <si>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</si>
  <si>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</si>
  <si>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</si>
  <si>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</si>
  <si>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</si>
  <si>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</si>
  <si>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</si>
  <si>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</si>
  <si>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</si>
  <si>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</si>
  <si>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</si>
  <si>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</si>
  <si>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</si>
  <si>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</si>
  <si>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</si>
  <si>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</si>
  <si>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</si>
  <si>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</si>
  <si>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</si>
  <si>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</si>
  <si>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</si>
  <si>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</si>
  <si>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</si>
  <si>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</si>
  <si>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</si>
  <si>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</si>
  <si>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</si>
  <si>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</si>
  <si>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</si>
  <si>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</si>
  <si>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</si>
  <si>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</si>
  <si>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</si>
  <si>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</si>
  <si>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</si>
  <si>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</si>
  <si>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</si>
  <si>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</si>
  <si>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</si>
  <si>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</si>
  <si>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</si>
  <si>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</si>
  <si>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</si>
  <si>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</si>
  <si>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</si>
  <si>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</si>
  <si>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</si>
  <si>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</si>
  <si>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</si>
  <si>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</si>
  <si>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</si>
  <si>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</si>
  <si>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</si>
  <si>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</si>
  <si>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</si>
  <si>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</si>
  <si>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</si>
  <si>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</si>
  <si>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</si>
  <si>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</si>
  <si>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</si>
  <si>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</si>
  <si>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</si>
  <si>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</si>
  <si>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</si>
  <si>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</si>
  <si>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</si>
  <si>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</si>
  <si>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</si>
  <si>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</si>
  <si>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</si>
  <si>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</si>
  <si>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</si>
  <si>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</si>
  <si>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</si>
  <si>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</si>
  <si>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</si>
  <si>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</si>
  <si>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</si>
  <si>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</si>
  <si>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</si>
  <si>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</si>
  <si>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</si>
  <si>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</si>
  <si>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</si>
  <si>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</si>
  <si>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</si>
  <si>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</si>
  <si>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</si>
  <si>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</si>
  <si>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</si>
  <si>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</si>
  <si>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</si>
  <si>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</si>
  <si>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</si>
  <si>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</si>
  <si>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</si>
  <si>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</si>
  <si>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</si>
  <si>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</si>
  <si>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</si>
  <si>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</si>
  <si>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</si>
  <si>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</si>
  <si>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</si>
  <si>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</si>
  <si>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</si>
  <si>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</si>
  <si>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</si>
  <si>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</si>
  <si>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</si>
  <si>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</si>
  <si>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</si>
  <si>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</si>
  <si>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</si>
  <si>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</si>
  <si>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</si>
  <si>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</si>
  <si>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</si>
  <si>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</si>
  <si>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</si>
  <si>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</si>
  <si>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</si>
  <si>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</si>
  <si>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</si>
  <si>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</si>
  <si>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</si>
  <si>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</si>
  <si>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</si>
  <si>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</si>
  <si>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</si>
  <si>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</si>
  <si>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</si>
  <si>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</si>
  <si>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</si>
  <si>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</si>
  <si>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</si>
  <si>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</si>
  <si>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</si>
  <si>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</si>
  <si>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</si>
  <si>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</si>
  <si>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</si>
  <si>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</si>
  <si>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</si>
  <si>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</si>
  <si>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</si>
  <si>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</si>
  <si>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</si>
  <si>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</si>
  <si>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</si>
  <si>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</si>
  <si>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</si>
  <si>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</si>
  <si>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</si>
  <si>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</si>
  <si>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</si>
  <si>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</si>
  <si>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</si>
  <si>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</si>
  <si>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</si>
  <si>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</si>
  <si>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</si>
  <si>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</si>
  <si>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</si>
  <si>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</si>
  <si>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</si>
  <si>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</si>
  <si>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</si>
  <si>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</si>
  <si>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</si>
  <si>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</si>
  <si>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</si>
  <si>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</si>
  <si>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</si>
  <si>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</si>
  <si>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</si>
  <si>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</si>
  <si>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</si>
  <si>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</si>
  <si>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</si>
  <si>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</si>
  <si>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</si>
  <si>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</si>
  <si>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</si>
  <si>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</si>
  <si>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</si>
  <si>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</si>
  <si>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</si>
  <si>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</si>
  <si>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</si>
  <si>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</si>
  <si>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</si>
  <si>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</si>
  <si>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</si>
  <si>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</si>
  <si>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</si>
  <si>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</si>
  <si>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</si>
  <si>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</si>
  <si>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</si>
  <si>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</si>
  <si>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</si>
  <si>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</si>
  <si>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</si>
  <si>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</si>
  <si>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</si>
  <si>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</si>
  <si>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</si>
  <si>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</si>
  <si>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</si>
  <si>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</si>
  <si>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</si>
  <si>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</si>
  <si>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</si>
  <si>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</si>
  <si>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</si>
  <si>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</si>
  <si>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</si>
  <si>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</si>
  <si>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</si>
  <si>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</si>
  <si>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</si>
  <si>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</si>
  <si>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</si>
  <si>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</si>
  <si>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</si>
  <si>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</si>
  <si>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</si>
  <si>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</si>
  <si>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</si>
  <si>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</si>
  <si>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</si>
  <si>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</si>
  <si>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</si>
  <si>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</si>
  <si>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</si>
  <si>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</si>
  <si>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</si>
  <si>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</si>
  <si>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</si>
  <si>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</si>
  <si>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</si>
  <si>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Num of trades</t>
  </si>
  <si>
    <t>Mandatory to pay taxes</t>
  </si>
  <si>
    <t>Totale complessivo</t>
  </si>
  <si>
    <t>Totale</t>
  </si>
  <si>
    <t xml:space="preserve"> </t>
  </si>
  <si>
    <t>TradeID</t>
  </si>
  <si>
    <t>Duration</t>
  </si>
  <si>
    <t>Profit</t>
  </si>
  <si>
    <t>Number of trades</t>
  </si>
  <si>
    <t>Probabilità che sorteggiata una qualunque azione essa sia stata acquistata 7 volte nel Regno Unito</t>
  </si>
  <si>
    <t>Probabilità che sorteggiata una qualunque azione essa sia stata acquistata in un qualunque stato asiatico in quantità non superiore a 8 unità.</t>
  </si>
  <si>
    <t>Valore min.</t>
  </si>
  <si>
    <t>Valore max.</t>
  </si>
  <si>
    <t>Ampiezza intervalli classi</t>
  </si>
  <si>
    <t>Intervalli classi</t>
  </si>
  <si>
    <t>Frequenze assolute</t>
  </si>
  <si>
    <r>
      <t xml:space="preserve">Nel grafico a barre sono rappresentate le frequenze della variabile </t>
    </r>
    <r>
      <rPr>
        <b/>
        <i/>
        <sz val="10"/>
        <color rgb="FF000000"/>
        <rFont val="Arial"/>
        <family val="2"/>
        <scheme val="minor"/>
      </rPr>
      <t>Duration</t>
    </r>
    <r>
      <rPr>
        <sz val="10"/>
        <color rgb="FF000000"/>
        <rFont val="Arial"/>
        <family val="2"/>
        <scheme val="minor"/>
      </rPr>
      <t xml:space="preserve"> suddivise in classi, aventi ampiezza 60 giorni.</t>
    </r>
  </si>
  <si>
    <t>Il grafico non assume una distribuzione normale in quanto i valori non si distribuiscono in maniera simmetrica rispetto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</si>
</sst>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dd/mm/yy;@"/>
    <numFmt numFmtId="167" formatCode="_-[$$-409]* #,##0.00000_ ;_-[$$-409]* \-#,##0.00000\ ;_-[$$-409]* &quot;-&quot;?????_ ;_-@_ "/>
    <numFmt numFmtId="173" formatCode="_-[$$-409]* #,##0.00000_ ;_-[$$-409]* \-#,##0.00000\ ;_-[$$-409]* &quot;-&quot;??_ ;_-@_ "/>
  </numFmts>
  <fonts count="14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0"/>
      <color rgb="FF000000"/>
      <name val="Monospace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b/>
      <sz val="12"/>
      <color theme="4"/>
      <name val="Comic Sans MS"/>
      <family val="4"/>
    </font>
    <font>
      <sz val="12"/>
      <color theme="4"/>
      <name val="Comic Sans MS"/>
      <family val="4"/>
    </font>
    <font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double">
        <color indexed="64"/>
      </right>
      <top style="double">
        <color theme="1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theme="1"/>
      </right>
      <top/>
      <bottom/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wrapText="1"/>
    </xf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left" wrapText="1"/>
    </xf>
    <xf numFmtId="11" fontId="5" fillId="2" borderId="1" xfId="0" applyNumberFormat="1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/>
    <xf numFmtId="0" fontId="4" fillId="0" borderId="3" xfId="0" applyFont="1" applyBorder="1"/>
    <xf numFmtId="0" fontId="5" fillId="2" borderId="3" xfId="0" applyFont="1" applyFill="1" applyBorder="1" applyAlignment="1">
      <alignment horizontal="left" wrapText="1"/>
    </xf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164" fontId="9" fillId="0" borderId="5" xfId="0" applyNumberFormat="1" applyFont="1" applyBorder="1"/>
    <xf numFmtId="164" fontId="2" fillId="0" borderId="3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4" fontId="6" fillId="0" borderId="0" xfId="0" applyNumberFormat="1" applyFont="1" applyAlignment="1">
      <alignment horizontal="right" wrapText="1"/>
    </xf>
    <xf numFmtId="164" fontId="7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0" fillId="0" borderId="0" xfId="0" applyNumberFormat="1"/>
    <xf numFmtId="164" fontId="5" fillId="3" borderId="0" xfId="0" applyNumberFormat="1" applyFont="1" applyFill="1" applyAlignment="1">
      <alignment wrapText="1"/>
    </xf>
    <xf numFmtId="164" fontId="4" fillId="0" borderId="0" xfId="0" applyNumberFormat="1" applyFont="1"/>
    <xf numFmtId="0" fontId="0" fillId="0" borderId="2" xfId="0" applyBorder="1"/>
    <xf numFmtId="0" fontId="0" fillId="4" borderId="2" xfId="0" applyFill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/>
    <xf numFmtId="0" fontId="11" fillId="0" borderId="0" xfId="0" applyFont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10" fillId="0" borderId="12" xfId="0" applyFont="1" applyBorder="1"/>
    <xf numFmtId="0" fontId="10" fillId="0" borderId="9" xfId="0" applyFont="1" applyBorder="1"/>
    <xf numFmtId="0" fontId="10" fillId="0" borderId="13" xfId="0" applyFont="1" applyBorder="1"/>
    <xf numFmtId="0" fontId="0" fillId="0" borderId="8" xfId="0" applyBorder="1"/>
    <xf numFmtId="9" fontId="0" fillId="5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7" fontId="0" fillId="0" borderId="1" xfId="2" applyNumberFormat="1" applyFont="1" applyBorder="1"/>
    <xf numFmtId="173" fontId="0" fillId="0" borderId="3" xfId="2" applyNumberFormat="1" applyFont="1" applyBorder="1"/>
  </cellXfs>
  <cellStyles count="3">
    <cellStyle name="Normale" xfId="0" builtinId="0"/>
    <cellStyle name="Percentuale" xfId="1" builtinId="5"/>
    <cellStyle name="Valuta" xfId="2" builtinId="4"/>
  </cellStyles>
  <dxfs count="12"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name val="Comic Sans MS"/>
        <family val="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Frequenze assolute della durata per classi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insightsTr'!$L$1</c:f>
              <c:strCache>
                <c:ptCount val="1"/>
                <c:pt idx="0">
                  <c:v>Frequenze assolute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'Profit insightsTr'!$K$2:$K$16</c:f>
              <c:numCache>
                <c:formatCode>General</c:formatCode>
                <c:ptCount val="15"/>
                <c:pt idx="0">
                  <c:v>30</c:v>
                </c:pt>
                <c:pt idx="1">
                  <c:v>90</c:v>
                </c:pt>
                <c:pt idx="2">
                  <c:v>150</c:v>
                </c:pt>
                <c:pt idx="3">
                  <c:v>210</c:v>
                </c:pt>
                <c:pt idx="4">
                  <c:v>270</c:v>
                </c:pt>
                <c:pt idx="5">
                  <c:v>330</c:v>
                </c:pt>
                <c:pt idx="6">
                  <c:v>390</c:v>
                </c:pt>
                <c:pt idx="7">
                  <c:v>450</c:v>
                </c:pt>
                <c:pt idx="8">
                  <c:v>510</c:v>
                </c:pt>
                <c:pt idx="9">
                  <c:v>570</c:v>
                </c:pt>
                <c:pt idx="10">
                  <c:v>630</c:v>
                </c:pt>
                <c:pt idx="11">
                  <c:v>690</c:v>
                </c:pt>
                <c:pt idx="12">
                  <c:v>750</c:v>
                </c:pt>
                <c:pt idx="13">
                  <c:v>810</c:v>
                </c:pt>
                <c:pt idx="14">
                  <c:v>870</c:v>
                </c:pt>
              </c:numCache>
            </c:numRef>
          </c:cat>
          <c:val>
            <c:numRef>
              <c:f>'Profit insightsTr'!$L$2:$L$16</c:f>
              <c:numCache>
                <c:formatCode>General</c:formatCode>
                <c:ptCount val="15"/>
                <c:pt idx="0">
                  <c:v>1</c:v>
                </c:pt>
                <c:pt idx="1">
                  <c:v>10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16</c:v>
                </c:pt>
                <c:pt idx="6">
                  <c:v>12</c:v>
                </c:pt>
                <c:pt idx="7">
                  <c:v>22</c:v>
                </c:pt>
                <c:pt idx="8">
                  <c:v>14</c:v>
                </c:pt>
                <c:pt idx="9">
                  <c:v>14</c:v>
                </c:pt>
                <c:pt idx="10">
                  <c:v>20</c:v>
                </c:pt>
                <c:pt idx="11">
                  <c:v>9</c:v>
                </c:pt>
                <c:pt idx="12">
                  <c:v>19</c:v>
                </c:pt>
                <c:pt idx="13">
                  <c:v>15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90-4B31-9922-0DE03CF23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4"/>
        <c:axId val="253621352"/>
        <c:axId val="253622432"/>
      </c:barChart>
      <c:catAx>
        <c:axId val="253621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Classi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3622432"/>
        <c:crosses val="autoZero"/>
        <c:auto val="1"/>
        <c:lblAlgn val="ctr"/>
        <c:lblOffset val="100"/>
        <c:noMultiLvlLbl val="0"/>
      </c:catAx>
      <c:valAx>
        <c:axId val="25362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362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583404</xdr:colOff>
      <xdr:row>17</xdr:row>
      <xdr:rowOff>21430</xdr:rowOff>
    </xdr:from>
    <xdr:to>
      <xdr:col>11</xdr:col>
      <xdr:colOff>9524</xdr:colOff>
      <xdr:row>38</xdr:row>
      <xdr:rowOff>142874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1813358-7CCF-A34E-1AC6-B9796B91E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acomo" refreshedDate="45210.897820254628" backgroundQuery="1" createdVersion="8" refreshedVersion="8" minRefreshableVersion="3" recordCount="0" supportSubquery="1" supportAdvancedDrill="1" xr:uid="{E6B58C95-F193-414B-96CB-441326D1B2CF}">
  <cacheSource type="external" connectionId="1"/>
  <cacheFields count="3">
    <cacheField name="[Intervallo].[Region].[Region]" caption="Region" numFmtId="0" hierarchy="2" level="1">
      <sharedItems count="17">
        <s v="Australia"/>
        <s v="Brazil"/>
        <s v="Canada"/>
        <s v="China"/>
        <s v="Europe"/>
        <s v="Germany"/>
        <s v="Hong Kong"/>
        <s v="India"/>
        <s v="Iran"/>
        <s v="Japan"/>
        <s v="Saudi Arabia"/>
        <s v="South Africa"/>
        <s v="South Korea"/>
        <s v="Switzerland"/>
        <s v="Taiwan"/>
        <s v="United Kingdom"/>
        <s v="United States"/>
      </sharedItems>
    </cacheField>
    <cacheField name="[Measures].[Somma di Quantity]" caption="Somma di Quantity" numFmtId="0" hierarchy="10" level="32767"/>
    <cacheField name="[Intervallo].[Stock exchange].[Stock exchange]" caption="Stock exchange" numFmtId="0" hierarchy="1" level="1">
      <sharedItems count="1">
        <s v="Australian Securities Exchange"/>
      </sharedItems>
    </cacheField>
  </cacheFields>
  <cacheHierarchies count="12">
    <cacheHierarchy uniqueName="[Intervallo].[Trade]" caption="Trade" attribute="1" defaultMemberUniqueName="[Intervallo].[Trade].[All]" allUniqueName="[Intervallo].[Trade].[All]" dimensionUniqueName="[Intervallo]" displayFolder="" count="0" memberValueDatatype="130" unbalanced="0"/>
    <cacheHierarchy uniqueName="[Intervallo].[Stock exchange]" caption="Stock exchange" attribute="1" defaultMemberUniqueName="[Intervallo].[Stock exchange].[All]" allUniqueName="[Intervallo].[Stock exchange].[All]" dimensionUniqueName="[Intervallo]" displayFolder="" count="2" memberValueDatatype="130" unbalanced="0">
      <fieldsUsage count="2">
        <fieldUsage x="-1"/>
        <fieldUsage x="2"/>
      </fieldsUsage>
    </cacheHierarchy>
    <cacheHierarchy uniqueName="[Intervallo].[Region]" caption="Region" attribute="1" defaultMemberUniqueName="[Intervallo].[Region].[All]" allUniqueName="[Intervallo].[Region].[All]" dimensionUniqueName="[Intervallo]" displayFolder="" count="2" memberValueDatatype="130" unbalanced="0">
      <fieldsUsage count="2">
        <fieldUsage x="-1"/>
        <fieldUsage x="0"/>
      </fieldsUsage>
    </cacheHierarchy>
    <cacheHierarchy uniqueName="[Intervallo].[Date added]" caption="Date added" attribute="1" time="1" defaultMemberUniqueName="[Intervallo].[Date added].[All]" allUniqueName="[Intervallo].[Date added].[All]" dimensionUniqueName="[Intervallo]" displayFolder="" count="0" memberValueDatatype="7" unbalanced="0"/>
    <cacheHierarchy uniqueName="[Intervallo].[Quantity]" caption="Quantity" attribute="1" defaultMemberUniqueName="[Intervallo].[Quantity].[All]" allUniqueName="[Intervallo].[Quantity].[All]" dimensionUniqueName="[Intervallo]" displayFolder="" count="0" memberValueDatatype="20" unbalanced="0"/>
    <cacheHierarchy uniqueName="[Intervallo].[Buy Price]" caption="Buy Price" attribute="1" defaultMemberUniqueName="[Intervallo].[Buy Price].[All]" allUniqueName="[Intervallo].[Buy Price].[All]" dimensionUniqueName="[Intervallo]" displayFolder="" count="0" memberValueDatatype="5" unbalanced="0"/>
    <cacheHierarchy uniqueName="[Intervallo].[Date sold]" caption="Date sold" attribute="1" time="1" defaultMemberUniqueName="[Intervallo].[Date sold].[All]" allUniqueName="[Intervallo].[Date sold].[All]" dimensionUniqueName="[Intervallo]" displayFolder="" count="0" memberValueDatatype="7" unbalanced="0"/>
    <cacheHierarchy uniqueName="[Intervallo].[Sell Price]" caption="Sell Price" attribute="1" defaultMemberUniqueName="[Intervallo].[Sell Price].[All]" allUniqueName="[Intervallo].[Sell Price].[All]" dimensionUniqueName="[Intervallo]" displayFolder="" count="0" memberValueDatatype="5" unbalanced="0"/>
    <cacheHierarchy uniqueName="[Measures].[__XL_Count Intervallo]" caption="__XL_Count Intervallo" measure="1" displayFolder="" measureGroup="Intervallo" count="0" hidden="1"/>
    <cacheHierarchy uniqueName="[Measures].[__No measures defined]" caption="__No measures defined" measure="1" displayFolder="" count="0" hidden="1"/>
    <cacheHierarchy uniqueName="[Measures].[Somma di Quantity]" caption="Somma di Quantity" measure="1" displayFolder="" measureGroup="Intervallo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nteggio di Stock exchange]" caption="Conteggio di Stock exchange" measure="1" displayFolder="" measureGroup="Interval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Intervallo" uniqueName="[Intervallo]" caption="Intervallo"/>
    <dimension measure="1" name="Measures" uniqueName="[Measures]" caption="Measures"/>
  </dimensions>
  <measureGroups count="1">
    <measureGroup name="Intervallo" caption="Interval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042F1-9D04-426A-B12B-5EBE0F7A1313}" name="Tabella pivot24" cacheId="0" applyNumberFormats="0" applyBorderFormats="0" applyFontFormats="0" applyPatternFormats="0" applyAlignmentFormats="0" applyWidthHeightFormats="1" dataCaption="Valori" updatedVersion="8" minRefreshableVersion="3" showCalcMbrs="0" showDataTips="0" useAutoFormatting="1" subtotalHiddenItems="1" itemPrintTitles="1" createdVersion="8" indent="0" showHeaders="0" compact="0" compactData="0" gridDropZones="1" multipleFieldFilters="0">
  <location ref="A2:C21" firstHeaderRow="2" firstDataRow="2" firstDataCol="2"/>
  <pivotFields count="3">
    <pivotField axis="axisRow" compact="0" allDrilled="1" outline="0" subtotalTop="0" showAll="0" dataSourceSort="1" defaultSubtotal="0">
      <items count="17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</items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1">
        <item x="0"/>
      </items>
    </pivotField>
  </pivotFields>
  <rowFields count="2">
    <field x="0"/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 " fld="1" baseField="2" baseItem="0"/>
  </dataFields>
  <formats count="12">
    <format dxfId="11">
      <pivotArea field="0" type="button" dataOnly="0" labelOnly="1" outline="0" axis="axisRow" fieldPosition="0"/>
    </format>
    <format dxfId="10">
      <pivotArea type="all" dataOnly="0" outline="0" fieldPosition="0"/>
    </format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type="origin" dataOnly="0" labelOnly="1" outline="0" fieldPosition="0"/>
    </format>
    <format dxfId="6">
      <pivotArea type="topRight" dataOnly="0" labelOnly="1" outline="0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type="origin" dataOnly="0" labelOnly="1" outline="0" fieldPosition="0"/>
    </format>
    <format dxfId="2">
      <pivotArea dataOnly="0" labelOnly="1" outline="0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type="topRight" dataOnly="0" labelOnly="1" outline="0" fieldPosition="0"/>
    </format>
  </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 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y trades!$A$1:$H$201">
        <x15:activeTabTopLevelEntity name="[Interval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3_(stock_exchange)" TargetMode="External"/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47" Type="http://schemas.openxmlformats.org/officeDocument/2006/relationships/hyperlink" Target="https://en.wikipedia.org/wiki/Hong_Kong_Stock_Exchange" TargetMode="External"/><Relationship Id="rId63" Type="http://schemas.openxmlformats.org/officeDocument/2006/relationships/hyperlink" Target="https://en.wikipedia.org/wiki/Deutsche_B%C3%B6rse" TargetMode="External"/><Relationship Id="rId68" Type="http://schemas.openxmlformats.org/officeDocument/2006/relationships/hyperlink" Target="https://en.wikipedia.org/wiki/Bombay_Stock_Exchange" TargetMode="External"/><Relationship Id="rId84" Type="http://schemas.openxmlformats.org/officeDocument/2006/relationships/hyperlink" Target="https://en.wikipedia.org/wiki/Deutsche_B%C3%B6rs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38" Type="http://schemas.openxmlformats.org/officeDocument/2006/relationships/hyperlink" Target="https://en.wikipedia.org/wiki/B3_(stock_exchange)" TargetMode="External"/><Relationship Id="rId154" Type="http://schemas.openxmlformats.org/officeDocument/2006/relationships/hyperlink" Target="https://en.wikipedia.org/wiki/New_York_Stock_Exchange" TargetMode="External"/><Relationship Id="rId159" Type="http://schemas.openxmlformats.org/officeDocument/2006/relationships/hyperlink" Target="https://en.wikipedia.org/wiki/SIX_Swiss_Exchange" TargetMode="External"/><Relationship Id="rId175" Type="http://schemas.openxmlformats.org/officeDocument/2006/relationships/hyperlink" Target="https://en.wikipedia.org/wiki/Bombay_Stock_Exchange" TargetMode="External"/><Relationship Id="rId170" Type="http://schemas.openxmlformats.org/officeDocument/2006/relationships/hyperlink" Target="https://en.wikipedia.org/wiki/Taiwan_Stock_Exchange" TargetMode="External"/><Relationship Id="rId16" Type="http://schemas.openxmlformats.org/officeDocument/2006/relationships/hyperlink" Target="https://en.wikipedia.org/wiki/Japan_Exchange_Group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37" Type="http://schemas.openxmlformats.org/officeDocument/2006/relationships/hyperlink" Target="https://en.wikipedia.org/wiki/Taiwan_Stock_Exchange" TargetMode="External"/><Relationship Id="rId53" Type="http://schemas.openxmlformats.org/officeDocument/2006/relationships/hyperlink" Target="https://en.wikipedia.org/wiki/SIX_Swiss_Exchange" TargetMode="External"/><Relationship Id="rId58" Type="http://schemas.openxmlformats.org/officeDocument/2006/relationships/hyperlink" Target="https://en.wikipedia.org/wiki/Shenzhen_Stock_Exchange" TargetMode="External"/><Relationship Id="rId74" Type="http://schemas.openxmlformats.org/officeDocument/2006/relationships/hyperlink" Target="https://en.wikipedia.org/wiki/National_Stock_Exchange_of_India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28" Type="http://schemas.openxmlformats.org/officeDocument/2006/relationships/hyperlink" Target="https://en.wikipedia.org/wiki/Taiwan_Stock_Exchange" TargetMode="External"/><Relationship Id="rId144" Type="http://schemas.openxmlformats.org/officeDocument/2006/relationships/hyperlink" Target="https://en.wikipedia.org/wiki/Bombay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65" Type="http://schemas.openxmlformats.org/officeDocument/2006/relationships/hyperlink" Target="https://en.wikipedia.org/wiki/Tehran_Stock_Exchange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27" Type="http://schemas.openxmlformats.org/officeDocument/2006/relationships/hyperlink" Target="https://en.wikipedia.org/wiki/Korea_Exchange" TargetMode="External"/><Relationship Id="rId43" Type="http://schemas.openxmlformats.org/officeDocument/2006/relationships/hyperlink" Target="https://en.wikipedia.org/wiki/Japan_Exchange_Group" TargetMode="External"/><Relationship Id="rId48" Type="http://schemas.openxmlformats.org/officeDocument/2006/relationships/hyperlink" Target="https://en.wikipedia.org/wiki/Toronto_Stock_Exchange" TargetMode="External"/><Relationship Id="rId64" Type="http://schemas.openxmlformats.org/officeDocument/2006/relationships/hyperlink" Target="https://en.wikipedia.org/wiki/JSE_Limited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18" Type="http://schemas.openxmlformats.org/officeDocument/2006/relationships/hyperlink" Target="https://en.wikipedia.org/wiki/Hong_Kong_Stock_Exchange" TargetMode="External"/><Relationship Id="rId134" Type="http://schemas.openxmlformats.org/officeDocument/2006/relationships/hyperlink" Target="https://en.wikipedia.org/wiki/Shenzhen_Stock_Exchange" TargetMode="External"/><Relationship Id="rId139" Type="http://schemas.openxmlformats.org/officeDocument/2006/relationships/hyperlink" Target="https://en.wikipedia.org/wiki/Tehran_Stock_Exchange" TargetMode="External"/><Relationship Id="rId80" Type="http://schemas.openxmlformats.org/officeDocument/2006/relationships/hyperlink" Target="https://en.wikipedia.org/wiki/Shanghai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55" Type="http://schemas.openxmlformats.org/officeDocument/2006/relationships/hyperlink" Target="https://en.wikipedia.org/wiki/London_Stock_Exchange" TargetMode="External"/><Relationship Id="rId171" Type="http://schemas.openxmlformats.org/officeDocument/2006/relationships/hyperlink" Target="https://en.wikipedia.org/wiki/National_Stock_Exchange_of_India" TargetMode="External"/><Relationship Id="rId176" Type="http://schemas.openxmlformats.org/officeDocument/2006/relationships/hyperlink" Target="https://en.wikipedia.org/wiki/Hong_Kong_Stock_Exchange" TargetMode="External"/><Relationship Id="rId12" Type="http://schemas.openxmlformats.org/officeDocument/2006/relationships/hyperlink" Target="https://en.wikipedia.org/wiki/Bombay_Stock_Exchange" TargetMode="External"/><Relationship Id="rId17" Type="http://schemas.openxmlformats.org/officeDocument/2006/relationships/hyperlink" Target="https://en.wikipedia.org/wiki/Hong_Kong_Stock_Exchange" TargetMode="External"/><Relationship Id="rId33" Type="http://schemas.openxmlformats.org/officeDocument/2006/relationships/hyperlink" Target="https://en.wikipedia.org/wiki/Taiwan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08" Type="http://schemas.openxmlformats.org/officeDocument/2006/relationships/hyperlink" Target="https://en.wikipedia.org/wiki/Nasdaq" TargetMode="External"/><Relationship Id="rId124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0" Type="http://schemas.openxmlformats.org/officeDocument/2006/relationships/hyperlink" Target="https://en.wikipedia.org/wiki/Hong_Kong_Stock_Exchange" TargetMode="External"/><Relationship Id="rId75" Type="http://schemas.openxmlformats.org/officeDocument/2006/relationships/hyperlink" Target="https://en.wikipedia.org/wiki/Deutsche_B%C3%B6rse" TargetMode="External"/><Relationship Id="rId91" Type="http://schemas.openxmlformats.org/officeDocument/2006/relationships/hyperlink" Target="https://en.wikipedia.org/wiki/Nasdaq_Nordic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45" Type="http://schemas.openxmlformats.org/officeDocument/2006/relationships/hyperlink" Target="https://en.wikipedia.org/wiki/Bombay_Stock_Exchange" TargetMode="External"/><Relationship Id="rId161" Type="http://schemas.openxmlformats.org/officeDocument/2006/relationships/hyperlink" Target="https://en.wikipedia.org/wiki/Nasdaq_Nordic" TargetMode="External"/><Relationship Id="rId166" Type="http://schemas.openxmlformats.org/officeDocument/2006/relationships/hyperlink" Target="https://en.wikipedia.org/wiki/New_York_Stock_Exchange" TargetMode="External"/><Relationship Id="rId182" Type="http://schemas.openxmlformats.org/officeDocument/2006/relationships/hyperlink" Target="https://en.wikipedia.org/wiki/B3_(stock_exchange)" TargetMode="External"/><Relationship Id="rId1" Type="http://schemas.openxmlformats.org/officeDocument/2006/relationships/hyperlink" Target="https://en.wikipedia.org/wiki/Bombay_Stock_Exchange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72" Type="http://schemas.openxmlformats.org/officeDocument/2006/relationships/hyperlink" Target="https://en.wikipedia.org/wiki/JSE_Limited" TargetMode="External"/><Relationship Id="rId180" Type="http://schemas.openxmlformats.org/officeDocument/2006/relationships/hyperlink" Target="https://en.wikipedia.org/wiki/B3_(stock_exchange)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showGridLines="0" workbookViewId="0">
      <pane ySplit="1" topLeftCell="A2" activePane="bottomLeft" state="frozen"/>
      <selection pane="bottomLeft" activeCell="L9" sqref="L9"/>
    </sheetView>
  </sheetViews>
  <sheetFormatPr defaultColWidth="12.59765625" defaultRowHeight="15.75" customHeight="1"/>
  <cols>
    <col min="2" max="2" width="33.86328125" customWidth="1"/>
    <col min="4" max="4" width="12.59765625" style="23"/>
    <col min="6" max="6" width="13.73046875" customWidth="1"/>
    <col min="7" max="7" width="12.59765625" style="23"/>
  </cols>
  <sheetData>
    <row r="1" spans="1:9" ht="19.899999999999999" thickTop="1" thickBot="1">
      <c r="A1" s="14" t="s">
        <v>0</v>
      </c>
      <c r="B1" s="15" t="s">
        <v>1</v>
      </c>
      <c r="C1" s="15" t="s">
        <v>2</v>
      </c>
      <c r="D1" s="17" t="s">
        <v>3</v>
      </c>
      <c r="E1" s="15" t="s">
        <v>4</v>
      </c>
      <c r="F1" s="15" t="s">
        <v>5</v>
      </c>
      <c r="G1" s="17" t="s">
        <v>6</v>
      </c>
      <c r="H1" s="16" t="s">
        <v>7</v>
      </c>
      <c r="I1" s="1"/>
    </row>
    <row r="2" spans="1:9" ht="14.25" thickTop="1">
      <c r="A2" s="10" t="s">
        <v>8</v>
      </c>
      <c r="B2" s="11" t="s">
        <v>9</v>
      </c>
      <c r="C2" s="12" t="s">
        <v>10</v>
      </c>
      <c r="D2" s="18">
        <v>44841</v>
      </c>
      <c r="E2" s="13">
        <v>7</v>
      </c>
      <c r="F2" s="13">
        <v>0.28318547112501802</v>
      </c>
      <c r="G2" s="18">
        <v>45092</v>
      </c>
      <c r="H2" s="13">
        <v>0.557129814707503</v>
      </c>
      <c r="I2" s="4"/>
    </row>
    <row r="3" spans="1:9" ht="13.9">
      <c r="A3" s="5" t="s">
        <v>11</v>
      </c>
      <c r="B3" s="6" t="s">
        <v>12</v>
      </c>
      <c r="C3" s="7" t="s">
        <v>13</v>
      </c>
      <c r="D3" s="19">
        <v>44200</v>
      </c>
      <c r="E3" s="8">
        <v>2</v>
      </c>
      <c r="F3" s="8">
        <v>0.64142747007026002</v>
      </c>
      <c r="G3" s="19">
        <v>45039</v>
      </c>
      <c r="H3" s="8">
        <v>0.88983597888511301</v>
      </c>
      <c r="I3" s="4"/>
    </row>
    <row r="4" spans="1:9" ht="13.9">
      <c r="A4" s="5" t="s">
        <v>14</v>
      </c>
      <c r="B4" s="6" t="s">
        <v>15</v>
      </c>
      <c r="C4" s="7" t="s">
        <v>10</v>
      </c>
      <c r="D4" s="19">
        <v>44519</v>
      </c>
      <c r="E4" s="8">
        <v>6</v>
      </c>
      <c r="F4" s="8">
        <v>0.98092817996517101</v>
      </c>
      <c r="G4" s="19">
        <v>44968</v>
      </c>
      <c r="H4" s="8">
        <v>0.72256312699759195</v>
      </c>
      <c r="I4" s="4"/>
    </row>
    <row r="5" spans="1:9" ht="13.9">
      <c r="A5" s="5" t="s">
        <v>16</v>
      </c>
      <c r="B5" s="6" t="s">
        <v>17</v>
      </c>
      <c r="C5" s="7" t="s">
        <v>18</v>
      </c>
      <c r="D5" s="19">
        <v>44664</v>
      </c>
      <c r="E5" s="8">
        <v>1</v>
      </c>
      <c r="F5" s="8">
        <v>0.46027529609517198</v>
      </c>
      <c r="G5" s="19">
        <v>44971</v>
      </c>
      <c r="H5" s="8">
        <v>0.82793169583258497</v>
      </c>
      <c r="I5" s="4"/>
    </row>
    <row r="6" spans="1:9" ht="13.9">
      <c r="A6" s="5" t="s">
        <v>19</v>
      </c>
      <c r="B6" s="6" t="s">
        <v>9</v>
      </c>
      <c r="C6" s="7" t="s">
        <v>10</v>
      </c>
      <c r="D6" s="19">
        <v>44351</v>
      </c>
      <c r="E6" s="8">
        <v>9</v>
      </c>
      <c r="F6" s="8">
        <v>0.55179844990216698</v>
      </c>
      <c r="G6" s="19">
        <v>44977</v>
      </c>
      <c r="H6" s="8">
        <v>0.19789786446941801</v>
      </c>
      <c r="I6" s="4"/>
    </row>
    <row r="7" spans="1:9" ht="13.9">
      <c r="A7" s="5" t="s">
        <v>20</v>
      </c>
      <c r="B7" s="6" t="s">
        <v>21</v>
      </c>
      <c r="C7" s="7" t="s">
        <v>22</v>
      </c>
      <c r="D7" s="19">
        <v>44529</v>
      </c>
      <c r="E7" s="8">
        <v>1</v>
      </c>
      <c r="F7" s="8">
        <v>0.30386848867018701</v>
      </c>
      <c r="G7" s="19">
        <v>44969</v>
      </c>
      <c r="H7" s="8">
        <v>0.97814412656590199</v>
      </c>
      <c r="I7" s="4"/>
    </row>
    <row r="8" spans="1:9" ht="13.9">
      <c r="A8" s="5" t="s">
        <v>23</v>
      </c>
      <c r="B8" s="6" t="s">
        <v>24</v>
      </c>
      <c r="C8" s="7" t="s">
        <v>25</v>
      </c>
      <c r="D8" s="19">
        <v>44500</v>
      </c>
      <c r="E8" s="8">
        <v>3</v>
      </c>
      <c r="F8" s="8">
        <v>0.100945559071712</v>
      </c>
      <c r="G8" s="19">
        <v>44930</v>
      </c>
      <c r="H8" s="8">
        <v>0.407405377776074</v>
      </c>
      <c r="I8" s="4"/>
    </row>
    <row r="9" spans="1:9" ht="13.9">
      <c r="A9" s="5" t="s">
        <v>26</v>
      </c>
      <c r="B9" s="6" t="s">
        <v>27</v>
      </c>
      <c r="C9" s="7" t="s">
        <v>28</v>
      </c>
      <c r="D9" s="19">
        <v>44584</v>
      </c>
      <c r="E9" s="8">
        <v>4</v>
      </c>
      <c r="F9" s="8">
        <v>0.13652069785058399</v>
      </c>
      <c r="G9" s="19">
        <v>44991</v>
      </c>
      <c r="H9" s="8">
        <v>0.38969057106772598</v>
      </c>
      <c r="I9" s="4"/>
    </row>
    <row r="10" spans="1:9" ht="13.9">
      <c r="A10" s="5" t="s">
        <v>29</v>
      </c>
      <c r="B10" s="6" t="s">
        <v>30</v>
      </c>
      <c r="C10" s="7" t="s">
        <v>31</v>
      </c>
      <c r="D10" s="19">
        <v>44472</v>
      </c>
      <c r="E10" s="8">
        <v>10</v>
      </c>
      <c r="F10" s="8">
        <v>0.41670439236003598</v>
      </c>
      <c r="G10" s="19">
        <v>45045</v>
      </c>
      <c r="H10" s="8">
        <v>0.54934508287877304</v>
      </c>
      <c r="I10" s="4"/>
    </row>
    <row r="11" spans="1:9" ht="13.9">
      <c r="A11" s="5" t="s">
        <v>32</v>
      </c>
      <c r="B11" s="6" t="s">
        <v>21</v>
      </c>
      <c r="C11" s="7" t="s">
        <v>22</v>
      </c>
      <c r="D11" s="19">
        <v>44587</v>
      </c>
      <c r="E11" s="8">
        <v>6</v>
      </c>
      <c r="F11" s="8">
        <v>0.24316986891245501</v>
      </c>
      <c r="G11" s="19">
        <v>44987</v>
      </c>
      <c r="H11" s="8">
        <v>0.420232824731951</v>
      </c>
      <c r="I11" s="4"/>
    </row>
    <row r="12" spans="1:9" ht="13.9">
      <c r="A12" s="5" t="s">
        <v>33</v>
      </c>
      <c r="B12" s="6" t="s">
        <v>34</v>
      </c>
      <c r="C12" s="7" t="s">
        <v>35</v>
      </c>
      <c r="D12" s="19">
        <v>44407</v>
      </c>
      <c r="E12" s="8">
        <v>5</v>
      </c>
      <c r="F12" s="8">
        <v>0.80079383386161695</v>
      </c>
      <c r="G12" s="19">
        <v>44996</v>
      </c>
      <c r="H12" s="8">
        <v>0.89666229529100405</v>
      </c>
      <c r="I12" s="4"/>
    </row>
    <row r="13" spans="1:9" ht="13.9">
      <c r="A13" s="5" t="s">
        <v>36</v>
      </c>
      <c r="B13" s="6" t="s">
        <v>9</v>
      </c>
      <c r="C13" s="7" t="s">
        <v>10</v>
      </c>
      <c r="D13" s="19">
        <v>44543</v>
      </c>
      <c r="E13" s="8">
        <v>10</v>
      </c>
      <c r="F13" s="8">
        <v>0.638981266676107</v>
      </c>
      <c r="G13" s="19">
        <v>45031</v>
      </c>
      <c r="H13" s="8">
        <v>0.77496721699985804</v>
      </c>
      <c r="I13" s="4"/>
    </row>
    <row r="14" spans="1:9" ht="13.9">
      <c r="A14" s="5" t="s">
        <v>37</v>
      </c>
      <c r="B14" s="6" t="s">
        <v>9</v>
      </c>
      <c r="C14" s="7" t="s">
        <v>10</v>
      </c>
      <c r="D14" s="19">
        <v>44925</v>
      </c>
      <c r="E14" s="8">
        <v>8</v>
      </c>
      <c r="F14" s="8">
        <v>0.34625418958602699</v>
      </c>
      <c r="G14" s="19">
        <v>45034</v>
      </c>
      <c r="H14" s="8">
        <v>0.71065052633396197</v>
      </c>
      <c r="I14" s="4"/>
    </row>
    <row r="15" spans="1:9" ht="13.9">
      <c r="A15" s="5" t="s">
        <v>38</v>
      </c>
      <c r="B15" s="6" t="s">
        <v>39</v>
      </c>
      <c r="C15" s="7" t="s">
        <v>40</v>
      </c>
      <c r="D15" s="19">
        <v>44355</v>
      </c>
      <c r="E15" s="8">
        <v>6</v>
      </c>
      <c r="F15" s="8">
        <v>0.36584758654187899</v>
      </c>
      <c r="G15" s="19">
        <v>45023</v>
      </c>
      <c r="H15" s="8">
        <v>0.45311698845143</v>
      </c>
      <c r="I15" s="4"/>
    </row>
    <row r="16" spans="1:9" ht="13.9">
      <c r="A16" s="5" t="s">
        <v>41</v>
      </c>
      <c r="B16" s="6" t="s">
        <v>27</v>
      </c>
      <c r="C16" s="7" t="s">
        <v>28</v>
      </c>
      <c r="D16" s="19">
        <v>44710</v>
      </c>
      <c r="E16" s="8">
        <v>6</v>
      </c>
      <c r="F16" s="8">
        <v>0.379060395757914</v>
      </c>
      <c r="G16" s="19">
        <v>44977</v>
      </c>
      <c r="H16" s="8">
        <v>0.31616207722275602</v>
      </c>
      <c r="I16" s="4"/>
    </row>
    <row r="17" spans="1:9" ht="13.9">
      <c r="A17" s="5" t="s">
        <v>42</v>
      </c>
      <c r="B17" s="6" t="s">
        <v>43</v>
      </c>
      <c r="C17" s="7" t="s">
        <v>44</v>
      </c>
      <c r="D17" s="19">
        <v>44922</v>
      </c>
      <c r="E17" s="8">
        <v>8</v>
      </c>
      <c r="F17" s="8">
        <v>0.72895214290311094</v>
      </c>
      <c r="G17" s="19">
        <v>45000</v>
      </c>
      <c r="H17" s="8">
        <v>0.22418004410534101</v>
      </c>
      <c r="I17" s="4"/>
    </row>
    <row r="18" spans="1:9" ht="13.9">
      <c r="A18" s="5" t="s">
        <v>45</v>
      </c>
      <c r="B18" s="6" t="s">
        <v>46</v>
      </c>
      <c r="C18" s="7" t="s">
        <v>47</v>
      </c>
      <c r="D18" s="19">
        <v>44294</v>
      </c>
      <c r="E18" s="8">
        <v>5</v>
      </c>
      <c r="F18" s="8">
        <v>0.42202075102150899</v>
      </c>
      <c r="G18" s="19">
        <v>45056</v>
      </c>
      <c r="H18" s="8">
        <v>0.38793156543941099</v>
      </c>
      <c r="I18" s="4"/>
    </row>
    <row r="19" spans="1:9" ht="13.9">
      <c r="A19" s="5" t="s">
        <v>48</v>
      </c>
      <c r="B19" s="6" t="s">
        <v>49</v>
      </c>
      <c r="C19" s="7" t="s">
        <v>50</v>
      </c>
      <c r="D19" s="19">
        <v>44341</v>
      </c>
      <c r="E19" s="8">
        <v>4</v>
      </c>
      <c r="F19" s="8">
        <v>0.221183884694959</v>
      </c>
      <c r="G19" s="19">
        <v>44964</v>
      </c>
      <c r="H19" s="8">
        <v>0.33188863151931702</v>
      </c>
      <c r="I19" s="4"/>
    </row>
    <row r="20" spans="1:9" ht="13.9">
      <c r="A20" s="5" t="s">
        <v>51</v>
      </c>
      <c r="B20" s="6" t="s">
        <v>15</v>
      </c>
      <c r="C20" s="7" t="s">
        <v>10</v>
      </c>
      <c r="D20" s="19">
        <v>44205</v>
      </c>
      <c r="E20" s="8">
        <v>1</v>
      </c>
      <c r="F20" s="8">
        <v>0.33608049957319502</v>
      </c>
      <c r="G20" s="19">
        <v>45067</v>
      </c>
      <c r="H20" s="8">
        <v>0.632173644236244</v>
      </c>
      <c r="I20" s="4"/>
    </row>
    <row r="21" spans="1:9" ht="13.9">
      <c r="A21" s="5" t="s">
        <v>52</v>
      </c>
      <c r="B21" s="6" t="s">
        <v>43</v>
      </c>
      <c r="C21" s="7" t="s">
        <v>44</v>
      </c>
      <c r="D21" s="19">
        <v>44385</v>
      </c>
      <c r="E21" s="8">
        <v>1</v>
      </c>
      <c r="F21" s="8">
        <v>0.66879924137456503</v>
      </c>
      <c r="G21" s="19">
        <v>45019</v>
      </c>
      <c r="H21" s="8">
        <v>0.97050369055421803</v>
      </c>
      <c r="I21" s="4"/>
    </row>
    <row r="22" spans="1:9" ht="13.9">
      <c r="A22" s="5" t="s">
        <v>53</v>
      </c>
      <c r="B22" s="6" t="s">
        <v>54</v>
      </c>
      <c r="C22" s="7" t="s">
        <v>55</v>
      </c>
      <c r="D22" s="19">
        <v>44418</v>
      </c>
      <c r="E22" s="8">
        <v>1</v>
      </c>
      <c r="F22" s="8">
        <v>0.94855371414201095</v>
      </c>
      <c r="G22" s="19">
        <v>44964</v>
      </c>
      <c r="H22" s="8">
        <v>0.335795433783181</v>
      </c>
      <c r="I22" s="4"/>
    </row>
    <row r="23" spans="1:9" ht="13.9">
      <c r="A23" s="5" t="s">
        <v>56</v>
      </c>
      <c r="B23" s="6" t="s">
        <v>9</v>
      </c>
      <c r="C23" s="7" t="s">
        <v>10</v>
      </c>
      <c r="D23" s="19">
        <v>44303</v>
      </c>
      <c r="E23" s="8">
        <v>9</v>
      </c>
      <c r="F23" s="8">
        <v>0.84008770787604403</v>
      </c>
      <c r="G23" s="19">
        <v>45011</v>
      </c>
      <c r="H23" s="8">
        <v>0.55247139186324401</v>
      </c>
      <c r="I23" s="4"/>
    </row>
    <row r="24" spans="1:9" ht="13.9">
      <c r="A24" s="5" t="s">
        <v>57</v>
      </c>
      <c r="B24" s="6" t="s">
        <v>58</v>
      </c>
      <c r="C24" s="7" t="s">
        <v>59</v>
      </c>
      <c r="D24" s="19">
        <v>44469</v>
      </c>
      <c r="E24" s="8">
        <v>2</v>
      </c>
      <c r="F24" s="8">
        <v>2.2027610408179498E-3</v>
      </c>
      <c r="G24" s="19">
        <v>45016</v>
      </c>
      <c r="H24" s="8">
        <v>0.38274839978632802</v>
      </c>
      <c r="I24" s="4"/>
    </row>
    <row r="25" spans="1:9" ht="13.9">
      <c r="A25" s="5" t="s">
        <v>60</v>
      </c>
      <c r="B25" s="6" t="s">
        <v>61</v>
      </c>
      <c r="C25" s="7" t="s">
        <v>62</v>
      </c>
      <c r="D25" s="19">
        <v>44786</v>
      </c>
      <c r="E25" s="8">
        <v>3</v>
      </c>
      <c r="F25" s="8">
        <v>0.70520735936114698</v>
      </c>
      <c r="G25" s="19">
        <v>45023</v>
      </c>
      <c r="H25" s="8">
        <v>0.85427426099032899</v>
      </c>
      <c r="I25" s="4"/>
    </row>
    <row r="26" spans="1:9" ht="13.9">
      <c r="A26" s="5" t="s">
        <v>63</v>
      </c>
      <c r="B26" s="6" t="s">
        <v>30</v>
      </c>
      <c r="C26" s="7" t="s">
        <v>31</v>
      </c>
      <c r="D26" s="19">
        <v>44882</v>
      </c>
      <c r="E26" s="8">
        <v>2</v>
      </c>
      <c r="F26" s="8">
        <v>0.83894286337563995</v>
      </c>
      <c r="G26" s="19">
        <v>44933</v>
      </c>
      <c r="H26" s="8">
        <v>0.67630232908539301</v>
      </c>
      <c r="I26" s="4"/>
    </row>
    <row r="27" spans="1:9" ht="13.9">
      <c r="A27" s="5" t="s">
        <v>64</v>
      </c>
      <c r="B27" s="6" t="s">
        <v>58</v>
      </c>
      <c r="C27" s="7" t="s">
        <v>59</v>
      </c>
      <c r="D27" s="19">
        <v>44725</v>
      </c>
      <c r="E27" s="8">
        <v>8</v>
      </c>
      <c r="F27" s="8">
        <v>0.87889715359181098</v>
      </c>
      <c r="G27" s="19">
        <v>44932</v>
      </c>
      <c r="H27" s="8">
        <v>0.20020556920871699</v>
      </c>
      <c r="I27" s="4"/>
    </row>
    <row r="28" spans="1:9" ht="13.9">
      <c r="A28" s="5" t="s">
        <v>65</v>
      </c>
      <c r="B28" s="6" t="s">
        <v>24</v>
      </c>
      <c r="C28" s="7" t="s">
        <v>25</v>
      </c>
      <c r="D28" s="19">
        <v>44599</v>
      </c>
      <c r="E28" s="8">
        <v>7</v>
      </c>
      <c r="F28" s="8">
        <v>0.81200798012546904</v>
      </c>
      <c r="G28" s="19">
        <v>45064</v>
      </c>
      <c r="H28" s="8">
        <v>0.26150647842758601</v>
      </c>
      <c r="I28" s="4"/>
    </row>
    <row r="29" spans="1:9" ht="13.9">
      <c r="A29" s="5" t="s">
        <v>66</v>
      </c>
      <c r="B29" s="6" t="s">
        <v>9</v>
      </c>
      <c r="C29" s="7" t="s">
        <v>10</v>
      </c>
      <c r="D29" s="19">
        <v>44492</v>
      </c>
      <c r="E29" s="8">
        <v>1</v>
      </c>
      <c r="F29" s="8">
        <v>0.27554760755730201</v>
      </c>
      <c r="G29" s="19">
        <v>45049</v>
      </c>
      <c r="H29" s="8">
        <v>0.19858809226913399</v>
      </c>
      <c r="I29" s="4"/>
    </row>
    <row r="30" spans="1:9" ht="13.9">
      <c r="A30" s="5" t="s">
        <v>67</v>
      </c>
      <c r="B30" s="6" t="s">
        <v>9</v>
      </c>
      <c r="C30" s="7" t="s">
        <v>10</v>
      </c>
      <c r="D30" s="19">
        <v>44523</v>
      </c>
      <c r="E30" s="8">
        <v>3</v>
      </c>
      <c r="F30" s="8">
        <v>0.15183590676997499</v>
      </c>
      <c r="G30" s="19">
        <v>45036</v>
      </c>
      <c r="H30" s="8">
        <v>0.96263635120934099</v>
      </c>
      <c r="I30" s="4"/>
    </row>
    <row r="31" spans="1:9" ht="13.9">
      <c r="A31" s="5" t="s">
        <v>68</v>
      </c>
      <c r="B31" s="6" t="s">
        <v>34</v>
      </c>
      <c r="C31" s="7" t="s">
        <v>35</v>
      </c>
      <c r="D31" s="19">
        <v>44281</v>
      </c>
      <c r="E31" s="8">
        <v>1</v>
      </c>
      <c r="F31" s="8">
        <v>0.31751651418006399</v>
      </c>
      <c r="G31" s="19">
        <v>44967</v>
      </c>
      <c r="H31" s="8">
        <v>0.47080505116614901</v>
      </c>
      <c r="I31" s="4"/>
    </row>
    <row r="32" spans="1:9" ht="13.9">
      <c r="A32" s="5" t="s">
        <v>69</v>
      </c>
      <c r="B32" s="6" t="s">
        <v>54</v>
      </c>
      <c r="C32" s="7" t="s">
        <v>55</v>
      </c>
      <c r="D32" s="19">
        <v>44594</v>
      </c>
      <c r="E32" s="8">
        <v>7</v>
      </c>
      <c r="F32" s="8">
        <v>8.2508842921547004E-2</v>
      </c>
      <c r="G32" s="19">
        <v>44981</v>
      </c>
      <c r="H32" s="8">
        <v>0.90723039307728803</v>
      </c>
      <c r="I32" s="4"/>
    </row>
    <row r="33" spans="1:9" ht="13.9">
      <c r="A33" s="5" t="s">
        <v>70</v>
      </c>
      <c r="B33" s="6" t="s">
        <v>71</v>
      </c>
      <c r="C33" s="7" t="s">
        <v>50</v>
      </c>
      <c r="D33" s="19">
        <v>44239</v>
      </c>
      <c r="E33" s="8">
        <v>9</v>
      </c>
      <c r="F33" s="8">
        <v>3.8415611438702597E-2</v>
      </c>
      <c r="G33" s="19">
        <v>45034</v>
      </c>
      <c r="H33" s="8">
        <v>0.69214535069910299</v>
      </c>
      <c r="I33" s="4"/>
    </row>
    <row r="34" spans="1:9" ht="13.9">
      <c r="A34" s="5" t="s">
        <v>72</v>
      </c>
      <c r="B34" s="6" t="s">
        <v>73</v>
      </c>
      <c r="C34" s="7" t="s">
        <v>74</v>
      </c>
      <c r="D34" s="19">
        <v>44541</v>
      </c>
      <c r="E34" s="8">
        <v>9</v>
      </c>
      <c r="F34" s="8">
        <v>0.215773738787989</v>
      </c>
      <c r="G34" s="19">
        <v>45040</v>
      </c>
      <c r="H34" s="8">
        <v>0.54884364241615202</v>
      </c>
      <c r="I34" s="4"/>
    </row>
    <row r="35" spans="1:9" ht="13.9">
      <c r="A35" s="5" t="s">
        <v>75</v>
      </c>
      <c r="B35" s="6" t="s">
        <v>34</v>
      </c>
      <c r="C35" s="7" t="s">
        <v>35</v>
      </c>
      <c r="D35" s="19">
        <v>44446</v>
      </c>
      <c r="E35" s="8">
        <v>5</v>
      </c>
      <c r="F35" s="8">
        <v>0.72585135876436702</v>
      </c>
      <c r="G35" s="19">
        <v>45053</v>
      </c>
      <c r="H35" s="8">
        <v>0.173994592694031</v>
      </c>
      <c r="I35" s="4"/>
    </row>
    <row r="36" spans="1:9" ht="13.9">
      <c r="A36" s="5" t="s">
        <v>76</v>
      </c>
      <c r="B36" s="6" t="s">
        <v>17</v>
      </c>
      <c r="C36" s="7" t="s">
        <v>18</v>
      </c>
      <c r="D36" s="19">
        <v>44554</v>
      </c>
      <c r="E36" s="8">
        <v>8</v>
      </c>
      <c r="F36" s="8">
        <v>0.68255570090641804</v>
      </c>
      <c r="G36" s="19">
        <v>44988</v>
      </c>
      <c r="H36" s="8">
        <v>0.60454082217188998</v>
      </c>
      <c r="I36" s="4"/>
    </row>
    <row r="37" spans="1:9" ht="13.9">
      <c r="A37" s="5" t="s">
        <v>77</v>
      </c>
      <c r="B37" s="6" t="s">
        <v>21</v>
      </c>
      <c r="C37" s="7" t="s">
        <v>22</v>
      </c>
      <c r="D37" s="19">
        <v>44198</v>
      </c>
      <c r="E37" s="8">
        <v>3</v>
      </c>
      <c r="F37" s="8">
        <v>0.80123839065137303</v>
      </c>
      <c r="G37" s="19">
        <v>45049</v>
      </c>
      <c r="H37" s="8">
        <v>0.30527628395158701</v>
      </c>
      <c r="I37" s="4"/>
    </row>
    <row r="38" spans="1:9" ht="13.9">
      <c r="A38" s="5" t="s">
        <v>78</v>
      </c>
      <c r="B38" s="6" t="s">
        <v>73</v>
      </c>
      <c r="C38" s="7" t="s">
        <v>74</v>
      </c>
      <c r="D38" s="19">
        <v>44838</v>
      </c>
      <c r="E38" s="8">
        <v>4</v>
      </c>
      <c r="F38" s="8">
        <v>0.86036052556079601</v>
      </c>
      <c r="G38" s="19">
        <v>44968</v>
      </c>
      <c r="H38" s="8">
        <v>0.75556235613803402</v>
      </c>
      <c r="I38" s="4"/>
    </row>
    <row r="39" spans="1:9" ht="13.9">
      <c r="A39" s="5" t="s">
        <v>79</v>
      </c>
      <c r="B39" s="6" t="s">
        <v>34</v>
      </c>
      <c r="C39" s="7" t="s">
        <v>35</v>
      </c>
      <c r="D39" s="19">
        <v>44503</v>
      </c>
      <c r="E39" s="8">
        <v>3</v>
      </c>
      <c r="F39" s="8">
        <v>0.89411437906362101</v>
      </c>
      <c r="G39" s="19">
        <v>44951</v>
      </c>
      <c r="H39" s="8">
        <v>0.15236785201696099</v>
      </c>
      <c r="I39" s="4"/>
    </row>
    <row r="40" spans="1:9" ht="13.9">
      <c r="A40" s="5" t="s">
        <v>80</v>
      </c>
      <c r="B40" s="6" t="s">
        <v>81</v>
      </c>
      <c r="C40" s="7" t="s">
        <v>62</v>
      </c>
      <c r="D40" s="19">
        <v>44579</v>
      </c>
      <c r="E40" s="8">
        <v>10</v>
      </c>
      <c r="F40" s="8">
        <v>0.93792316902615502</v>
      </c>
      <c r="G40" s="19">
        <v>45061</v>
      </c>
      <c r="H40" s="8">
        <v>0.45551581516099299</v>
      </c>
      <c r="I40" s="4"/>
    </row>
    <row r="41" spans="1:9" ht="13.9">
      <c r="A41" s="5" t="s">
        <v>82</v>
      </c>
      <c r="B41" s="6" t="s">
        <v>12</v>
      </c>
      <c r="C41" s="7" t="s">
        <v>13</v>
      </c>
      <c r="D41" s="19">
        <v>44898</v>
      </c>
      <c r="E41" s="8">
        <v>4</v>
      </c>
      <c r="F41" s="8">
        <v>0.70777097045034598</v>
      </c>
      <c r="G41" s="19">
        <v>44969</v>
      </c>
      <c r="H41" s="8">
        <v>0.29010240599643</v>
      </c>
      <c r="I41" s="4"/>
    </row>
    <row r="42" spans="1:9" ht="13.9">
      <c r="A42" s="5" t="s">
        <v>83</v>
      </c>
      <c r="B42" s="6" t="s">
        <v>81</v>
      </c>
      <c r="C42" s="7" t="s">
        <v>62</v>
      </c>
      <c r="D42" s="19">
        <v>44315</v>
      </c>
      <c r="E42" s="8">
        <v>10</v>
      </c>
      <c r="F42" s="8">
        <v>0.32809052787687998</v>
      </c>
      <c r="G42" s="19">
        <v>45058</v>
      </c>
      <c r="H42" s="8">
        <v>0.53620178529362506</v>
      </c>
      <c r="I42" s="4"/>
    </row>
    <row r="43" spans="1:9" ht="13.9">
      <c r="A43" s="5" t="s">
        <v>84</v>
      </c>
      <c r="B43" s="6" t="s">
        <v>12</v>
      </c>
      <c r="C43" s="7" t="s">
        <v>13</v>
      </c>
      <c r="D43" s="19">
        <v>44921</v>
      </c>
      <c r="E43" s="8">
        <v>10</v>
      </c>
      <c r="F43" s="8">
        <v>0.20148931810460499</v>
      </c>
      <c r="G43" s="19">
        <v>45027</v>
      </c>
      <c r="H43" s="8">
        <v>0.37346939187061601</v>
      </c>
      <c r="I43" s="4"/>
    </row>
    <row r="44" spans="1:9" ht="13.9">
      <c r="A44" s="5" t="s">
        <v>85</v>
      </c>
      <c r="B44" s="6" t="s">
        <v>43</v>
      </c>
      <c r="C44" s="7" t="s">
        <v>44</v>
      </c>
      <c r="D44" s="19">
        <v>44708</v>
      </c>
      <c r="E44" s="8">
        <v>6</v>
      </c>
      <c r="F44" s="8">
        <v>3.5993791246495099E-2</v>
      </c>
      <c r="G44" s="19">
        <v>44985</v>
      </c>
      <c r="H44" s="8">
        <v>0.97861539568179701</v>
      </c>
      <c r="I44" s="4"/>
    </row>
    <row r="45" spans="1:9" ht="13.9">
      <c r="A45" s="5" t="s">
        <v>86</v>
      </c>
      <c r="B45" s="6" t="s">
        <v>9</v>
      </c>
      <c r="C45" s="7" t="s">
        <v>10</v>
      </c>
      <c r="D45" s="19">
        <v>44795</v>
      </c>
      <c r="E45" s="8">
        <v>1</v>
      </c>
      <c r="F45" s="8">
        <v>0.71704537744139196</v>
      </c>
      <c r="G45" s="19">
        <v>45022</v>
      </c>
      <c r="H45" s="8">
        <v>0.16233553287650401</v>
      </c>
      <c r="I45" s="4"/>
    </row>
    <row r="46" spans="1:9" ht="13.9">
      <c r="A46" s="5" t="s">
        <v>87</v>
      </c>
      <c r="B46" s="6" t="s">
        <v>49</v>
      </c>
      <c r="C46" s="7" t="s">
        <v>50</v>
      </c>
      <c r="D46" s="19">
        <v>44338</v>
      </c>
      <c r="E46" s="8">
        <v>9</v>
      </c>
      <c r="F46" s="8">
        <v>0.71155870482197403</v>
      </c>
      <c r="G46" s="19">
        <v>45045</v>
      </c>
      <c r="H46" s="8">
        <v>0.15390650537949099</v>
      </c>
      <c r="I46" s="4"/>
    </row>
    <row r="47" spans="1:9" ht="13.9">
      <c r="A47" s="5" t="s">
        <v>88</v>
      </c>
      <c r="B47" s="6" t="s">
        <v>34</v>
      </c>
      <c r="C47" s="7" t="s">
        <v>35</v>
      </c>
      <c r="D47" s="19">
        <v>44274</v>
      </c>
      <c r="E47" s="8">
        <v>6</v>
      </c>
      <c r="F47" s="8">
        <v>6.4033223650055093E-2</v>
      </c>
      <c r="G47" s="19">
        <v>45004</v>
      </c>
      <c r="H47" s="8">
        <v>4.2104998611888203E-3</v>
      </c>
      <c r="I47" s="4"/>
    </row>
    <row r="48" spans="1:9" ht="13.9">
      <c r="A48" s="5" t="s">
        <v>89</v>
      </c>
      <c r="B48" s="6" t="s">
        <v>46</v>
      </c>
      <c r="C48" s="7" t="s">
        <v>47</v>
      </c>
      <c r="D48" s="19">
        <v>44725</v>
      </c>
      <c r="E48" s="8">
        <v>7</v>
      </c>
      <c r="F48" s="8">
        <v>0.97988976578176401</v>
      </c>
      <c r="G48" s="19">
        <v>45051</v>
      </c>
      <c r="H48" s="8">
        <v>4.3763329833777703E-2</v>
      </c>
      <c r="I48" s="4"/>
    </row>
    <row r="49" spans="1:9" ht="13.9">
      <c r="A49" s="5" t="s">
        <v>90</v>
      </c>
      <c r="B49" s="6" t="s">
        <v>30</v>
      </c>
      <c r="C49" s="7" t="s">
        <v>31</v>
      </c>
      <c r="D49" s="19">
        <v>44340</v>
      </c>
      <c r="E49" s="8">
        <v>10</v>
      </c>
      <c r="F49" s="8">
        <v>0.702645841021446</v>
      </c>
      <c r="G49" s="19">
        <v>44928</v>
      </c>
      <c r="H49" s="8">
        <v>0.369783832169231</v>
      </c>
      <c r="I49" s="4"/>
    </row>
    <row r="50" spans="1:9" ht="13.9">
      <c r="A50" s="5" t="s">
        <v>91</v>
      </c>
      <c r="B50" s="6" t="s">
        <v>24</v>
      </c>
      <c r="C50" s="7" t="s">
        <v>25</v>
      </c>
      <c r="D50" s="19">
        <v>44502</v>
      </c>
      <c r="E50" s="8">
        <v>3</v>
      </c>
      <c r="F50" s="8">
        <v>6.7860349366877903E-2</v>
      </c>
      <c r="G50" s="19">
        <v>45026</v>
      </c>
      <c r="H50" s="8">
        <v>0.67274821533457596</v>
      </c>
      <c r="I50" s="4"/>
    </row>
    <row r="51" spans="1:9" ht="13.9">
      <c r="A51" s="5" t="s">
        <v>92</v>
      </c>
      <c r="B51" s="6" t="s">
        <v>54</v>
      </c>
      <c r="C51" s="7" t="s">
        <v>55</v>
      </c>
      <c r="D51" s="19">
        <v>44560</v>
      </c>
      <c r="E51" s="8">
        <v>9</v>
      </c>
      <c r="F51" s="8">
        <v>0.407593318710052</v>
      </c>
      <c r="G51" s="19">
        <v>44988</v>
      </c>
      <c r="H51" s="8">
        <v>0.63816582309695902</v>
      </c>
      <c r="I51" s="4"/>
    </row>
    <row r="52" spans="1:9" ht="13.9">
      <c r="A52" s="5" t="s">
        <v>93</v>
      </c>
      <c r="B52" s="6" t="s">
        <v>61</v>
      </c>
      <c r="C52" s="7" t="s">
        <v>62</v>
      </c>
      <c r="D52" s="19">
        <v>44361</v>
      </c>
      <c r="E52" s="8">
        <v>4</v>
      </c>
      <c r="F52" s="8">
        <v>0.52920695915069904</v>
      </c>
      <c r="G52" s="19">
        <v>44976</v>
      </c>
      <c r="H52" s="8">
        <v>0.13238552807963799</v>
      </c>
      <c r="I52" s="4"/>
    </row>
    <row r="53" spans="1:9" ht="13.9">
      <c r="A53" s="5" t="s">
        <v>94</v>
      </c>
      <c r="B53" s="6" t="s">
        <v>17</v>
      </c>
      <c r="C53" s="7" t="s">
        <v>18</v>
      </c>
      <c r="D53" s="19">
        <v>44343</v>
      </c>
      <c r="E53" s="8">
        <v>1</v>
      </c>
      <c r="F53" s="8">
        <v>0.83003541427247696</v>
      </c>
      <c r="G53" s="19">
        <v>44965</v>
      </c>
      <c r="H53" s="8">
        <v>0.52621974753425005</v>
      </c>
      <c r="I53" s="4"/>
    </row>
    <row r="54" spans="1:9" ht="13.9">
      <c r="A54" s="5" t="s">
        <v>95</v>
      </c>
      <c r="B54" s="6" t="s">
        <v>17</v>
      </c>
      <c r="C54" s="7" t="s">
        <v>18</v>
      </c>
      <c r="D54" s="19">
        <v>44382</v>
      </c>
      <c r="E54" s="8">
        <v>9</v>
      </c>
      <c r="F54" s="8">
        <v>0.13503720101241901</v>
      </c>
      <c r="G54" s="19">
        <v>45017</v>
      </c>
      <c r="H54" s="8">
        <v>0.85749627053317901</v>
      </c>
      <c r="I54" s="4"/>
    </row>
    <row r="55" spans="1:9" ht="13.9">
      <c r="A55" s="5" t="s">
        <v>96</v>
      </c>
      <c r="B55" s="6" t="s">
        <v>54</v>
      </c>
      <c r="C55" s="7" t="s">
        <v>55</v>
      </c>
      <c r="D55" s="19">
        <v>44680</v>
      </c>
      <c r="E55" s="8">
        <v>2</v>
      </c>
      <c r="F55" s="8">
        <v>0.18457397753690899</v>
      </c>
      <c r="G55" s="19">
        <v>45004</v>
      </c>
      <c r="H55" s="8">
        <v>0.74032989684219797</v>
      </c>
      <c r="I55" s="4"/>
    </row>
    <row r="56" spans="1:9" ht="13.9">
      <c r="A56" s="5" t="s">
        <v>97</v>
      </c>
      <c r="B56" s="6" t="s">
        <v>24</v>
      </c>
      <c r="C56" s="7" t="s">
        <v>25</v>
      </c>
      <c r="D56" s="19">
        <v>44816</v>
      </c>
      <c r="E56" s="8">
        <v>7</v>
      </c>
      <c r="F56" s="8">
        <v>1.4827494446379701E-2</v>
      </c>
      <c r="G56" s="19">
        <v>44978</v>
      </c>
      <c r="H56" s="8">
        <v>0.41833053891377597</v>
      </c>
      <c r="I56" s="4"/>
    </row>
    <row r="57" spans="1:9" ht="13.9">
      <c r="A57" s="5" t="s">
        <v>98</v>
      </c>
      <c r="B57" s="6" t="s">
        <v>27</v>
      </c>
      <c r="C57" s="7" t="s">
        <v>28</v>
      </c>
      <c r="D57" s="19">
        <v>44278</v>
      </c>
      <c r="E57" s="8">
        <v>4</v>
      </c>
      <c r="F57" s="8">
        <v>0.27577765609607802</v>
      </c>
      <c r="G57" s="19">
        <v>45071</v>
      </c>
      <c r="H57" s="8">
        <v>0.84349820990746505</v>
      </c>
      <c r="I57" s="4"/>
    </row>
    <row r="58" spans="1:9" ht="13.9">
      <c r="A58" s="5" t="s">
        <v>99</v>
      </c>
      <c r="B58" s="6" t="s">
        <v>43</v>
      </c>
      <c r="C58" s="7" t="s">
        <v>44</v>
      </c>
      <c r="D58" s="19">
        <v>44667</v>
      </c>
      <c r="E58" s="8">
        <v>2</v>
      </c>
      <c r="F58" s="8">
        <v>1.4798370860461801E-2</v>
      </c>
      <c r="G58" s="19">
        <v>45011</v>
      </c>
      <c r="H58" s="8">
        <v>0.65581817056759795</v>
      </c>
      <c r="I58" s="4"/>
    </row>
    <row r="59" spans="1:9" ht="13.9">
      <c r="A59" s="5" t="s">
        <v>100</v>
      </c>
      <c r="B59" s="6" t="s">
        <v>71</v>
      </c>
      <c r="C59" s="7" t="s">
        <v>50</v>
      </c>
      <c r="D59" s="19">
        <v>44420</v>
      </c>
      <c r="E59" s="8">
        <v>4</v>
      </c>
      <c r="F59" s="8">
        <v>0.71929697815108395</v>
      </c>
      <c r="G59" s="19">
        <v>45029</v>
      </c>
      <c r="H59" s="8">
        <v>5.4091466872212501E-2</v>
      </c>
      <c r="I59" s="4"/>
    </row>
    <row r="60" spans="1:9" ht="13.9">
      <c r="A60" s="5" t="s">
        <v>101</v>
      </c>
      <c r="B60" s="6" t="s">
        <v>34</v>
      </c>
      <c r="C60" s="7" t="s">
        <v>35</v>
      </c>
      <c r="D60" s="19">
        <v>44922</v>
      </c>
      <c r="E60" s="8">
        <v>6</v>
      </c>
      <c r="F60" s="8">
        <v>0.45894107528788403</v>
      </c>
      <c r="G60" s="19">
        <v>44952</v>
      </c>
      <c r="H60" s="8">
        <v>0.64879966285478297</v>
      </c>
      <c r="I60" s="4"/>
    </row>
    <row r="61" spans="1:9" ht="13.9">
      <c r="A61" s="5" t="s">
        <v>102</v>
      </c>
      <c r="B61" s="6" t="s">
        <v>103</v>
      </c>
      <c r="C61" s="7" t="s">
        <v>104</v>
      </c>
      <c r="D61" s="19">
        <v>44356</v>
      </c>
      <c r="E61" s="8">
        <v>6</v>
      </c>
      <c r="F61" s="8">
        <v>0.75369284563293804</v>
      </c>
      <c r="G61" s="19">
        <v>45000</v>
      </c>
      <c r="H61" s="8">
        <v>0.95310350121023102</v>
      </c>
      <c r="I61" s="4"/>
    </row>
    <row r="62" spans="1:9" ht="13.9">
      <c r="A62" s="5" t="s">
        <v>105</v>
      </c>
      <c r="B62" s="6" t="s">
        <v>39</v>
      </c>
      <c r="C62" s="7" t="s">
        <v>40</v>
      </c>
      <c r="D62" s="19">
        <v>44315</v>
      </c>
      <c r="E62" s="8">
        <v>7</v>
      </c>
      <c r="F62" s="8">
        <v>0.73835370024837998</v>
      </c>
      <c r="G62" s="19">
        <v>45020</v>
      </c>
      <c r="H62" s="8">
        <v>0.10264222958663</v>
      </c>
      <c r="I62" s="4"/>
    </row>
    <row r="63" spans="1:9" ht="13.9">
      <c r="A63" s="5" t="s">
        <v>106</v>
      </c>
      <c r="B63" s="6" t="s">
        <v>12</v>
      </c>
      <c r="C63" s="7" t="s">
        <v>13</v>
      </c>
      <c r="D63" s="19">
        <v>44860</v>
      </c>
      <c r="E63" s="8">
        <v>8</v>
      </c>
      <c r="F63" s="8">
        <v>0.585256316656942</v>
      </c>
      <c r="G63" s="19">
        <v>45041</v>
      </c>
      <c r="H63" s="8">
        <v>0.63534355964006295</v>
      </c>
      <c r="I63" s="4"/>
    </row>
    <row r="64" spans="1:9" ht="13.9">
      <c r="A64" s="5" t="s">
        <v>107</v>
      </c>
      <c r="B64" s="6" t="s">
        <v>58</v>
      </c>
      <c r="C64" s="7" t="s">
        <v>59</v>
      </c>
      <c r="D64" s="19">
        <v>44340</v>
      </c>
      <c r="E64" s="8">
        <v>9</v>
      </c>
      <c r="F64" s="8">
        <v>0.87646719833682096</v>
      </c>
      <c r="G64" s="19">
        <v>44957</v>
      </c>
      <c r="H64" s="8">
        <v>0.32932752883912297</v>
      </c>
      <c r="I64" s="4"/>
    </row>
    <row r="65" spans="1:9" ht="13.9">
      <c r="A65" s="5" t="s">
        <v>108</v>
      </c>
      <c r="B65" s="6" t="s">
        <v>34</v>
      </c>
      <c r="C65" s="7" t="s">
        <v>35</v>
      </c>
      <c r="D65" s="19">
        <v>44773</v>
      </c>
      <c r="E65" s="8">
        <v>5</v>
      </c>
      <c r="F65" s="8">
        <v>0.68720157697523698</v>
      </c>
      <c r="G65" s="19">
        <v>45054</v>
      </c>
      <c r="H65" s="8">
        <v>0.79990973215818495</v>
      </c>
      <c r="I65" s="4"/>
    </row>
    <row r="66" spans="1:9" ht="13.9">
      <c r="A66" s="5" t="s">
        <v>109</v>
      </c>
      <c r="B66" s="6" t="s">
        <v>27</v>
      </c>
      <c r="C66" s="7" t="s">
        <v>28</v>
      </c>
      <c r="D66" s="19">
        <v>44347</v>
      </c>
      <c r="E66" s="8">
        <v>1</v>
      </c>
      <c r="F66" s="8">
        <v>0.48588703608226103</v>
      </c>
      <c r="G66" s="19">
        <v>45035</v>
      </c>
      <c r="H66" s="8">
        <v>0.45518918214522902</v>
      </c>
      <c r="I66" s="4"/>
    </row>
    <row r="67" spans="1:9" ht="13.9">
      <c r="A67" s="5" t="s">
        <v>110</v>
      </c>
      <c r="B67" s="6" t="s">
        <v>71</v>
      </c>
      <c r="C67" s="7" t="s">
        <v>50</v>
      </c>
      <c r="D67" s="19">
        <v>44659</v>
      </c>
      <c r="E67" s="8">
        <v>2</v>
      </c>
      <c r="F67" s="8">
        <v>0.68555193640676504</v>
      </c>
      <c r="G67" s="19">
        <v>45014</v>
      </c>
      <c r="H67" s="8">
        <v>0.40035912772023502</v>
      </c>
      <c r="I67" s="4"/>
    </row>
    <row r="68" spans="1:9" ht="13.9">
      <c r="A68" s="5" t="s">
        <v>111</v>
      </c>
      <c r="B68" s="6" t="s">
        <v>58</v>
      </c>
      <c r="C68" s="7" t="s">
        <v>59</v>
      </c>
      <c r="D68" s="19">
        <v>44679</v>
      </c>
      <c r="E68" s="8">
        <v>1</v>
      </c>
      <c r="F68" s="8">
        <v>0.574831092396204</v>
      </c>
      <c r="G68" s="19">
        <v>44936</v>
      </c>
      <c r="H68" s="8">
        <v>0.14703843884491</v>
      </c>
      <c r="I68" s="4"/>
    </row>
    <row r="69" spans="1:9" ht="13.9">
      <c r="A69" s="5" t="s">
        <v>112</v>
      </c>
      <c r="B69" s="6" t="s">
        <v>81</v>
      </c>
      <c r="C69" s="7" t="s">
        <v>62</v>
      </c>
      <c r="D69" s="19">
        <v>44800</v>
      </c>
      <c r="E69" s="8">
        <v>4</v>
      </c>
      <c r="F69" s="8">
        <v>0.89057060464664195</v>
      </c>
      <c r="G69" s="19">
        <v>45004</v>
      </c>
      <c r="H69" s="8">
        <v>0.24766978894018499</v>
      </c>
      <c r="I69" s="4"/>
    </row>
    <row r="70" spans="1:9" ht="13.9">
      <c r="A70" s="5" t="s">
        <v>113</v>
      </c>
      <c r="B70" s="6" t="s">
        <v>9</v>
      </c>
      <c r="C70" s="7" t="s">
        <v>10</v>
      </c>
      <c r="D70" s="19">
        <v>44889</v>
      </c>
      <c r="E70" s="8">
        <v>4</v>
      </c>
      <c r="F70" s="8">
        <v>0.64606533640427699</v>
      </c>
      <c r="G70" s="19">
        <v>44977</v>
      </c>
      <c r="H70" s="8">
        <v>0.75502767909149604</v>
      </c>
      <c r="I70" s="4"/>
    </row>
    <row r="71" spans="1:9" ht="13.9">
      <c r="A71" s="5" t="s">
        <v>114</v>
      </c>
      <c r="B71" s="6" t="s">
        <v>103</v>
      </c>
      <c r="C71" s="7" t="s">
        <v>104</v>
      </c>
      <c r="D71" s="19">
        <v>44574</v>
      </c>
      <c r="E71" s="8">
        <v>5</v>
      </c>
      <c r="F71" s="8">
        <v>2.4408043245797401E-2</v>
      </c>
      <c r="G71" s="19">
        <v>45041</v>
      </c>
      <c r="H71" s="8">
        <v>0.11842008103757801</v>
      </c>
      <c r="I71" s="4"/>
    </row>
    <row r="72" spans="1:9" ht="13.9">
      <c r="A72" s="5" t="s">
        <v>115</v>
      </c>
      <c r="B72" s="6" t="s">
        <v>61</v>
      </c>
      <c r="C72" s="7" t="s">
        <v>62</v>
      </c>
      <c r="D72" s="19">
        <v>44752</v>
      </c>
      <c r="E72" s="8">
        <v>1</v>
      </c>
      <c r="F72" s="8">
        <v>0.144587962809021</v>
      </c>
      <c r="G72" s="19">
        <v>44974</v>
      </c>
      <c r="H72" s="8">
        <v>0.22337306376263399</v>
      </c>
      <c r="I72" s="4"/>
    </row>
    <row r="73" spans="1:9" ht="13.9">
      <c r="A73" s="5" t="s">
        <v>116</v>
      </c>
      <c r="B73" s="6" t="s">
        <v>46</v>
      </c>
      <c r="C73" s="7" t="s">
        <v>47</v>
      </c>
      <c r="D73" s="19">
        <v>44786</v>
      </c>
      <c r="E73" s="8">
        <v>7</v>
      </c>
      <c r="F73" s="8">
        <v>1.31744392227479E-2</v>
      </c>
      <c r="G73" s="19">
        <v>45030</v>
      </c>
      <c r="H73" s="8">
        <v>0.97185682841004495</v>
      </c>
      <c r="I73" s="4"/>
    </row>
    <row r="74" spans="1:9" ht="13.9">
      <c r="A74" s="5" t="s">
        <v>117</v>
      </c>
      <c r="B74" s="6" t="s">
        <v>21</v>
      </c>
      <c r="C74" s="7" t="s">
        <v>22</v>
      </c>
      <c r="D74" s="19">
        <v>44644</v>
      </c>
      <c r="E74" s="8">
        <v>4</v>
      </c>
      <c r="F74" s="8">
        <v>0.81530857906975795</v>
      </c>
      <c r="G74" s="19">
        <v>44954</v>
      </c>
      <c r="H74" s="8">
        <v>0.48260987316073201</v>
      </c>
      <c r="I74" s="4"/>
    </row>
    <row r="75" spans="1:9" ht="13.9">
      <c r="A75" s="5" t="s">
        <v>118</v>
      </c>
      <c r="B75" s="6" t="s">
        <v>17</v>
      </c>
      <c r="C75" s="7" t="s">
        <v>18</v>
      </c>
      <c r="D75" s="19">
        <v>44554</v>
      </c>
      <c r="E75" s="8">
        <v>6</v>
      </c>
      <c r="F75" s="8">
        <v>0.15491081045699601</v>
      </c>
      <c r="G75" s="19">
        <v>45064</v>
      </c>
      <c r="H75" s="8">
        <v>0.76802453424894601</v>
      </c>
      <c r="I75" s="4"/>
    </row>
    <row r="76" spans="1:9" ht="13.9">
      <c r="A76" s="5" t="s">
        <v>119</v>
      </c>
      <c r="B76" s="6" t="s">
        <v>58</v>
      </c>
      <c r="C76" s="7" t="s">
        <v>59</v>
      </c>
      <c r="D76" s="19">
        <v>44706</v>
      </c>
      <c r="E76" s="8">
        <v>1</v>
      </c>
      <c r="F76" s="8">
        <v>0.269555056043635</v>
      </c>
      <c r="G76" s="19">
        <v>45000</v>
      </c>
      <c r="H76" s="8">
        <v>0.122182361751799</v>
      </c>
      <c r="I76" s="4"/>
    </row>
    <row r="77" spans="1:9" ht="13.9">
      <c r="A77" s="5" t="s">
        <v>120</v>
      </c>
      <c r="B77" s="6" t="s">
        <v>15</v>
      </c>
      <c r="C77" s="7" t="s">
        <v>10</v>
      </c>
      <c r="D77" s="19">
        <v>44794</v>
      </c>
      <c r="E77" s="8">
        <v>3</v>
      </c>
      <c r="F77" s="8">
        <v>0.71512622981990404</v>
      </c>
      <c r="G77" s="19">
        <v>45023</v>
      </c>
      <c r="H77" s="8">
        <v>2.82332058926804E-3</v>
      </c>
      <c r="I77" s="4"/>
    </row>
    <row r="78" spans="1:9" ht="13.9">
      <c r="A78" s="5" t="s">
        <v>121</v>
      </c>
      <c r="B78" s="6" t="s">
        <v>34</v>
      </c>
      <c r="C78" s="7" t="s">
        <v>35</v>
      </c>
      <c r="D78" s="19">
        <v>44423</v>
      </c>
      <c r="E78" s="8">
        <v>5</v>
      </c>
      <c r="F78" s="8">
        <v>0.517478802978105</v>
      </c>
      <c r="G78" s="19">
        <v>44991</v>
      </c>
      <c r="H78" s="8">
        <v>0.194941670945359</v>
      </c>
      <c r="I78" s="4"/>
    </row>
    <row r="79" spans="1:9" ht="13.9">
      <c r="A79" s="5" t="s">
        <v>122</v>
      </c>
      <c r="B79" s="6" t="s">
        <v>58</v>
      </c>
      <c r="C79" s="7" t="s">
        <v>59</v>
      </c>
      <c r="D79" s="19">
        <v>44270</v>
      </c>
      <c r="E79" s="8">
        <v>3</v>
      </c>
      <c r="F79" s="8">
        <v>0.98933192835650696</v>
      </c>
      <c r="G79" s="19">
        <v>44952</v>
      </c>
      <c r="H79" s="8">
        <v>0.116747383128981</v>
      </c>
      <c r="I79" s="4"/>
    </row>
    <row r="80" spans="1:9" ht="13.9">
      <c r="A80" s="5" t="s">
        <v>123</v>
      </c>
      <c r="B80" s="6" t="s">
        <v>73</v>
      </c>
      <c r="C80" s="7" t="s">
        <v>74</v>
      </c>
      <c r="D80" s="19">
        <v>44852</v>
      </c>
      <c r="E80" s="8">
        <v>5</v>
      </c>
      <c r="F80" s="8">
        <v>0.32415684712172899</v>
      </c>
      <c r="G80" s="19">
        <v>45051</v>
      </c>
      <c r="H80" s="8">
        <v>0.28398523541759901</v>
      </c>
      <c r="I80" s="4"/>
    </row>
    <row r="81" spans="1:9" ht="13.9">
      <c r="A81" s="5" t="s">
        <v>124</v>
      </c>
      <c r="B81" s="6" t="s">
        <v>9</v>
      </c>
      <c r="C81" s="7" t="s">
        <v>10</v>
      </c>
      <c r="D81" s="19">
        <v>44343</v>
      </c>
      <c r="E81" s="8">
        <v>6</v>
      </c>
      <c r="F81" s="8">
        <v>0.64559425958074801</v>
      </c>
      <c r="G81" s="19">
        <v>45057</v>
      </c>
      <c r="H81" s="8">
        <v>0.74976354481356899</v>
      </c>
      <c r="I81" s="4"/>
    </row>
    <row r="82" spans="1:9" ht="13.9">
      <c r="A82" s="5" t="s">
        <v>125</v>
      </c>
      <c r="B82" s="6" t="s">
        <v>103</v>
      </c>
      <c r="C82" s="7" t="s">
        <v>104</v>
      </c>
      <c r="D82" s="19">
        <v>44643</v>
      </c>
      <c r="E82" s="8">
        <v>10</v>
      </c>
      <c r="F82" s="8">
        <v>0.13502577444900801</v>
      </c>
      <c r="G82" s="19">
        <v>45050</v>
      </c>
      <c r="H82" s="8">
        <v>9.7289928257875094E-2</v>
      </c>
      <c r="I82" s="4"/>
    </row>
    <row r="83" spans="1:9" ht="13.9">
      <c r="A83" s="5" t="s">
        <v>126</v>
      </c>
      <c r="B83" s="6" t="s">
        <v>43</v>
      </c>
      <c r="C83" s="7" t="s">
        <v>44</v>
      </c>
      <c r="D83" s="19">
        <v>44353</v>
      </c>
      <c r="E83" s="8">
        <v>8</v>
      </c>
      <c r="F83" s="8">
        <v>0.74864767306151003</v>
      </c>
      <c r="G83" s="19">
        <v>45075</v>
      </c>
      <c r="H83" s="8">
        <v>0.91487830622236999</v>
      </c>
      <c r="I83" s="4"/>
    </row>
    <row r="84" spans="1:9" ht="13.9">
      <c r="A84" s="5" t="s">
        <v>127</v>
      </c>
      <c r="B84" s="6" t="s">
        <v>49</v>
      </c>
      <c r="C84" s="7" t="s">
        <v>50</v>
      </c>
      <c r="D84" s="19">
        <v>44703</v>
      </c>
      <c r="E84" s="8">
        <v>1</v>
      </c>
      <c r="F84" s="8">
        <v>0.105161391848884</v>
      </c>
      <c r="G84" s="19">
        <v>45054</v>
      </c>
      <c r="H84" s="8">
        <v>0.22690729464404399</v>
      </c>
      <c r="I84" s="4"/>
    </row>
    <row r="85" spans="1:9" ht="13.9">
      <c r="A85" s="5" t="s">
        <v>128</v>
      </c>
      <c r="B85" s="6" t="s">
        <v>129</v>
      </c>
      <c r="C85" s="7" t="s">
        <v>22</v>
      </c>
      <c r="D85" s="19">
        <v>44742</v>
      </c>
      <c r="E85" s="8">
        <v>6</v>
      </c>
      <c r="F85" s="8">
        <v>0.11408685507641</v>
      </c>
      <c r="G85" s="19">
        <v>44954</v>
      </c>
      <c r="H85" s="8">
        <v>0.33571676903915298</v>
      </c>
      <c r="I85" s="4"/>
    </row>
    <row r="86" spans="1:9" ht="13.9">
      <c r="A86" s="5" t="s">
        <v>130</v>
      </c>
      <c r="B86" s="6" t="s">
        <v>61</v>
      </c>
      <c r="C86" s="7" t="s">
        <v>62</v>
      </c>
      <c r="D86" s="19">
        <v>44600</v>
      </c>
      <c r="E86" s="8">
        <v>1</v>
      </c>
      <c r="F86" s="8">
        <v>0.58372843681935904</v>
      </c>
      <c r="G86" s="19">
        <v>44997</v>
      </c>
      <c r="H86" s="8">
        <v>0.38186645762982302</v>
      </c>
      <c r="I86" s="4"/>
    </row>
    <row r="87" spans="1:9" ht="13.9">
      <c r="A87" s="5" t="s">
        <v>131</v>
      </c>
      <c r="B87" s="6" t="s">
        <v>129</v>
      </c>
      <c r="C87" s="7" t="s">
        <v>22</v>
      </c>
      <c r="D87" s="19">
        <v>44721</v>
      </c>
      <c r="E87" s="8">
        <v>6</v>
      </c>
      <c r="F87" s="8">
        <v>1.6069181318315098E-2</v>
      </c>
      <c r="G87" s="19">
        <v>44928</v>
      </c>
      <c r="H87" s="8">
        <v>0.93551003990677095</v>
      </c>
      <c r="I87" s="4"/>
    </row>
    <row r="88" spans="1:9" ht="13.9">
      <c r="A88" s="5" t="s">
        <v>132</v>
      </c>
      <c r="B88" s="6" t="s">
        <v>103</v>
      </c>
      <c r="C88" s="7" t="s">
        <v>104</v>
      </c>
      <c r="D88" s="19">
        <v>44544</v>
      </c>
      <c r="E88" s="8">
        <v>7</v>
      </c>
      <c r="F88" s="8">
        <v>0.77483286137645402</v>
      </c>
      <c r="G88" s="19">
        <v>44977</v>
      </c>
      <c r="H88" s="8">
        <v>0.83972936204120796</v>
      </c>
      <c r="I88" s="4"/>
    </row>
    <row r="89" spans="1:9" ht="13.9">
      <c r="A89" s="5" t="s">
        <v>133</v>
      </c>
      <c r="B89" s="6" t="s">
        <v>34</v>
      </c>
      <c r="C89" s="7" t="s">
        <v>35</v>
      </c>
      <c r="D89" s="19">
        <v>44304</v>
      </c>
      <c r="E89" s="8">
        <v>6</v>
      </c>
      <c r="F89" s="8">
        <v>0.83415711448827101</v>
      </c>
      <c r="G89" s="19">
        <v>45032</v>
      </c>
      <c r="H89" s="8">
        <v>0.73754903864989096</v>
      </c>
      <c r="I89" s="4"/>
    </row>
    <row r="90" spans="1:9" ht="13.9">
      <c r="A90" s="5" t="s">
        <v>134</v>
      </c>
      <c r="B90" s="6" t="s">
        <v>15</v>
      </c>
      <c r="C90" s="7" t="s">
        <v>10</v>
      </c>
      <c r="D90" s="19">
        <v>44285</v>
      </c>
      <c r="E90" s="8">
        <v>7</v>
      </c>
      <c r="F90" s="8">
        <v>0.27349998025771599</v>
      </c>
      <c r="G90" s="19">
        <v>45056</v>
      </c>
      <c r="H90" s="8">
        <v>0.398707058551939</v>
      </c>
      <c r="I90" s="4"/>
    </row>
    <row r="91" spans="1:9" ht="13.9">
      <c r="A91" s="5" t="s">
        <v>135</v>
      </c>
      <c r="B91" s="6" t="s">
        <v>21</v>
      </c>
      <c r="C91" s="7" t="s">
        <v>22</v>
      </c>
      <c r="D91" s="19">
        <v>44279</v>
      </c>
      <c r="E91" s="8">
        <v>10</v>
      </c>
      <c r="F91" s="8">
        <v>0.17894362318854701</v>
      </c>
      <c r="G91" s="19">
        <v>45026</v>
      </c>
      <c r="H91" s="8">
        <v>0.27983535659688702</v>
      </c>
      <c r="I91" s="4"/>
    </row>
    <row r="92" spans="1:9" ht="13.9">
      <c r="A92" s="5" t="s">
        <v>136</v>
      </c>
      <c r="B92" s="6" t="s">
        <v>9</v>
      </c>
      <c r="C92" s="7" t="s">
        <v>10</v>
      </c>
      <c r="D92" s="19">
        <v>44206</v>
      </c>
      <c r="E92" s="8">
        <v>2</v>
      </c>
      <c r="F92" s="8">
        <v>0.90504227111458202</v>
      </c>
      <c r="G92" s="19">
        <v>44957</v>
      </c>
      <c r="H92" s="8">
        <v>0.45883084719257899</v>
      </c>
      <c r="I92" s="4"/>
    </row>
    <row r="93" spans="1:9" ht="13.9">
      <c r="A93" s="5" t="s">
        <v>137</v>
      </c>
      <c r="B93" s="6" t="s">
        <v>58</v>
      </c>
      <c r="C93" s="7" t="s">
        <v>59</v>
      </c>
      <c r="D93" s="19">
        <v>44557</v>
      </c>
      <c r="E93" s="8">
        <v>4</v>
      </c>
      <c r="F93" s="8">
        <v>3.6105377236760302E-3</v>
      </c>
      <c r="G93" s="19">
        <v>44993</v>
      </c>
      <c r="H93" s="8">
        <v>0.430410454177235</v>
      </c>
      <c r="I93" s="4"/>
    </row>
    <row r="94" spans="1:9" ht="13.9">
      <c r="A94" s="5" t="s">
        <v>138</v>
      </c>
      <c r="B94" s="6" t="s">
        <v>81</v>
      </c>
      <c r="C94" s="7" t="s">
        <v>62</v>
      </c>
      <c r="D94" s="19">
        <v>44366</v>
      </c>
      <c r="E94" s="8">
        <v>2</v>
      </c>
      <c r="F94" s="8">
        <v>0.256532208615462</v>
      </c>
      <c r="G94" s="19">
        <v>44975</v>
      </c>
      <c r="H94" s="8">
        <v>0.25683090454434099</v>
      </c>
      <c r="I94" s="4"/>
    </row>
    <row r="95" spans="1:9" ht="13.9">
      <c r="A95" s="5" t="s">
        <v>139</v>
      </c>
      <c r="B95" s="6" t="s">
        <v>103</v>
      </c>
      <c r="C95" s="7" t="s">
        <v>104</v>
      </c>
      <c r="D95" s="19">
        <v>44250</v>
      </c>
      <c r="E95" s="8">
        <v>5</v>
      </c>
      <c r="F95" s="8">
        <v>0.70021844930653598</v>
      </c>
      <c r="G95" s="19">
        <v>45008</v>
      </c>
      <c r="H95" s="8">
        <v>0.61187665279577597</v>
      </c>
      <c r="I95" s="4"/>
    </row>
    <row r="96" spans="1:9" ht="13.9">
      <c r="A96" s="5" t="s">
        <v>140</v>
      </c>
      <c r="B96" s="6" t="s">
        <v>21</v>
      </c>
      <c r="C96" s="7" t="s">
        <v>22</v>
      </c>
      <c r="D96" s="19">
        <v>44235</v>
      </c>
      <c r="E96" s="8">
        <v>2</v>
      </c>
      <c r="F96" s="8">
        <v>0.86236623667253698</v>
      </c>
      <c r="G96" s="19">
        <v>45015</v>
      </c>
      <c r="H96" s="8">
        <v>0.56413054876588398</v>
      </c>
      <c r="I96" s="4"/>
    </row>
    <row r="97" spans="1:9" ht="13.9">
      <c r="A97" s="5" t="s">
        <v>141</v>
      </c>
      <c r="B97" s="6" t="s">
        <v>129</v>
      </c>
      <c r="C97" s="7" t="s">
        <v>22</v>
      </c>
      <c r="D97" s="19">
        <v>44774</v>
      </c>
      <c r="E97" s="8">
        <v>5</v>
      </c>
      <c r="F97" s="8">
        <v>0.309379274915278</v>
      </c>
      <c r="G97" s="19">
        <v>45015</v>
      </c>
      <c r="H97" s="8">
        <v>6.4512653240185102E-3</v>
      </c>
      <c r="I97" s="4"/>
    </row>
    <row r="98" spans="1:9" ht="13.9">
      <c r="A98" s="5" t="s">
        <v>142</v>
      </c>
      <c r="B98" s="6" t="s">
        <v>103</v>
      </c>
      <c r="C98" s="7" t="s">
        <v>104</v>
      </c>
      <c r="D98" s="19">
        <v>44396</v>
      </c>
      <c r="E98" s="8">
        <v>7</v>
      </c>
      <c r="F98" s="8">
        <v>0.55211790295911001</v>
      </c>
      <c r="G98" s="19">
        <v>45011</v>
      </c>
      <c r="H98" s="8">
        <v>0.33871055216854301</v>
      </c>
      <c r="I98" s="4"/>
    </row>
    <row r="99" spans="1:9" ht="13.9">
      <c r="A99" s="5" t="s">
        <v>143</v>
      </c>
      <c r="B99" s="6" t="s">
        <v>129</v>
      </c>
      <c r="C99" s="7" t="s">
        <v>22</v>
      </c>
      <c r="D99" s="19">
        <v>44491</v>
      </c>
      <c r="E99" s="8">
        <v>4</v>
      </c>
      <c r="F99" s="8">
        <v>0.20150989296011099</v>
      </c>
      <c r="G99" s="19">
        <v>45067</v>
      </c>
      <c r="H99" s="8">
        <v>0.23936851527945999</v>
      </c>
      <c r="I99" s="4"/>
    </row>
    <row r="100" spans="1:9" ht="13.9">
      <c r="A100" s="5" t="s">
        <v>144</v>
      </c>
      <c r="B100" s="6" t="s">
        <v>15</v>
      </c>
      <c r="C100" s="7" t="s">
        <v>10</v>
      </c>
      <c r="D100" s="19">
        <v>44534</v>
      </c>
      <c r="E100" s="8">
        <v>5</v>
      </c>
      <c r="F100" s="8">
        <v>0.18484009932934201</v>
      </c>
      <c r="G100" s="19">
        <v>44952</v>
      </c>
      <c r="H100" s="8">
        <v>0.17511595791935999</v>
      </c>
      <c r="I100" s="4"/>
    </row>
    <row r="101" spans="1:9" ht="13.9">
      <c r="A101" s="5" t="s">
        <v>145</v>
      </c>
      <c r="B101" s="6" t="s">
        <v>30</v>
      </c>
      <c r="C101" s="7" t="s">
        <v>31</v>
      </c>
      <c r="D101" s="19">
        <v>44872</v>
      </c>
      <c r="E101" s="8">
        <v>6</v>
      </c>
      <c r="F101" s="8">
        <v>0.34955930087119302</v>
      </c>
      <c r="G101" s="19">
        <v>44929</v>
      </c>
      <c r="H101" s="8">
        <v>0.53327527116873796</v>
      </c>
      <c r="I101" s="4"/>
    </row>
    <row r="102" spans="1:9" ht="13.9">
      <c r="A102" s="5" t="s">
        <v>146</v>
      </c>
      <c r="B102" s="6" t="s">
        <v>103</v>
      </c>
      <c r="C102" s="7" t="s">
        <v>104</v>
      </c>
      <c r="D102" s="19">
        <v>44468</v>
      </c>
      <c r="E102" s="8">
        <v>3</v>
      </c>
      <c r="F102" s="8">
        <v>0.93189165277683395</v>
      </c>
      <c r="G102" s="19">
        <v>44962</v>
      </c>
      <c r="H102" s="8">
        <v>2.43785689040747E-2</v>
      </c>
      <c r="I102" s="4"/>
    </row>
    <row r="103" spans="1:9" ht="13.9">
      <c r="A103" s="5" t="s">
        <v>147</v>
      </c>
      <c r="B103" s="6" t="s">
        <v>73</v>
      </c>
      <c r="C103" s="7" t="s">
        <v>74</v>
      </c>
      <c r="D103" s="19">
        <v>44921</v>
      </c>
      <c r="E103" s="8">
        <v>10</v>
      </c>
      <c r="F103" s="8">
        <v>0.68735083469695002</v>
      </c>
      <c r="G103" s="19">
        <v>44990</v>
      </c>
      <c r="H103" s="8">
        <v>0.41787841201432302</v>
      </c>
      <c r="I103" s="4"/>
    </row>
    <row r="104" spans="1:9" ht="13.9">
      <c r="A104" s="5" t="s">
        <v>148</v>
      </c>
      <c r="B104" s="6" t="s">
        <v>39</v>
      </c>
      <c r="C104" s="7" t="s">
        <v>40</v>
      </c>
      <c r="D104" s="19">
        <v>44605</v>
      </c>
      <c r="E104" s="8">
        <v>5</v>
      </c>
      <c r="F104" s="8">
        <v>0.17493546348643599</v>
      </c>
      <c r="G104" s="19">
        <v>45001</v>
      </c>
      <c r="H104" s="8">
        <v>0.83666855090333903</v>
      </c>
      <c r="I104" s="4"/>
    </row>
    <row r="105" spans="1:9" ht="13.9">
      <c r="A105" s="5" t="s">
        <v>149</v>
      </c>
      <c r="B105" s="6" t="s">
        <v>103</v>
      </c>
      <c r="C105" s="7" t="s">
        <v>104</v>
      </c>
      <c r="D105" s="19">
        <v>44659</v>
      </c>
      <c r="E105" s="8">
        <v>7</v>
      </c>
      <c r="F105" s="8">
        <v>0.75215132834364595</v>
      </c>
      <c r="G105" s="19">
        <v>45051</v>
      </c>
      <c r="H105" s="8">
        <v>2.6168363795351798E-2</v>
      </c>
      <c r="I105" s="4"/>
    </row>
    <row r="106" spans="1:9" ht="13.9">
      <c r="A106" s="5" t="s">
        <v>150</v>
      </c>
      <c r="B106" s="6" t="s">
        <v>39</v>
      </c>
      <c r="C106" s="7" t="s">
        <v>40</v>
      </c>
      <c r="D106" s="19">
        <v>44263</v>
      </c>
      <c r="E106" s="8">
        <v>1</v>
      </c>
      <c r="F106" s="8">
        <v>0.30953917056170199</v>
      </c>
      <c r="G106" s="19">
        <v>45058</v>
      </c>
      <c r="H106" s="8">
        <v>0.66043948995340296</v>
      </c>
      <c r="I106" s="4"/>
    </row>
    <row r="107" spans="1:9" ht="13.9">
      <c r="A107" s="5" t="s">
        <v>151</v>
      </c>
      <c r="B107" s="6" t="s">
        <v>61</v>
      </c>
      <c r="C107" s="7" t="s">
        <v>62</v>
      </c>
      <c r="D107" s="19">
        <v>44422</v>
      </c>
      <c r="E107" s="8">
        <v>10</v>
      </c>
      <c r="F107" s="8">
        <v>0.62147829765565299</v>
      </c>
      <c r="G107" s="19">
        <v>45045</v>
      </c>
      <c r="H107" s="8">
        <v>0.44466276095616802</v>
      </c>
      <c r="I107" s="4"/>
    </row>
    <row r="108" spans="1:9" ht="13.9">
      <c r="A108" s="5" t="s">
        <v>152</v>
      </c>
      <c r="B108" s="6" t="s">
        <v>58</v>
      </c>
      <c r="C108" s="7" t="s">
        <v>59</v>
      </c>
      <c r="D108" s="19">
        <v>44903</v>
      </c>
      <c r="E108" s="8">
        <v>7</v>
      </c>
      <c r="F108" s="8">
        <v>0.60752716500644899</v>
      </c>
      <c r="G108" s="19">
        <v>45029</v>
      </c>
      <c r="H108" s="8">
        <v>0.90286839870973001</v>
      </c>
      <c r="I108" s="4"/>
    </row>
    <row r="109" spans="1:9" ht="13.9">
      <c r="A109" s="5" t="s">
        <v>153</v>
      </c>
      <c r="B109" s="6" t="s">
        <v>46</v>
      </c>
      <c r="C109" s="7" t="s">
        <v>47</v>
      </c>
      <c r="D109" s="19">
        <v>44810</v>
      </c>
      <c r="E109" s="8">
        <v>10</v>
      </c>
      <c r="F109" s="8">
        <v>8.0126723415399101E-2</v>
      </c>
      <c r="G109" s="19">
        <v>44973</v>
      </c>
      <c r="H109" s="8">
        <v>0.51635999068168204</v>
      </c>
      <c r="I109" s="4"/>
    </row>
    <row r="110" spans="1:9" ht="13.9">
      <c r="A110" s="5" t="s">
        <v>154</v>
      </c>
      <c r="B110" s="6" t="s">
        <v>21</v>
      </c>
      <c r="C110" s="7" t="s">
        <v>22</v>
      </c>
      <c r="D110" s="19">
        <v>44716</v>
      </c>
      <c r="E110" s="8">
        <v>1</v>
      </c>
      <c r="F110" s="8">
        <v>0.165768699711766</v>
      </c>
      <c r="G110" s="19">
        <v>44958</v>
      </c>
      <c r="H110" s="8">
        <v>0.35219920122081899</v>
      </c>
      <c r="I110" s="4"/>
    </row>
    <row r="111" spans="1:9" ht="13.9">
      <c r="A111" s="5" t="s">
        <v>155</v>
      </c>
      <c r="B111" s="6" t="s">
        <v>58</v>
      </c>
      <c r="C111" s="7" t="s">
        <v>59</v>
      </c>
      <c r="D111" s="19">
        <v>44276</v>
      </c>
      <c r="E111" s="8">
        <v>7</v>
      </c>
      <c r="F111" s="8">
        <v>0.95038285910889397</v>
      </c>
      <c r="G111" s="19">
        <v>45067</v>
      </c>
      <c r="H111" s="8">
        <v>0.493774747227402</v>
      </c>
      <c r="I111" s="4"/>
    </row>
    <row r="112" spans="1:9" ht="13.9">
      <c r="A112" s="5" t="s">
        <v>156</v>
      </c>
      <c r="B112" s="6" t="s">
        <v>17</v>
      </c>
      <c r="C112" s="7" t="s">
        <v>18</v>
      </c>
      <c r="D112" s="19">
        <v>44709</v>
      </c>
      <c r="E112" s="8">
        <v>8</v>
      </c>
      <c r="F112" s="8">
        <v>0.34324624551472199</v>
      </c>
      <c r="G112" s="19">
        <v>44980</v>
      </c>
      <c r="H112" s="8">
        <v>5.5941217861464797E-2</v>
      </c>
      <c r="I112" s="4"/>
    </row>
    <row r="113" spans="1:9" ht="13.9">
      <c r="A113" s="5" t="s">
        <v>157</v>
      </c>
      <c r="B113" s="6" t="s">
        <v>58</v>
      </c>
      <c r="C113" s="7" t="s">
        <v>59</v>
      </c>
      <c r="D113" s="19">
        <v>44907</v>
      </c>
      <c r="E113" s="8">
        <v>9</v>
      </c>
      <c r="F113" s="8">
        <v>0.88394112549340798</v>
      </c>
      <c r="G113" s="19">
        <v>44949</v>
      </c>
      <c r="H113" s="8">
        <v>0.170650898099275</v>
      </c>
      <c r="I113" s="4"/>
    </row>
    <row r="114" spans="1:9" ht="13.9">
      <c r="A114" s="5" t="s">
        <v>158</v>
      </c>
      <c r="B114" s="6" t="s">
        <v>12</v>
      </c>
      <c r="C114" s="7" t="s">
        <v>13</v>
      </c>
      <c r="D114" s="19">
        <v>44578</v>
      </c>
      <c r="E114" s="8">
        <v>2</v>
      </c>
      <c r="F114" s="8">
        <v>0.19124266932346201</v>
      </c>
      <c r="G114" s="19">
        <v>44953</v>
      </c>
      <c r="H114" s="8">
        <v>0.44988838372928502</v>
      </c>
      <c r="I114" s="4"/>
    </row>
    <row r="115" spans="1:9" ht="13.9">
      <c r="A115" s="5" t="s">
        <v>159</v>
      </c>
      <c r="B115" s="6" t="s">
        <v>43</v>
      </c>
      <c r="C115" s="7" t="s">
        <v>44</v>
      </c>
      <c r="D115" s="19">
        <v>44324</v>
      </c>
      <c r="E115" s="8">
        <v>9</v>
      </c>
      <c r="F115" s="8">
        <v>0.70237024955138705</v>
      </c>
      <c r="G115" s="19">
        <v>45039</v>
      </c>
      <c r="H115" s="8">
        <v>0.23474526869976101</v>
      </c>
      <c r="I115" s="4"/>
    </row>
    <row r="116" spans="1:9" ht="13.9">
      <c r="A116" s="5" t="s">
        <v>160</v>
      </c>
      <c r="B116" s="6" t="s">
        <v>24</v>
      </c>
      <c r="C116" s="7" t="s">
        <v>25</v>
      </c>
      <c r="D116" s="19">
        <v>44464</v>
      </c>
      <c r="E116" s="8">
        <v>1</v>
      </c>
      <c r="F116" s="8">
        <v>0.47664293083306503</v>
      </c>
      <c r="G116" s="19">
        <v>44998</v>
      </c>
      <c r="H116" s="8">
        <v>0.23032087534575099</v>
      </c>
      <c r="I116" s="4"/>
    </row>
    <row r="117" spans="1:9" ht="13.9">
      <c r="A117" s="5" t="s">
        <v>161</v>
      </c>
      <c r="B117" s="6" t="s">
        <v>61</v>
      </c>
      <c r="C117" s="7" t="s">
        <v>62</v>
      </c>
      <c r="D117" s="19">
        <v>44581</v>
      </c>
      <c r="E117" s="8">
        <v>8</v>
      </c>
      <c r="F117" s="8">
        <v>0.52894618812607497</v>
      </c>
      <c r="G117" s="19">
        <v>44998</v>
      </c>
      <c r="H117" s="8">
        <v>0.14894391596640999</v>
      </c>
      <c r="I117" s="4"/>
    </row>
    <row r="118" spans="1:9" ht="13.9">
      <c r="A118" s="5" t="s">
        <v>162</v>
      </c>
      <c r="B118" s="6" t="s">
        <v>103</v>
      </c>
      <c r="C118" s="7" t="s">
        <v>104</v>
      </c>
      <c r="D118" s="19">
        <v>44595</v>
      </c>
      <c r="E118" s="8">
        <v>1</v>
      </c>
      <c r="F118" s="8">
        <v>0.90771622925444195</v>
      </c>
      <c r="G118" s="19">
        <v>44956</v>
      </c>
      <c r="H118" s="8">
        <v>0.76439006848756197</v>
      </c>
      <c r="I118" s="4"/>
    </row>
    <row r="119" spans="1:9" ht="13.9">
      <c r="A119" s="5" t="s">
        <v>163</v>
      </c>
      <c r="B119" s="6" t="s">
        <v>54</v>
      </c>
      <c r="C119" s="7" t="s">
        <v>55</v>
      </c>
      <c r="D119" s="19">
        <v>44625</v>
      </c>
      <c r="E119" s="8">
        <v>4</v>
      </c>
      <c r="F119" s="8">
        <v>0.93532778717298004</v>
      </c>
      <c r="G119" s="19">
        <v>44933</v>
      </c>
      <c r="H119" s="8">
        <v>2.9378328012187802E-2</v>
      </c>
      <c r="I119" s="4"/>
    </row>
    <row r="120" spans="1:9" ht="13.9">
      <c r="A120" s="5" t="s">
        <v>164</v>
      </c>
      <c r="B120" s="6" t="s">
        <v>9</v>
      </c>
      <c r="C120" s="7" t="s">
        <v>10</v>
      </c>
      <c r="D120" s="19">
        <v>44801</v>
      </c>
      <c r="E120" s="8">
        <v>6</v>
      </c>
      <c r="F120" s="8">
        <v>0.103932010083317</v>
      </c>
      <c r="G120" s="19">
        <v>44985</v>
      </c>
      <c r="H120" s="9">
        <v>6.0761804468123501E-5</v>
      </c>
      <c r="I120" s="4"/>
    </row>
    <row r="121" spans="1:9" ht="13.9">
      <c r="A121" s="5" t="s">
        <v>165</v>
      </c>
      <c r="B121" s="6" t="s">
        <v>15</v>
      </c>
      <c r="C121" s="7" t="s">
        <v>10</v>
      </c>
      <c r="D121" s="19">
        <v>44589</v>
      </c>
      <c r="E121" s="8">
        <v>3</v>
      </c>
      <c r="F121" s="8">
        <v>0.33696098865178298</v>
      </c>
      <c r="G121" s="19">
        <v>45034</v>
      </c>
      <c r="H121" s="8">
        <v>0.68587611661549097</v>
      </c>
      <c r="I121" s="4"/>
    </row>
    <row r="122" spans="1:9" ht="13.9">
      <c r="A122" s="5" t="s">
        <v>166</v>
      </c>
      <c r="B122" s="6" t="s">
        <v>46</v>
      </c>
      <c r="C122" s="7" t="s">
        <v>47</v>
      </c>
      <c r="D122" s="19">
        <v>44733</v>
      </c>
      <c r="E122" s="8">
        <v>9</v>
      </c>
      <c r="F122" s="8">
        <v>0.32825674154548301</v>
      </c>
      <c r="G122" s="19">
        <v>44981</v>
      </c>
      <c r="H122" s="8">
        <v>0.48045519677837101</v>
      </c>
      <c r="I122" s="4"/>
    </row>
    <row r="123" spans="1:9" ht="13.9">
      <c r="A123" s="5" t="s">
        <v>167</v>
      </c>
      <c r="B123" s="6" t="s">
        <v>17</v>
      </c>
      <c r="C123" s="7" t="s">
        <v>18</v>
      </c>
      <c r="D123" s="19">
        <v>44879</v>
      </c>
      <c r="E123" s="8">
        <v>10</v>
      </c>
      <c r="F123" s="8">
        <v>0.47307005712237998</v>
      </c>
      <c r="G123" s="19">
        <v>44937</v>
      </c>
      <c r="H123" s="8">
        <v>0.10169187940690801</v>
      </c>
      <c r="I123" s="4"/>
    </row>
    <row r="124" spans="1:9" ht="13.9">
      <c r="A124" s="5" t="s">
        <v>168</v>
      </c>
      <c r="B124" s="6" t="s">
        <v>34</v>
      </c>
      <c r="C124" s="7" t="s">
        <v>35</v>
      </c>
      <c r="D124" s="19">
        <v>44371</v>
      </c>
      <c r="E124" s="8">
        <v>9</v>
      </c>
      <c r="F124" s="8">
        <v>0.71248835178386805</v>
      </c>
      <c r="G124" s="19">
        <v>44975</v>
      </c>
      <c r="H124" s="8">
        <v>0.42914106932160101</v>
      </c>
      <c r="I124" s="4"/>
    </row>
    <row r="125" spans="1:9" ht="13.9">
      <c r="A125" s="5" t="s">
        <v>169</v>
      </c>
      <c r="B125" s="6" t="s">
        <v>27</v>
      </c>
      <c r="C125" s="7" t="s">
        <v>28</v>
      </c>
      <c r="D125" s="19">
        <v>44792</v>
      </c>
      <c r="E125" s="8">
        <v>1</v>
      </c>
      <c r="F125" s="8">
        <v>0.87147093954098998</v>
      </c>
      <c r="G125" s="19">
        <v>44967</v>
      </c>
      <c r="H125" s="8">
        <v>0.35443622359295701</v>
      </c>
      <c r="I125" s="4"/>
    </row>
    <row r="126" spans="1:9" ht="13.9">
      <c r="A126" s="5" t="s">
        <v>170</v>
      </c>
      <c r="B126" s="6" t="s">
        <v>12</v>
      </c>
      <c r="C126" s="7" t="s">
        <v>13</v>
      </c>
      <c r="D126" s="19">
        <v>44272</v>
      </c>
      <c r="E126" s="8">
        <v>6</v>
      </c>
      <c r="F126" s="8">
        <v>5.4464754581670202E-2</v>
      </c>
      <c r="G126" s="19">
        <v>45013</v>
      </c>
      <c r="H126" s="8">
        <v>0.49434155447053002</v>
      </c>
      <c r="I126" s="4"/>
    </row>
    <row r="127" spans="1:9" ht="13.9">
      <c r="A127" s="5" t="s">
        <v>171</v>
      </c>
      <c r="B127" s="6" t="s">
        <v>103</v>
      </c>
      <c r="C127" s="7" t="s">
        <v>104</v>
      </c>
      <c r="D127" s="19">
        <v>44886</v>
      </c>
      <c r="E127" s="8">
        <v>8</v>
      </c>
      <c r="F127" s="8">
        <v>0.46539821567982897</v>
      </c>
      <c r="G127" s="19">
        <v>45038</v>
      </c>
      <c r="H127" s="8">
        <v>0.39766402949830199</v>
      </c>
      <c r="I127" s="4"/>
    </row>
    <row r="128" spans="1:9" ht="13.9">
      <c r="A128" s="5" t="s">
        <v>172</v>
      </c>
      <c r="B128" s="6" t="s">
        <v>58</v>
      </c>
      <c r="C128" s="7" t="s">
        <v>59</v>
      </c>
      <c r="D128" s="19">
        <v>44380</v>
      </c>
      <c r="E128" s="8">
        <v>2</v>
      </c>
      <c r="F128" s="8">
        <v>0.41769016811982401</v>
      </c>
      <c r="G128" s="19">
        <v>44990</v>
      </c>
      <c r="H128" s="8">
        <v>0.67060305745283799</v>
      </c>
      <c r="I128" s="4"/>
    </row>
    <row r="129" spans="1:9" ht="13.9">
      <c r="A129" s="5" t="s">
        <v>173</v>
      </c>
      <c r="B129" s="6" t="s">
        <v>46</v>
      </c>
      <c r="C129" s="7" t="s">
        <v>47</v>
      </c>
      <c r="D129" s="19">
        <v>44661</v>
      </c>
      <c r="E129" s="8">
        <v>5</v>
      </c>
      <c r="F129" s="8">
        <v>0.90898321519765801</v>
      </c>
      <c r="G129" s="19">
        <v>45067</v>
      </c>
      <c r="H129" s="8">
        <v>0.71076510162728801</v>
      </c>
      <c r="I129" s="4"/>
    </row>
    <row r="130" spans="1:9" ht="13.9">
      <c r="A130" s="5" t="s">
        <v>174</v>
      </c>
      <c r="B130" s="6" t="s">
        <v>103</v>
      </c>
      <c r="C130" s="7" t="s">
        <v>104</v>
      </c>
      <c r="D130" s="19">
        <v>44297</v>
      </c>
      <c r="E130" s="8">
        <v>2</v>
      </c>
      <c r="F130" s="8">
        <v>2.2277472344418001E-2</v>
      </c>
      <c r="G130" s="19">
        <v>45053</v>
      </c>
      <c r="H130" s="8">
        <v>0.31572522679826798</v>
      </c>
      <c r="I130" s="4"/>
    </row>
    <row r="131" spans="1:9" ht="13.9">
      <c r="A131" s="5" t="s">
        <v>175</v>
      </c>
      <c r="B131" s="6" t="s">
        <v>15</v>
      </c>
      <c r="C131" s="7" t="s">
        <v>10</v>
      </c>
      <c r="D131" s="19">
        <v>44223</v>
      </c>
      <c r="E131" s="8">
        <v>10</v>
      </c>
      <c r="F131" s="8">
        <v>4.84656763549157E-2</v>
      </c>
      <c r="G131" s="19">
        <v>45041</v>
      </c>
      <c r="H131" s="8">
        <v>0.76568330987062005</v>
      </c>
      <c r="I131" s="4"/>
    </row>
    <row r="132" spans="1:9" ht="13.9">
      <c r="A132" s="5" t="s">
        <v>176</v>
      </c>
      <c r="B132" s="6" t="s">
        <v>73</v>
      </c>
      <c r="C132" s="7" t="s">
        <v>74</v>
      </c>
      <c r="D132" s="19">
        <v>44616</v>
      </c>
      <c r="E132" s="8">
        <v>10</v>
      </c>
      <c r="F132" s="8">
        <v>0.29076178482231801</v>
      </c>
      <c r="G132" s="19">
        <v>44945</v>
      </c>
      <c r="H132" s="8">
        <v>0.33143123502147698</v>
      </c>
      <c r="I132" s="4"/>
    </row>
    <row r="133" spans="1:9" ht="13.9">
      <c r="A133" s="5" t="s">
        <v>177</v>
      </c>
      <c r="B133" s="6" t="s">
        <v>81</v>
      </c>
      <c r="C133" s="7" t="s">
        <v>62</v>
      </c>
      <c r="D133" s="19">
        <v>44398</v>
      </c>
      <c r="E133" s="8">
        <v>6</v>
      </c>
      <c r="F133" s="8">
        <v>0.74483031602755301</v>
      </c>
      <c r="G133" s="19">
        <v>45067</v>
      </c>
      <c r="H133" s="8">
        <v>0.45618689536000101</v>
      </c>
      <c r="I133" s="4"/>
    </row>
    <row r="134" spans="1:9" ht="13.9">
      <c r="A134" s="5" t="s">
        <v>178</v>
      </c>
      <c r="B134" s="6" t="s">
        <v>30</v>
      </c>
      <c r="C134" s="7" t="s">
        <v>31</v>
      </c>
      <c r="D134" s="19">
        <v>44244</v>
      </c>
      <c r="E134" s="8">
        <v>2</v>
      </c>
      <c r="F134" s="8">
        <v>0.55145811024395297</v>
      </c>
      <c r="G134" s="19">
        <v>44938</v>
      </c>
      <c r="H134" s="8">
        <v>0.43942741221319298</v>
      </c>
      <c r="I134" s="4"/>
    </row>
    <row r="135" spans="1:9" ht="13.9">
      <c r="A135" s="5" t="s">
        <v>179</v>
      </c>
      <c r="B135" s="6" t="s">
        <v>34</v>
      </c>
      <c r="C135" s="7" t="s">
        <v>35</v>
      </c>
      <c r="D135" s="19">
        <v>44715</v>
      </c>
      <c r="E135" s="8">
        <v>2</v>
      </c>
      <c r="F135" s="8">
        <v>0.75204781971908696</v>
      </c>
      <c r="G135" s="19">
        <v>45016</v>
      </c>
      <c r="H135" s="8">
        <v>0.46296822834011098</v>
      </c>
      <c r="I135" s="4"/>
    </row>
    <row r="136" spans="1:9" ht="13.9">
      <c r="A136" s="5" t="s">
        <v>180</v>
      </c>
      <c r="B136" s="6" t="s">
        <v>61</v>
      </c>
      <c r="C136" s="7" t="s">
        <v>62</v>
      </c>
      <c r="D136" s="19">
        <v>44225</v>
      </c>
      <c r="E136" s="8">
        <v>7</v>
      </c>
      <c r="F136" s="8">
        <v>0.47691846634392299</v>
      </c>
      <c r="G136" s="19">
        <v>44981</v>
      </c>
      <c r="H136" s="8">
        <v>0.46204966570717498</v>
      </c>
      <c r="I136" s="4"/>
    </row>
    <row r="137" spans="1:9" ht="13.9">
      <c r="A137" s="5" t="s">
        <v>181</v>
      </c>
      <c r="B137" s="6" t="s">
        <v>129</v>
      </c>
      <c r="C137" s="7" t="s">
        <v>22</v>
      </c>
      <c r="D137" s="19">
        <v>44442</v>
      </c>
      <c r="E137" s="8">
        <v>9</v>
      </c>
      <c r="F137" s="8">
        <v>0.351563700735118</v>
      </c>
      <c r="G137" s="19">
        <v>45023</v>
      </c>
      <c r="H137" s="8">
        <v>0.95442216883254405</v>
      </c>
      <c r="I137" s="4"/>
    </row>
    <row r="138" spans="1:9" ht="13.9">
      <c r="A138" s="5" t="s">
        <v>182</v>
      </c>
      <c r="B138" s="6" t="s">
        <v>34</v>
      </c>
      <c r="C138" s="7" t="s">
        <v>35</v>
      </c>
      <c r="D138" s="19">
        <v>44878</v>
      </c>
      <c r="E138" s="8">
        <v>3</v>
      </c>
      <c r="F138" s="8">
        <v>0.708252824575899</v>
      </c>
      <c r="G138" s="19">
        <v>45047</v>
      </c>
      <c r="H138" s="8">
        <v>0.25743349659995701</v>
      </c>
      <c r="I138" s="4"/>
    </row>
    <row r="139" spans="1:9" ht="13.9">
      <c r="A139" s="5" t="s">
        <v>183</v>
      </c>
      <c r="B139" s="6" t="s">
        <v>54</v>
      </c>
      <c r="C139" s="7" t="s">
        <v>55</v>
      </c>
      <c r="D139" s="19">
        <v>44535</v>
      </c>
      <c r="E139" s="8">
        <v>6</v>
      </c>
      <c r="F139" s="8">
        <v>8.1168066351901699E-2</v>
      </c>
      <c r="G139" s="19">
        <v>45004</v>
      </c>
      <c r="H139" s="8">
        <v>0.51544985308443603</v>
      </c>
      <c r="I139" s="4"/>
    </row>
    <row r="140" spans="1:9" ht="13.9">
      <c r="A140" s="5" t="s">
        <v>184</v>
      </c>
      <c r="B140" s="6" t="s">
        <v>73</v>
      </c>
      <c r="C140" s="7" t="s">
        <v>74</v>
      </c>
      <c r="D140" s="19">
        <v>44815</v>
      </c>
      <c r="E140" s="8">
        <v>3</v>
      </c>
      <c r="F140" s="8">
        <v>0.44727279397540398</v>
      </c>
      <c r="G140" s="19">
        <v>44961</v>
      </c>
      <c r="H140" s="8">
        <v>0.72124646028638995</v>
      </c>
      <c r="I140" s="4"/>
    </row>
    <row r="141" spans="1:9" ht="13.9">
      <c r="A141" s="5" t="s">
        <v>185</v>
      </c>
      <c r="B141" s="6" t="s">
        <v>30</v>
      </c>
      <c r="C141" s="7" t="s">
        <v>31</v>
      </c>
      <c r="D141" s="19">
        <v>44690</v>
      </c>
      <c r="E141" s="8">
        <v>5</v>
      </c>
      <c r="F141" s="8">
        <v>0.55996144918041602</v>
      </c>
      <c r="G141" s="19">
        <v>44982</v>
      </c>
      <c r="H141" s="8">
        <v>4.0845294204603297E-3</v>
      </c>
      <c r="I141" s="4"/>
    </row>
    <row r="142" spans="1:9" ht="13.9">
      <c r="A142" s="5" t="s">
        <v>186</v>
      </c>
      <c r="B142" s="6" t="s">
        <v>129</v>
      </c>
      <c r="C142" s="7" t="s">
        <v>22</v>
      </c>
      <c r="D142" s="19">
        <v>44521</v>
      </c>
      <c r="E142" s="8">
        <v>4</v>
      </c>
      <c r="F142" s="8">
        <v>0.56230632063577901</v>
      </c>
      <c r="G142" s="19">
        <v>45060</v>
      </c>
      <c r="H142" s="8">
        <v>0.68743114384612203</v>
      </c>
      <c r="I142" s="4"/>
    </row>
    <row r="143" spans="1:9" ht="13.9">
      <c r="A143" s="5" t="s">
        <v>187</v>
      </c>
      <c r="B143" s="6" t="s">
        <v>30</v>
      </c>
      <c r="C143" s="7" t="s">
        <v>31</v>
      </c>
      <c r="D143" s="19">
        <v>44769</v>
      </c>
      <c r="E143" s="8">
        <v>5</v>
      </c>
      <c r="F143" s="8">
        <v>0.72618042932337601</v>
      </c>
      <c r="G143" s="19">
        <v>45013</v>
      </c>
      <c r="H143" s="8">
        <v>0.31138195774945998</v>
      </c>
      <c r="I143" s="4"/>
    </row>
    <row r="144" spans="1:9" ht="13.9">
      <c r="A144" s="5" t="s">
        <v>188</v>
      </c>
      <c r="B144" s="6" t="s">
        <v>71</v>
      </c>
      <c r="C144" s="7" t="s">
        <v>50</v>
      </c>
      <c r="D144" s="19">
        <v>44206</v>
      </c>
      <c r="E144" s="8">
        <v>3</v>
      </c>
      <c r="F144" s="8">
        <v>0.113699112632604</v>
      </c>
      <c r="G144" s="19">
        <v>45012</v>
      </c>
      <c r="H144" s="8">
        <v>3.0869795040312301E-2</v>
      </c>
      <c r="I144" s="4"/>
    </row>
    <row r="145" spans="1:9" ht="13.9">
      <c r="A145" s="5" t="s">
        <v>189</v>
      </c>
      <c r="B145" s="6" t="s">
        <v>129</v>
      </c>
      <c r="C145" s="7" t="s">
        <v>22</v>
      </c>
      <c r="D145" s="19">
        <v>44822</v>
      </c>
      <c r="E145" s="8">
        <v>1</v>
      </c>
      <c r="F145" s="8">
        <v>8.6409222229514596E-2</v>
      </c>
      <c r="G145" s="19">
        <v>44945</v>
      </c>
      <c r="H145" s="8">
        <v>0.720395287309052</v>
      </c>
      <c r="I145" s="4"/>
    </row>
    <row r="146" spans="1:9" ht="13.9">
      <c r="A146" s="5" t="s">
        <v>190</v>
      </c>
      <c r="B146" s="6" t="s">
        <v>71</v>
      </c>
      <c r="C146" s="7" t="s">
        <v>50</v>
      </c>
      <c r="D146" s="19">
        <v>44484</v>
      </c>
      <c r="E146" s="8">
        <v>4</v>
      </c>
      <c r="F146" s="8">
        <v>0.573839853564304</v>
      </c>
      <c r="G146" s="19">
        <v>45050</v>
      </c>
      <c r="H146" s="8">
        <v>0.74143260510805697</v>
      </c>
      <c r="I146" s="4"/>
    </row>
    <row r="147" spans="1:9" ht="13.9">
      <c r="A147" s="5" t="s">
        <v>191</v>
      </c>
      <c r="B147" s="6" t="s">
        <v>27</v>
      </c>
      <c r="C147" s="7" t="s">
        <v>28</v>
      </c>
      <c r="D147" s="19">
        <v>44734</v>
      </c>
      <c r="E147" s="8">
        <v>10</v>
      </c>
      <c r="F147" s="8">
        <v>5.8312359538940997E-2</v>
      </c>
      <c r="G147" s="19">
        <v>45041</v>
      </c>
      <c r="H147" s="8">
        <v>0.50418526458823998</v>
      </c>
      <c r="I147" s="4"/>
    </row>
    <row r="148" spans="1:9" ht="13.9">
      <c r="A148" s="5" t="s">
        <v>192</v>
      </c>
      <c r="B148" s="6" t="s">
        <v>54</v>
      </c>
      <c r="C148" s="7" t="s">
        <v>55</v>
      </c>
      <c r="D148" s="19">
        <v>44480</v>
      </c>
      <c r="E148" s="8">
        <v>7</v>
      </c>
      <c r="F148" s="8">
        <v>0.717702757066082</v>
      </c>
      <c r="G148" s="19">
        <v>44936</v>
      </c>
      <c r="H148" s="8">
        <v>0.1182538345041</v>
      </c>
      <c r="I148" s="4"/>
    </row>
    <row r="149" spans="1:9" ht="13.9">
      <c r="A149" s="5" t="s">
        <v>193</v>
      </c>
      <c r="B149" s="6" t="s">
        <v>24</v>
      </c>
      <c r="C149" s="7" t="s">
        <v>25</v>
      </c>
      <c r="D149" s="19">
        <v>44534</v>
      </c>
      <c r="E149" s="8">
        <v>1</v>
      </c>
      <c r="F149" s="8">
        <v>0.29181649358212502</v>
      </c>
      <c r="G149" s="19">
        <v>44944</v>
      </c>
      <c r="H149" s="8">
        <v>0.59525600260086198</v>
      </c>
      <c r="I149" s="4"/>
    </row>
    <row r="150" spans="1:9" ht="13.9">
      <c r="A150" s="5" t="s">
        <v>194</v>
      </c>
      <c r="B150" s="6" t="s">
        <v>58</v>
      </c>
      <c r="C150" s="7" t="s">
        <v>59</v>
      </c>
      <c r="D150" s="19">
        <v>44616</v>
      </c>
      <c r="E150" s="8">
        <v>7</v>
      </c>
      <c r="F150" s="8">
        <v>0.41475447056245102</v>
      </c>
      <c r="G150" s="19">
        <v>44992</v>
      </c>
      <c r="H150" s="8">
        <v>0.41302964862980401</v>
      </c>
      <c r="I150" s="4"/>
    </row>
    <row r="151" spans="1:9" ht="13.9">
      <c r="A151" s="5" t="s">
        <v>195</v>
      </c>
      <c r="B151" s="6" t="s">
        <v>12</v>
      </c>
      <c r="C151" s="7" t="s">
        <v>13</v>
      </c>
      <c r="D151" s="19">
        <v>44766</v>
      </c>
      <c r="E151" s="8">
        <v>3</v>
      </c>
      <c r="F151" s="8">
        <v>0.273622029983696</v>
      </c>
      <c r="G151" s="19">
        <v>45026</v>
      </c>
      <c r="H151" s="8">
        <v>0.28004873586635498</v>
      </c>
      <c r="I151" s="4"/>
    </row>
    <row r="152" spans="1:9" ht="13.9">
      <c r="A152" s="5" t="s">
        <v>196</v>
      </c>
      <c r="B152" s="6" t="s">
        <v>103</v>
      </c>
      <c r="C152" s="7" t="s">
        <v>104</v>
      </c>
      <c r="D152" s="19">
        <v>44857</v>
      </c>
      <c r="E152" s="8">
        <v>5</v>
      </c>
      <c r="F152" s="8">
        <v>0.36944159210677702</v>
      </c>
      <c r="G152" s="19">
        <v>44944</v>
      </c>
      <c r="H152" s="8">
        <v>0.83598479662907399</v>
      </c>
      <c r="I152" s="4"/>
    </row>
    <row r="153" spans="1:9" ht="13.9">
      <c r="A153" s="5" t="s">
        <v>197</v>
      </c>
      <c r="B153" s="6" t="s">
        <v>103</v>
      </c>
      <c r="C153" s="7" t="s">
        <v>104</v>
      </c>
      <c r="D153" s="19">
        <v>44607</v>
      </c>
      <c r="E153" s="8">
        <v>1</v>
      </c>
      <c r="F153" s="8">
        <v>0.58311714000128001</v>
      </c>
      <c r="G153" s="19">
        <v>44986</v>
      </c>
      <c r="H153" s="8">
        <v>0.132094119226041</v>
      </c>
      <c r="I153" s="4"/>
    </row>
    <row r="154" spans="1:9" ht="13.9">
      <c r="A154" s="5" t="s">
        <v>198</v>
      </c>
      <c r="B154" s="6" t="s">
        <v>34</v>
      </c>
      <c r="C154" s="7" t="s">
        <v>35</v>
      </c>
      <c r="D154" s="19">
        <v>44312</v>
      </c>
      <c r="E154" s="8">
        <v>6</v>
      </c>
      <c r="F154" s="8">
        <v>0.65300297719761102</v>
      </c>
      <c r="G154" s="19">
        <v>45013</v>
      </c>
      <c r="H154" s="8">
        <v>0.67542025364515701</v>
      </c>
      <c r="I154" s="4"/>
    </row>
    <row r="155" spans="1:9" ht="13.9">
      <c r="A155" s="5" t="s">
        <v>199</v>
      </c>
      <c r="B155" s="6" t="s">
        <v>71</v>
      </c>
      <c r="C155" s="7" t="s">
        <v>50</v>
      </c>
      <c r="D155" s="19">
        <v>44684</v>
      </c>
      <c r="E155" s="8">
        <v>8</v>
      </c>
      <c r="F155" s="8">
        <v>0.29111039384551202</v>
      </c>
      <c r="G155" s="19">
        <v>45003</v>
      </c>
      <c r="H155" s="8">
        <v>0.67736656660512595</v>
      </c>
      <c r="I155" s="4"/>
    </row>
    <row r="156" spans="1:9" ht="13.9">
      <c r="A156" s="5" t="s">
        <v>200</v>
      </c>
      <c r="B156" s="6" t="s">
        <v>71</v>
      </c>
      <c r="C156" s="7" t="s">
        <v>50</v>
      </c>
      <c r="D156" s="19">
        <v>44240</v>
      </c>
      <c r="E156" s="8">
        <v>4</v>
      </c>
      <c r="F156" s="8">
        <v>0.112536236136402</v>
      </c>
      <c r="G156" s="19">
        <v>45051</v>
      </c>
      <c r="H156" s="8">
        <v>0.73892418680528005</v>
      </c>
      <c r="I156" s="4"/>
    </row>
    <row r="157" spans="1:9" ht="13.9">
      <c r="A157" s="5" t="s">
        <v>201</v>
      </c>
      <c r="B157" s="6" t="s">
        <v>34</v>
      </c>
      <c r="C157" s="7" t="s">
        <v>35</v>
      </c>
      <c r="D157" s="19">
        <v>44579</v>
      </c>
      <c r="E157" s="8">
        <v>9</v>
      </c>
      <c r="F157" s="8">
        <v>0.15192205963339001</v>
      </c>
      <c r="G157" s="19">
        <v>44999</v>
      </c>
      <c r="H157" s="8">
        <v>0.20150857478536399</v>
      </c>
      <c r="I157" s="4"/>
    </row>
    <row r="158" spans="1:9" ht="13.9">
      <c r="A158" s="5" t="s">
        <v>202</v>
      </c>
      <c r="B158" s="6" t="s">
        <v>103</v>
      </c>
      <c r="C158" s="7" t="s">
        <v>104</v>
      </c>
      <c r="D158" s="19">
        <v>44830</v>
      </c>
      <c r="E158" s="8">
        <v>2</v>
      </c>
      <c r="F158" s="8">
        <v>0.28151547287029699</v>
      </c>
      <c r="G158" s="19">
        <v>44971</v>
      </c>
      <c r="H158" s="8">
        <v>0.112845737208008</v>
      </c>
      <c r="I158" s="4"/>
    </row>
    <row r="159" spans="1:9" ht="13.9">
      <c r="A159" s="5" t="s">
        <v>203</v>
      </c>
      <c r="B159" s="6" t="s">
        <v>9</v>
      </c>
      <c r="C159" s="7" t="s">
        <v>10</v>
      </c>
      <c r="D159" s="19">
        <v>44580</v>
      </c>
      <c r="E159" s="8">
        <v>2</v>
      </c>
      <c r="F159" s="8">
        <v>0.47294292208057698</v>
      </c>
      <c r="G159" s="19">
        <v>45023</v>
      </c>
      <c r="H159" s="8">
        <v>0.79212265204075905</v>
      </c>
      <c r="I159" s="4"/>
    </row>
    <row r="160" spans="1:9" ht="13.9">
      <c r="A160" s="5" t="s">
        <v>204</v>
      </c>
      <c r="B160" s="6" t="s">
        <v>9</v>
      </c>
      <c r="C160" s="7" t="s">
        <v>10</v>
      </c>
      <c r="D160" s="19">
        <v>44605</v>
      </c>
      <c r="E160" s="8">
        <v>2</v>
      </c>
      <c r="F160" s="8">
        <v>0.95827680251471803</v>
      </c>
      <c r="G160" s="19">
        <v>45009</v>
      </c>
      <c r="H160" s="8">
        <v>0.89660265479322399</v>
      </c>
      <c r="I160" s="4"/>
    </row>
    <row r="161" spans="1:9" ht="13.9">
      <c r="A161" s="5" t="s">
        <v>205</v>
      </c>
      <c r="B161" s="6" t="s">
        <v>39</v>
      </c>
      <c r="C161" s="7" t="s">
        <v>40</v>
      </c>
      <c r="D161" s="19">
        <v>44604</v>
      </c>
      <c r="E161" s="8">
        <v>2</v>
      </c>
      <c r="F161" s="8">
        <v>0.27963347908695002</v>
      </c>
      <c r="G161" s="19">
        <v>44949</v>
      </c>
      <c r="H161" s="8">
        <v>0.24854191017697499</v>
      </c>
      <c r="I161" s="4"/>
    </row>
    <row r="162" spans="1:9" ht="13.9">
      <c r="A162" s="5" t="s">
        <v>206</v>
      </c>
      <c r="B162" s="6" t="s">
        <v>61</v>
      </c>
      <c r="C162" s="7" t="s">
        <v>62</v>
      </c>
      <c r="D162" s="19">
        <v>44257</v>
      </c>
      <c r="E162" s="8">
        <v>8</v>
      </c>
      <c r="F162" s="8">
        <v>0.434644149591145</v>
      </c>
      <c r="G162" s="19">
        <v>44955</v>
      </c>
      <c r="H162" s="8">
        <v>0.625342854199327</v>
      </c>
      <c r="I162" s="4"/>
    </row>
    <row r="163" spans="1:9" ht="13.9">
      <c r="A163" s="5" t="s">
        <v>207</v>
      </c>
      <c r="B163" s="6" t="s">
        <v>49</v>
      </c>
      <c r="C163" s="7" t="s">
        <v>50</v>
      </c>
      <c r="D163" s="19">
        <v>44745</v>
      </c>
      <c r="E163" s="8">
        <v>5</v>
      </c>
      <c r="F163" s="8">
        <v>0.74838580953710099</v>
      </c>
      <c r="G163" s="19">
        <v>44980</v>
      </c>
      <c r="H163" s="8">
        <v>0.56239389347784197</v>
      </c>
      <c r="I163" s="4"/>
    </row>
    <row r="164" spans="1:9" ht="13.9">
      <c r="A164" s="5" t="s">
        <v>208</v>
      </c>
      <c r="B164" s="6" t="s">
        <v>30</v>
      </c>
      <c r="C164" s="7" t="s">
        <v>31</v>
      </c>
      <c r="D164" s="19">
        <v>44916</v>
      </c>
      <c r="E164" s="8">
        <v>6</v>
      </c>
      <c r="F164" s="8">
        <v>0.48045901029779903</v>
      </c>
      <c r="G164" s="19">
        <v>45064</v>
      </c>
      <c r="H164" s="8">
        <v>0.433788778732414</v>
      </c>
      <c r="I164" s="4"/>
    </row>
    <row r="165" spans="1:9" ht="13.9">
      <c r="A165" s="5" t="s">
        <v>209</v>
      </c>
      <c r="B165" s="6" t="s">
        <v>58</v>
      </c>
      <c r="C165" s="7" t="s">
        <v>59</v>
      </c>
      <c r="D165" s="19">
        <v>44354</v>
      </c>
      <c r="E165" s="8">
        <v>7</v>
      </c>
      <c r="F165" s="8">
        <v>0.98744929724646802</v>
      </c>
      <c r="G165" s="19">
        <v>45049</v>
      </c>
      <c r="H165" s="8">
        <v>0.21163360381443899</v>
      </c>
      <c r="I165" s="4"/>
    </row>
    <row r="166" spans="1:9" ht="13.9">
      <c r="A166" s="5" t="s">
        <v>210</v>
      </c>
      <c r="B166" s="6" t="s">
        <v>9</v>
      </c>
      <c r="C166" s="7" t="s">
        <v>10</v>
      </c>
      <c r="D166" s="19">
        <v>44711</v>
      </c>
      <c r="E166" s="8">
        <v>3</v>
      </c>
      <c r="F166" s="8">
        <v>5.2479096578398297E-2</v>
      </c>
      <c r="G166" s="19">
        <v>45069</v>
      </c>
      <c r="H166" s="8">
        <v>5.8390055671951401E-2</v>
      </c>
      <c r="I166" s="4"/>
    </row>
    <row r="167" spans="1:9" ht="13.9">
      <c r="A167" s="5" t="s">
        <v>211</v>
      </c>
      <c r="B167" s="6" t="s">
        <v>49</v>
      </c>
      <c r="C167" s="7" t="s">
        <v>50</v>
      </c>
      <c r="D167" s="19">
        <v>44801</v>
      </c>
      <c r="E167" s="8">
        <v>4</v>
      </c>
      <c r="F167" s="8">
        <v>6.3638338964366797E-2</v>
      </c>
      <c r="G167" s="19">
        <v>45014</v>
      </c>
      <c r="H167" s="8">
        <v>0.82222519151117301</v>
      </c>
      <c r="I167" s="4"/>
    </row>
    <row r="168" spans="1:9" ht="13.9">
      <c r="A168" s="5" t="s">
        <v>212</v>
      </c>
      <c r="B168" s="6" t="s">
        <v>21</v>
      </c>
      <c r="C168" s="7" t="s">
        <v>22</v>
      </c>
      <c r="D168" s="19">
        <v>44515</v>
      </c>
      <c r="E168" s="8">
        <v>3</v>
      </c>
      <c r="F168" s="8">
        <v>7.0327700844507193E-2</v>
      </c>
      <c r="G168" s="19">
        <v>44974</v>
      </c>
      <c r="H168" s="8">
        <v>9.4112460113233404E-2</v>
      </c>
      <c r="I168" s="4"/>
    </row>
    <row r="169" spans="1:9" ht="13.9">
      <c r="A169" s="5" t="s">
        <v>213</v>
      </c>
      <c r="B169" s="6" t="s">
        <v>81</v>
      </c>
      <c r="C169" s="7" t="s">
        <v>62</v>
      </c>
      <c r="D169" s="19">
        <v>44897</v>
      </c>
      <c r="E169" s="8">
        <v>3</v>
      </c>
      <c r="F169" s="8">
        <v>0.95057620706778501</v>
      </c>
      <c r="G169" s="19">
        <v>45040</v>
      </c>
      <c r="H169" s="8">
        <v>0.96163422719710601</v>
      </c>
      <c r="I169" s="4"/>
    </row>
    <row r="170" spans="1:9" ht="13.9">
      <c r="A170" s="5" t="s">
        <v>214</v>
      </c>
      <c r="B170" s="6" t="s">
        <v>103</v>
      </c>
      <c r="C170" s="7" t="s">
        <v>104</v>
      </c>
      <c r="D170" s="19">
        <v>44903</v>
      </c>
      <c r="E170" s="8">
        <v>1</v>
      </c>
      <c r="F170" s="8">
        <v>0.48177369539871401</v>
      </c>
      <c r="G170" s="19">
        <v>45046</v>
      </c>
      <c r="H170" s="8">
        <v>0.92834498334210402</v>
      </c>
      <c r="I170" s="4"/>
    </row>
    <row r="171" spans="1:9" ht="13.9">
      <c r="A171" s="5" t="s">
        <v>215</v>
      </c>
      <c r="B171" s="6" t="s">
        <v>54</v>
      </c>
      <c r="C171" s="7" t="s">
        <v>55</v>
      </c>
      <c r="D171" s="19">
        <v>44204</v>
      </c>
      <c r="E171" s="8">
        <v>2</v>
      </c>
      <c r="F171" s="8">
        <v>0.43098053100217298</v>
      </c>
      <c r="G171" s="19">
        <v>44948</v>
      </c>
      <c r="H171" s="8">
        <v>0.43731221847381901</v>
      </c>
      <c r="I171" s="4"/>
    </row>
    <row r="172" spans="1:9" ht="13.9">
      <c r="A172" s="5" t="s">
        <v>216</v>
      </c>
      <c r="B172" s="6" t="s">
        <v>24</v>
      </c>
      <c r="C172" s="7" t="s">
        <v>25</v>
      </c>
      <c r="D172" s="19">
        <v>44439</v>
      </c>
      <c r="E172" s="8">
        <v>8</v>
      </c>
      <c r="F172" s="8">
        <v>0.59735476523394404</v>
      </c>
      <c r="G172" s="19">
        <v>44982</v>
      </c>
      <c r="H172" s="8">
        <v>0.16822758298431501</v>
      </c>
      <c r="I172" s="4"/>
    </row>
    <row r="173" spans="1:9" ht="13.9">
      <c r="A173" s="5" t="s">
        <v>217</v>
      </c>
      <c r="B173" s="6" t="s">
        <v>24</v>
      </c>
      <c r="C173" s="7" t="s">
        <v>25</v>
      </c>
      <c r="D173" s="19">
        <v>44449</v>
      </c>
      <c r="E173" s="8">
        <v>6</v>
      </c>
      <c r="F173" s="8">
        <v>0.26280269378864801</v>
      </c>
      <c r="G173" s="19">
        <v>45014</v>
      </c>
      <c r="H173" s="8">
        <v>0.14823080489066301</v>
      </c>
      <c r="I173" s="4"/>
    </row>
    <row r="174" spans="1:9" ht="13.9">
      <c r="A174" s="5" t="s">
        <v>218</v>
      </c>
      <c r="B174" s="6" t="s">
        <v>49</v>
      </c>
      <c r="C174" s="7" t="s">
        <v>50</v>
      </c>
      <c r="D174" s="19">
        <v>44779</v>
      </c>
      <c r="E174" s="8">
        <v>4</v>
      </c>
      <c r="F174" s="8">
        <v>0.90284110874477896</v>
      </c>
      <c r="G174" s="19">
        <v>45008</v>
      </c>
      <c r="H174" s="8">
        <v>0.63507569454438495</v>
      </c>
      <c r="I174" s="4"/>
    </row>
    <row r="175" spans="1:9" ht="13.9">
      <c r="A175" s="5" t="s">
        <v>219</v>
      </c>
      <c r="B175" s="6" t="s">
        <v>17</v>
      </c>
      <c r="C175" s="7" t="s">
        <v>18</v>
      </c>
      <c r="D175" s="19">
        <v>44241</v>
      </c>
      <c r="E175" s="8">
        <v>6</v>
      </c>
      <c r="F175" s="8">
        <v>0.98199261995326603</v>
      </c>
      <c r="G175" s="19">
        <v>44994</v>
      </c>
      <c r="H175" s="8">
        <v>0.54481123922804697</v>
      </c>
      <c r="I175" s="4"/>
    </row>
    <row r="176" spans="1:9" ht="13.9">
      <c r="A176" s="5" t="s">
        <v>220</v>
      </c>
      <c r="B176" s="6" t="s">
        <v>43</v>
      </c>
      <c r="C176" s="7" t="s">
        <v>44</v>
      </c>
      <c r="D176" s="19">
        <v>44229</v>
      </c>
      <c r="E176" s="8">
        <v>3</v>
      </c>
      <c r="F176" s="8">
        <v>0.84716039463076198</v>
      </c>
      <c r="G176" s="19">
        <v>45067</v>
      </c>
      <c r="H176" s="8">
        <v>1.3086187744415801E-2</v>
      </c>
      <c r="I176" s="4"/>
    </row>
    <row r="177" spans="1:9" ht="13.9">
      <c r="A177" s="5" t="s">
        <v>221</v>
      </c>
      <c r="B177" s="6" t="s">
        <v>129</v>
      </c>
      <c r="C177" s="7" t="s">
        <v>22</v>
      </c>
      <c r="D177" s="19">
        <v>44836</v>
      </c>
      <c r="E177" s="8">
        <v>5</v>
      </c>
      <c r="F177" s="8">
        <v>0.30637569785375002</v>
      </c>
      <c r="G177" s="19">
        <v>45008</v>
      </c>
      <c r="H177" s="8">
        <v>1.25503463839893E-3</v>
      </c>
      <c r="I177" s="4"/>
    </row>
    <row r="178" spans="1:9" ht="13.9">
      <c r="A178" s="5" t="s">
        <v>222</v>
      </c>
      <c r="B178" s="6" t="s">
        <v>49</v>
      </c>
      <c r="C178" s="7" t="s">
        <v>50</v>
      </c>
      <c r="D178" s="19">
        <v>44211</v>
      </c>
      <c r="E178" s="8">
        <v>6</v>
      </c>
      <c r="F178" s="8">
        <v>0.76879912576772802</v>
      </c>
      <c r="G178" s="19">
        <v>45006</v>
      </c>
      <c r="H178" s="8">
        <v>0.86548533755676105</v>
      </c>
      <c r="I178" s="4"/>
    </row>
    <row r="179" spans="1:9" ht="13.9">
      <c r="A179" s="5" t="s">
        <v>223</v>
      </c>
      <c r="B179" s="6" t="s">
        <v>34</v>
      </c>
      <c r="C179" s="7" t="s">
        <v>35</v>
      </c>
      <c r="D179" s="19">
        <v>44514</v>
      </c>
      <c r="E179" s="8">
        <v>7</v>
      </c>
      <c r="F179" s="8">
        <v>0.38563992038543599</v>
      </c>
      <c r="G179" s="19">
        <v>45004</v>
      </c>
      <c r="H179" s="8">
        <v>0.508902669316179</v>
      </c>
      <c r="I179" s="4"/>
    </row>
    <row r="180" spans="1:9" ht="13.9">
      <c r="A180" s="5" t="s">
        <v>224</v>
      </c>
      <c r="B180" s="6" t="s">
        <v>81</v>
      </c>
      <c r="C180" s="7" t="s">
        <v>62</v>
      </c>
      <c r="D180" s="19">
        <v>44309</v>
      </c>
      <c r="E180" s="8">
        <v>8</v>
      </c>
      <c r="F180" s="8">
        <v>0.85335977277591302</v>
      </c>
      <c r="G180" s="19">
        <v>45021</v>
      </c>
      <c r="H180" s="8">
        <v>0.99207281995433205</v>
      </c>
      <c r="I180" s="4"/>
    </row>
    <row r="181" spans="1:9" ht="13.9">
      <c r="A181" s="5" t="s">
        <v>225</v>
      </c>
      <c r="B181" s="6" t="s">
        <v>12</v>
      </c>
      <c r="C181" s="7" t="s">
        <v>13</v>
      </c>
      <c r="D181" s="19">
        <v>44289</v>
      </c>
      <c r="E181" s="8">
        <v>5</v>
      </c>
      <c r="F181" s="8">
        <v>0.28334897654743202</v>
      </c>
      <c r="G181" s="19">
        <v>44965</v>
      </c>
      <c r="H181" s="8">
        <v>0.63454053513977304</v>
      </c>
      <c r="I181" s="4"/>
    </row>
    <row r="182" spans="1:9" ht="13.9">
      <c r="A182" s="5" t="s">
        <v>226</v>
      </c>
      <c r="B182" s="6" t="s">
        <v>81</v>
      </c>
      <c r="C182" s="7" t="s">
        <v>62</v>
      </c>
      <c r="D182" s="19">
        <v>44572</v>
      </c>
      <c r="E182" s="8">
        <v>3</v>
      </c>
      <c r="F182" s="8">
        <v>0.117748642112043</v>
      </c>
      <c r="G182" s="19">
        <v>45073</v>
      </c>
      <c r="H182" s="8">
        <v>0.67092430905617095</v>
      </c>
      <c r="I182" s="4"/>
    </row>
    <row r="183" spans="1:9" ht="13.9">
      <c r="A183" s="5" t="s">
        <v>227</v>
      </c>
      <c r="B183" s="6" t="s">
        <v>39</v>
      </c>
      <c r="C183" s="7" t="s">
        <v>40</v>
      </c>
      <c r="D183" s="19">
        <v>44790</v>
      </c>
      <c r="E183" s="8">
        <v>5</v>
      </c>
      <c r="F183" s="8">
        <v>0.76783916519082696</v>
      </c>
      <c r="G183" s="19">
        <v>45021</v>
      </c>
      <c r="H183" s="8">
        <v>0.24099871039557799</v>
      </c>
      <c r="I183" s="4"/>
    </row>
    <row r="184" spans="1:9" ht="13.9">
      <c r="A184" s="5" t="s">
        <v>228</v>
      </c>
      <c r="B184" s="6" t="s">
        <v>39</v>
      </c>
      <c r="C184" s="7" t="s">
        <v>40</v>
      </c>
      <c r="D184" s="19">
        <v>44766</v>
      </c>
      <c r="E184" s="8">
        <v>2</v>
      </c>
      <c r="F184" s="8">
        <v>0.14806713315151801</v>
      </c>
      <c r="G184" s="19">
        <v>45051</v>
      </c>
      <c r="H184" s="8">
        <v>0.312315972509696</v>
      </c>
      <c r="I184" s="4"/>
    </row>
    <row r="185" spans="1:9" ht="13.9">
      <c r="A185" s="5" t="s">
        <v>229</v>
      </c>
      <c r="B185" s="6" t="s">
        <v>39</v>
      </c>
      <c r="C185" s="7" t="s">
        <v>40</v>
      </c>
      <c r="D185" s="19">
        <v>44577</v>
      </c>
      <c r="E185" s="8">
        <v>7</v>
      </c>
      <c r="F185" s="8">
        <v>7.8885651390256904E-3</v>
      </c>
      <c r="G185" s="19">
        <v>45037</v>
      </c>
      <c r="H185" s="8">
        <v>0.42001946730883299</v>
      </c>
      <c r="I185" s="4"/>
    </row>
    <row r="186" spans="1:9" ht="13.9">
      <c r="A186" s="5" t="s">
        <v>230</v>
      </c>
      <c r="B186" s="6" t="s">
        <v>73</v>
      </c>
      <c r="C186" s="7" t="s">
        <v>74</v>
      </c>
      <c r="D186" s="19">
        <v>44416</v>
      </c>
      <c r="E186" s="8">
        <v>7</v>
      </c>
      <c r="F186" s="8">
        <v>6.5026558074850402E-2</v>
      </c>
      <c r="G186" s="19">
        <v>45005</v>
      </c>
      <c r="H186" s="8">
        <v>0.566596656084567</v>
      </c>
      <c r="I186" s="4"/>
    </row>
    <row r="187" spans="1:9" ht="13.9">
      <c r="A187" s="5" t="s">
        <v>231</v>
      </c>
      <c r="B187" s="6" t="s">
        <v>15</v>
      </c>
      <c r="C187" s="7" t="s">
        <v>10</v>
      </c>
      <c r="D187" s="19">
        <v>44883</v>
      </c>
      <c r="E187" s="8">
        <v>1</v>
      </c>
      <c r="F187" s="8">
        <v>0.30777843623572698</v>
      </c>
      <c r="G187" s="19">
        <v>44963</v>
      </c>
      <c r="H187" s="8">
        <v>0.172453184843159</v>
      </c>
      <c r="I187" s="4"/>
    </row>
    <row r="188" spans="1:9" ht="13.9">
      <c r="A188" s="5" t="s">
        <v>232</v>
      </c>
      <c r="B188" s="6" t="s">
        <v>27</v>
      </c>
      <c r="C188" s="7" t="s">
        <v>28</v>
      </c>
      <c r="D188" s="19">
        <v>44214</v>
      </c>
      <c r="E188" s="8">
        <v>5</v>
      </c>
      <c r="F188" s="8">
        <v>0.1874453216227</v>
      </c>
      <c r="G188" s="19">
        <v>44961</v>
      </c>
      <c r="H188" s="8">
        <v>0.22911064366850301</v>
      </c>
      <c r="I188" s="4"/>
    </row>
    <row r="189" spans="1:9" ht="13.9">
      <c r="A189" s="5" t="s">
        <v>233</v>
      </c>
      <c r="B189" s="6" t="s">
        <v>43</v>
      </c>
      <c r="C189" s="7" t="s">
        <v>44</v>
      </c>
      <c r="D189" s="19">
        <v>44403</v>
      </c>
      <c r="E189" s="8">
        <v>6</v>
      </c>
      <c r="F189" s="8">
        <v>0.83300140406454304</v>
      </c>
      <c r="G189" s="19">
        <v>45026</v>
      </c>
      <c r="H189" s="8">
        <v>0.70242147925557197</v>
      </c>
      <c r="I189" s="4"/>
    </row>
    <row r="190" spans="1:9" ht="13.9">
      <c r="A190" s="5" t="s">
        <v>234</v>
      </c>
      <c r="B190" s="6" t="s">
        <v>34</v>
      </c>
      <c r="C190" s="7" t="s">
        <v>35</v>
      </c>
      <c r="D190" s="19">
        <v>44694</v>
      </c>
      <c r="E190" s="8">
        <v>3</v>
      </c>
      <c r="F190" s="8">
        <v>0.27727516856333601</v>
      </c>
      <c r="G190" s="19">
        <v>45036</v>
      </c>
      <c r="H190" s="8">
        <v>0.34199564672456301</v>
      </c>
      <c r="I190" s="4"/>
    </row>
    <row r="191" spans="1:9" ht="13.9">
      <c r="A191" s="5" t="s">
        <v>235</v>
      </c>
      <c r="B191" s="6" t="s">
        <v>9</v>
      </c>
      <c r="C191" s="7" t="s">
        <v>10</v>
      </c>
      <c r="D191" s="19">
        <v>44199</v>
      </c>
      <c r="E191" s="8">
        <v>2</v>
      </c>
      <c r="F191" s="8">
        <v>0.22356266053190499</v>
      </c>
      <c r="G191" s="19">
        <v>44951</v>
      </c>
      <c r="H191" s="8">
        <v>0.43217504342818902</v>
      </c>
      <c r="I191" s="4"/>
    </row>
    <row r="192" spans="1:9" ht="13.9">
      <c r="A192" s="5" t="s">
        <v>236</v>
      </c>
      <c r="B192" s="6" t="s">
        <v>46</v>
      </c>
      <c r="C192" s="7" t="s">
        <v>47</v>
      </c>
      <c r="D192" s="19">
        <v>44606</v>
      </c>
      <c r="E192" s="8">
        <v>6</v>
      </c>
      <c r="F192" s="8">
        <v>0.64447099494037297</v>
      </c>
      <c r="G192" s="19">
        <v>44975</v>
      </c>
      <c r="H192" s="8">
        <v>0.96567027076396705</v>
      </c>
      <c r="I192" s="4"/>
    </row>
    <row r="193" spans="1:9" ht="13.9">
      <c r="A193" s="5" t="s">
        <v>237</v>
      </c>
      <c r="B193" s="6" t="s">
        <v>49</v>
      </c>
      <c r="C193" s="7" t="s">
        <v>50</v>
      </c>
      <c r="D193" s="19">
        <v>44760</v>
      </c>
      <c r="E193" s="8">
        <v>6</v>
      </c>
      <c r="F193" s="8">
        <v>0.91937449423976403</v>
      </c>
      <c r="G193" s="19">
        <v>44941</v>
      </c>
      <c r="H193" s="8">
        <v>0.80855685548065803</v>
      </c>
      <c r="I193" s="4"/>
    </row>
    <row r="194" spans="1:9" ht="13.9">
      <c r="A194" s="5" t="s">
        <v>238</v>
      </c>
      <c r="B194" s="6" t="s">
        <v>71</v>
      </c>
      <c r="C194" s="7" t="s">
        <v>50</v>
      </c>
      <c r="D194" s="19">
        <v>44391</v>
      </c>
      <c r="E194" s="8">
        <v>1</v>
      </c>
      <c r="F194" s="8">
        <v>0.26377783191771698</v>
      </c>
      <c r="G194" s="19">
        <v>44943</v>
      </c>
      <c r="H194" s="8">
        <v>0.53464391868976202</v>
      </c>
      <c r="I194" s="4"/>
    </row>
    <row r="195" spans="1:9" ht="13.9">
      <c r="A195" s="5" t="s">
        <v>239</v>
      </c>
      <c r="B195" s="6" t="s">
        <v>27</v>
      </c>
      <c r="C195" s="7" t="s">
        <v>28</v>
      </c>
      <c r="D195" s="19">
        <v>44457</v>
      </c>
      <c r="E195" s="8">
        <v>3</v>
      </c>
      <c r="F195" s="8">
        <v>0.48376018648020602</v>
      </c>
      <c r="G195" s="19">
        <v>44983</v>
      </c>
      <c r="H195" s="8">
        <v>0.28976743361438201</v>
      </c>
      <c r="I195" s="4"/>
    </row>
    <row r="196" spans="1:9" ht="13.9">
      <c r="A196" s="5" t="s">
        <v>240</v>
      </c>
      <c r="B196" s="6" t="s">
        <v>58</v>
      </c>
      <c r="C196" s="7" t="s">
        <v>59</v>
      </c>
      <c r="D196" s="19">
        <v>44409</v>
      </c>
      <c r="E196" s="8">
        <v>2</v>
      </c>
      <c r="F196" s="8">
        <v>0.56649641364178105</v>
      </c>
      <c r="G196" s="19">
        <v>44948</v>
      </c>
      <c r="H196" s="8">
        <v>0.76019400248091895</v>
      </c>
      <c r="I196" s="4"/>
    </row>
    <row r="197" spans="1:9" ht="13.9">
      <c r="A197" s="5" t="s">
        <v>241</v>
      </c>
      <c r="B197" s="6" t="s">
        <v>103</v>
      </c>
      <c r="C197" s="7" t="s">
        <v>104</v>
      </c>
      <c r="D197" s="19">
        <v>44229</v>
      </c>
      <c r="E197" s="8">
        <v>10</v>
      </c>
      <c r="F197" s="8">
        <v>0.81758392927810297</v>
      </c>
      <c r="G197" s="19">
        <v>44937</v>
      </c>
      <c r="H197" s="8">
        <v>0.16419798109251399</v>
      </c>
      <c r="I197" s="4"/>
    </row>
    <row r="198" spans="1:9" ht="13.9">
      <c r="A198" s="5" t="s">
        <v>242</v>
      </c>
      <c r="B198" s="6" t="s">
        <v>46</v>
      </c>
      <c r="C198" s="7" t="s">
        <v>47</v>
      </c>
      <c r="D198" s="19">
        <v>44412</v>
      </c>
      <c r="E198" s="8">
        <v>5</v>
      </c>
      <c r="F198" s="8">
        <v>0.24147425161639699</v>
      </c>
      <c r="G198" s="19">
        <v>45005</v>
      </c>
      <c r="H198" s="8">
        <v>0.23302367858983999</v>
      </c>
      <c r="I198" s="4"/>
    </row>
    <row r="199" spans="1:9" ht="13.9">
      <c r="A199" s="5" t="s">
        <v>243</v>
      </c>
      <c r="B199" s="6" t="s">
        <v>58</v>
      </c>
      <c r="C199" s="7" t="s">
        <v>59</v>
      </c>
      <c r="D199" s="19">
        <v>44828</v>
      </c>
      <c r="E199" s="8">
        <v>6</v>
      </c>
      <c r="F199" s="8">
        <v>0.51291771398490105</v>
      </c>
      <c r="G199" s="19">
        <v>44987</v>
      </c>
      <c r="H199" s="8">
        <v>0.755021488484095</v>
      </c>
      <c r="I199" s="4"/>
    </row>
    <row r="200" spans="1:9" ht="13.9">
      <c r="A200" s="5" t="s">
        <v>244</v>
      </c>
      <c r="B200" s="6" t="s">
        <v>73</v>
      </c>
      <c r="C200" s="7" t="s">
        <v>74</v>
      </c>
      <c r="D200" s="19">
        <v>44742</v>
      </c>
      <c r="E200" s="8">
        <v>9</v>
      </c>
      <c r="F200" s="8">
        <v>0.30094368268289601</v>
      </c>
      <c r="G200" s="19">
        <v>45037</v>
      </c>
      <c r="H200" s="8">
        <v>0.55983002083455202</v>
      </c>
      <c r="I200" s="4"/>
    </row>
    <row r="201" spans="1:9" ht="13.9">
      <c r="A201" s="5" t="s">
        <v>245</v>
      </c>
      <c r="B201" s="6" t="s">
        <v>58</v>
      </c>
      <c r="C201" s="7" t="s">
        <v>59</v>
      </c>
      <c r="D201" s="19">
        <v>44502</v>
      </c>
      <c r="E201" s="8">
        <v>8</v>
      </c>
      <c r="F201" s="8">
        <v>0.91352809441905303</v>
      </c>
      <c r="G201" s="19">
        <v>44978</v>
      </c>
      <c r="H201" s="8">
        <v>0.137985792121295</v>
      </c>
      <c r="I201" s="4"/>
    </row>
    <row r="202" spans="1:9" ht="13.15">
      <c r="A202" s="2"/>
      <c r="B202" s="3"/>
      <c r="C202" s="4"/>
      <c r="D202" s="20"/>
      <c r="E202" s="4"/>
      <c r="F202" s="4"/>
      <c r="G202" s="20"/>
      <c r="H202" s="4"/>
      <c r="I202" s="4"/>
    </row>
    <row r="203" spans="1:9" ht="13.9">
      <c r="A203" s="2"/>
      <c r="B203" s="3"/>
      <c r="C203" s="4"/>
      <c r="D203" s="21" t="s">
        <v>246</v>
      </c>
      <c r="E203" s="4"/>
      <c r="F203" s="4"/>
      <c r="G203" s="24"/>
      <c r="H203" s="4"/>
      <c r="I203" s="4"/>
    </row>
    <row r="204" spans="1:9" ht="13.15">
      <c r="A204" s="2"/>
      <c r="B204" s="3"/>
      <c r="C204" s="4"/>
      <c r="D204" s="22"/>
      <c r="E204" s="4"/>
      <c r="F204" s="4"/>
      <c r="G204" s="25"/>
      <c r="H204" s="4"/>
      <c r="I204" s="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9528-2BEE-45A7-A0B9-CCF93A1B98AA}">
  <dimension ref="A1:D21"/>
  <sheetViews>
    <sheetView showGridLines="0" workbookViewId="0">
      <selection activeCell="D4" sqref="D4"/>
    </sheetView>
  </sheetViews>
  <sheetFormatPr defaultRowHeight="12.75"/>
  <cols>
    <col min="1" max="1" width="34.73046875" bestFit="1" customWidth="1"/>
    <col min="2" max="2" width="26.06640625" bestFit="1" customWidth="1"/>
    <col min="3" max="3" width="15.59765625" bestFit="1" customWidth="1"/>
    <col min="4" max="4" width="24.73046875" bestFit="1" customWidth="1"/>
  </cols>
  <sheetData>
    <row r="1" spans="1:4" ht="19.5" thickTop="1" thickBot="1">
      <c r="A1" s="28" t="s">
        <v>2</v>
      </c>
      <c r="B1" s="29" t="s">
        <v>1</v>
      </c>
      <c r="C1" s="29" t="s">
        <v>247</v>
      </c>
      <c r="D1" s="30" t="s">
        <v>248</v>
      </c>
    </row>
    <row r="2" spans="1:4" ht="13.15" thickTop="1">
      <c r="A2" s="27" t="s">
        <v>251</v>
      </c>
      <c r="B2" s="27"/>
      <c r="C2" s="27"/>
      <c r="D2" s="31"/>
    </row>
    <row r="3" spans="1:4">
      <c r="A3" s="26"/>
      <c r="B3" s="26"/>
      <c r="C3" s="26" t="s">
        <v>250</v>
      </c>
      <c r="D3" s="32"/>
    </row>
    <row r="4" spans="1:4">
      <c r="A4" s="26" t="s">
        <v>104</v>
      </c>
      <c r="B4" s="26"/>
      <c r="C4" s="26">
        <v>80</v>
      </c>
      <c r="D4" s="32" t="str">
        <f>IF(C4&gt;=67,"YES","NO")</f>
        <v>YES</v>
      </c>
    </row>
    <row r="5" spans="1:4">
      <c r="A5" s="26" t="s">
        <v>59</v>
      </c>
      <c r="B5" s="26"/>
      <c r="C5" s="26">
        <v>83</v>
      </c>
      <c r="D5" s="32" t="str">
        <f t="shared" ref="D5:D20" si="0">IF(C5&gt;=67,"YES","NO")</f>
        <v>YES</v>
      </c>
    </row>
    <row r="6" spans="1:4">
      <c r="A6" s="26" t="s">
        <v>31</v>
      </c>
      <c r="B6" s="26"/>
      <c r="C6" s="26">
        <v>46</v>
      </c>
      <c r="D6" s="32" t="str">
        <f t="shared" si="0"/>
        <v>NO</v>
      </c>
    </row>
    <row r="7" spans="1:4">
      <c r="A7" s="26" t="s">
        <v>50</v>
      </c>
      <c r="B7" s="26"/>
      <c r="C7" s="26">
        <v>74</v>
      </c>
      <c r="D7" s="32" t="str">
        <f t="shared" si="0"/>
        <v>YES</v>
      </c>
    </row>
    <row r="8" spans="1:4">
      <c r="A8" s="26" t="s">
        <v>22</v>
      </c>
      <c r="B8" s="26"/>
      <c r="C8" s="26">
        <v>70</v>
      </c>
      <c r="D8" s="32" t="str">
        <f t="shared" si="0"/>
        <v>YES</v>
      </c>
    </row>
    <row r="9" spans="1:4">
      <c r="A9" s="26" t="s">
        <v>35</v>
      </c>
      <c r="B9" s="26"/>
      <c r="C9" s="26">
        <v>81</v>
      </c>
      <c r="D9" s="32" t="str">
        <f t="shared" si="0"/>
        <v>YES</v>
      </c>
    </row>
    <row r="10" spans="1:4">
      <c r="A10" s="26" t="s">
        <v>47</v>
      </c>
      <c r="B10" s="26"/>
      <c r="C10" s="26">
        <v>54</v>
      </c>
      <c r="D10" s="32" t="str">
        <f t="shared" si="0"/>
        <v>NO</v>
      </c>
    </row>
    <row r="11" spans="1:4">
      <c r="A11" s="26" t="s">
        <v>10</v>
      </c>
      <c r="B11" s="26"/>
      <c r="C11" s="26">
        <v>111</v>
      </c>
      <c r="D11" s="32" t="str">
        <f t="shared" si="0"/>
        <v>YES</v>
      </c>
    </row>
    <row r="12" spans="1:4">
      <c r="A12" s="26" t="s">
        <v>13</v>
      </c>
      <c r="B12" s="26"/>
      <c r="C12" s="26">
        <v>40</v>
      </c>
      <c r="D12" s="32" t="str">
        <f t="shared" si="0"/>
        <v>NO</v>
      </c>
    </row>
    <row r="13" spans="1:4">
      <c r="A13" s="26" t="s">
        <v>44</v>
      </c>
      <c r="B13" s="26"/>
      <c r="C13" s="26">
        <v>43</v>
      </c>
      <c r="D13" s="32" t="str">
        <f t="shared" si="0"/>
        <v>NO</v>
      </c>
    </row>
    <row r="14" spans="1:4">
      <c r="A14" s="26" t="s">
        <v>40</v>
      </c>
      <c r="B14" s="26"/>
      <c r="C14" s="26">
        <v>35</v>
      </c>
      <c r="D14" s="32" t="str">
        <f t="shared" si="0"/>
        <v>NO</v>
      </c>
    </row>
    <row r="15" spans="1:4">
      <c r="A15" s="26" t="s">
        <v>28</v>
      </c>
      <c r="B15" s="26"/>
      <c r="C15" s="26">
        <v>34</v>
      </c>
      <c r="D15" s="32" t="str">
        <f t="shared" si="0"/>
        <v>NO</v>
      </c>
    </row>
    <row r="16" spans="1:4">
      <c r="A16" s="26" t="s">
        <v>25</v>
      </c>
      <c r="B16" s="26"/>
      <c r="C16" s="26">
        <v>36</v>
      </c>
      <c r="D16" s="32" t="str">
        <f t="shared" si="0"/>
        <v>NO</v>
      </c>
    </row>
    <row r="17" spans="1:4">
      <c r="A17" s="26" t="s">
        <v>18</v>
      </c>
      <c r="B17" s="26"/>
      <c r="C17" s="26">
        <v>49</v>
      </c>
      <c r="D17" s="32" t="str">
        <f t="shared" si="0"/>
        <v>NO</v>
      </c>
    </row>
    <row r="18" spans="1:4">
      <c r="A18" s="26" t="s">
        <v>74</v>
      </c>
      <c r="B18" s="26"/>
      <c r="C18" s="26">
        <v>57</v>
      </c>
      <c r="D18" s="32" t="str">
        <f t="shared" si="0"/>
        <v>NO</v>
      </c>
    </row>
    <row r="19" spans="1:4">
      <c r="A19" s="26" t="s">
        <v>55</v>
      </c>
      <c r="B19" s="26"/>
      <c r="C19" s="26">
        <v>38</v>
      </c>
      <c r="D19" s="32" t="str">
        <f t="shared" si="0"/>
        <v>NO</v>
      </c>
    </row>
    <row r="20" spans="1:4">
      <c r="A20" s="26" t="s">
        <v>62</v>
      </c>
      <c r="B20" s="26"/>
      <c r="C20" s="26">
        <v>88</v>
      </c>
      <c r="D20" s="32" t="str">
        <f t="shared" si="0"/>
        <v>YES</v>
      </c>
    </row>
    <row r="21" spans="1:4">
      <c r="A21" s="26" t="s">
        <v>249</v>
      </c>
      <c r="B21" s="26"/>
      <c r="C21" s="26">
        <v>1019</v>
      </c>
      <c r="D21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DDD-9D37-45EE-80CB-E34AA3A771BC}">
  <dimension ref="A1:M201"/>
  <sheetViews>
    <sheetView showGridLines="0" tabSelected="1" workbookViewId="0">
      <selection activeCell="C6" sqref="C6"/>
    </sheetView>
  </sheetViews>
  <sheetFormatPr defaultRowHeight="12.75"/>
  <cols>
    <col min="1" max="1" width="13.59765625" bestFit="1" customWidth="1"/>
    <col min="2" max="2" width="19.1328125" bestFit="1" customWidth="1"/>
    <col min="3" max="3" width="13.59765625" bestFit="1" customWidth="1"/>
    <col min="6" max="6" width="11.86328125" bestFit="1" customWidth="1"/>
    <col min="7" max="7" width="12.46484375" bestFit="1" customWidth="1"/>
    <col min="8" max="8" width="26.265625" bestFit="1" customWidth="1"/>
    <col min="10" max="10" width="16.46484375" bestFit="1" customWidth="1"/>
    <col min="11" max="12" width="20.33203125" bestFit="1" customWidth="1"/>
  </cols>
  <sheetData>
    <row r="1" spans="1:13" ht="19.5" thickTop="1" thickBot="1">
      <c r="A1" s="39" t="s">
        <v>252</v>
      </c>
      <c r="B1" s="39" t="s">
        <v>253</v>
      </c>
      <c r="C1" s="39" t="s">
        <v>254</v>
      </c>
      <c r="F1" s="39" t="s">
        <v>258</v>
      </c>
      <c r="G1" s="39" t="s">
        <v>259</v>
      </c>
      <c r="H1" s="39" t="s">
        <v>260</v>
      </c>
      <c r="K1" s="39" t="s">
        <v>261</v>
      </c>
      <c r="L1" s="39" t="s">
        <v>262</v>
      </c>
      <c r="M1" s="44"/>
    </row>
    <row r="2" spans="1:13" ht="13.15" thickTop="1">
      <c r="A2" s="35" t="str">
        <f>'My trades'!A2</f>
        <v>agfgcfxt</v>
      </c>
      <c r="B2" s="35">
        <f>'My trades'!G2-'My trades'!D2</f>
        <v>251</v>
      </c>
      <c r="C2" s="56">
        <f>('My trades'!H2-'My trades'!F2)*'My trades'!E2</f>
        <v>1.917610405077395</v>
      </c>
      <c r="F2" s="35">
        <f>MIN(B2:B201)</f>
        <v>30</v>
      </c>
      <c r="G2" s="35">
        <f>MAX(B2:B201)</f>
        <v>862</v>
      </c>
      <c r="H2" s="35">
        <v>60</v>
      </c>
      <c r="K2" s="35">
        <v>30</v>
      </c>
      <c r="L2" s="35" cm="1">
        <f t="array" ref="L2:L16">FREQUENCY(B2:B201,K2:K15)</f>
        <v>1</v>
      </c>
    </row>
    <row r="3" spans="1:13">
      <c r="A3" s="33" t="str">
        <f>'My trades'!A3</f>
        <v>aieoltom</v>
      </c>
      <c r="B3" s="33">
        <f>'My trades'!G3-'My trades'!D3</f>
        <v>839</v>
      </c>
      <c r="C3" s="55">
        <f>('My trades'!H3-'My trades'!F3)*'My trades'!E3</f>
        <v>0.49681701762970598</v>
      </c>
      <c r="K3" s="33">
        <f t="shared" ref="K3:K16" si="0">K2+60</f>
        <v>90</v>
      </c>
      <c r="L3" s="33">
        <v>10</v>
      </c>
    </row>
    <row r="4" spans="1:13">
      <c r="A4" s="33" t="str">
        <f>'My trades'!A4</f>
        <v>almuieaq</v>
      </c>
      <c r="B4" s="33">
        <f>'My trades'!G4-'My trades'!D4</f>
        <v>449</v>
      </c>
      <c r="C4" s="55">
        <f>('My trades'!H4-'My trades'!F4)*'My trades'!E4</f>
        <v>-1.5501903178054743</v>
      </c>
      <c r="K4" s="33">
        <f t="shared" si="0"/>
        <v>150</v>
      </c>
      <c r="L4" s="33">
        <v>10</v>
      </c>
    </row>
    <row r="5" spans="1:13">
      <c r="A5" s="33" t="str">
        <f>'My trades'!A5</f>
        <v>apxkynfx</v>
      </c>
      <c r="B5" s="33">
        <f>'My trades'!G5-'My trades'!D5</f>
        <v>307</v>
      </c>
      <c r="C5" s="55">
        <f>('My trades'!H5-'My trades'!F5)*'My trades'!E5</f>
        <v>0.36765639973741299</v>
      </c>
      <c r="K5" s="33">
        <f t="shared" si="0"/>
        <v>210</v>
      </c>
      <c r="L5" s="33">
        <v>14</v>
      </c>
    </row>
    <row r="6" spans="1:13">
      <c r="A6" s="33" t="str">
        <f>'My trades'!A6</f>
        <v>bbjeprsq</v>
      </c>
      <c r="B6" s="33">
        <f>'My trades'!G6-'My trades'!D6</f>
        <v>626</v>
      </c>
      <c r="C6" s="55">
        <f>('My trades'!H6-'My trades'!F6)*'My trades'!E6</f>
        <v>-3.1851052688947403</v>
      </c>
      <c r="K6" s="33">
        <f t="shared" si="0"/>
        <v>270</v>
      </c>
      <c r="L6" s="33">
        <v>18</v>
      </c>
    </row>
    <row r="7" spans="1:13">
      <c r="A7" s="33" t="str">
        <f>'My trades'!A7</f>
        <v>bcizkhng</v>
      </c>
      <c r="B7" s="33">
        <f>'My trades'!G7-'My trades'!D7</f>
        <v>440</v>
      </c>
      <c r="C7" s="55">
        <f>('My trades'!H7-'My trades'!F7)*'My trades'!E7</f>
        <v>0.67427563789571499</v>
      </c>
      <c r="K7" s="33">
        <f t="shared" si="0"/>
        <v>330</v>
      </c>
      <c r="L7" s="33">
        <v>16</v>
      </c>
    </row>
    <row r="8" spans="1:13">
      <c r="A8" s="33" t="str">
        <f>'My trades'!A8</f>
        <v>bdkloegq</v>
      </c>
      <c r="B8" s="33">
        <f>'My trades'!G8-'My trades'!D8</f>
        <v>430</v>
      </c>
      <c r="C8" s="55">
        <f>('My trades'!H8-'My trades'!F8)*'My trades'!E8</f>
        <v>0.91937945611308602</v>
      </c>
      <c r="K8" s="33">
        <f t="shared" si="0"/>
        <v>390</v>
      </c>
      <c r="L8" s="33">
        <v>12</v>
      </c>
    </row>
    <row r="9" spans="1:13">
      <c r="A9" s="33" t="str">
        <f>'My trades'!A9</f>
        <v>beszhcyh</v>
      </c>
      <c r="B9" s="33">
        <f>'My trades'!G9-'My trades'!D9</f>
        <v>407</v>
      </c>
      <c r="C9" s="55">
        <f>('My trades'!H9-'My trades'!F9)*'My trades'!E9</f>
        <v>1.0126794928685681</v>
      </c>
      <c r="K9" s="33">
        <f t="shared" si="0"/>
        <v>450</v>
      </c>
      <c r="L9" s="33">
        <v>22</v>
      </c>
    </row>
    <row r="10" spans="1:13">
      <c r="A10" s="33" t="str">
        <f>'My trades'!A10</f>
        <v>bjfxoyxb</v>
      </c>
      <c r="B10" s="33">
        <f>'My trades'!G10-'My trades'!D10</f>
        <v>573</v>
      </c>
      <c r="C10" s="55">
        <f>('My trades'!H10-'My trades'!F10)*'My trades'!E10</f>
        <v>1.3264069051873706</v>
      </c>
      <c r="K10" s="33">
        <f t="shared" si="0"/>
        <v>510</v>
      </c>
      <c r="L10" s="33">
        <v>14</v>
      </c>
    </row>
    <row r="11" spans="1:13">
      <c r="A11" s="33" t="str">
        <f>'My trades'!A11</f>
        <v>bpjmrhjo</v>
      </c>
      <c r="B11" s="33">
        <f>'My trades'!G11-'My trades'!D11</f>
        <v>400</v>
      </c>
      <c r="C11" s="55">
        <f>('My trades'!H11-'My trades'!F11)*'My trades'!E11</f>
        <v>1.0623777349169758</v>
      </c>
      <c r="K11" s="33">
        <f t="shared" si="0"/>
        <v>570</v>
      </c>
      <c r="L11" s="33">
        <v>14</v>
      </c>
    </row>
    <row r="12" spans="1:13">
      <c r="A12" s="33" t="str">
        <f>'My trades'!A12</f>
        <v>brxwzrct</v>
      </c>
      <c r="B12" s="33">
        <f>'My trades'!G12-'My trades'!D12</f>
        <v>589</v>
      </c>
      <c r="C12" s="55">
        <f>('My trades'!H12-'My trades'!F12)*'My trades'!E12</f>
        <v>0.47934230714693549</v>
      </c>
      <c r="K12" s="33">
        <f t="shared" si="0"/>
        <v>630</v>
      </c>
      <c r="L12" s="33">
        <v>20</v>
      </c>
    </row>
    <row r="13" spans="1:13">
      <c r="A13" s="33" t="str">
        <f>'My trades'!A13</f>
        <v>bumcnvke</v>
      </c>
      <c r="B13" s="33">
        <f>'My trades'!G13-'My trades'!D13</f>
        <v>488</v>
      </c>
      <c r="C13" s="55">
        <f>('My trades'!H13-'My trades'!F13)*'My trades'!E13</f>
        <v>1.3598595032375105</v>
      </c>
      <c r="K13" s="33">
        <f t="shared" si="0"/>
        <v>690</v>
      </c>
      <c r="L13" s="33">
        <v>9</v>
      </c>
    </row>
    <row r="14" spans="1:13">
      <c r="A14" s="33" t="str">
        <f>'My trades'!A14</f>
        <v>cesjzpbs</v>
      </c>
      <c r="B14" s="33">
        <f>'My trades'!G14-'My trades'!D14</f>
        <v>109</v>
      </c>
      <c r="C14" s="55">
        <f>('My trades'!H14-'My trades'!F14)*'My trades'!E14</f>
        <v>2.9151706939834798</v>
      </c>
      <c r="K14" s="33">
        <f t="shared" si="0"/>
        <v>750</v>
      </c>
      <c r="L14" s="33">
        <v>19</v>
      </c>
    </row>
    <row r="15" spans="1:13">
      <c r="A15" s="33" t="str">
        <f>'My trades'!A15</f>
        <v>cetffxgx</v>
      </c>
      <c r="B15" s="33">
        <f>'My trades'!G15-'My trades'!D15</f>
        <v>668</v>
      </c>
      <c r="C15" s="55">
        <f>('My trades'!H15-'My trades'!F15)*'My trades'!E15</f>
        <v>0.52361641145730609</v>
      </c>
      <c r="K15" s="33">
        <f t="shared" si="0"/>
        <v>810</v>
      </c>
      <c r="L15" s="33">
        <v>15</v>
      </c>
    </row>
    <row r="16" spans="1:13">
      <c r="A16" s="33" t="str">
        <f>'My trades'!A16</f>
        <v>chhqshvn</v>
      </c>
      <c r="B16" s="33">
        <f>'My trades'!G16-'My trades'!D16</f>
        <v>267</v>
      </c>
      <c r="C16" s="55">
        <f>('My trades'!H16-'My trades'!F16)*'My trades'!E16</f>
        <v>-0.37738991121094789</v>
      </c>
      <c r="K16" s="33">
        <f t="shared" si="0"/>
        <v>870</v>
      </c>
      <c r="L16" s="33">
        <v>6</v>
      </c>
    </row>
    <row r="17" spans="1:3">
      <c r="A17" s="33" t="str">
        <f>'My trades'!A17</f>
        <v>ciykrilb</v>
      </c>
      <c r="B17" s="33">
        <f>'My trades'!G17-'My trades'!D17</f>
        <v>78</v>
      </c>
      <c r="C17" s="55">
        <f>('My trades'!H17-'My trades'!F17)*'My trades'!E17</f>
        <v>-4.0381767903821597</v>
      </c>
    </row>
    <row r="18" spans="1:3">
      <c r="A18" s="33" t="str">
        <f>'My trades'!A18</f>
        <v>cnitsbpk</v>
      </c>
      <c r="B18" s="33">
        <f>'My trades'!G18-'My trades'!D18</f>
        <v>762</v>
      </c>
      <c r="C18" s="55">
        <f>('My trades'!H18-'My trades'!F18)*'My trades'!E18</f>
        <v>-0.17044592791049001</v>
      </c>
    </row>
    <row r="19" spans="1:3">
      <c r="A19" s="33" t="str">
        <f>'My trades'!A19</f>
        <v>cntrbotn</v>
      </c>
      <c r="B19" s="33">
        <f>'My trades'!G19-'My trades'!D19</f>
        <v>623</v>
      </c>
      <c r="C19" s="55">
        <f>('My trades'!H19-'My trades'!F19)*'My trades'!E19</f>
        <v>0.44281898729743208</v>
      </c>
    </row>
    <row r="20" spans="1:3">
      <c r="A20" s="33" t="str">
        <f>'My trades'!A20</f>
        <v>cwuqczya</v>
      </c>
      <c r="B20" s="33">
        <f>'My trades'!G20-'My trades'!D20</f>
        <v>862</v>
      </c>
      <c r="C20" s="55">
        <f>('My trades'!H20-'My trades'!F20)*'My trades'!E20</f>
        <v>0.29609314466304898</v>
      </c>
    </row>
    <row r="21" spans="1:3">
      <c r="A21" s="33" t="str">
        <f>'My trades'!A21</f>
        <v>cymioqte</v>
      </c>
      <c r="B21" s="33">
        <f>'My trades'!G21-'My trades'!D21</f>
        <v>634</v>
      </c>
      <c r="C21" s="55">
        <f>('My trades'!H21-'My trades'!F21)*'My trades'!E21</f>
        <v>0.301704449179653</v>
      </c>
    </row>
    <row r="22" spans="1:3">
      <c r="A22" s="33" t="str">
        <f>'My trades'!A22</f>
        <v>dcnexoao</v>
      </c>
      <c r="B22" s="33">
        <f>'My trades'!G22-'My trades'!D22</f>
        <v>546</v>
      </c>
      <c r="C22" s="55">
        <f>('My trades'!H22-'My trades'!F22)*'My trades'!E22</f>
        <v>-0.61275828035882995</v>
      </c>
    </row>
    <row r="23" spans="1:3">
      <c r="A23" s="33" t="str">
        <f>'My trades'!A23</f>
        <v>dcplrgaa</v>
      </c>
      <c r="B23" s="33">
        <f>'My trades'!G23-'My trades'!D23</f>
        <v>708</v>
      </c>
      <c r="C23" s="55">
        <f>('My trades'!H23-'My trades'!F23)*'My trades'!E23</f>
        <v>-2.5885468441152</v>
      </c>
    </row>
    <row r="24" spans="1:3">
      <c r="A24" s="33" t="str">
        <f>'My trades'!A24</f>
        <v>dieionnl</v>
      </c>
      <c r="B24" s="33">
        <f>'My trades'!G24-'My trades'!D24</f>
        <v>547</v>
      </c>
      <c r="C24" s="55">
        <f>('My trades'!H24-'My trades'!F24)*'My trades'!E24</f>
        <v>0.76109127749102012</v>
      </c>
    </row>
    <row r="25" spans="1:3">
      <c r="A25" s="33" t="str">
        <f>'My trades'!A25</f>
        <v>dlgsjszn</v>
      </c>
      <c r="B25" s="33">
        <f>'My trades'!G25-'My trades'!D25</f>
        <v>237</v>
      </c>
      <c r="C25" s="55">
        <f>('My trades'!H25-'My trades'!F25)*'My trades'!E25</f>
        <v>0.44720070488754604</v>
      </c>
    </row>
    <row r="26" spans="1:3">
      <c r="A26" s="33" t="str">
        <f>'My trades'!A26</f>
        <v>dpaxyvrx</v>
      </c>
      <c r="B26" s="33">
        <f>'My trades'!G26-'My trades'!D26</f>
        <v>51</v>
      </c>
      <c r="C26" s="55">
        <f>('My trades'!H26-'My trades'!F26)*'My trades'!E26</f>
        <v>-0.32528106858049388</v>
      </c>
    </row>
    <row r="27" spans="1:3">
      <c r="A27" s="33" t="str">
        <f>'My trades'!A27</f>
        <v>dspetbsq</v>
      </c>
      <c r="B27" s="33">
        <f>'My trades'!G27-'My trades'!D27</f>
        <v>207</v>
      </c>
      <c r="C27" s="55">
        <f>('My trades'!H27-'My trades'!F27)*'My trades'!E27</f>
        <v>-5.4295326750647517</v>
      </c>
    </row>
    <row r="28" spans="1:3">
      <c r="A28" s="33" t="str">
        <f>'My trades'!A28</f>
        <v>ebkkmqbi</v>
      </c>
      <c r="B28" s="33">
        <f>'My trades'!G28-'My trades'!D28</f>
        <v>465</v>
      </c>
      <c r="C28" s="55">
        <f>('My trades'!H28-'My trades'!F28)*'My trades'!E28</f>
        <v>-3.8535105118851813</v>
      </c>
    </row>
    <row r="29" spans="1:3">
      <c r="A29" s="33" t="str">
        <f>'My trades'!A29</f>
        <v>egvfikiy</v>
      </c>
      <c r="B29" s="33">
        <f>'My trades'!G29-'My trades'!D29</f>
        <v>557</v>
      </c>
      <c r="C29" s="55">
        <f>('My trades'!H29-'My trades'!F29)*'My trades'!E29</f>
        <v>-7.6959515288168023E-2</v>
      </c>
    </row>
    <row r="30" spans="1:3">
      <c r="A30" s="33" t="str">
        <f>'My trades'!A30</f>
        <v>eknpqcge</v>
      </c>
      <c r="B30" s="33">
        <f>'My trades'!G30-'My trades'!D30</f>
        <v>513</v>
      </c>
      <c r="C30" s="55">
        <f>('My trades'!H30-'My trades'!F30)*'My trades'!E30</f>
        <v>2.432401333318098</v>
      </c>
    </row>
    <row r="31" spans="1:3">
      <c r="A31" s="33" t="str">
        <f>'My trades'!A31</f>
        <v>ekteqlhb</v>
      </c>
      <c r="B31" s="33">
        <f>'My trades'!G31-'My trades'!D31</f>
        <v>686</v>
      </c>
      <c r="C31" s="55">
        <f>('My trades'!H31-'My trades'!F31)*'My trades'!E31</f>
        <v>0.15328853698608502</v>
      </c>
    </row>
    <row r="32" spans="1:3">
      <c r="A32" s="33" t="str">
        <f>'My trades'!A32</f>
        <v>emjmheht</v>
      </c>
      <c r="B32" s="33">
        <f>'My trades'!G32-'My trades'!D32</f>
        <v>387</v>
      </c>
      <c r="C32" s="55">
        <f>('My trades'!H32-'My trades'!F32)*'My trades'!E32</f>
        <v>5.7730508510901872</v>
      </c>
    </row>
    <row r="33" spans="1:7">
      <c r="A33" s="33" t="str">
        <f>'My trades'!A33</f>
        <v>eodhevfz</v>
      </c>
      <c r="B33" s="33">
        <f>'My trades'!G33-'My trades'!D33</f>
        <v>795</v>
      </c>
      <c r="C33" s="55">
        <f>('My trades'!H33-'My trades'!F33)*'My trades'!E33</f>
        <v>5.8835676533436034</v>
      </c>
    </row>
    <row r="34" spans="1:7">
      <c r="A34" s="33" t="str">
        <f>'My trades'!A34</f>
        <v>ewzlrcco</v>
      </c>
      <c r="B34" s="33">
        <f>'My trades'!G34-'My trades'!D34</f>
        <v>499</v>
      </c>
      <c r="C34" s="55">
        <f>('My trades'!H34-'My trades'!F34)*'My trades'!E34</f>
        <v>2.9976291326534672</v>
      </c>
    </row>
    <row r="35" spans="1:7">
      <c r="A35" s="33" t="str">
        <f>'My trades'!A35</f>
        <v>fenldjbq</v>
      </c>
      <c r="B35" s="33">
        <f>'My trades'!G35-'My trades'!D35</f>
        <v>607</v>
      </c>
      <c r="C35" s="55">
        <f>('My trades'!H35-'My trades'!F35)*'My trades'!E35</f>
        <v>-2.7592838303516798</v>
      </c>
    </row>
    <row r="36" spans="1:7">
      <c r="A36" s="33" t="str">
        <f>'My trades'!A36</f>
        <v>fipcayvv</v>
      </c>
      <c r="B36" s="33">
        <f>'My trades'!G36-'My trades'!D36</f>
        <v>434</v>
      </c>
      <c r="C36" s="55">
        <f>('My trades'!H36-'My trades'!F36)*'My trades'!E36</f>
        <v>-0.62411902987622447</v>
      </c>
    </row>
    <row r="37" spans="1:7">
      <c r="A37" s="33" t="str">
        <f>'My trades'!A37</f>
        <v>fjcdzhde</v>
      </c>
      <c r="B37" s="33">
        <f>'My trades'!G37-'My trades'!D37</f>
        <v>851</v>
      </c>
      <c r="C37" s="55">
        <f>('My trades'!H37-'My trades'!F37)*'My trades'!E37</f>
        <v>-1.4878863200993582</v>
      </c>
    </row>
    <row r="38" spans="1:7">
      <c r="A38" s="33" t="str">
        <f>'My trades'!A38</f>
        <v>fjhbimle</v>
      </c>
      <c r="B38" s="33">
        <f>'My trades'!G38-'My trades'!D38</f>
        <v>130</v>
      </c>
      <c r="C38" s="55">
        <f>('My trades'!H38-'My trades'!F38)*'My trades'!E38</f>
        <v>-0.41919267769104795</v>
      </c>
    </row>
    <row r="39" spans="1:7">
      <c r="A39" s="33" t="str">
        <f>'My trades'!A39</f>
        <v>fkgjitio</v>
      </c>
      <c r="B39" s="33">
        <f>'My trades'!G39-'My trades'!D39</f>
        <v>448</v>
      </c>
      <c r="C39" s="55">
        <f>('My trades'!H39-'My trades'!F39)*'My trades'!E39</f>
        <v>-2.2252395811399799</v>
      </c>
    </row>
    <row r="40" spans="1:7">
      <c r="A40" s="33" t="str">
        <f>'My trades'!A40</f>
        <v>frlnnmpc</v>
      </c>
      <c r="B40" s="33">
        <f>'My trades'!G40-'My trades'!D40</f>
        <v>482</v>
      </c>
      <c r="C40" s="55">
        <f>('My trades'!H40-'My trades'!F40)*'My trades'!E40</f>
        <v>-4.8240735386516205</v>
      </c>
    </row>
    <row r="41" spans="1:7">
      <c r="A41" s="33" t="str">
        <f>'My trades'!A41</f>
        <v>fucpzbpk</v>
      </c>
      <c r="B41" s="33">
        <f>'My trades'!G41-'My trades'!D41</f>
        <v>71</v>
      </c>
      <c r="C41" s="55">
        <f>('My trades'!H41-'My trades'!F41)*'My trades'!E41</f>
        <v>-1.6706742578156639</v>
      </c>
    </row>
    <row r="42" spans="1:7">
      <c r="A42" s="33" t="str">
        <f>'My trades'!A42</f>
        <v>fzpkolfu</v>
      </c>
      <c r="B42" s="33">
        <f>'My trades'!G42-'My trades'!D42</f>
        <v>743</v>
      </c>
      <c r="C42" s="55">
        <f>('My trades'!H42-'My trades'!F42)*'My trades'!E42</f>
        <v>2.0811125741674505</v>
      </c>
      <c r="G42" s="34" t="s">
        <v>263</v>
      </c>
    </row>
    <row r="43" spans="1:7">
      <c r="A43" s="33" t="str">
        <f>'My trades'!A43</f>
        <v>gcndrwci</v>
      </c>
      <c r="B43" s="33">
        <f>'My trades'!G43-'My trades'!D43</f>
        <v>106</v>
      </c>
      <c r="C43" s="55">
        <f>('My trades'!H43-'My trades'!F43)*'My trades'!E43</f>
        <v>1.7198007376601101</v>
      </c>
      <c r="G43" s="34" t="s">
        <v>264</v>
      </c>
    </row>
    <row r="44" spans="1:7">
      <c r="A44" s="33" t="str">
        <f>'My trades'!A44</f>
        <v>gfiuzniq</v>
      </c>
      <c r="B44" s="33">
        <f>'My trades'!G44-'My trades'!D44</f>
        <v>277</v>
      </c>
      <c r="C44" s="55">
        <f>('My trades'!H44-'My trades'!F44)*'My trades'!E44</f>
        <v>5.6557296266118122</v>
      </c>
    </row>
    <row r="45" spans="1:7">
      <c r="A45" s="33" t="str">
        <f>'My trades'!A45</f>
        <v>giuqiukz</v>
      </c>
      <c r="B45" s="33">
        <f>'My trades'!G45-'My trades'!D45</f>
        <v>227</v>
      </c>
      <c r="C45" s="55">
        <f>('My trades'!H45-'My trades'!F45)*'My trades'!E45</f>
        <v>-0.55470984456488792</v>
      </c>
    </row>
    <row r="46" spans="1:7">
      <c r="A46" s="33" t="str">
        <f>'My trades'!A46</f>
        <v>gnghjpok</v>
      </c>
      <c r="B46" s="33">
        <f>'My trades'!G46-'My trades'!D46</f>
        <v>707</v>
      </c>
      <c r="C46" s="55">
        <f>('My trades'!H46-'My trades'!F46)*'My trades'!E46</f>
        <v>-5.0188697949823471</v>
      </c>
    </row>
    <row r="47" spans="1:7">
      <c r="A47" s="33" t="str">
        <f>'My trades'!A47</f>
        <v>goxmkirb</v>
      </c>
      <c r="B47" s="33">
        <f>'My trades'!G47-'My trades'!D47</f>
        <v>730</v>
      </c>
      <c r="C47" s="55">
        <f>('My trades'!H47-'My trades'!F47)*'My trades'!E47</f>
        <v>-0.35893634273319763</v>
      </c>
    </row>
    <row r="48" spans="1:7">
      <c r="A48" s="33" t="str">
        <f>'My trades'!A48</f>
        <v>gsarsxnf</v>
      </c>
      <c r="B48" s="33">
        <f>'My trades'!G48-'My trades'!D48</f>
        <v>326</v>
      </c>
      <c r="C48" s="55">
        <f>('My trades'!H48-'My trades'!F48)*'My trades'!E48</f>
        <v>-6.5528850516359043</v>
      </c>
    </row>
    <row r="49" spans="1:3">
      <c r="A49" s="33" t="str">
        <f>'My trades'!A49</f>
        <v>hafqyymf</v>
      </c>
      <c r="B49" s="33">
        <f>'My trades'!G49-'My trades'!D49</f>
        <v>588</v>
      </c>
      <c r="C49" s="55">
        <f>('My trades'!H49-'My trades'!F49)*'My trades'!E49</f>
        <v>-3.32862008852215</v>
      </c>
    </row>
    <row r="50" spans="1:3">
      <c r="A50" s="33" t="str">
        <f>'My trades'!A50</f>
        <v>hdpggnqd</v>
      </c>
      <c r="B50" s="33">
        <f>'My trades'!G50-'My trades'!D50</f>
        <v>524</v>
      </c>
      <c r="C50" s="55">
        <f>('My trades'!H50-'My trades'!F50)*'My trades'!E50</f>
        <v>1.8146635979030941</v>
      </c>
    </row>
    <row r="51" spans="1:3">
      <c r="A51" s="33" t="str">
        <f>'My trades'!A51</f>
        <v>hdslpwul</v>
      </c>
      <c r="B51" s="33">
        <f>'My trades'!G51-'My trades'!D51</f>
        <v>428</v>
      </c>
      <c r="C51" s="55">
        <f>('My trades'!H51-'My trades'!F51)*'My trades'!E51</f>
        <v>2.075152539482163</v>
      </c>
    </row>
    <row r="52" spans="1:3">
      <c r="A52" s="33" t="str">
        <f>'My trades'!A52</f>
        <v>heuzjzpi</v>
      </c>
      <c r="B52" s="33">
        <f>'My trades'!G52-'My trades'!D52</f>
        <v>615</v>
      </c>
      <c r="C52" s="55">
        <f>('My trades'!H52-'My trades'!F52)*'My trades'!E52</f>
        <v>-1.5872857242842442</v>
      </c>
    </row>
    <row r="53" spans="1:3">
      <c r="A53" s="33" t="str">
        <f>'My trades'!A53</f>
        <v>hfdavabb</v>
      </c>
      <c r="B53" s="33">
        <f>'My trades'!G53-'My trades'!D53</f>
        <v>622</v>
      </c>
      <c r="C53" s="55">
        <f>('My trades'!H53-'My trades'!F53)*'My trades'!E53</f>
        <v>-0.30381566673822691</v>
      </c>
    </row>
    <row r="54" spans="1:3">
      <c r="A54" s="33" t="str">
        <f>'My trades'!A54</f>
        <v>hfjghpbq</v>
      </c>
      <c r="B54" s="33">
        <f>'My trades'!G54-'My trades'!D54</f>
        <v>635</v>
      </c>
      <c r="C54" s="55">
        <f>('My trades'!H54-'My trades'!F54)*'My trades'!E54</f>
        <v>6.5021316256868396</v>
      </c>
    </row>
    <row r="55" spans="1:3">
      <c r="A55" s="33" t="str">
        <f>'My trades'!A55</f>
        <v>hflsqchs</v>
      </c>
      <c r="B55" s="33">
        <f>'My trades'!G55-'My trades'!D55</f>
        <v>324</v>
      </c>
      <c r="C55" s="55">
        <f>('My trades'!H55-'My trades'!F55)*'My trades'!E55</f>
        <v>1.111511838610578</v>
      </c>
    </row>
    <row r="56" spans="1:3">
      <c r="A56" s="33" t="str">
        <f>'My trades'!A56</f>
        <v>hfwtmipz</v>
      </c>
      <c r="B56" s="33">
        <f>'My trades'!G56-'My trades'!D56</f>
        <v>162</v>
      </c>
      <c r="C56" s="55">
        <f>('My trades'!H56-'My trades'!F56)*'My trades'!E56</f>
        <v>2.824521311271774</v>
      </c>
    </row>
    <row r="57" spans="1:3">
      <c r="A57" s="33" t="str">
        <f>'My trades'!A57</f>
        <v>hkesgmfj</v>
      </c>
      <c r="B57" s="33">
        <f>'My trades'!G57-'My trades'!D57</f>
        <v>793</v>
      </c>
      <c r="C57" s="55">
        <f>('My trades'!H57-'My trades'!F57)*'My trades'!E57</f>
        <v>2.2708822152455479</v>
      </c>
    </row>
    <row r="58" spans="1:3">
      <c r="A58" s="33" t="str">
        <f>'My trades'!A58</f>
        <v>hmtiybmi</v>
      </c>
      <c r="B58" s="33">
        <f>'My trades'!G58-'My trades'!D58</f>
        <v>344</v>
      </c>
      <c r="C58" s="55">
        <f>('My trades'!H58-'My trades'!F58)*'My trades'!E58</f>
        <v>1.2820395994142724</v>
      </c>
    </row>
    <row r="59" spans="1:3">
      <c r="A59" s="33" t="str">
        <f>'My trades'!A59</f>
        <v>hnmvqkxv</v>
      </c>
      <c r="B59" s="33">
        <f>'My trades'!G59-'My trades'!D59</f>
        <v>609</v>
      </c>
      <c r="C59" s="55">
        <f>('My trades'!H59-'My trades'!F59)*'My trades'!E59</f>
        <v>-2.660822045115486</v>
      </c>
    </row>
    <row r="60" spans="1:3">
      <c r="A60" s="33" t="str">
        <f>'My trades'!A60</f>
        <v>hpvfzslv</v>
      </c>
      <c r="B60" s="33">
        <f>'My trades'!G60-'My trades'!D60</f>
        <v>30</v>
      </c>
      <c r="C60" s="55">
        <f>('My trades'!H60-'My trades'!F60)*'My trades'!E60</f>
        <v>1.1391515254013935</v>
      </c>
    </row>
    <row r="61" spans="1:3">
      <c r="A61" s="33" t="str">
        <f>'My trades'!A61</f>
        <v>hrfilyua</v>
      </c>
      <c r="B61" s="33">
        <f>'My trades'!G61-'My trades'!D61</f>
        <v>644</v>
      </c>
      <c r="C61" s="55">
        <f>('My trades'!H61-'My trades'!F61)*'My trades'!E61</f>
        <v>1.1964639334637579</v>
      </c>
    </row>
    <row r="62" spans="1:3">
      <c r="A62" s="33" t="str">
        <f>'My trades'!A62</f>
        <v>hutszssu</v>
      </c>
      <c r="B62" s="33">
        <f>'My trades'!G62-'My trades'!D62</f>
        <v>705</v>
      </c>
      <c r="C62" s="55">
        <f>('My trades'!H62-'My trades'!F62)*'My trades'!E62</f>
        <v>-4.4499802946322493</v>
      </c>
    </row>
    <row r="63" spans="1:3">
      <c r="A63" s="33" t="str">
        <f>'My trades'!A63</f>
        <v>iagrfath</v>
      </c>
      <c r="B63" s="33">
        <f>'My trades'!G63-'My trades'!D63</f>
        <v>181</v>
      </c>
      <c r="C63" s="55">
        <f>('My trades'!H63-'My trades'!F63)*'My trades'!E63</f>
        <v>0.4006979438649676</v>
      </c>
    </row>
    <row r="64" spans="1:3">
      <c r="A64" s="33" t="str">
        <f>'My trades'!A64</f>
        <v>icbmbfqb</v>
      </c>
      <c r="B64" s="33">
        <f>'My trades'!G64-'My trades'!D64</f>
        <v>617</v>
      </c>
      <c r="C64" s="55">
        <f>('My trades'!H64-'My trades'!F64)*'My trades'!E64</f>
        <v>-4.9242570254792817</v>
      </c>
    </row>
    <row r="65" spans="1:3">
      <c r="A65" s="33" t="str">
        <f>'My trades'!A65</f>
        <v>icgddrqk</v>
      </c>
      <c r="B65" s="33">
        <f>'My trades'!G65-'My trades'!D65</f>
        <v>281</v>
      </c>
      <c r="C65" s="55">
        <f>('My trades'!H65-'My trades'!F65)*'My trades'!E65</f>
        <v>0.56354077591473983</v>
      </c>
    </row>
    <row r="66" spans="1:3">
      <c r="A66" s="33" t="str">
        <f>'My trades'!A66</f>
        <v>ifomvwpk</v>
      </c>
      <c r="B66" s="33">
        <f>'My trades'!G66-'My trades'!D66</f>
        <v>688</v>
      </c>
      <c r="C66" s="55">
        <f>('My trades'!H66-'My trades'!F66)*'My trades'!E66</f>
        <v>-3.0697853937032005E-2</v>
      </c>
    </row>
    <row r="67" spans="1:3">
      <c r="A67" s="33" t="str">
        <f>'My trades'!A67</f>
        <v>ifskxsgr</v>
      </c>
      <c r="B67" s="33">
        <f>'My trades'!G67-'My trades'!D67</f>
        <v>355</v>
      </c>
      <c r="C67" s="55">
        <f>('My trades'!H67-'My trades'!F67)*'My trades'!E67</f>
        <v>-0.57038561737306004</v>
      </c>
    </row>
    <row r="68" spans="1:3">
      <c r="A68" s="33" t="str">
        <f>'My trades'!A68</f>
        <v>ivnpgban</v>
      </c>
      <c r="B68" s="33">
        <f>'My trades'!G68-'My trades'!D68</f>
        <v>257</v>
      </c>
      <c r="C68" s="55">
        <f>('My trades'!H68-'My trades'!F68)*'My trades'!E68</f>
        <v>-0.42779265355129403</v>
      </c>
    </row>
    <row r="69" spans="1:3">
      <c r="A69" s="33" t="str">
        <f>'My trades'!A69</f>
        <v>iztdnkqz</v>
      </c>
      <c r="B69" s="33">
        <f>'My trades'!G69-'My trades'!D69</f>
        <v>204</v>
      </c>
      <c r="C69" s="55">
        <f>('My trades'!H69-'My trades'!F69)*'My trades'!E69</f>
        <v>-2.5716032628258279</v>
      </c>
    </row>
    <row r="70" spans="1:3">
      <c r="A70" s="33" t="str">
        <f>'My trades'!A70</f>
        <v>jarhgmub</v>
      </c>
      <c r="B70" s="33">
        <f>'My trades'!G70-'My trades'!D70</f>
        <v>88</v>
      </c>
      <c r="C70" s="55">
        <f>('My trades'!H70-'My trades'!F70)*'My trades'!E70</f>
        <v>0.4358493707488762</v>
      </c>
    </row>
    <row r="71" spans="1:3">
      <c r="A71" s="33" t="str">
        <f>'My trades'!A71</f>
        <v>jgrpnvil</v>
      </c>
      <c r="B71" s="33">
        <f>'My trades'!G71-'My trades'!D71</f>
        <v>467</v>
      </c>
      <c r="C71" s="55">
        <f>('My trades'!H71-'My trades'!F71)*'My trades'!E71</f>
        <v>0.470060188958903</v>
      </c>
    </row>
    <row r="72" spans="1:3">
      <c r="A72" s="33" t="str">
        <f>'My trades'!A72</f>
        <v>jhrvrggo</v>
      </c>
      <c r="B72" s="33">
        <f>'My trades'!G72-'My trades'!D72</f>
        <v>222</v>
      </c>
      <c r="C72" s="55">
        <f>('My trades'!H72-'My trades'!F72)*'My trades'!E72</f>
        <v>7.8785100953612991E-2</v>
      </c>
    </row>
    <row r="73" spans="1:3">
      <c r="A73" s="33" t="str">
        <f>'My trades'!A73</f>
        <v>jszxcuxx</v>
      </c>
      <c r="B73" s="33">
        <f>'My trades'!G73-'My trades'!D73</f>
        <v>244</v>
      </c>
      <c r="C73" s="55">
        <f>('My trades'!H73-'My trades'!F73)*'My trades'!E73</f>
        <v>6.7107767243110796</v>
      </c>
    </row>
    <row r="74" spans="1:3">
      <c r="A74" s="33" t="str">
        <f>'My trades'!A74</f>
        <v>jvcllvko</v>
      </c>
      <c r="B74" s="33">
        <f>'My trades'!G74-'My trades'!D74</f>
        <v>310</v>
      </c>
      <c r="C74" s="55">
        <f>('My trades'!H74-'My trades'!F74)*'My trades'!E74</f>
        <v>-1.3307948236361038</v>
      </c>
    </row>
    <row r="75" spans="1:3">
      <c r="A75" s="33" t="str">
        <f>'My trades'!A75</f>
        <v>jxgqnvpx</v>
      </c>
      <c r="B75" s="33">
        <f>'My trades'!G75-'My trades'!D75</f>
        <v>510</v>
      </c>
      <c r="C75" s="55">
        <f>('My trades'!H75-'My trades'!F75)*'My trades'!E75</f>
        <v>3.6786823427516997</v>
      </c>
    </row>
    <row r="76" spans="1:3">
      <c r="A76" s="33" t="str">
        <f>'My trades'!A76</f>
        <v>jyrrbwon</v>
      </c>
      <c r="B76" s="33">
        <f>'My trades'!G76-'My trades'!D76</f>
        <v>294</v>
      </c>
      <c r="C76" s="55">
        <f>('My trades'!H76-'My trades'!F76)*'My trades'!E76</f>
        <v>-0.147372694291836</v>
      </c>
    </row>
    <row r="77" spans="1:3">
      <c r="A77" s="33" t="str">
        <f>'My trades'!A77</f>
        <v>kcqqvvon</v>
      </c>
      <c r="B77" s="33">
        <f>'My trades'!G77-'My trades'!D77</f>
        <v>229</v>
      </c>
      <c r="C77" s="55">
        <f>('My trades'!H77-'My trades'!F77)*'My trades'!E77</f>
        <v>-2.1369087276919081</v>
      </c>
    </row>
    <row r="78" spans="1:3">
      <c r="A78" s="33" t="str">
        <f>'My trades'!A78</f>
        <v>kdxpqsjj</v>
      </c>
      <c r="B78" s="33">
        <f>'My trades'!G78-'My trades'!D78</f>
        <v>568</v>
      </c>
      <c r="C78" s="55">
        <f>('My trades'!H78-'My trades'!F78)*'My trades'!E78</f>
        <v>-1.6126856601637303</v>
      </c>
    </row>
    <row r="79" spans="1:3">
      <c r="A79" s="33" t="str">
        <f>'My trades'!A79</f>
        <v>kltxxoqv</v>
      </c>
      <c r="B79" s="33">
        <f>'My trades'!G79-'My trades'!D79</f>
        <v>682</v>
      </c>
      <c r="C79" s="55">
        <f>('My trades'!H79-'My trades'!F79)*'My trades'!E79</f>
        <v>-2.6177536356825777</v>
      </c>
    </row>
    <row r="80" spans="1:3">
      <c r="A80" s="33" t="str">
        <f>'My trades'!A80</f>
        <v>kmlcsefq</v>
      </c>
      <c r="B80" s="33">
        <f>'My trades'!G80-'My trades'!D80</f>
        <v>199</v>
      </c>
      <c r="C80" s="55">
        <f>('My trades'!H80-'My trades'!F80)*'My trades'!E80</f>
        <v>-0.20085805852064986</v>
      </c>
    </row>
    <row r="81" spans="1:3">
      <c r="A81" s="33" t="str">
        <f>'My trades'!A81</f>
        <v>knifvikn</v>
      </c>
      <c r="B81" s="33">
        <f>'My trades'!G81-'My trades'!D81</f>
        <v>714</v>
      </c>
      <c r="C81" s="55">
        <f>('My trades'!H81-'My trades'!F81)*'My trades'!E81</f>
        <v>0.62501571139692591</v>
      </c>
    </row>
    <row r="82" spans="1:3">
      <c r="A82" s="33" t="str">
        <f>'My trades'!A82</f>
        <v>knrhgdai</v>
      </c>
      <c r="B82" s="33">
        <f>'My trades'!G82-'My trades'!D82</f>
        <v>407</v>
      </c>
      <c r="C82" s="55">
        <f>('My trades'!H82-'My trades'!F82)*'My trades'!E82</f>
        <v>-0.37735846191132916</v>
      </c>
    </row>
    <row r="83" spans="1:3">
      <c r="A83" s="33" t="str">
        <f>'My trades'!A83</f>
        <v>koqfbdwf</v>
      </c>
      <c r="B83" s="33">
        <f>'My trades'!G83-'My trades'!D83</f>
        <v>722</v>
      </c>
      <c r="C83" s="55">
        <f>('My trades'!H83-'My trades'!F83)*'My trades'!E83</f>
        <v>1.3298450652868796</v>
      </c>
    </row>
    <row r="84" spans="1:3">
      <c r="A84" s="33" t="str">
        <f>'My trades'!A84</f>
        <v>kpoujdyl</v>
      </c>
      <c r="B84" s="33">
        <f>'My trades'!G84-'My trades'!D84</f>
        <v>351</v>
      </c>
      <c r="C84" s="55">
        <f>('My trades'!H84-'My trades'!F84)*'My trades'!E84</f>
        <v>0.12174590279516</v>
      </c>
    </row>
    <row r="85" spans="1:3">
      <c r="A85" s="33" t="str">
        <f>'My trades'!A85</f>
        <v>kqbdcljv</v>
      </c>
      <c r="B85" s="33">
        <f>'My trades'!G85-'My trades'!D85</f>
        <v>212</v>
      </c>
      <c r="C85" s="55">
        <f>('My trades'!H85-'My trades'!F85)*'My trades'!E85</f>
        <v>1.3297794837764578</v>
      </c>
    </row>
    <row r="86" spans="1:3">
      <c r="A86" s="33" t="str">
        <f>'My trades'!A86</f>
        <v>krqkwnaw</v>
      </c>
      <c r="B86" s="33">
        <f>'My trades'!G86-'My trades'!D86</f>
        <v>397</v>
      </c>
      <c r="C86" s="55">
        <f>('My trades'!H86-'My trades'!F86)*'My trades'!E86</f>
        <v>-0.20186197918953602</v>
      </c>
    </row>
    <row r="87" spans="1:3">
      <c r="A87" s="33" t="str">
        <f>'My trades'!A87</f>
        <v>kwbxqlin</v>
      </c>
      <c r="B87" s="33">
        <f>'My trades'!G87-'My trades'!D87</f>
        <v>207</v>
      </c>
      <c r="C87" s="55">
        <f>('My trades'!H87-'My trades'!F87)*'My trades'!E87</f>
        <v>5.5166451515307351</v>
      </c>
    </row>
    <row r="88" spans="1:3">
      <c r="A88" s="33" t="str">
        <f>'My trades'!A88</f>
        <v>kweyaukr</v>
      </c>
      <c r="B88" s="33">
        <f>'My trades'!G88-'My trades'!D88</f>
        <v>433</v>
      </c>
      <c r="C88" s="55">
        <f>('My trades'!H88-'My trades'!F88)*'My trades'!E88</f>
        <v>0.4542755046532776</v>
      </c>
    </row>
    <row r="89" spans="1:3">
      <c r="A89" s="33" t="str">
        <f>'My trades'!A89</f>
        <v>ldjllwvy</v>
      </c>
      <c r="B89" s="33">
        <f>'My trades'!G89-'My trades'!D89</f>
        <v>728</v>
      </c>
      <c r="C89" s="55">
        <f>('My trades'!H89-'My trades'!F89)*'My trades'!E89</f>
        <v>-0.57964845503028029</v>
      </c>
    </row>
    <row r="90" spans="1:3">
      <c r="A90" s="33" t="str">
        <f>'My trades'!A90</f>
        <v>lenpuaop</v>
      </c>
      <c r="B90" s="33">
        <f>'My trades'!G90-'My trades'!D90</f>
        <v>771</v>
      </c>
      <c r="C90" s="55">
        <f>('My trades'!H90-'My trades'!F90)*'My trades'!E90</f>
        <v>0.8764495480595611</v>
      </c>
    </row>
    <row r="91" spans="1:3">
      <c r="A91" s="33" t="str">
        <f>'My trades'!A91</f>
        <v>lkxgzzvq</v>
      </c>
      <c r="B91" s="33">
        <f>'My trades'!G91-'My trades'!D91</f>
        <v>747</v>
      </c>
      <c r="C91" s="55">
        <f>('My trades'!H91-'My trades'!F91)*'My trades'!E91</f>
        <v>1.0089173340834001</v>
      </c>
    </row>
    <row r="92" spans="1:3">
      <c r="A92" s="33" t="str">
        <f>'My trades'!A92</f>
        <v>loffykcg</v>
      </c>
      <c r="B92" s="33">
        <f>'My trades'!G92-'My trades'!D92</f>
        <v>751</v>
      </c>
      <c r="C92" s="55">
        <f>('My trades'!H92-'My trades'!F92)*'My trades'!E92</f>
        <v>-0.89242284784400605</v>
      </c>
    </row>
    <row r="93" spans="1:3">
      <c r="A93" s="33" t="str">
        <f>'My trades'!A93</f>
        <v>lpzjhtkm</v>
      </c>
      <c r="B93" s="33">
        <f>'My trades'!G93-'My trades'!D93</f>
        <v>436</v>
      </c>
      <c r="C93" s="55">
        <f>('My trades'!H93-'My trades'!F93)*'My trades'!E93</f>
        <v>1.7071996658142359</v>
      </c>
    </row>
    <row r="94" spans="1:3">
      <c r="A94" s="33" t="str">
        <f>'My trades'!A94</f>
        <v>maizvkuo</v>
      </c>
      <c r="B94" s="33">
        <f>'My trades'!G94-'My trades'!D94</f>
        <v>609</v>
      </c>
      <c r="C94" s="55">
        <f>('My trades'!H94-'My trades'!F94)*'My trades'!E94</f>
        <v>5.9739185775797843E-4</v>
      </c>
    </row>
    <row r="95" spans="1:3">
      <c r="A95" s="33" t="str">
        <f>'My trades'!A95</f>
        <v>mfdlyjqb</v>
      </c>
      <c r="B95" s="33">
        <f>'My trades'!G95-'My trades'!D95</f>
        <v>758</v>
      </c>
      <c r="C95" s="55">
        <f>('My trades'!H95-'My trades'!F95)*'My trades'!E95</f>
        <v>-0.44170898255380009</v>
      </c>
    </row>
    <row r="96" spans="1:3">
      <c r="A96" s="33" t="str">
        <f>'My trades'!A96</f>
        <v>mfwvjgje</v>
      </c>
      <c r="B96" s="33">
        <f>'My trades'!G96-'My trades'!D96</f>
        <v>780</v>
      </c>
      <c r="C96" s="55">
        <f>('My trades'!H96-'My trades'!F96)*'My trades'!E96</f>
        <v>-0.596471375813306</v>
      </c>
    </row>
    <row r="97" spans="1:3">
      <c r="A97" s="33" t="str">
        <f>'My trades'!A97</f>
        <v>mghfyjbr</v>
      </c>
      <c r="B97" s="33">
        <f>'My trades'!G97-'My trades'!D97</f>
        <v>241</v>
      </c>
      <c r="C97" s="55">
        <f>('My trades'!H97-'My trades'!F97)*'My trades'!E97</f>
        <v>-1.5146400479562974</v>
      </c>
    </row>
    <row r="98" spans="1:3">
      <c r="A98" s="33" t="str">
        <f>'My trades'!A98</f>
        <v>mjbwcafl</v>
      </c>
      <c r="B98" s="33">
        <f>'My trades'!G98-'My trades'!D98</f>
        <v>615</v>
      </c>
      <c r="C98" s="55">
        <f>('My trades'!H98-'My trades'!F98)*'My trades'!E98</f>
        <v>-1.493851455533969</v>
      </c>
    </row>
    <row r="99" spans="1:3">
      <c r="A99" s="33" t="str">
        <f>'My trades'!A99</f>
        <v>mjyuxzvj</v>
      </c>
      <c r="B99" s="33">
        <f>'My trades'!G99-'My trades'!D99</f>
        <v>576</v>
      </c>
      <c r="C99" s="55">
        <f>('My trades'!H99-'My trades'!F99)*'My trades'!E99</f>
        <v>0.151434489277396</v>
      </c>
    </row>
    <row r="100" spans="1:3">
      <c r="A100" s="33" t="str">
        <f>'My trades'!A100</f>
        <v>mkxkerbr</v>
      </c>
      <c r="B100" s="33">
        <f>'My trades'!G100-'My trades'!D100</f>
        <v>418</v>
      </c>
      <c r="C100" s="55">
        <f>('My trades'!H100-'My trades'!F100)*'My trades'!E100</f>
        <v>-4.8620707049910061E-2</v>
      </c>
    </row>
    <row r="101" spans="1:3">
      <c r="A101" s="33" t="str">
        <f>'My trades'!A101</f>
        <v>mxmztjnk</v>
      </c>
      <c r="B101" s="33">
        <f>'My trades'!G101-'My trades'!D101</f>
        <v>57</v>
      </c>
      <c r="C101" s="55">
        <f>('My trades'!H101-'My trades'!F101)*'My trades'!E101</f>
        <v>1.1022958217852696</v>
      </c>
    </row>
    <row r="102" spans="1:3">
      <c r="A102" s="33" t="str">
        <f>'My trades'!A102</f>
        <v>mxpzparg</v>
      </c>
      <c r="B102" s="33">
        <f>'My trades'!G102-'My trades'!D102</f>
        <v>494</v>
      </c>
      <c r="C102" s="55">
        <f>('My trades'!H102-'My trades'!F102)*'My trades'!E102</f>
        <v>-2.7225392516182776</v>
      </c>
    </row>
    <row r="103" spans="1:3">
      <c r="A103" s="33" t="str">
        <f>'My trades'!A103</f>
        <v>nheepbxg</v>
      </c>
      <c r="B103" s="33">
        <f>'My trades'!G103-'My trades'!D103</f>
        <v>69</v>
      </c>
      <c r="C103" s="55">
        <f>('My trades'!H103-'My trades'!F103)*'My trades'!E103</f>
        <v>-2.6947242268262701</v>
      </c>
    </row>
    <row r="104" spans="1:3">
      <c r="A104" s="33" t="str">
        <f>'My trades'!A104</f>
        <v>njxhycea</v>
      </c>
      <c r="B104" s="33">
        <f>'My trades'!G104-'My trades'!D104</f>
        <v>396</v>
      </c>
      <c r="C104" s="55">
        <f>('My trades'!H104-'My trades'!F104)*'My trades'!E104</f>
        <v>3.3086654370845152</v>
      </c>
    </row>
    <row r="105" spans="1:3">
      <c r="A105" s="33" t="str">
        <f>'My trades'!A105</f>
        <v>nklszbdc</v>
      </c>
      <c r="B105" s="33">
        <f>'My trades'!G105-'My trades'!D105</f>
        <v>392</v>
      </c>
      <c r="C105" s="55">
        <f>('My trades'!H105-'My trades'!F105)*'My trades'!E105</f>
        <v>-5.0818807518380593</v>
      </c>
    </row>
    <row r="106" spans="1:3">
      <c r="A106" s="33" t="str">
        <f>'My trades'!A106</f>
        <v>nqgoiuik</v>
      </c>
      <c r="B106" s="33">
        <f>'My trades'!G106-'My trades'!D106</f>
        <v>795</v>
      </c>
      <c r="C106" s="55">
        <f>('My trades'!H106-'My trades'!F106)*'My trades'!E106</f>
        <v>0.35090031939170097</v>
      </c>
    </row>
    <row r="107" spans="1:3">
      <c r="A107" s="33" t="str">
        <f>'My trades'!A107</f>
        <v>nriklgrf</v>
      </c>
      <c r="B107" s="33">
        <f>'My trades'!G107-'My trades'!D107</f>
        <v>623</v>
      </c>
      <c r="C107" s="55">
        <f>('My trades'!H107-'My trades'!F107)*'My trades'!E107</f>
        <v>-1.7681553669948498</v>
      </c>
    </row>
    <row r="108" spans="1:3">
      <c r="A108" s="33" t="str">
        <f>'My trades'!A108</f>
        <v>nuleyiit</v>
      </c>
      <c r="B108" s="33">
        <f>'My trades'!G108-'My trades'!D108</f>
        <v>126</v>
      </c>
      <c r="C108" s="55">
        <f>('My trades'!H108-'My trades'!F108)*'My trades'!E108</f>
        <v>2.067388635922967</v>
      </c>
    </row>
    <row r="109" spans="1:3">
      <c r="A109" s="33" t="str">
        <f>'My trades'!A109</f>
        <v>nzyednpn</v>
      </c>
      <c r="B109" s="33">
        <f>'My trades'!G109-'My trades'!D109</f>
        <v>163</v>
      </c>
      <c r="C109" s="55">
        <f>('My trades'!H109-'My trades'!F109)*'My trades'!E109</f>
        <v>4.3623326726628289</v>
      </c>
    </row>
    <row r="110" spans="1:3">
      <c r="A110" s="33" t="str">
        <f>'My trades'!A110</f>
        <v>ogszgnpm</v>
      </c>
      <c r="B110" s="33">
        <f>'My trades'!G110-'My trades'!D110</f>
        <v>242</v>
      </c>
      <c r="C110" s="55">
        <f>('My trades'!H110-'My trades'!F110)*'My trades'!E110</f>
        <v>0.18643050150905299</v>
      </c>
    </row>
    <row r="111" spans="1:3">
      <c r="A111" s="33" t="str">
        <f>'My trades'!A111</f>
        <v>ohtzxhrm</v>
      </c>
      <c r="B111" s="33">
        <f>'My trades'!G111-'My trades'!D111</f>
        <v>791</v>
      </c>
      <c r="C111" s="55">
        <f>('My trades'!H111-'My trades'!F111)*'My trades'!E111</f>
        <v>-3.196256783170444</v>
      </c>
    </row>
    <row r="112" spans="1:3">
      <c r="A112" s="33" t="str">
        <f>'My trades'!A112</f>
        <v>olnjegug</v>
      </c>
      <c r="B112" s="33">
        <f>'My trades'!G112-'My trades'!D112</f>
        <v>271</v>
      </c>
      <c r="C112" s="55">
        <f>('My trades'!H112-'My trades'!F112)*'My trades'!E112</f>
        <v>-2.2984402212260577</v>
      </c>
    </row>
    <row r="113" spans="1:3">
      <c r="A113" s="33" t="str">
        <f>'My trades'!A113</f>
        <v>oplgqwal</v>
      </c>
      <c r="B113" s="33">
        <f>'My trades'!G113-'My trades'!D113</f>
        <v>42</v>
      </c>
      <c r="C113" s="55">
        <f>('My trades'!H113-'My trades'!F113)*'My trades'!E113</f>
        <v>-6.4196120465471962</v>
      </c>
    </row>
    <row r="114" spans="1:3">
      <c r="A114" s="33" t="str">
        <f>'My trades'!A114</f>
        <v>orgnwenh</v>
      </c>
      <c r="B114" s="33">
        <f>'My trades'!G114-'My trades'!D114</f>
        <v>375</v>
      </c>
      <c r="C114" s="55">
        <f>('My trades'!H114-'My trades'!F114)*'My trades'!E114</f>
        <v>0.51729142881164603</v>
      </c>
    </row>
    <row r="115" spans="1:3">
      <c r="A115" s="33" t="str">
        <f>'My trades'!A115</f>
        <v>ossshndu</v>
      </c>
      <c r="B115" s="33">
        <f>'My trades'!G115-'My trades'!D115</f>
        <v>715</v>
      </c>
      <c r="C115" s="55">
        <f>('My trades'!H115-'My trades'!F115)*'My trades'!E115</f>
        <v>-4.208624827664635</v>
      </c>
    </row>
    <row r="116" spans="1:3">
      <c r="A116" s="33" t="str">
        <f>'My trades'!A116</f>
        <v>pberstsl</v>
      </c>
      <c r="B116" s="33">
        <f>'My trades'!G116-'My trades'!D116</f>
        <v>534</v>
      </c>
      <c r="C116" s="55">
        <f>('My trades'!H116-'My trades'!F116)*'My trades'!E116</f>
        <v>-0.24632205548731403</v>
      </c>
    </row>
    <row r="117" spans="1:3">
      <c r="A117" s="33" t="str">
        <f>'My trades'!A117</f>
        <v>pcifviip</v>
      </c>
      <c r="B117" s="33">
        <f>'My trades'!G117-'My trades'!D117</f>
        <v>417</v>
      </c>
      <c r="C117" s="55">
        <f>('My trades'!H117-'My trades'!F117)*'My trades'!E117</f>
        <v>-3.0400181772773198</v>
      </c>
    </row>
    <row r="118" spans="1:3">
      <c r="A118" s="33" t="str">
        <f>'My trades'!A118</f>
        <v>pnsxdhqo</v>
      </c>
      <c r="B118" s="33">
        <f>'My trades'!G118-'My trades'!D118</f>
        <v>361</v>
      </c>
      <c r="C118" s="55">
        <f>('My trades'!H118-'My trades'!F118)*'My trades'!E118</f>
        <v>-0.14332616076687998</v>
      </c>
    </row>
    <row r="119" spans="1:3">
      <c r="A119" s="33" t="str">
        <f>'My trades'!A119</f>
        <v>poohpdwc</v>
      </c>
      <c r="B119" s="33">
        <f>'My trades'!G119-'My trades'!D119</f>
        <v>308</v>
      </c>
      <c r="C119" s="55">
        <f>('My trades'!H119-'My trades'!F119)*'My trades'!E119</f>
        <v>-3.6237978366431691</v>
      </c>
    </row>
    <row r="120" spans="1:3">
      <c r="A120" s="33" t="str">
        <f>'My trades'!A120</f>
        <v>pswtoazn</v>
      </c>
      <c r="B120" s="33">
        <f>'My trades'!G120-'My trades'!D120</f>
        <v>184</v>
      </c>
      <c r="C120" s="55">
        <f>('My trades'!H120-'My trades'!F120)*'My trades'!E120</f>
        <v>-0.62322748967309327</v>
      </c>
    </row>
    <row r="121" spans="1:3">
      <c r="A121" s="33" t="str">
        <f>'My trades'!A121</f>
        <v>pxkjcmpp</v>
      </c>
      <c r="B121" s="33">
        <f>'My trades'!G121-'My trades'!D121</f>
        <v>445</v>
      </c>
      <c r="C121" s="55">
        <f>('My trades'!H121-'My trades'!F121)*'My trades'!E121</f>
        <v>1.046745383891124</v>
      </c>
    </row>
    <row r="122" spans="1:3">
      <c r="A122" s="33" t="str">
        <f>'My trades'!A122</f>
        <v>pxzcvvvv</v>
      </c>
      <c r="B122" s="33">
        <f>'My trades'!G122-'My trades'!D122</f>
        <v>248</v>
      </c>
      <c r="C122" s="55">
        <f>('My trades'!H122-'My trades'!F122)*'My trades'!E122</f>
        <v>1.3697860970959921</v>
      </c>
    </row>
    <row r="123" spans="1:3">
      <c r="A123" s="33" t="str">
        <f>'My trades'!A123</f>
        <v>pyljmfku</v>
      </c>
      <c r="B123" s="33">
        <f>'My trades'!G123-'My trades'!D123</f>
        <v>58</v>
      </c>
      <c r="C123" s="55">
        <f>('My trades'!H123-'My trades'!F123)*'My trades'!E123</f>
        <v>-3.7137817771547201</v>
      </c>
    </row>
    <row r="124" spans="1:3">
      <c r="A124" s="33" t="str">
        <f>'My trades'!A124</f>
        <v>pysaclod</v>
      </c>
      <c r="B124" s="33">
        <f>'My trades'!G124-'My trades'!D124</f>
        <v>604</v>
      </c>
      <c r="C124" s="55">
        <f>('My trades'!H124-'My trades'!F124)*'My trades'!E124</f>
        <v>-2.5501255421604032</v>
      </c>
    </row>
    <row r="125" spans="1:3">
      <c r="A125" s="33" t="str">
        <f>'My trades'!A125</f>
        <v>pywztrno</v>
      </c>
      <c r="B125" s="33">
        <f>'My trades'!G125-'My trades'!D125</f>
        <v>175</v>
      </c>
      <c r="C125" s="55">
        <f>('My trades'!H125-'My trades'!F125)*'My trades'!E125</f>
        <v>-0.51703471594803296</v>
      </c>
    </row>
    <row r="126" spans="1:3">
      <c r="A126" s="33" t="str">
        <f>'My trades'!A126</f>
        <v>qdqbwhng</v>
      </c>
      <c r="B126" s="33">
        <f>'My trades'!G126-'My trades'!D126</f>
        <v>741</v>
      </c>
      <c r="C126" s="55">
        <f>('My trades'!H126-'My trades'!F126)*'My trades'!E126</f>
        <v>2.6392607993331589</v>
      </c>
    </row>
    <row r="127" spans="1:3">
      <c r="A127" s="33" t="str">
        <f>'My trades'!A127</f>
        <v>qexyofhb</v>
      </c>
      <c r="B127" s="33">
        <f>'My trades'!G127-'My trades'!D127</f>
        <v>152</v>
      </c>
      <c r="C127" s="55">
        <f>('My trades'!H127-'My trades'!F127)*'My trades'!E127</f>
        <v>-0.54187348945221592</v>
      </c>
    </row>
    <row r="128" spans="1:3">
      <c r="A128" s="33" t="str">
        <f>'My trades'!A128</f>
        <v>qhprzdnb</v>
      </c>
      <c r="B128" s="33">
        <f>'My trades'!G128-'My trades'!D128</f>
        <v>610</v>
      </c>
      <c r="C128" s="55">
        <f>('My trades'!H128-'My trades'!F128)*'My trades'!E128</f>
        <v>0.50582577866602796</v>
      </c>
    </row>
    <row r="129" spans="1:3">
      <c r="A129" s="33" t="str">
        <f>'My trades'!A129</f>
        <v>qklyndfp</v>
      </c>
      <c r="B129" s="33">
        <f>'My trades'!G129-'My trades'!D129</f>
        <v>406</v>
      </c>
      <c r="C129" s="55">
        <f>('My trades'!H129-'My trades'!F129)*'My trades'!E129</f>
        <v>-0.99109056785185001</v>
      </c>
    </row>
    <row r="130" spans="1:3">
      <c r="A130" s="33" t="str">
        <f>'My trades'!A130</f>
        <v>qonnwndv</v>
      </c>
      <c r="B130" s="33">
        <f>'My trades'!G130-'My trades'!D130</f>
        <v>756</v>
      </c>
      <c r="C130" s="55">
        <f>('My trades'!H130-'My trades'!F130)*'My trades'!E130</f>
        <v>0.58689550890769993</v>
      </c>
    </row>
    <row r="131" spans="1:3">
      <c r="A131" s="33" t="str">
        <f>'My trades'!A131</f>
        <v>rcmrnpig</v>
      </c>
      <c r="B131" s="33">
        <f>'My trades'!G131-'My trades'!D131</f>
        <v>818</v>
      </c>
      <c r="C131" s="55">
        <f>('My trades'!H131-'My trades'!F131)*'My trades'!E131</f>
        <v>7.1721763351570438</v>
      </c>
    </row>
    <row r="132" spans="1:3">
      <c r="A132" s="33" t="str">
        <f>'My trades'!A132</f>
        <v>rfngluke</v>
      </c>
      <c r="B132" s="33">
        <f>'My trades'!G132-'My trades'!D132</f>
        <v>329</v>
      </c>
      <c r="C132" s="55">
        <f>('My trades'!H132-'My trades'!F132)*'My trades'!E132</f>
        <v>0.40669450199158963</v>
      </c>
    </row>
    <row r="133" spans="1:3">
      <c r="A133" s="33" t="str">
        <f>'My trades'!A133</f>
        <v>rgbcrwet</v>
      </c>
      <c r="B133" s="33">
        <f>'My trades'!G133-'My trades'!D133</f>
        <v>669</v>
      </c>
      <c r="C133" s="55">
        <f>('My trades'!H133-'My trades'!F133)*'My trades'!E133</f>
        <v>-1.731860524005312</v>
      </c>
    </row>
    <row r="134" spans="1:3">
      <c r="A134" s="33" t="str">
        <f>'My trades'!A134</f>
        <v>rkupdsbn</v>
      </c>
      <c r="B134" s="33">
        <f>'My trades'!G134-'My trades'!D134</f>
        <v>694</v>
      </c>
      <c r="C134" s="55">
        <f>('My trades'!H134-'My trades'!F134)*'My trades'!E134</f>
        <v>-0.22406139606151998</v>
      </c>
    </row>
    <row r="135" spans="1:3">
      <c r="A135" s="33" t="str">
        <f>'My trades'!A135</f>
        <v>rxbzlipl</v>
      </c>
      <c r="B135" s="33">
        <f>'My trades'!G135-'My trades'!D135</f>
        <v>301</v>
      </c>
      <c r="C135" s="55">
        <f>('My trades'!H135-'My trades'!F135)*'My trades'!E135</f>
        <v>-0.57815918275795197</v>
      </c>
    </row>
    <row r="136" spans="1:3">
      <c r="A136" s="33" t="str">
        <f>'My trades'!A136</f>
        <v>rypujago</v>
      </c>
      <c r="B136" s="33">
        <f>'My trades'!G136-'My trades'!D136</f>
        <v>756</v>
      </c>
      <c r="C136" s="55">
        <f>('My trades'!H136-'My trades'!F136)*'My trades'!E136</f>
        <v>-0.10408160445723602</v>
      </c>
    </row>
    <row r="137" spans="1:3">
      <c r="A137" s="33" t="str">
        <f>'My trades'!A137</f>
        <v>scoljxeg</v>
      </c>
      <c r="B137" s="33">
        <f>'My trades'!G137-'My trades'!D137</f>
        <v>581</v>
      </c>
      <c r="C137" s="55">
        <f>('My trades'!H137-'My trades'!F137)*'My trades'!E137</f>
        <v>5.4257262128768344</v>
      </c>
    </row>
    <row r="138" spans="1:3">
      <c r="A138" s="33" t="str">
        <f>'My trades'!A138</f>
        <v>seaeoiib</v>
      </c>
      <c r="B138" s="33">
        <f>'My trades'!G138-'My trades'!D138</f>
        <v>169</v>
      </c>
      <c r="C138" s="55">
        <f>('My trades'!H138-'My trades'!F138)*'My trades'!E138</f>
        <v>-1.3524579839278259</v>
      </c>
    </row>
    <row r="139" spans="1:3">
      <c r="A139" s="33" t="str">
        <f>'My trades'!A139</f>
        <v>sejklwar</v>
      </c>
      <c r="B139" s="33">
        <f>'My trades'!G139-'My trades'!D139</f>
        <v>469</v>
      </c>
      <c r="C139" s="55">
        <f>('My trades'!H139-'My trades'!F139)*'My trades'!E139</f>
        <v>2.6056907203952058</v>
      </c>
    </row>
    <row r="140" spans="1:3">
      <c r="A140" s="33" t="str">
        <f>'My trades'!A140</f>
        <v>seszlhqz</v>
      </c>
      <c r="B140" s="33">
        <f>'My trades'!G140-'My trades'!D140</f>
        <v>146</v>
      </c>
      <c r="C140" s="55">
        <f>('My trades'!H140-'My trades'!F140)*'My trades'!E140</f>
        <v>0.82192099893295789</v>
      </c>
    </row>
    <row r="141" spans="1:3">
      <c r="A141" s="33" t="str">
        <f>'My trades'!A141</f>
        <v>sgdkuekd</v>
      </c>
      <c r="B141" s="33">
        <f>'My trades'!G141-'My trades'!D141</f>
        <v>292</v>
      </c>
      <c r="C141" s="55">
        <f>('My trades'!H141-'My trades'!F141)*'My trades'!E141</f>
        <v>-2.7793845987997785</v>
      </c>
    </row>
    <row r="142" spans="1:3">
      <c r="A142" s="33" t="str">
        <f>'My trades'!A142</f>
        <v>slqawwyu</v>
      </c>
      <c r="B142" s="33">
        <f>'My trades'!G142-'My trades'!D142</f>
        <v>539</v>
      </c>
      <c r="C142" s="55">
        <f>('My trades'!H142-'My trades'!F142)*'My trades'!E142</f>
        <v>0.50049929284137207</v>
      </c>
    </row>
    <row r="143" spans="1:3">
      <c r="A143" s="33" t="str">
        <f>'My trades'!A143</f>
        <v>stsjuvrd</v>
      </c>
      <c r="B143" s="33">
        <f>'My trades'!G143-'My trades'!D143</f>
        <v>244</v>
      </c>
      <c r="C143" s="55">
        <f>('My trades'!H143-'My trades'!F143)*'My trades'!E143</f>
        <v>-2.0739923578695802</v>
      </c>
    </row>
    <row r="144" spans="1:3">
      <c r="A144" s="33" t="str">
        <f>'My trades'!A144</f>
        <v>tazccemg</v>
      </c>
      <c r="B144" s="33">
        <f>'My trades'!G144-'My trades'!D144</f>
        <v>806</v>
      </c>
      <c r="C144" s="55">
        <f>('My trades'!H144-'My trades'!F144)*'My trades'!E144</f>
        <v>-0.2484879527768751</v>
      </c>
    </row>
    <row r="145" spans="1:3">
      <c r="A145" s="33" t="str">
        <f>'My trades'!A145</f>
        <v>tgayvhvz</v>
      </c>
      <c r="B145" s="33">
        <f>'My trades'!G145-'My trades'!D145</f>
        <v>123</v>
      </c>
      <c r="C145" s="55">
        <f>('My trades'!H145-'My trades'!F145)*'My trades'!E145</f>
        <v>0.63398606507953736</v>
      </c>
    </row>
    <row r="146" spans="1:3">
      <c r="A146" s="33" t="str">
        <f>'My trades'!A146</f>
        <v>tiebtpqq</v>
      </c>
      <c r="B146" s="33">
        <f>'My trades'!G146-'My trades'!D146</f>
        <v>566</v>
      </c>
      <c r="C146" s="55">
        <f>('My trades'!H146-'My trades'!F146)*'My trades'!E146</f>
        <v>0.67037100617501189</v>
      </c>
    </row>
    <row r="147" spans="1:3">
      <c r="A147" s="33" t="str">
        <f>'My trades'!A147</f>
        <v>tjtyuhoi</v>
      </c>
      <c r="B147" s="33">
        <f>'My trades'!G147-'My trades'!D147</f>
        <v>307</v>
      </c>
      <c r="C147" s="55">
        <f>('My trades'!H147-'My trades'!F147)*'My trades'!E147</f>
        <v>4.4587290504929902</v>
      </c>
    </row>
    <row r="148" spans="1:3">
      <c r="A148" s="33" t="str">
        <f>'My trades'!A148</f>
        <v>tsmbtvip</v>
      </c>
      <c r="B148" s="33">
        <f>'My trades'!G148-'My trades'!D148</f>
        <v>456</v>
      </c>
      <c r="C148" s="55">
        <f>('My trades'!H148-'My trades'!F148)*'My trades'!E148</f>
        <v>-4.196142457933874</v>
      </c>
    </row>
    <row r="149" spans="1:3">
      <c r="A149" s="33" t="str">
        <f>'My trades'!A149</f>
        <v>tsrjnkjg</v>
      </c>
      <c r="B149" s="33">
        <f>'My trades'!G149-'My trades'!D149</f>
        <v>410</v>
      </c>
      <c r="C149" s="55">
        <f>('My trades'!H149-'My trades'!F149)*'My trades'!E149</f>
        <v>0.30343950901873695</v>
      </c>
    </row>
    <row r="150" spans="1:3">
      <c r="A150" s="33" t="str">
        <f>'My trades'!A150</f>
        <v>ttxgpfqy</v>
      </c>
      <c r="B150" s="33">
        <f>'My trades'!G150-'My trades'!D150</f>
        <v>376</v>
      </c>
      <c r="C150" s="55">
        <f>('My trades'!H150-'My trades'!F150)*'My trades'!E150</f>
        <v>-1.2073753528529019E-2</v>
      </c>
    </row>
    <row r="151" spans="1:3">
      <c r="A151" s="33" t="str">
        <f>'My trades'!A151</f>
        <v>tuneagik</v>
      </c>
      <c r="B151" s="33">
        <f>'My trades'!G151-'My trades'!D151</f>
        <v>260</v>
      </c>
      <c r="C151" s="55">
        <f>('My trades'!H151-'My trades'!F151)*'My trades'!E151</f>
        <v>1.9280117647976935E-2</v>
      </c>
    </row>
    <row r="152" spans="1:3">
      <c r="A152" s="33" t="str">
        <f>'My trades'!A152</f>
        <v>twxakkhn</v>
      </c>
      <c r="B152" s="33">
        <f>'My trades'!G152-'My trades'!D152</f>
        <v>87</v>
      </c>
      <c r="C152" s="55">
        <f>('My trades'!H152-'My trades'!F152)*'My trades'!E152</f>
        <v>2.3327160226114847</v>
      </c>
    </row>
    <row r="153" spans="1:3">
      <c r="A153" s="33" t="str">
        <f>'My trades'!A153</f>
        <v>txuwmhfn</v>
      </c>
      <c r="B153" s="33">
        <f>'My trades'!G153-'My trades'!D153</f>
        <v>379</v>
      </c>
      <c r="C153" s="55">
        <f>('My trades'!H153-'My trades'!F153)*'My trades'!E153</f>
        <v>-0.45102302077523904</v>
      </c>
    </row>
    <row r="154" spans="1:3">
      <c r="A154" s="33" t="str">
        <f>'My trades'!A154</f>
        <v>tyoavqhc</v>
      </c>
      <c r="B154" s="33">
        <f>'My trades'!G154-'My trades'!D154</f>
        <v>701</v>
      </c>
      <c r="C154" s="55">
        <f>('My trades'!H154-'My trades'!F154)*'My trades'!E154</f>
        <v>0.13450365868527592</v>
      </c>
    </row>
    <row r="155" spans="1:3">
      <c r="A155" s="33" t="str">
        <f>'My trades'!A155</f>
        <v>ucjtvrzo</v>
      </c>
      <c r="B155" s="33">
        <f>'My trades'!G155-'My trades'!D155</f>
        <v>319</v>
      </c>
      <c r="C155" s="55">
        <f>('My trades'!H155-'My trades'!F155)*'My trades'!E155</f>
        <v>3.0900493820769115</v>
      </c>
    </row>
    <row r="156" spans="1:3">
      <c r="A156" s="33" t="str">
        <f>'My trades'!A156</f>
        <v>ueoaufxg</v>
      </c>
      <c r="B156" s="33">
        <f>'My trades'!G156-'My trades'!D156</f>
        <v>811</v>
      </c>
      <c r="C156" s="55">
        <f>('My trades'!H156-'My trades'!F156)*'My trades'!E156</f>
        <v>2.5055518026755124</v>
      </c>
    </row>
    <row r="157" spans="1:3">
      <c r="A157" s="33" t="str">
        <f>'My trades'!A157</f>
        <v>ugegxjpi</v>
      </c>
      <c r="B157" s="33">
        <f>'My trades'!G157-'My trades'!D157</f>
        <v>420</v>
      </c>
      <c r="C157" s="55">
        <f>('My trades'!H157-'My trades'!F157)*'My trades'!E157</f>
        <v>0.44627863636776588</v>
      </c>
    </row>
    <row r="158" spans="1:3">
      <c r="A158" s="33" t="str">
        <f>'My trades'!A158</f>
        <v>uijhzhtp</v>
      </c>
      <c r="B158" s="33">
        <f>'My trades'!G158-'My trades'!D158</f>
        <v>141</v>
      </c>
      <c r="C158" s="55">
        <f>('My trades'!H158-'My trades'!F158)*'My trades'!E158</f>
        <v>-0.33733947132457798</v>
      </c>
    </row>
    <row r="159" spans="1:3">
      <c r="A159" s="33" t="str">
        <f>'My trades'!A159</f>
        <v>uiytklhp</v>
      </c>
      <c r="B159" s="33">
        <f>'My trades'!G159-'My trades'!D159</f>
        <v>443</v>
      </c>
      <c r="C159" s="55">
        <f>('My trades'!H159-'My trades'!F159)*'My trades'!E159</f>
        <v>0.63835945992036414</v>
      </c>
    </row>
    <row r="160" spans="1:3">
      <c r="A160" s="33" t="str">
        <f>'My trades'!A160</f>
        <v>umdvcmek</v>
      </c>
      <c r="B160" s="33">
        <f>'My trades'!G160-'My trades'!D160</f>
        <v>404</v>
      </c>
      <c r="C160" s="55">
        <f>('My trades'!H160-'My trades'!F160)*'My trades'!E160</f>
        <v>-0.12334829544298809</v>
      </c>
    </row>
    <row r="161" spans="1:3">
      <c r="A161" s="33" t="str">
        <f>'My trades'!A161</f>
        <v>unxxstxp</v>
      </c>
      <c r="B161" s="33">
        <f>'My trades'!G161-'My trades'!D161</f>
        <v>345</v>
      </c>
      <c r="C161" s="55">
        <f>('My trades'!H161-'My trades'!F161)*'My trades'!E161</f>
        <v>-6.2183137819950052E-2</v>
      </c>
    </row>
    <row r="162" spans="1:3">
      <c r="A162" s="33" t="str">
        <f>'My trades'!A162</f>
        <v>upcbwvls</v>
      </c>
      <c r="B162" s="33">
        <f>'My trades'!G162-'My trades'!D162</f>
        <v>698</v>
      </c>
      <c r="C162" s="55">
        <f>('My trades'!H162-'My trades'!F162)*'My trades'!E162</f>
        <v>1.525589636865456</v>
      </c>
    </row>
    <row r="163" spans="1:3">
      <c r="A163" s="33" t="str">
        <f>'My trades'!A163</f>
        <v>uvenvheh</v>
      </c>
      <c r="B163" s="33">
        <f>'My trades'!G163-'My trades'!D163</f>
        <v>235</v>
      </c>
      <c r="C163" s="55">
        <f>('My trades'!H163-'My trades'!F163)*'My trades'!E163</f>
        <v>-0.92995958029629511</v>
      </c>
    </row>
    <row r="164" spans="1:3">
      <c r="A164" s="33" t="str">
        <f>'My trades'!A164</f>
        <v>vajwbmmv</v>
      </c>
      <c r="B164" s="33">
        <f>'My trades'!G164-'My trades'!D164</f>
        <v>148</v>
      </c>
      <c r="C164" s="55">
        <f>('My trades'!H164-'My trades'!F164)*'My trades'!E164</f>
        <v>-0.28002138939231014</v>
      </c>
    </row>
    <row r="165" spans="1:3">
      <c r="A165" s="33" t="str">
        <f>'My trades'!A165</f>
        <v>vggvbbxh</v>
      </c>
      <c r="B165" s="33">
        <f>'My trades'!G165-'My trades'!D165</f>
        <v>695</v>
      </c>
      <c r="C165" s="55">
        <f>('My trades'!H165-'My trades'!F165)*'My trades'!E165</f>
        <v>-5.4307098540242036</v>
      </c>
    </row>
    <row r="166" spans="1:3">
      <c r="A166" s="33" t="str">
        <f>'My trades'!A166</f>
        <v>vjtxbscg</v>
      </c>
      <c r="B166" s="33">
        <f>'My trades'!G166-'My trades'!D166</f>
        <v>358</v>
      </c>
      <c r="C166" s="55">
        <f>('My trades'!H166-'My trades'!F166)*'My trades'!E166</f>
        <v>1.7732877280659309E-2</v>
      </c>
    </row>
    <row r="167" spans="1:3">
      <c r="A167" s="33" t="str">
        <f>'My trades'!A167</f>
        <v>vnkvbrpg</v>
      </c>
      <c r="B167" s="33">
        <f>'My trades'!G167-'My trades'!D167</f>
        <v>213</v>
      </c>
      <c r="C167" s="55">
        <f>('My trades'!H167-'My trades'!F167)*'My trades'!E167</f>
        <v>3.034347410187225</v>
      </c>
    </row>
    <row r="168" spans="1:3">
      <c r="A168" s="33" t="str">
        <f>'My trades'!A168</f>
        <v>vqkagvwm</v>
      </c>
      <c r="B168" s="33">
        <f>'My trades'!G168-'My trades'!D168</f>
        <v>459</v>
      </c>
      <c r="C168" s="55">
        <f>('My trades'!H168-'My trades'!F168)*'My trades'!E168</f>
        <v>7.1354277806178631E-2</v>
      </c>
    </row>
    <row r="169" spans="1:3">
      <c r="A169" s="33" t="str">
        <f>'My trades'!A169</f>
        <v>waxzujox</v>
      </c>
      <c r="B169" s="33">
        <f>'My trades'!G169-'My trades'!D169</f>
        <v>143</v>
      </c>
      <c r="C169" s="55">
        <f>('My trades'!H169-'My trades'!F169)*'My trades'!E169</f>
        <v>3.3174060387963E-2</v>
      </c>
    </row>
    <row r="170" spans="1:3">
      <c r="A170" s="33" t="str">
        <f>'My trades'!A170</f>
        <v>wfglkcmq</v>
      </c>
      <c r="B170" s="33">
        <f>'My trades'!G170-'My trades'!D170</f>
        <v>143</v>
      </c>
      <c r="C170" s="55">
        <f>('My trades'!H170-'My trades'!F170)*'My trades'!E170</f>
        <v>0.44657128794339002</v>
      </c>
    </row>
    <row r="171" spans="1:3">
      <c r="A171" s="33" t="str">
        <f>'My trades'!A171</f>
        <v>wgpoqytj</v>
      </c>
      <c r="B171" s="33">
        <f>'My trades'!G171-'My trades'!D171</f>
        <v>744</v>
      </c>
      <c r="C171" s="55">
        <f>('My trades'!H171-'My trades'!F171)*'My trades'!E171</f>
        <v>1.2663374943292061E-2</v>
      </c>
    </row>
    <row r="172" spans="1:3">
      <c r="A172" s="33" t="str">
        <f>'My trades'!A172</f>
        <v>wgzgfkki</v>
      </c>
      <c r="B172" s="33">
        <f>'My trades'!G172-'My trades'!D172</f>
        <v>543</v>
      </c>
      <c r="C172" s="55">
        <f>('My trades'!H172-'My trades'!F172)*'My trades'!E172</f>
        <v>-3.4330174579970323</v>
      </c>
    </row>
    <row r="173" spans="1:3">
      <c r="A173" s="33" t="str">
        <f>'My trades'!A173</f>
        <v>wiujcxll</v>
      </c>
      <c r="B173" s="33">
        <f>'My trades'!G173-'My trades'!D173</f>
        <v>565</v>
      </c>
      <c r="C173" s="55">
        <f>('My trades'!H173-'My trades'!F173)*'My trades'!E173</f>
        <v>-0.68743133338791007</v>
      </c>
    </row>
    <row r="174" spans="1:3">
      <c r="A174" s="33" t="str">
        <f>'My trades'!A174</f>
        <v>wmesgogf</v>
      </c>
      <c r="B174" s="33">
        <f>'My trades'!G174-'My trades'!D174</f>
        <v>229</v>
      </c>
      <c r="C174" s="55">
        <f>('My trades'!H174-'My trades'!F174)*'My trades'!E174</f>
        <v>-1.0710616568015761</v>
      </c>
    </row>
    <row r="175" spans="1:3">
      <c r="A175" s="33" t="str">
        <f>'My trades'!A175</f>
        <v>wzerurjz</v>
      </c>
      <c r="B175" s="33">
        <f>'My trades'!G175-'My trades'!D175</f>
        <v>753</v>
      </c>
      <c r="C175" s="55">
        <f>('My trades'!H175-'My trades'!F175)*'My trades'!E175</f>
        <v>-2.6230882843513141</v>
      </c>
    </row>
    <row r="176" spans="1:3">
      <c r="A176" s="33" t="str">
        <f>'My trades'!A176</f>
        <v>xbcdvdtp</v>
      </c>
      <c r="B176" s="33">
        <f>'My trades'!G176-'My trades'!D176</f>
        <v>838</v>
      </c>
      <c r="C176" s="55">
        <f>('My trades'!H176-'My trades'!F176)*'My trades'!E176</f>
        <v>-2.5022226206590386</v>
      </c>
    </row>
    <row r="177" spans="1:3">
      <c r="A177" s="33" t="str">
        <f>'My trades'!A177</f>
        <v>xgimgqvp</v>
      </c>
      <c r="B177" s="33">
        <f>'My trades'!G177-'My trades'!D177</f>
        <v>172</v>
      </c>
      <c r="C177" s="55">
        <f>('My trades'!H177-'My trades'!F177)*'My trades'!E177</f>
        <v>-1.5256033160767555</v>
      </c>
    </row>
    <row r="178" spans="1:3">
      <c r="A178" s="33" t="str">
        <f>'My trades'!A178</f>
        <v>xgszegxx</v>
      </c>
      <c r="B178" s="33">
        <f>'My trades'!G178-'My trades'!D178</f>
        <v>795</v>
      </c>
      <c r="C178" s="55">
        <f>('My trades'!H178-'My trades'!F178)*'My trades'!E178</f>
        <v>0.58011727073419816</v>
      </c>
    </row>
    <row r="179" spans="1:3">
      <c r="A179" s="33" t="str">
        <f>'My trades'!A179</f>
        <v>xgxazdwr</v>
      </c>
      <c r="B179" s="33">
        <f>'My trades'!G179-'My trades'!D179</f>
        <v>490</v>
      </c>
      <c r="C179" s="55">
        <f>('My trades'!H179-'My trades'!F179)*'My trades'!E179</f>
        <v>0.86283924251520117</v>
      </c>
    </row>
    <row r="180" spans="1:3">
      <c r="A180" s="33" t="str">
        <f>'My trades'!A180</f>
        <v>xkdlzakx</v>
      </c>
      <c r="B180" s="33">
        <f>'My trades'!G180-'My trades'!D180</f>
        <v>712</v>
      </c>
      <c r="C180" s="55">
        <f>('My trades'!H180-'My trades'!F180)*'My trades'!E180</f>
        <v>1.1097043774273523</v>
      </c>
    </row>
    <row r="181" spans="1:3">
      <c r="A181" s="33" t="str">
        <f>'My trades'!A181</f>
        <v>xmfevyrg</v>
      </c>
      <c r="B181" s="33">
        <f>'My trades'!G181-'My trades'!D181</f>
        <v>676</v>
      </c>
      <c r="C181" s="55">
        <f>('My trades'!H181-'My trades'!F181)*'My trades'!E181</f>
        <v>1.7559577929617052</v>
      </c>
    </row>
    <row r="182" spans="1:3">
      <c r="A182" s="33" t="str">
        <f>'My trades'!A182</f>
        <v>xmzhzbvl</v>
      </c>
      <c r="B182" s="33">
        <f>'My trades'!G182-'My trades'!D182</f>
        <v>501</v>
      </c>
      <c r="C182" s="55">
        <f>('My trades'!H182-'My trades'!F182)*'My trades'!E182</f>
        <v>1.6595270008323837</v>
      </c>
    </row>
    <row r="183" spans="1:3">
      <c r="A183" s="33" t="str">
        <f>'My trades'!A183</f>
        <v>xslzwome</v>
      </c>
      <c r="B183" s="33">
        <f>'My trades'!G183-'My trades'!D183</f>
        <v>231</v>
      </c>
      <c r="C183" s="55">
        <f>('My trades'!H183-'My trades'!F183)*'My trades'!E183</f>
        <v>-2.634202273976245</v>
      </c>
    </row>
    <row r="184" spans="1:3">
      <c r="A184" s="33" t="str">
        <f>'My trades'!A184</f>
        <v>xydeqivj</v>
      </c>
      <c r="B184" s="33">
        <f>'My trades'!G184-'My trades'!D184</f>
        <v>285</v>
      </c>
      <c r="C184" s="55">
        <f>('My trades'!H184-'My trades'!F184)*'My trades'!E184</f>
        <v>0.32849767871635599</v>
      </c>
    </row>
    <row r="185" spans="1:3">
      <c r="A185" s="33" t="str">
        <f>'My trades'!A185</f>
        <v>ybasexlh</v>
      </c>
      <c r="B185" s="33">
        <f>'My trades'!G185-'My trades'!D185</f>
        <v>460</v>
      </c>
      <c r="C185" s="55">
        <f>('My trades'!H185-'My trades'!F185)*'My trades'!E185</f>
        <v>2.8849163151886512</v>
      </c>
    </row>
    <row r="186" spans="1:3">
      <c r="A186" s="33" t="str">
        <f>'My trades'!A186</f>
        <v>ydcmffnz</v>
      </c>
      <c r="B186" s="33">
        <f>'My trades'!G186-'My trades'!D186</f>
        <v>589</v>
      </c>
      <c r="C186" s="55">
        <f>('My trades'!H186-'My trades'!F186)*'My trades'!E186</f>
        <v>3.5109906860680162</v>
      </c>
    </row>
    <row r="187" spans="1:3">
      <c r="A187" s="33" t="str">
        <f>'My trades'!A187</f>
        <v>yjrqvwdc</v>
      </c>
      <c r="B187" s="33">
        <f>'My trades'!G187-'My trades'!D187</f>
        <v>80</v>
      </c>
      <c r="C187" s="55">
        <f>('My trades'!H187-'My trades'!F187)*'My trades'!E187</f>
        <v>-0.13532525139256799</v>
      </c>
    </row>
    <row r="188" spans="1:3">
      <c r="A188" s="33" t="str">
        <f>'My trades'!A188</f>
        <v>ynqvlbrq</v>
      </c>
      <c r="B188" s="33">
        <f>'My trades'!G188-'My trades'!D188</f>
        <v>747</v>
      </c>
      <c r="C188" s="55">
        <f>('My trades'!H188-'My trades'!F188)*'My trades'!E188</f>
        <v>0.20832661022901502</v>
      </c>
    </row>
    <row r="189" spans="1:3">
      <c r="A189" s="33" t="str">
        <f>'My trades'!A189</f>
        <v>ynrcizqr</v>
      </c>
      <c r="B189" s="33">
        <f>'My trades'!G189-'My trades'!D189</f>
        <v>623</v>
      </c>
      <c r="C189" s="55">
        <f>('My trades'!H189-'My trades'!F189)*'My trades'!E189</f>
        <v>-0.78347954885382642</v>
      </c>
    </row>
    <row r="190" spans="1:3">
      <c r="A190" s="33" t="str">
        <f>'My trades'!A190</f>
        <v>ypdwpcvo</v>
      </c>
      <c r="B190" s="33">
        <f>'My trades'!G190-'My trades'!D190</f>
        <v>342</v>
      </c>
      <c r="C190" s="55">
        <f>('My trades'!H190-'My trades'!F190)*'My trades'!E190</f>
        <v>0.19416143448368101</v>
      </c>
    </row>
    <row r="191" spans="1:3">
      <c r="A191" s="33" t="str">
        <f>'My trades'!A191</f>
        <v>yrvvdedn</v>
      </c>
      <c r="B191" s="33">
        <f>'My trades'!G191-'My trades'!D191</f>
        <v>752</v>
      </c>
      <c r="C191" s="55">
        <f>('My trades'!H191-'My trades'!F191)*'My trades'!E191</f>
        <v>0.41722476579256806</v>
      </c>
    </row>
    <row r="192" spans="1:3">
      <c r="A192" s="33" t="str">
        <f>'My trades'!A192</f>
        <v>ysndnwiy</v>
      </c>
      <c r="B192" s="33">
        <f>'My trades'!G192-'My trades'!D192</f>
        <v>369</v>
      </c>
      <c r="C192" s="55">
        <f>('My trades'!H192-'My trades'!F192)*'My trades'!E192</f>
        <v>1.9271956549415645</v>
      </c>
    </row>
    <row r="193" spans="1:3">
      <c r="A193" s="33" t="str">
        <f>'My trades'!A193</f>
        <v>ywfotaaf</v>
      </c>
      <c r="B193" s="33">
        <f>'My trades'!G193-'My trades'!D193</f>
        <v>181</v>
      </c>
      <c r="C193" s="55">
        <f>('My trades'!H193-'My trades'!F193)*'My trades'!E193</f>
        <v>-0.66490583255463598</v>
      </c>
    </row>
    <row r="194" spans="1:3">
      <c r="A194" s="33" t="str">
        <f>'My trades'!A194</f>
        <v>yyclexzy</v>
      </c>
      <c r="B194" s="33">
        <f>'My trades'!G194-'My trades'!D194</f>
        <v>552</v>
      </c>
      <c r="C194" s="55">
        <f>('My trades'!H194-'My trades'!F194)*'My trades'!E194</f>
        <v>0.27086608677204504</v>
      </c>
    </row>
    <row r="195" spans="1:3">
      <c r="A195" s="33" t="str">
        <f>'My trades'!A195</f>
        <v>zhhtkovi</v>
      </c>
      <c r="B195" s="33">
        <f>'My trades'!G195-'My trades'!D195</f>
        <v>526</v>
      </c>
      <c r="C195" s="55">
        <f>('My trades'!H195-'My trades'!F195)*'My trades'!E195</f>
        <v>-0.58197825859747199</v>
      </c>
    </row>
    <row r="196" spans="1:3">
      <c r="A196" s="33" t="str">
        <f>'My trades'!A196</f>
        <v>zkxftiop</v>
      </c>
      <c r="B196" s="33">
        <f>'My trades'!G196-'My trades'!D196</f>
        <v>539</v>
      </c>
      <c r="C196" s="55">
        <f>('My trades'!H196-'My trades'!F196)*'My trades'!E196</f>
        <v>0.3873951776782758</v>
      </c>
    </row>
    <row r="197" spans="1:3">
      <c r="A197" s="33" t="str">
        <f>'My trades'!A197</f>
        <v>zlqfijoe</v>
      </c>
      <c r="B197" s="33">
        <f>'My trades'!G197-'My trades'!D197</f>
        <v>708</v>
      </c>
      <c r="C197" s="55">
        <f>('My trades'!H197-'My trades'!F197)*'My trades'!E197</f>
        <v>-6.5338594818558899</v>
      </c>
    </row>
    <row r="198" spans="1:3">
      <c r="A198" s="33" t="str">
        <f>'My trades'!A198</f>
        <v>zrgkwdyf</v>
      </c>
      <c r="B198" s="33">
        <f>'My trades'!G198-'My trades'!D198</f>
        <v>593</v>
      </c>
      <c r="C198" s="55">
        <f>('My trades'!H198-'My trades'!F198)*'My trades'!E198</f>
        <v>-4.2252865132784978E-2</v>
      </c>
    </row>
    <row r="199" spans="1:3">
      <c r="A199" s="33" t="str">
        <f>'My trades'!A199</f>
        <v>zsbkamjf</v>
      </c>
      <c r="B199" s="33">
        <f>'My trades'!G199-'My trades'!D199</f>
        <v>159</v>
      </c>
      <c r="C199" s="55">
        <f>('My trades'!H199-'My trades'!F199)*'My trades'!E199</f>
        <v>1.4526226469951637</v>
      </c>
    </row>
    <row r="200" spans="1:3">
      <c r="A200" s="33" t="str">
        <f>'My trades'!A200</f>
        <v>zsylhezi</v>
      </c>
      <c r="B200" s="33">
        <f>'My trades'!G200-'My trades'!D200</f>
        <v>295</v>
      </c>
      <c r="C200" s="55">
        <f>('My trades'!H200-'My trades'!F200)*'My trades'!E200</f>
        <v>2.3299770433649041</v>
      </c>
    </row>
    <row r="201" spans="1:3">
      <c r="A201" s="33" t="str">
        <f>'My trades'!A201</f>
        <v>zvxjotpr</v>
      </c>
      <c r="B201" s="33">
        <f>'My trades'!G201-'My trades'!D201</f>
        <v>476</v>
      </c>
      <c r="C201" s="55">
        <f>('My trades'!H201-'My trades'!F201)*'My trades'!E201</f>
        <v>-6.204338418382064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9F7E-3C69-47FC-92CE-1D360A031A6B}">
  <dimension ref="A1:U25"/>
  <sheetViews>
    <sheetView showGridLines="0" topLeftCell="A3" zoomScale="90" zoomScaleNormal="90" workbookViewId="0">
      <selection activeCell="P25" sqref="P25"/>
    </sheetView>
  </sheetViews>
  <sheetFormatPr defaultRowHeight="12.75"/>
  <cols>
    <col min="1" max="1" width="13.59765625" bestFit="1" customWidth="1"/>
    <col min="2" max="2" width="19.1328125" bestFit="1" customWidth="1"/>
    <col min="8" max="8" width="9" customWidth="1"/>
    <col min="14" max="14" width="33.19921875" customWidth="1"/>
    <col min="20" max="20" width="13.6640625" bestFit="1" customWidth="1"/>
    <col min="21" max="21" width="19.33203125" bestFit="1" customWidth="1"/>
  </cols>
  <sheetData>
    <row r="1" spans="1:21" ht="19.5" thickTop="1" thickBot="1">
      <c r="A1" s="51"/>
      <c r="B1" s="52"/>
      <c r="C1" s="45" t="s">
        <v>255</v>
      </c>
      <c r="D1" s="46"/>
      <c r="E1" s="46"/>
      <c r="F1" s="46"/>
      <c r="G1" s="46"/>
      <c r="H1" s="46"/>
      <c r="I1" s="46"/>
      <c r="J1" s="46"/>
      <c r="K1" s="46"/>
      <c r="L1" s="47"/>
      <c r="M1" s="34"/>
      <c r="T1" s="39" t="s">
        <v>2</v>
      </c>
      <c r="U1" s="39" t="s">
        <v>255</v>
      </c>
    </row>
    <row r="2" spans="1:21" ht="19.5" thickTop="1" thickBot="1">
      <c r="A2" s="53"/>
      <c r="B2" s="54"/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>
        <v>8</v>
      </c>
      <c r="K2" s="38">
        <v>9</v>
      </c>
      <c r="L2" s="38">
        <v>10</v>
      </c>
      <c r="M2" s="38" t="s">
        <v>250</v>
      </c>
      <c r="T2" s="35" t="str" cm="1">
        <f t="array" ref="T2:T18">_xlfn.UNIQUE('My trades'!C2:C201)</f>
        <v>India</v>
      </c>
      <c r="U2" s="37" cm="1">
        <f t="array" ref="U2:U11">_xlfn._xlws.SORT(_xlfn.UNIQUE('My trades'!E174:E201),1)</f>
        <v>1</v>
      </c>
    </row>
    <row r="3" spans="1:21" ht="19.5" thickTop="1" thickBot="1">
      <c r="A3" s="48" t="s">
        <v>2</v>
      </c>
      <c r="B3" s="40" t="str">
        <f t="shared" ref="B3:B19" si="0">T2</f>
        <v>India</v>
      </c>
      <c r="C3" s="37">
        <f>COUNTIFS('My trades'!$E$2:$E$201,'Number of trades exchanged'!C$2,'My trades'!$C$2:$C$201,'Number of trades exchanged'!$B3)</f>
        <v>4</v>
      </c>
      <c r="D3" s="37">
        <f>COUNTIFS('My trades'!$E$2:$E$201,'Number of trades exchanged'!D$2,'My trades'!$C$2:$C$201,'Number of trades exchanged'!$B3)</f>
        <v>4</v>
      </c>
      <c r="E3" s="37">
        <f>COUNTIFS('My trades'!$E$2:$E$201,'Number of trades exchanged'!E$2,'My trades'!$C$2:$C$201,'Number of trades exchanged'!$B3)</f>
        <v>4</v>
      </c>
      <c r="F3" s="37">
        <f>COUNTIFS('My trades'!$E$2:$E$201,'Number of trades exchanged'!F$2,'My trades'!$C$2:$C$201,'Number of trades exchanged'!$B3)</f>
        <v>1</v>
      </c>
      <c r="G3" s="37">
        <f>COUNTIFS('My trades'!$E$2:$E$201,'Number of trades exchanged'!G$2,'My trades'!$C$2:$C$201,'Number of trades exchanged'!$B3)</f>
        <v>1</v>
      </c>
      <c r="H3" s="37">
        <f>COUNTIFS('My trades'!$E$2:$E$201,'Number of trades exchanged'!H$2,'My trades'!$C$2:$C$201,'Number of trades exchanged'!$B3)</f>
        <v>3</v>
      </c>
      <c r="I3" s="37">
        <f>COUNTIFS('My trades'!$E$2:$E$201,'Number of trades exchanged'!I$2,'My trades'!$C$2:$C$201,'Number of trades exchanged'!$B3)</f>
        <v>2</v>
      </c>
      <c r="J3" s="37">
        <f>COUNTIFS('My trades'!$E$2:$E$201,'Number of trades exchanged'!J$2,'My trades'!$C$2:$C$201,'Number of trades exchanged'!$B3)</f>
        <v>1</v>
      </c>
      <c r="K3" s="37">
        <f>COUNTIFS('My trades'!$E$2:$E$201,'Number of trades exchanged'!K$2,'My trades'!$C$2:$C$201,'Number of trades exchanged'!$B3)</f>
        <v>2</v>
      </c>
      <c r="L3" s="41">
        <f>COUNTIFS('My trades'!$E$2:$E$201,'Number of trades exchanged'!L$2,'My trades'!$C$2:$C$201,'Number of trades exchanged'!$B3)</f>
        <v>2</v>
      </c>
      <c r="M3" s="35">
        <f>SUM(C3:L3)</f>
        <v>24</v>
      </c>
      <c r="T3" s="33" t="str">
        <v>Iran</v>
      </c>
      <c r="U3" s="36">
        <v>2</v>
      </c>
    </row>
    <row r="4" spans="1:21" ht="19.5" thickTop="1" thickBot="1">
      <c r="A4" s="49"/>
      <c r="B4" s="39" t="str">
        <f t="shared" si="0"/>
        <v>Iran</v>
      </c>
      <c r="C4" s="37">
        <f>COUNTIFS('My trades'!$E$2:$E$201,'Number of trades exchanged'!C$2,'My trades'!$C$2:$C$201,'Number of trades exchanged'!$B4)</f>
        <v>0</v>
      </c>
      <c r="D4" s="37">
        <f>COUNTIFS('My trades'!$E$2:$E$201,'Number of trades exchanged'!D$2,'My trades'!$C$2:$C$201,'Number of trades exchanged'!$B4)</f>
        <v>2</v>
      </c>
      <c r="E4" s="37">
        <f>COUNTIFS('My trades'!$E$2:$E$201,'Number of trades exchanged'!E$2,'My trades'!$C$2:$C$201,'Number of trades exchanged'!$B4)</f>
        <v>1</v>
      </c>
      <c r="F4" s="37">
        <f>COUNTIFS('My trades'!$E$2:$E$201,'Number of trades exchanged'!F$2,'My trades'!$C$2:$C$201,'Number of trades exchanged'!$B4)</f>
        <v>1</v>
      </c>
      <c r="G4" s="37">
        <f>COUNTIFS('My trades'!$E$2:$E$201,'Number of trades exchanged'!G$2,'My trades'!$C$2:$C$201,'Number of trades exchanged'!$B4)</f>
        <v>1</v>
      </c>
      <c r="H4" s="37">
        <f>COUNTIFS('My trades'!$E$2:$E$201,'Number of trades exchanged'!H$2,'My trades'!$C$2:$C$201,'Number of trades exchanged'!$B4)</f>
        <v>1</v>
      </c>
      <c r="I4" s="37">
        <f>COUNTIFS('My trades'!$E$2:$E$201,'Number of trades exchanged'!I$2,'My trades'!$C$2:$C$201,'Number of trades exchanged'!$B4)</f>
        <v>0</v>
      </c>
      <c r="J4" s="37">
        <f>COUNTIFS('My trades'!$E$2:$E$201,'Number of trades exchanged'!J$2,'My trades'!$C$2:$C$201,'Number of trades exchanged'!$B4)</f>
        <v>1</v>
      </c>
      <c r="K4" s="37">
        <f>COUNTIFS('My trades'!$E$2:$E$201,'Number of trades exchanged'!K$2,'My trades'!$C$2:$C$201,'Number of trades exchanged'!$B4)</f>
        <v>0</v>
      </c>
      <c r="L4" s="41">
        <f>COUNTIFS('My trades'!$E$2:$E$201,'Number of trades exchanged'!L$2,'My trades'!$C$2:$C$201,'Number of trades exchanged'!$B4)</f>
        <v>1</v>
      </c>
      <c r="M4" s="33">
        <f t="shared" ref="M4:M19" si="1">SUM(C4:L4)</f>
        <v>8</v>
      </c>
      <c r="T4" s="33" t="str">
        <v>Switzerland</v>
      </c>
      <c r="U4" s="36">
        <v>3</v>
      </c>
    </row>
    <row r="5" spans="1:21" ht="19.5" thickTop="1" thickBot="1">
      <c r="A5" s="49"/>
      <c r="B5" s="39" t="str">
        <f t="shared" si="0"/>
        <v>Switzerland</v>
      </c>
      <c r="C5" s="37">
        <f>COUNTIFS('My trades'!$E$2:$E$201,'Number of trades exchanged'!C$2,'My trades'!$C$2:$C$201,'Number of trades exchanged'!$B5)</f>
        <v>2</v>
      </c>
      <c r="D5" s="37">
        <f>COUNTIFS('My trades'!$E$2:$E$201,'Number of trades exchanged'!D$2,'My trades'!$C$2:$C$201,'Number of trades exchanged'!$B5)</f>
        <v>0</v>
      </c>
      <c r="E5" s="37">
        <f>COUNTIFS('My trades'!$E$2:$E$201,'Number of trades exchanged'!E$2,'My trades'!$C$2:$C$201,'Number of trades exchanged'!$B5)</f>
        <v>0</v>
      </c>
      <c r="F5" s="37">
        <f>COUNTIFS('My trades'!$E$2:$E$201,'Number of trades exchanged'!F$2,'My trades'!$C$2:$C$201,'Number of trades exchanged'!$B5)</f>
        <v>0</v>
      </c>
      <c r="G5" s="37">
        <f>COUNTIFS('My trades'!$E$2:$E$201,'Number of trades exchanged'!G$2,'My trades'!$C$2:$C$201,'Number of trades exchanged'!$B5)</f>
        <v>0</v>
      </c>
      <c r="H5" s="37">
        <f>COUNTIFS('My trades'!$E$2:$E$201,'Number of trades exchanged'!H$2,'My trades'!$C$2:$C$201,'Number of trades exchanged'!$B5)</f>
        <v>2</v>
      </c>
      <c r="I5" s="37">
        <f>COUNTIFS('My trades'!$E$2:$E$201,'Number of trades exchanged'!I$2,'My trades'!$C$2:$C$201,'Number of trades exchanged'!$B5)</f>
        <v>0</v>
      </c>
      <c r="J5" s="37">
        <f>COUNTIFS('My trades'!$E$2:$E$201,'Number of trades exchanged'!J$2,'My trades'!$C$2:$C$201,'Number of trades exchanged'!$B5)</f>
        <v>2</v>
      </c>
      <c r="K5" s="37">
        <f>COUNTIFS('My trades'!$E$2:$E$201,'Number of trades exchanged'!K$2,'My trades'!$C$2:$C$201,'Number of trades exchanged'!$B5)</f>
        <v>1</v>
      </c>
      <c r="L5" s="41">
        <f>COUNTIFS('My trades'!$E$2:$E$201,'Number of trades exchanged'!L$2,'My trades'!$C$2:$C$201,'Number of trades exchanged'!$B5)</f>
        <v>1</v>
      </c>
      <c r="M5" s="33">
        <f t="shared" si="1"/>
        <v>8</v>
      </c>
      <c r="T5" s="33" t="str">
        <v>Europe</v>
      </c>
      <c r="U5" s="36">
        <v>4</v>
      </c>
    </row>
    <row r="6" spans="1:21" ht="19.5" thickTop="1" thickBot="1">
      <c r="A6" s="49"/>
      <c r="B6" s="39" t="str">
        <f t="shared" si="0"/>
        <v>Europe</v>
      </c>
      <c r="C6" s="37">
        <f>COUNTIFS('My trades'!$E$2:$E$201,'Number of trades exchanged'!C$2,'My trades'!$C$2:$C$201,'Number of trades exchanged'!$B6)</f>
        <v>3</v>
      </c>
      <c r="D6" s="37">
        <f>COUNTIFS('My trades'!$E$2:$E$201,'Number of trades exchanged'!D$2,'My trades'!$C$2:$C$201,'Number of trades exchanged'!$B6)</f>
        <v>1</v>
      </c>
      <c r="E6" s="37">
        <f>COUNTIFS('My trades'!$E$2:$E$201,'Number of trades exchanged'!E$2,'My trades'!$C$2:$C$201,'Number of trades exchanged'!$B6)</f>
        <v>2</v>
      </c>
      <c r="F6" s="37">
        <f>COUNTIFS('My trades'!$E$2:$E$201,'Number of trades exchanged'!F$2,'My trades'!$C$2:$C$201,'Number of trades exchanged'!$B6)</f>
        <v>3</v>
      </c>
      <c r="G6" s="37">
        <f>COUNTIFS('My trades'!$E$2:$E$201,'Number of trades exchanged'!G$2,'My trades'!$C$2:$C$201,'Number of trades exchanged'!$B6)</f>
        <v>2</v>
      </c>
      <c r="H6" s="37">
        <f>COUNTIFS('My trades'!$E$2:$E$201,'Number of trades exchanged'!H$2,'My trades'!$C$2:$C$201,'Number of trades exchanged'!$B6)</f>
        <v>3</v>
      </c>
      <c r="I6" s="37">
        <f>COUNTIFS('My trades'!$E$2:$E$201,'Number of trades exchanged'!I$2,'My trades'!$C$2:$C$201,'Number of trades exchanged'!$B6)</f>
        <v>0</v>
      </c>
      <c r="J6" s="37">
        <f>COUNTIFS('My trades'!$E$2:$E$201,'Number of trades exchanged'!J$2,'My trades'!$C$2:$C$201,'Number of trades exchanged'!$B6)</f>
        <v>0</v>
      </c>
      <c r="K6" s="37">
        <f>COUNTIFS('My trades'!$E$2:$E$201,'Number of trades exchanged'!K$2,'My trades'!$C$2:$C$201,'Number of trades exchanged'!$B6)</f>
        <v>1</v>
      </c>
      <c r="L6" s="41">
        <f>COUNTIFS('My trades'!$E$2:$E$201,'Number of trades exchanged'!L$2,'My trades'!$C$2:$C$201,'Number of trades exchanged'!$B6)</f>
        <v>1</v>
      </c>
      <c r="M6" s="33">
        <f t="shared" si="1"/>
        <v>16</v>
      </c>
      <c r="T6" s="33" t="str">
        <v>South Korea</v>
      </c>
      <c r="U6" s="36">
        <v>5</v>
      </c>
    </row>
    <row r="7" spans="1:21" ht="19.5" thickTop="1" thickBot="1">
      <c r="A7" s="49"/>
      <c r="B7" s="39" t="str">
        <f t="shared" si="0"/>
        <v>South Korea</v>
      </c>
      <c r="C7" s="37">
        <f>COUNTIFS('My trades'!$E$2:$E$201,'Number of trades exchanged'!C$2,'My trades'!$C$2:$C$201,'Number of trades exchanged'!$B7)</f>
        <v>2</v>
      </c>
      <c r="D7" s="37">
        <f>COUNTIFS('My trades'!$E$2:$E$201,'Number of trades exchanged'!D$2,'My trades'!$C$2:$C$201,'Number of trades exchanged'!$B7)</f>
        <v>0</v>
      </c>
      <c r="E7" s="37">
        <f>COUNTIFS('My trades'!$E$2:$E$201,'Number of trades exchanged'!E$2,'My trades'!$C$2:$C$201,'Number of trades exchanged'!$B7)</f>
        <v>2</v>
      </c>
      <c r="F7" s="37">
        <f>COUNTIFS('My trades'!$E$2:$E$201,'Number of trades exchanged'!F$2,'My trades'!$C$2:$C$201,'Number of trades exchanged'!$B7)</f>
        <v>0</v>
      </c>
      <c r="G7" s="37">
        <f>COUNTIFS('My trades'!$E$2:$E$201,'Number of trades exchanged'!G$2,'My trades'!$C$2:$C$201,'Number of trades exchanged'!$B7)</f>
        <v>0</v>
      </c>
      <c r="H7" s="37">
        <f>COUNTIFS('My trades'!$E$2:$E$201,'Number of trades exchanged'!H$2,'My trades'!$C$2:$C$201,'Number of trades exchanged'!$B7)</f>
        <v>1</v>
      </c>
      <c r="I7" s="37">
        <f>COUNTIFS('My trades'!$E$2:$E$201,'Number of trades exchanged'!I$2,'My trades'!$C$2:$C$201,'Number of trades exchanged'!$B7)</f>
        <v>2</v>
      </c>
      <c r="J7" s="37">
        <f>COUNTIFS('My trades'!$E$2:$E$201,'Number of trades exchanged'!J$2,'My trades'!$C$2:$C$201,'Number of trades exchanged'!$B7)</f>
        <v>1</v>
      </c>
      <c r="K7" s="37">
        <f>COUNTIFS('My trades'!$E$2:$E$201,'Number of trades exchanged'!K$2,'My trades'!$C$2:$C$201,'Number of trades exchanged'!$B7)</f>
        <v>0</v>
      </c>
      <c r="L7" s="41">
        <f>COUNTIFS('My trades'!$E$2:$E$201,'Number of trades exchanged'!L$2,'My trades'!$C$2:$C$201,'Number of trades exchanged'!$B7)</f>
        <v>0</v>
      </c>
      <c r="M7" s="33">
        <f t="shared" si="1"/>
        <v>8</v>
      </c>
      <c r="T7" s="33" t="str">
        <v>South Africa</v>
      </c>
      <c r="U7" s="36">
        <v>6</v>
      </c>
    </row>
    <row r="8" spans="1:21" ht="19.5" thickTop="1" thickBot="1">
      <c r="A8" s="49"/>
      <c r="B8" s="39" t="str">
        <f t="shared" si="0"/>
        <v>South Africa</v>
      </c>
      <c r="C8" s="37">
        <f>COUNTIFS('My trades'!$E$2:$E$201,'Number of trades exchanged'!C$2,'My trades'!$C$2:$C$201,'Number of trades exchanged'!$B8)</f>
        <v>2</v>
      </c>
      <c r="D8" s="37">
        <f>COUNTIFS('My trades'!$E$2:$E$201,'Number of trades exchanged'!D$2,'My trades'!$C$2:$C$201,'Number of trades exchanged'!$B8)</f>
        <v>0</v>
      </c>
      <c r="E8" s="37">
        <f>COUNTIFS('My trades'!$E$2:$E$201,'Number of trades exchanged'!E$2,'My trades'!$C$2:$C$201,'Number of trades exchanged'!$B8)</f>
        <v>1</v>
      </c>
      <c r="F8" s="37">
        <f>COUNTIFS('My trades'!$E$2:$E$201,'Number of trades exchanged'!F$2,'My trades'!$C$2:$C$201,'Number of trades exchanged'!$B8)</f>
        <v>2</v>
      </c>
      <c r="G8" s="37">
        <f>COUNTIFS('My trades'!$E$2:$E$201,'Number of trades exchanged'!G$2,'My trades'!$C$2:$C$201,'Number of trades exchanged'!$B8)</f>
        <v>1</v>
      </c>
      <c r="H8" s="37">
        <f>COUNTIFS('My trades'!$E$2:$E$201,'Number of trades exchanged'!H$2,'My trades'!$C$2:$C$201,'Number of trades exchanged'!$B8)</f>
        <v>1</v>
      </c>
      <c r="I8" s="37">
        <f>COUNTIFS('My trades'!$E$2:$E$201,'Number of trades exchanged'!I$2,'My trades'!$C$2:$C$201,'Number of trades exchanged'!$B8)</f>
        <v>0</v>
      </c>
      <c r="J8" s="37">
        <f>COUNTIFS('My trades'!$E$2:$E$201,'Number of trades exchanged'!J$2,'My trades'!$C$2:$C$201,'Number of trades exchanged'!$B8)</f>
        <v>0</v>
      </c>
      <c r="K8" s="37">
        <f>COUNTIFS('My trades'!$E$2:$E$201,'Number of trades exchanged'!K$2,'My trades'!$C$2:$C$201,'Number of trades exchanged'!$B8)</f>
        <v>0</v>
      </c>
      <c r="L8" s="41">
        <f>COUNTIFS('My trades'!$E$2:$E$201,'Number of trades exchanged'!L$2,'My trades'!$C$2:$C$201,'Number of trades exchanged'!$B8)</f>
        <v>1</v>
      </c>
      <c r="M8" s="33">
        <f t="shared" si="1"/>
        <v>8</v>
      </c>
      <c r="T8" s="33" t="str">
        <v>Canada</v>
      </c>
      <c r="U8" s="36">
        <v>7</v>
      </c>
    </row>
    <row r="9" spans="1:21" ht="19.5" thickTop="1" thickBot="1">
      <c r="A9" s="49"/>
      <c r="B9" s="39" t="str">
        <f t="shared" si="0"/>
        <v>Canada</v>
      </c>
      <c r="C9" s="37">
        <f>COUNTIFS('My trades'!$E$2:$E$201,'Number of trades exchanged'!C$2,'My trades'!$C$2:$C$201,'Number of trades exchanged'!$B9)</f>
        <v>0</v>
      </c>
      <c r="D9" s="37">
        <f>COUNTIFS('My trades'!$E$2:$E$201,'Number of trades exchanged'!D$2,'My trades'!$C$2:$C$201,'Number of trades exchanged'!$B9)</f>
        <v>2</v>
      </c>
      <c r="E9" s="37">
        <f>COUNTIFS('My trades'!$E$2:$E$201,'Number of trades exchanged'!E$2,'My trades'!$C$2:$C$201,'Number of trades exchanged'!$B9)</f>
        <v>0</v>
      </c>
      <c r="F9" s="37">
        <f>COUNTIFS('My trades'!$E$2:$E$201,'Number of trades exchanged'!F$2,'My trades'!$C$2:$C$201,'Number of trades exchanged'!$B9)</f>
        <v>0</v>
      </c>
      <c r="G9" s="37">
        <f>COUNTIFS('My trades'!$E$2:$E$201,'Number of trades exchanged'!G$2,'My trades'!$C$2:$C$201,'Number of trades exchanged'!$B9)</f>
        <v>2</v>
      </c>
      <c r="H9" s="37">
        <f>COUNTIFS('My trades'!$E$2:$E$201,'Number of trades exchanged'!H$2,'My trades'!$C$2:$C$201,'Number of trades exchanged'!$B9)</f>
        <v>2</v>
      </c>
      <c r="I9" s="37">
        <f>COUNTIFS('My trades'!$E$2:$E$201,'Number of trades exchanged'!I$2,'My trades'!$C$2:$C$201,'Number of trades exchanged'!$B9)</f>
        <v>0</v>
      </c>
      <c r="J9" s="37">
        <f>COUNTIFS('My trades'!$E$2:$E$201,'Number of trades exchanged'!J$2,'My trades'!$C$2:$C$201,'Number of trades exchanged'!$B9)</f>
        <v>0</v>
      </c>
      <c r="K9" s="37">
        <f>COUNTIFS('My trades'!$E$2:$E$201,'Number of trades exchanged'!K$2,'My trades'!$C$2:$C$201,'Number of trades exchanged'!$B9)</f>
        <v>0</v>
      </c>
      <c r="L9" s="41">
        <f>COUNTIFS('My trades'!$E$2:$E$201,'Number of trades exchanged'!L$2,'My trades'!$C$2:$C$201,'Number of trades exchanged'!$B9)</f>
        <v>2</v>
      </c>
      <c r="M9" s="33">
        <f t="shared" si="1"/>
        <v>8</v>
      </c>
      <c r="T9" s="33" t="str">
        <v>Germany</v>
      </c>
      <c r="U9" s="36">
        <v>8</v>
      </c>
    </row>
    <row r="10" spans="1:21" ht="19.5" thickTop="1" thickBot="1">
      <c r="A10" s="49"/>
      <c r="B10" s="39" t="str">
        <f t="shared" si="0"/>
        <v>Germany</v>
      </c>
      <c r="C10" s="37">
        <f>COUNTIFS('My trades'!$E$2:$E$201,'Number of trades exchanged'!C$2,'My trades'!$C$2:$C$201,'Number of trades exchanged'!$B10)</f>
        <v>1</v>
      </c>
      <c r="D10" s="37">
        <f>COUNTIFS('My trades'!$E$2:$E$201,'Number of trades exchanged'!D$2,'My trades'!$C$2:$C$201,'Number of trades exchanged'!$B10)</f>
        <v>1</v>
      </c>
      <c r="E10" s="37">
        <f>COUNTIFS('My trades'!$E$2:$E$201,'Number of trades exchanged'!E$2,'My trades'!$C$2:$C$201,'Number of trades exchanged'!$B10)</f>
        <v>3</v>
      </c>
      <c r="F10" s="37">
        <f>COUNTIFS('My trades'!$E$2:$E$201,'Number of trades exchanged'!F$2,'My trades'!$C$2:$C$201,'Number of trades exchanged'!$B10)</f>
        <v>0</v>
      </c>
      <c r="G10" s="37">
        <f>COUNTIFS('My trades'!$E$2:$E$201,'Number of trades exchanged'!G$2,'My trades'!$C$2:$C$201,'Number of trades exchanged'!$B10)</f>
        <v>4</v>
      </c>
      <c r="H10" s="37">
        <f>COUNTIFS('My trades'!$E$2:$E$201,'Number of trades exchanged'!H$2,'My trades'!$C$2:$C$201,'Number of trades exchanged'!$B10)</f>
        <v>4</v>
      </c>
      <c r="I10" s="37">
        <f>COUNTIFS('My trades'!$E$2:$E$201,'Number of trades exchanged'!I$2,'My trades'!$C$2:$C$201,'Number of trades exchanged'!$B10)</f>
        <v>1</v>
      </c>
      <c r="J10" s="37">
        <f>COUNTIFS('My trades'!$E$2:$E$201,'Number of trades exchanged'!J$2,'My trades'!$C$2:$C$201,'Number of trades exchanged'!$B10)</f>
        <v>0</v>
      </c>
      <c r="K10" s="37">
        <f>COUNTIFS('My trades'!$E$2:$E$201,'Number of trades exchanged'!K$2,'My trades'!$C$2:$C$201,'Number of trades exchanged'!$B10)</f>
        <v>2</v>
      </c>
      <c r="L10" s="41">
        <f>COUNTIFS('My trades'!$E$2:$E$201,'Number of trades exchanged'!L$2,'My trades'!$C$2:$C$201,'Number of trades exchanged'!$B10)</f>
        <v>0</v>
      </c>
      <c r="M10" s="33">
        <f t="shared" si="1"/>
        <v>16</v>
      </c>
      <c r="T10" s="33" t="str">
        <v>Saudi Arabia</v>
      </c>
      <c r="U10" s="36">
        <v>9</v>
      </c>
    </row>
    <row r="11" spans="1:21" ht="19.5" thickTop="1" thickBot="1">
      <c r="A11" s="49"/>
      <c r="B11" s="39" t="str">
        <f t="shared" si="0"/>
        <v>Saudi Arabia</v>
      </c>
      <c r="C11" s="37">
        <f>COUNTIFS('My trades'!$E$2:$E$201,'Number of trades exchanged'!C$2,'My trades'!$C$2:$C$201,'Number of trades exchanged'!$B11)</f>
        <v>1</v>
      </c>
      <c r="D11" s="37">
        <f>COUNTIFS('My trades'!$E$2:$E$201,'Number of trades exchanged'!D$2,'My trades'!$C$2:$C$201,'Number of trades exchanged'!$B11)</f>
        <v>2</v>
      </c>
      <c r="E11" s="37">
        <f>COUNTIFS('My trades'!$E$2:$E$201,'Number of trades exchanged'!E$2,'My trades'!$C$2:$C$201,'Number of trades exchanged'!$B11)</f>
        <v>0</v>
      </c>
      <c r="F11" s="37">
        <f>COUNTIFS('My trades'!$E$2:$E$201,'Number of trades exchanged'!F$2,'My trades'!$C$2:$C$201,'Number of trades exchanged'!$B11)</f>
        <v>0</v>
      </c>
      <c r="G11" s="37">
        <f>COUNTIFS('My trades'!$E$2:$E$201,'Number of trades exchanged'!G$2,'My trades'!$C$2:$C$201,'Number of trades exchanged'!$B11)</f>
        <v>2</v>
      </c>
      <c r="H11" s="37">
        <f>COUNTIFS('My trades'!$E$2:$E$201,'Number of trades exchanged'!H$2,'My trades'!$C$2:$C$201,'Number of trades exchanged'!$B11)</f>
        <v>1</v>
      </c>
      <c r="I11" s="37">
        <f>COUNTIFS('My trades'!$E$2:$E$201,'Number of trades exchanged'!I$2,'My trades'!$C$2:$C$201,'Number of trades exchanged'!$B11)</f>
        <v>2</v>
      </c>
      <c r="J11" s="37">
        <f>COUNTIFS('My trades'!$E$2:$E$201,'Number of trades exchanged'!J$2,'My trades'!$C$2:$C$201,'Number of trades exchanged'!$B11)</f>
        <v>0</v>
      </c>
      <c r="K11" s="37">
        <f>COUNTIFS('My trades'!$E$2:$E$201,'Number of trades exchanged'!K$2,'My trades'!$C$2:$C$201,'Number of trades exchanged'!$B11)</f>
        <v>0</v>
      </c>
      <c r="L11" s="41">
        <f>COUNTIFS('My trades'!$E$2:$E$201,'Number of trades exchanged'!L$2,'My trades'!$C$2:$C$201,'Number of trades exchanged'!$B11)</f>
        <v>0</v>
      </c>
      <c r="M11" s="33">
        <f t="shared" si="1"/>
        <v>8</v>
      </c>
      <c r="T11" s="33" t="str">
        <v>Japan</v>
      </c>
      <c r="U11" s="36">
        <v>10</v>
      </c>
    </row>
    <row r="12" spans="1:21" ht="19.5" thickTop="1" thickBot="1">
      <c r="A12" s="49"/>
      <c r="B12" s="39" t="str">
        <f t="shared" si="0"/>
        <v>Japan</v>
      </c>
      <c r="C12" s="37">
        <f>COUNTIFS('My trades'!$E$2:$E$201,'Number of trades exchanged'!C$2,'My trades'!$C$2:$C$201,'Number of trades exchanged'!$B12)</f>
        <v>1</v>
      </c>
      <c r="D12" s="37">
        <f>COUNTIFS('My trades'!$E$2:$E$201,'Number of trades exchanged'!D$2,'My trades'!$C$2:$C$201,'Number of trades exchanged'!$B12)</f>
        <v>1</v>
      </c>
      <c r="E12" s="37">
        <f>COUNTIFS('My trades'!$E$2:$E$201,'Number of trades exchanged'!E$2,'My trades'!$C$2:$C$201,'Number of trades exchanged'!$B12)</f>
        <v>1</v>
      </c>
      <c r="F12" s="37">
        <f>COUNTIFS('My trades'!$E$2:$E$201,'Number of trades exchanged'!F$2,'My trades'!$C$2:$C$201,'Number of trades exchanged'!$B12)</f>
        <v>0</v>
      </c>
      <c r="G12" s="37">
        <f>COUNTIFS('My trades'!$E$2:$E$201,'Number of trades exchanged'!G$2,'My trades'!$C$2:$C$201,'Number of trades exchanged'!$B12)</f>
        <v>0</v>
      </c>
      <c r="H12" s="37">
        <f>COUNTIFS('My trades'!$E$2:$E$201,'Number of trades exchanged'!H$2,'My trades'!$C$2:$C$201,'Number of trades exchanged'!$B12)</f>
        <v>2</v>
      </c>
      <c r="I12" s="37">
        <f>COUNTIFS('My trades'!$E$2:$E$201,'Number of trades exchanged'!I$2,'My trades'!$C$2:$C$201,'Number of trades exchanged'!$B12)</f>
        <v>0</v>
      </c>
      <c r="J12" s="37">
        <f>COUNTIFS('My trades'!$E$2:$E$201,'Number of trades exchanged'!J$2,'My trades'!$C$2:$C$201,'Number of trades exchanged'!$B12)</f>
        <v>2</v>
      </c>
      <c r="K12" s="37">
        <f>COUNTIFS('My trades'!$E$2:$E$201,'Number of trades exchanged'!K$2,'My trades'!$C$2:$C$201,'Number of trades exchanged'!$B12)</f>
        <v>1</v>
      </c>
      <c r="L12" s="41">
        <f>COUNTIFS('My trades'!$E$2:$E$201,'Number of trades exchanged'!L$2,'My trades'!$C$2:$C$201,'Number of trades exchanged'!$B12)</f>
        <v>0</v>
      </c>
      <c r="M12" s="33">
        <f t="shared" si="1"/>
        <v>8</v>
      </c>
      <c r="T12" s="33" t="str">
        <v>Hong Kong</v>
      </c>
    </row>
    <row r="13" spans="1:21" ht="19.5" thickTop="1" thickBot="1">
      <c r="A13" s="49"/>
      <c r="B13" s="39" t="str">
        <f t="shared" si="0"/>
        <v>Hong Kong</v>
      </c>
      <c r="C13" s="37">
        <f>COUNTIFS('My trades'!$E$2:$E$201,'Number of trades exchanged'!C$2,'My trades'!$C$2:$C$201,'Number of trades exchanged'!$B13)</f>
        <v>0</v>
      </c>
      <c r="D13" s="37">
        <f>COUNTIFS('My trades'!$E$2:$E$201,'Number of trades exchanged'!D$2,'My trades'!$C$2:$C$201,'Number of trades exchanged'!$B13)</f>
        <v>0</v>
      </c>
      <c r="E13" s="37">
        <f>COUNTIFS('My trades'!$E$2:$E$201,'Number of trades exchanged'!E$2,'My trades'!$C$2:$C$201,'Number of trades exchanged'!$B13)</f>
        <v>0</v>
      </c>
      <c r="F13" s="37">
        <f>COUNTIFS('My trades'!$E$2:$E$201,'Number of trades exchanged'!F$2,'My trades'!$C$2:$C$201,'Number of trades exchanged'!$B13)</f>
        <v>0</v>
      </c>
      <c r="G13" s="37">
        <f>COUNTIFS('My trades'!$E$2:$E$201,'Number of trades exchanged'!G$2,'My trades'!$C$2:$C$201,'Number of trades exchanged'!$B13)</f>
        <v>3</v>
      </c>
      <c r="H13" s="37">
        <f>COUNTIFS('My trades'!$E$2:$E$201,'Number of trades exchanged'!H$2,'My trades'!$C$2:$C$201,'Number of trades exchanged'!$B13)</f>
        <v>1</v>
      </c>
      <c r="I13" s="37">
        <f>COUNTIFS('My trades'!$E$2:$E$201,'Number of trades exchanged'!I$2,'My trades'!$C$2:$C$201,'Number of trades exchanged'!$B13)</f>
        <v>2</v>
      </c>
      <c r="J13" s="37">
        <f>COUNTIFS('My trades'!$E$2:$E$201,'Number of trades exchanged'!J$2,'My trades'!$C$2:$C$201,'Number of trades exchanged'!$B13)</f>
        <v>0</v>
      </c>
      <c r="K13" s="37">
        <f>COUNTIFS('My trades'!$E$2:$E$201,'Number of trades exchanged'!K$2,'My trades'!$C$2:$C$201,'Number of trades exchanged'!$B13)</f>
        <v>1</v>
      </c>
      <c r="L13" s="41">
        <f>COUNTIFS('My trades'!$E$2:$E$201,'Number of trades exchanged'!L$2,'My trades'!$C$2:$C$201,'Number of trades exchanged'!$B13)</f>
        <v>1</v>
      </c>
      <c r="M13" s="33">
        <f t="shared" si="1"/>
        <v>8</v>
      </c>
      <c r="T13" s="33" t="str">
        <v>China</v>
      </c>
    </row>
    <row r="14" spans="1:21" ht="19.5" thickTop="1" thickBot="1">
      <c r="A14" s="49"/>
      <c r="B14" s="39" t="str">
        <f t="shared" si="0"/>
        <v>China</v>
      </c>
      <c r="C14" s="37">
        <f>COUNTIFS('My trades'!$E$2:$E$201,'Number of trades exchanged'!C$2,'My trades'!$C$2:$C$201,'Number of trades exchanged'!$B14)</f>
        <v>2</v>
      </c>
      <c r="D14" s="37">
        <f>COUNTIFS('My trades'!$E$2:$E$201,'Number of trades exchanged'!D$2,'My trades'!$C$2:$C$201,'Number of trades exchanged'!$B14)</f>
        <v>1</v>
      </c>
      <c r="E14" s="37">
        <f>COUNTIFS('My trades'!$E$2:$E$201,'Number of trades exchanged'!E$2,'My trades'!$C$2:$C$201,'Number of trades exchanged'!$B14)</f>
        <v>1</v>
      </c>
      <c r="F14" s="37">
        <f>COUNTIFS('My trades'!$E$2:$E$201,'Number of trades exchanged'!F$2,'My trades'!$C$2:$C$201,'Number of trades exchanged'!$B14)</f>
        <v>6</v>
      </c>
      <c r="G14" s="37">
        <f>COUNTIFS('My trades'!$E$2:$E$201,'Number of trades exchanged'!G$2,'My trades'!$C$2:$C$201,'Number of trades exchanged'!$B14)</f>
        <v>1</v>
      </c>
      <c r="H14" s="37">
        <f>COUNTIFS('My trades'!$E$2:$E$201,'Number of trades exchanged'!H$2,'My trades'!$C$2:$C$201,'Number of trades exchanged'!$B14)</f>
        <v>2</v>
      </c>
      <c r="I14" s="37">
        <f>COUNTIFS('My trades'!$E$2:$E$201,'Number of trades exchanged'!I$2,'My trades'!$C$2:$C$201,'Number of trades exchanged'!$B14)</f>
        <v>0</v>
      </c>
      <c r="J14" s="37">
        <f>COUNTIFS('My trades'!$E$2:$E$201,'Number of trades exchanged'!J$2,'My trades'!$C$2:$C$201,'Number of trades exchanged'!$B14)</f>
        <v>1</v>
      </c>
      <c r="K14" s="37">
        <f>COUNTIFS('My trades'!$E$2:$E$201,'Number of trades exchanged'!K$2,'My trades'!$C$2:$C$201,'Number of trades exchanged'!$B14)</f>
        <v>2</v>
      </c>
      <c r="L14" s="41">
        <f>COUNTIFS('My trades'!$E$2:$E$201,'Number of trades exchanged'!L$2,'My trades'!$C$2:$C$201,'Number of trades exchanged'!$B14)</f>
        <v>0</v>
      </c>
      <c r="M14" s="33">
        <f t="shared" si="1"/>
        <v>16</v>
      </c>
      <c r="T14" s="33" t="str">
        <v>United Kingdom</v>
      </c>
    </row>
    <row r="15" spans="1:21" ht="19.5" thickTop="1" thickBot="1">
      <c r="A15" s="49"/>
      <c r="B15" s="39" t="str">
        <f t="shared" si="0"/>
        <v>United Kingdom</v>
      </c>
      <c r="C15" s="37">
        <f>COUNTIFS('My trades'!$E$2:$E$201,'Number of trades exchanged'!C$2,'My trades'!$C$2:$C$201,'Number of trades exchanged'!$B15)</f>
        <v>1</v>
      </c>
      <c r="D15" s="37">
        <f>COUNTIFS('My trades'!$E$2:$E$201,'Number of trades exchanged'!D$2,'My trades'!$C$2:$C$201,'Number of trades exchanged'!$B15)</f>
        <v>2</v>
      </c>
      <c r="E15" s="37">
        <f>COUNTIFS('My trades'!$E$2:$E$201,'Number of trades exchanged'!E$2,'My trades'!$C$2:$C$201,'Number of trades exchanged'!$B15)</f>
        <v>0</v>
      </c>
      <c r="F15" s="37">
        <f>COUNTIFS('My trades'!$E$2:$E$201,'Number of trades exchanged'!F$2,'My trades'!$C$2:$C$201,'Number of trades exchanged'!$B15)</f>
        <v>1</v>
      </c>
      <c r="G15" s="37">
        <f>COUNTIFS('My trades'!$E$2:$E$201,'Number of trades exchanged'!G$2,'My trades'!$C$2:$C$201,'Number of trades exchanged'!$B15)</f>
        <v>0</v>
      </c>
      <c r="H15" s="37">
        <f>COUNTIFS('My trades'!$E$2:$E$201,'Number of trades exchanged'!H$2,'My trades'!$C$2:$C$201,'Number of trades exchanged'!$B15)</f>
        <v>1</v>
      </c>
      <c r="I15" s="37">
        <f>COUNTIFS('My trades'!$E$2:$E$201,'Number of trades exchanged'!I$2,'My trades'!$C$2:$C$201,'Number of trades exchanged'!$B15)</f>
        <v>2</v>
      </c>
      <c r="J15" s="37">
        <f>COUNTIFS('My trades'!$E$2:$E$201,'Number of trades exchanged'!J$2,'My trades'!$C$2:$C$201,'Number of trades exchanged'!$B15)</f>
        <v>0</v>
      </c>
      <c r="K15" s="37">
        <f>COUNTIFS('My trades'!$E$2:$E$201,'Number of trades exchanged'!K$2,'My trades'!$C$2:$C$201,'Number of trades exchanged'!$B15)</f>
        <v>1</v>
      </c>
      <c r="L15" s="41">
        <f>COUNTIFS('My trades'!$E$2:$E$201,'Number of trades exchanged'!L$2,'My trades'!$C$2:$C$201,'Number of trades exchanged'!$B15)</f>
        <v>0</v>
      </c>
      <c r="M15" s="33">
        <f t="shared" si="1"/>
        <v>8</v>
      </c>
      <c r="T15" s="33" t="str">
        <v>Brazil</v>
      </c>
    </row>
    <row r="16" spans="1:21" ht="19.5" thickTop="1" thickBot="1">
      <c r="A16" s="49"/>
      <c r="B16" s="39" t="str">
        <f t="shared" si="0"/>
        <v>Brazil</v>
      </c>
      <c r="C16" s="37">
        <f>COUNTIFS('My trades'!$E$2:$E$201,'Number of trades exchanged'!C$2,'My trades'!$C$2:$C$201,'Number of trades exchanged'!$B16)</f>
        <v>2</v>
      </c>
      <c r="D16" s="37">
        <f>COUNTIFS('My trades'!$E$2:$E$201,'Number of trades exchanged'!D$2,'My trades'!$C$2:$C$201,'Number of trades exchanged'!$B16)</f>
        <v>3</v>
      </c>
      <c r="E16" s="37">
        <f>COUNTIFS('My trades'!$E$2:$E$201,'Number of trades exchanged'!E$2,'My trades'!$C$2:$C$201,'Number of trades exchanged'!$B16)</f>
        <v>1</v>
      </c>
      <c r="F16" s="37">
        <f>COUNTIFS('My trades'!$E$2:$E$201,'Number of trades exchanged'!F$2,'My trades'!$C$2:$C$201,'Number of trades exchanged'!$B16)</f>
        <v>1</v>
      </c>
      <c r="G16" s="37">
        <f>COUNTIFS('My trades'!$E$2:$E$201,'Number of trades exchanged'!G$2,'My trades'!$C$2:$C$201,'Number of trades exchanged'!$B16)</f>
        <v>0</v>
      </c>
      <c r="H16" s="37">
        <f>COUNTIFS('My trades'!$E$2:$E$201,'Number of trades exchanged'!H$2,'My trades'!$C$2:$C$201,'Number of trades exchanged'!$B16)</f>
        <v>1</v>
      </c>
      <c r="I16" s="37">
        <f>COUNTIFS('My trades'!$E$2:$E$201,'Number of trades exchanged'!I$2,'My trades'!$C$2:$C$201,'Number of trades exchanged'!$B16)</f>
        <v>4</v>
      </c>
      <c r="J16" s="37">
        <f>COUNTIFS('My trades'!$E$2:$E$201,'Number of trades exchanged'!J$2,'My trades'!$C$2:$C$201,'Number of trades exchanged'!$B16)</f>
        <v>2</v>
      </c>
      <c r="K16" s="37">
        <f>COUNTIFS('My trades'!$E$2:$E$201,'Number of trades exchanged'!K$2,'My trades'!$C$2:$C$201,'Number of trades exchanged'!$B16)</f>
        <v>2</v>
      </c>
      <c r="L16" s="41">
        <f>COUNTIFS('My trades'!$E$2:$E$201,'Number of trades exchanged'!L$2,'My trades'!$C$2:$C$201,'Number of trades exchanged'!$B16)</f>
        <v>0</v>
      </c>
      <c r="M16" s="33">
        <f t="shared" si="1"/>
        <v>16</v>
      </c>
      <c r="T16" s="33" t="str">
        <v>United States</v>
      </c>
    </row>
    <row r="17" spans="1:20" ht="19.5" thickTop="1" thickBot="1">
      <c r="A17" s="49"/>
      <c r="B17" s="39" t="str">
        <f t="shared" si="0"/>
        <v>United States</v>
      </c>
      <c r="C17" s="37">
        <f>COUNTIFS('My trades'!$E$2:$E$201,'Number of trades exchanged'!C$2,'My trades'!$C$2:$C$201,'Number of trades exchanged'!$B17)</f>
        <v>2</v>
      </c>
      <c r="D17" s="37">
        <f>COUNTIFS('My trades'!$E$2:$E$201,'Number of trades exchanged'!D$2,'My trades'!$C$2:$C$201,'Number of trades exchanged'!$B17)</f>
        <v>1</v>
      </c>
      <c r="E17" s="37">
        <f>COUNTIFS('My trades'!$E$2:$E$201,'Number of trades exchanged'!E$2,'My trades'!$C$2:$C$201,'Number of trades exchanged'!$B17)</f>
        <v>3</v>
      </c>
      <c r="F17" s="37">
        <f>COUNTIFS('My trades'!$E$2:$E$201,'Number of trades exchanged'!F$2,'My trades'!$C$2:$C$201,'Number of trades exchanged'!$B17)</f>
        <v>2</v>
      </c>
      <c r="G17" s="37">
        <f>COUNTIFS('My trades'!$E$2:$E$201,'Number of trades exchanged'!G$2,'My trades'!$C$2:$C$201,'Number of trades exchanged'!$B17)</f>
        <v>0</v>
      </c>
      <c r="H17" s="37">
        <f>COUNTIFS('My trades'!$E$2:$E$201,'Number of trades exchanged'!H$2,'My trades'!$C$2:$C$201,'Number of trades exchanged'!$B17)</f>
        <v>1</v>
      </c>
      <c r="I17" s="37">
        <f>COUNTIFS('My trades'!$E$2:$E$201,'Number of trades exchanged'!I$2,'My trades'!$C$2:$C$201,'Number of trades exchanged'!$B17)</f>
        <v>1</v>
      </c>
      <c r="J17" s="37">
        <f>COUNTIFS('My trades'!$E$2:$E$201,'Number of trades exchanged'!J$2,'My trades'!$C$2:$C$201,'Number of trades exchanged'!$B17)</f>
        <v>3</v>
      </c>
      <c r="K17" s="37">
        <f>COUNTIFS('My trades'!$E$2:$E$201,'Number of trades exchanged'!K$2,'My trades'!$C$2:$C$201,'Number of trades exchanged'!$B17)</f>
        <v>0</v>
      </c>
      <c r="L17" s="41">
        <f>COUNTIFS('My trades'!$E$2:$E$201,'Number of trades exchanged'!L$2,'My trades'!$C$2:$C$201,'Number of trades exchanged'!$B17)</f>
        <v>3</v>
      </c>
      <c r="M17" s="33">
        <f t="shared" si="1"/>
        <v>16</v>
      </c>
      <c r="T17" s="33" t="str">
        <v>Taiwan</v>
      </c>
    </row>
    <row r="18" spans="1:20" ht="19.5" thickTop="1" thickBot="1">
      <c r="A18" s="49"/>
      <c r="B18" s="39" t="str">
        <f t="shared" si="0"/>
        <v>Taiwan</v>
      </c>
      <c r="C18" s="37">
        <f>COUNTIFS('My trades'!$E$2:$E$201,'Number of trades exchanged'!C$2,'My trades'!$C$2:$C$201,'Number of trades exchanged'!$B18)</f>
        <v>0</v>
      </c>
      <c r="D18" s="37">
        <f>COUNTIFS('My trades'!$E$2:$E$201,'Number of trades exchanged'!D$2,'My trades'!$C$2:$C$201,'Number of trades exchanged'!$B18)</f>
        <v>0</v>
      </c>
      <c r="E18" s="37">
        <f>COUNTIFS('My trades'!$E$2:$E$201,'Number of trades exchanged'!E$2,'My trades'!$C$2:$C$201,'Number of trades exchanged'!$B18)</f>
        <v>1</v>
      </c>
      <c r="F18" s="37">
        <f>COUNTIFS('My trades'!$E$2:$E$201,'Number of trades exchanged'!F$2,'My trades'!$C$2:$C$201,'Number of trades exchanged'!$B18)</f>
        <v>1</v>
      </c>
      <c r="G18" s="37">
        <f>COUNTIFS('My trades'!$E$2:$E$201,'Number of trades exchanged'!G$2,'My trades'!$C$2:$C$201,'Number of trades exchanged'!$B18)</f>
        <v>1</v>
      </c>
      <c r="H18" s="37">
        <f>COUNTIFS('My trades'!$E$2:$E$201,'Number of trades exchanged'!H$2,'My trades'!$C$2:$C$201,'Number of trades exchanged'!$B18)</f>
        <v>0</v>
      </c>
      <c r="I18" s="37">
        <f>COUNTIFS('My trades'!$E$2:$E$201,'Number of trades exchanged'!I$2,'My trades'!$C$2:$C$201,'Number of trades exchanged'!$B18)</f>
        <v>1</v>
      </c>
      <c r="J18" s="37">
        <f>COUNTIFS('My trades'!$E$2:$E$201,'Number of trades exchanged'!J$2,'My trades'!$C$2:$C$201,'Number of trades exchanged'!$B18)</f>
        <v>0</v>
      </c>
      <c r="K18" s="37">
        <f>COUNTIFS('My trades'!$E$2:$E$201,'Number of trades exchanged'!K$2,'My trades'!$C$2:$C$201,'Number of trades exchanged'!$B18)</f>
        <v>2</v>
      </c>
      <c r="L18" s="41">
        <f>COUNTIFS('My trades'!$E$2:$E$201,'Number of trades exchanged'!L$2,'My trades'!$C$2:$C$201,'Number of trades exchanged'!$B18)</f>
        <v>2</v>
      </c>
      <c r="M18" s="33">
        <f t="shared" si="1"/>
        <v>8</v>
      </c>
      <c r="T18" s="33" t="str">
        <v>Australia</v>
      </c>
    </row>
    <row r="19" spans="1:20" ht="19.5" thickTop="1" thickBot="1">
      <c r="A19" s="50"/>
      <c r="B19" s="39" t="str">
        <f t="shared" si="0"/>
        <v>Australia</v>
      </c>
      <c r="C19" s="37">
        <f>COUNTIFS('My trades'!$E$2:$E$201,'Number of trades exchanged'!C$2,'My trades'!$C$2:$C$201,'Number of trades exchanged'!$B19)</f>
        <v>3</v>
      </c>
      <c r="D19" s="37">
        <f>COUNTIFS('My trades'!$E$2:$E$201,'Number of trades exchanged'!D$2,'My trades'!$C$2:$C$201,'Number of trades exchanged'!$B19)</f>
        <v>2</v>
      </c>
      <c r="E19" s="37">
        <f>COUNTIFS('My trades'!$E$2:$E$201,'Number of trades exchanged'!E$2,'My trades'!$C$2:$C$201,'Number of trades exchanged'!$B19)</f>
        <v>1</v>
      </c>
      <c r="F19" s="37">
        <f>COUNTIFS('My trades'!$E$2:$E$201,'Number of trades exchanged'!F$2,'My trades'!$C$2:$C$201,'Number of trades exchanged'!$B19)</f>
        <v>0</v>
      </c>
      <c r="G19" s="37">
        <f>COUNTIFS('My trades'!$E$2:$E$201,'Number of trades exchanged'!G$2,'My trades'!$C$2:$C$201,'Number of trades exchanged'!$B19)</f>
        <v>3</v>
      </c>
      <c r="H19" s="37">
        <f>COUNTIFS('My trades'!$E$2:$E$201,'Number of trades exchanged'!H$2,'My trades'!$C$2:$C$201,'Number of trades exchanged'!$B19)</f>
        <v>1</v>
      </c>
      <c r="I19" s="37">
        <f>COUNTIFS('My trades'!$E$2:$E$201,'Number of trades exchanged'!I$2,'My trades'!$C$2:$C$201,'Number of trades exchanged'!$B19)</f>
        <v>3</v>
      </c>
      <c r="J19" s="37">
        <f>COUNTIFS('My trades'!$E$2:$E$201,'Number of trades exchanged'!J$2,'My trades'!$C$2:$C$201,'Number of trades exchanged'!$B19)</f>
        <v>1</v>
      </c>
      <c r="K19" s="37">
        <f>COUNTIFS('My trades'!$E$2:$E$201,'Number of trades exchanged'!K$2,'My trades'!$C$2:$C$201,'Number of trades exchanged'!$B19)</f>
        <v>0</v>
      </c>
      <c r="L19" s="41">
        <f>COUNTIFS('My trades'!$E$2:$E$201,'Number of trades exchanged'!L$2,'My trades'!$C$2:$C$201,'Number of trades exchanged'!$B19)</f>
        <v>2</v>
      </c>
      <c r="M19" s="33">
        <f t="shared" si="1"/>
        <v>16</v>
      </c>
    </row>
    <row r="20" spans="1:20" ht="19.5" thickTop="1" thickBot="1">
      <c r="B20" s="39" t="s">
        <v>250</v>
      </c>
      <c r="C20" s="36">
        <f>SUM(C3:C19)</f>
        <v>26</v>
      </c>
      <c r="D20" s="33">
        <f t="shared" ref="D20:L20" si="2">SUM(D3:D19)</f>
        <v>22</v>
      </c>
      <c r="E20" s="33">
        <f t="shared" si="2"/>
        <v>21</v>
      </c>
      <c r="F20" s="33">
        <f t="shared" si="2"/>
        <v>18</v>
      </c>
      <c r="G20" s="33">
        <f t="shared" si="2"/>
        <v>21</v>
      </c>
      <c r="H20" s="33">
        <f t="shared" si="2"/>
        <v>27</v>
      </c>
      <c r="I20" s="33">
        <f t="shared" si="2"/>
        <v>20</v>
      </c>
      <c r="J20" s="33">
        <f t="shared" si="2"/>
        <v>14</v>
      </c>
      <c r="K20" s="33">
        <f t="shared" si="2"/>
        <v>15</v>
      </c>
      <c r="L20" s="33">
        <f t="shared" si="2"/>
        <v>16</v>
      </c>
      <c r="M20" s="33">
        <f>SUM(C3:L19)</f>
        <v>200</v>
      </c>
    </row>
    <row r="21" spans="1:20" ht="13.15" thickTop="1"/>
    <row r="24" spans="1:20" ht="45" customHeight="1">
      <c r="M24" s="42">
        <f>I15/M20</f>
        <v>0.01</v>
      </c>
      <c r="N24" s="43" t="s">
        <v>256</v>
      </c>
    </row>
    <row r="25" spans="1:20" ht="66" customHeight="1">
      <c r="M25" s="42">
        <f>SUM(C3:J3,C4:J4,C7:J7,C11:J11,C12:J12,C13:J13,C14:J14,C18:J18)/M20</f>
        <v>0.37</v>
      </c>
      <c r="N25" s="43" t="s">
        <v>257</v>
      </c>
    </row>
  </sheetData>
  <mergeCells count="3">
    <mergeCell ref="C1:L1"/>
    <mergeCell ref="A3:A19"/>
    <mergeCell ref="A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AA31E-5F97-4376-9820-054140374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insightsTr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giacomo ginesi</cp:lastModifiedBy>
  <cp:revision/>
  <dcterms:created xsi:type="dcterms:W3CDTF">2023-05-26T15:43:04Z</dcterms:created>
  <dcterms:modified xsi:type="dcterms:W3CDTF">2023-10-13T14:39:02Z</dcterms:modified>
  <cp:category/>
  <cp:contentStatus/>
</cp:coreProperties>
</file>