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.KHO\"/>
    </mc:Choice>
  </mc:AlternateContent>
  <bookViews>
    <workbookView xWindow="0" yWindow="0" windowWidth="20490" windowHeight="7125" activeTab="3"/>
  </bookViews>
  <sheets>
    <sheet name="MSP" sheetId="43" r:id="rId1"/>
    <sheet name="Nhập" sheetId="44" r:id="rId2"/>
    <sheet name="xuất" sheetId="45" r:id="rId3"/>
    <sheet name="Tổng Hợp" sheetId="18" r:id="rId4"/>
  </sheets>
  <externalReferences>
    <externalReference r:id="rId5"/>
  </externalReferences>
  <definedNames>
    <definedName name="_xlnm._FilterDatabase" localSheetId="1" hidden="1">Nhập!$A$6:$V$332</definedName>
    <definedName name="_xlnm._FilterDatabase" localSheetId="3" hidden="1">'Tổng Hợp'!$A$8:$X$97</definedName>
    <definedName name="_xlnm._FilterDatabase" localSheetId="2" hidden="1">xuất!$A$6:$W$101</definedName>
    <definedName name="_xlnm.Print_Area" localSheetId="3">'Tổng Hợp'!$A$1:$I$99</definedName>
  </definedNames>
  <calcPr calcId="162913"/>
</workbook>
</file>

<file path=xl/calcChain.xml><?xml version="1.0" encoding="utf-8"?>
<calcChain xmlns="http://schemas.openxmlformats.org/spreadsheetml/2006/main">
  <c r="C234" i="44" l="1"/>
  <c r="C233" i="44"/>
  <c r="C229" i="44"/>
  <c r="C228" i="44"/>
  <c r="C193" i="45"/>
  <c r="C187" i="45"/>
  <c r="C224" i="44"/>
  <c r="C185" i="45"/>
  <c r="C222" i="44"/>
  <c r="C184" i="45"/>
  <c r="F184" i="45"/>
  <c r="F185" i="45"/>
  <c r="F186" i="45"/>
  <c r="F187" i="45"/>
  <c r="F188" i="45"/>
  <c r="F189" i="45"/>
  <c r="F190" i="45"/>
  <c r="F191" i="45"/>
  <c r="F192" i="45"/>
  <c r="F193" i="45"/>
  <c r="F194" i="45"/>
  <c r="F195" i="45"/>
  <c r="F196" i="45"/>
  <c r="F197" i="45"/>
  <c r="F198" i="45"/>
  <c r="F199" i="45"/>
  <c r="F222" i="44"/>
  <c r="F223" i="44"/>
  <c r="F224" i="44"/>
  <c r="F225" i="44"/>
  <c r="F226" i="44"/>
  <c r="F227" i="44"/>
  <c r="F228" i="44"/>
  <c r="F229" i="44"/>
  <c r="F230" i="44"/>
  <c r="F231" i="44"/>
  <c r="F232" i="44"/>
  <c r="F233" i="44"/>
  <c r="F234" i="44"/>
  <c r="F235" i="44"/>
  <c r="F236" i="44"/>
  <c r="F237" i="44"/>
  <c r="F238" i="44"/>
  <c r="F239" i="44"/>
  <c r="F240" i="44"/>
  <c r="F241" i="44"/>
  <c r="F242" i="44"/>
  <c r="F221" i="44"/>
  <c r="C182" i="45"/>
  <c r="C221" i="44"/>
  <c r="C219" i="44"/>
  <c r="C178" i="45"/>
  <c r="C217" i="44"/>
  <c r="C174" i="45" l="1"/>
  <c r="C173" i="45"/>
  <c r="C172" i="45"/>
  <c r="C216" i="44" l="1"/>
  <c r="C213" i="44"/>
  <c r="F213" i="44"/>
  <c r="F214" i="44"/>
  <c r="F215" i="44"/>
  <c r="F216" i="44"/>
  <c r="F217" i="44"/>
  <c r="F218" i="44"/>
  <c r="F219" i="44"/>
  <c r="F220" i="44"/>
  <c r="F212" i="44"/>
  <c r="C212" i="44"/>
  <c r="C211" i="44"/>
  <c r="C209" i="44"/>
  <c r="C208" i="44"/>
  <c r="C171" i="45"/>
  <c r="F206" i="44"/>
  <c r="F207" i="44"/>
  <c r="F208" i="44"/>
  <c r="F209" i="44"/>
  <c r="F210" i="44"/>
  <c r="F211" i="44"/>
  <c r="F169" i="45"/>
  <c r="F170" i="45"/>
  <c r="F171" i="45"/>
  <c r="F172" i="45"/>
  <c r="F173" i="45"/>
  <c r="F174" i="45"/>
  <c r="F175" i="45"/>
  <c r="F176" i="45"/>
  <c r="F177" i="45"/>
  <c r="F178" i="45"/>
  <c r="F179" i="45"/>
  <c r="F180" i="45"/>
  <c r="F181" i="45"/>
  <c r="F182" i="45"/>
  <c r="F183" i="45"/>
  <c r="C168" i="45"/>
  <c r="C205" i="44"/>
  <c r="C167" i="45"/>
  <c r="C204" i="44"/>
  <c r="C165" i="45"/>
  <c r="C163" i="45" l="1"/>
  <c r="C162" i="45"/>
  <c r="C200" i="44"/>
  <c r="C159" i="45"/>
  <c r="C198" i="44"/>
  <c r="C158" i="45"/>
  <c r="C197" i="44"/>
  <c r="C157" i="45"/>
  <c r="C196" i="44"/>
  <c r="F158" i="45"/>
  <c r="F159" i="45"/>
  <c r="F160" i="45"/>
  <c r="F161" i="45"/>
  <c r="F162" i="45"/>
  <c r="F163" i="45"/>
  <c r="F164" i="45"/>
  <c r="F165" i="45"/>
  <c r="F166" i="45"/>
  <c r="F167" i="45"/>
  <c r="F168" i="45"/>
  <c r="C154" i="45"/>
  <c r="C193" i="44"/>
  <c r="C153" i="45" l="1"/>
  <c r="C192" i="44"/>
  <c r="F192" i="44"/>
  <c r="F193" i="44"/>
  <c r="F194" i="44"/>
  <c r="F195" i="44"/>
  <c r="F196" i="44"/>
  <c r="F197" i="44"/>
  <c r="F198" i="44"/>
  <c r="F199" i="44"/>
  <c r="F200" i="44"/>
  <c r="F201" i="44"/>
  <c r="F202" i="44"/>
  <c r="F203" i="44"/>
  <c r="F204" i="44"/>
  <c r="F205" i="44"/>
  <c r="C152" i="45" l="1"/>
  <c r="C151" i="45"/>
  <c r="C150" i="45"/>
  <c r="C149" i="45" l="1"/>
  <c r="C148" i="45"/>
  <c r="C191" i="44"/>
  <c r="C147" i="45"/>
  <c r="C190" i="44"/>
  <c r="C145" i="45"/>
  <c r="C188" i="44"/>
  <c r="C144" i="45"/>
  <c r="C143" i="45"/>
  <c r="C187" i="44"/>
  <c r="C142" i="45"/>
  <c r="C186" i="44"/>
  <c r="C182" i="44"/>
  <c r="C180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C179" i="44"/>
  <c r="C178" i="44"/>
  <c r="C139" i="45" l="1"/>
  <c r="C137" i="45"/>
  <c r="C177" i="44"/>
  <c r="C136" i="45" l="1"/>
  <c r="C176" i="44" l="1"/>
  <c r="F134" i="45"/>
  <c r="F135" i="45"/>
  <c r="F136" i="45"/>
  <c r="F137" i="45"/>
  <c r="F138" i="45"/>
  <c r="F139" i="45"/>
  <c r="F140" i="45"/>
  <c r="F141" i="45"/>
  <c r="F142" i="45"/>
  <c r="F143" i="45"/>
  <c r="F144" i="45"/>
  <c r="F145" i="45"/>
  <c r="F146" i="45"/>
  <c r="F147" i="45"/>
  <c r="F148" i="45"/>
  <c r="F149" i="45"/>
  <c r="F150" i="45"/>
  <c r="F151" i="45"/>
  <c r="F152" i="45"/>
  <c r="F153" i="45"/>
  <c r="F154" i="45"/>
  <c r="F155" i="45"/>
  <c r="F156" i="45"/>
  <c r="F157" i="45"/>
  <c r="F133" i="45"/>
  <c r="F132" i="45"/>
  <c r="C169" i="44"/>
  <c r="C125" i="45"/>
  <c r="C124" i="45"/>
  <c r="C168" i="44"/>
  <c r="B38" i="18"/>
  <c r="C167" i="44"/>
  <c r="C165" i="44"/>
  <c r="C164" i="44"/>
  <c r="C163" i="44"/>
  <c r="C161" i="44"/>
  <c r="C123" i="45" l="1"/>
  <c r="C122" i="45"/>
  <c r="C121" i="45"/>
  <c r="C158" i="44"/>
  <c r="C120" i="45"/>
  <c r="C157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C119" i="45"/>
  <c r="C156" i="44"/>
  <c r="F155" i="44"/>
  <c r="C155" i="44"/>
  <c r="C154" i="44"/>
  <c r="C153" i="44"/>
  <c r="C151" i="44"/>
  <c r="C118" i="45" l="1"/>
  <c r="C149" i="44"/>
  <c r="F118" i="45"/>
  <c r="F119" i="45"/>
  <c r="F120" i="45"/>
  <c r="F121" i="45"/>
  <c r="F122" i="45"/>
  <c r="F123" i="45"/>
  <c r="F124" i="45"/>
  <c r="F125" i="45"/>
  <c r="F126" i="45"/>
  <c r="F127" i="45"/>
  <c r="F128" i="45"/>
  <c r="F129" i="45"/>
  <c r="F130" i="45"/>
  <c r="F131" i="45"/>
  <c r="F117" i="45"/>
  <c r="C117" i="45"/>
  <c r="C147" i="44"/>
  <c r="F116" i="45"/>
  <c r="C116" i="45"/>
  <c r="C114" i="45"/>
  <c r="C146" i="44"/>
  <c r="C113" i="45"/>
  <c r="C145" i="44"/>
  <c r="C112" i="45"/>
  <c r="C144" i="44"/>
  <c r="C111" i="45" l="1"/>
  <c r="C110" i="45"/>
  <c r="F144" i="44" l="1"/>
  <c r="F145" i="44"/>
  <c r="F146" i="44"/>
  <c r="F147" i="44"/>
  <c r="F148" i="44"/>
  <c r="F149" i="44"/>
  <c r="F150" i="44"/>
  <c r="F151" i="44"/>
  <c r="F152" i="44"/>
  <c r="F153" i="44"/>
  <c r="F154" i="44"/>
  <c r="C104" i="45" l="1"/>
  <c r="C140" i="44"/>
  <c r="C103" i="45"/>
  <c r="C139" i="44"/>
  <c r="C102" i="45"/>
  <c r="C138" i="44"/>
  <c r="C137" i="44"/>
  <c r="C101" i="45"/>
  <c r="C136" i="44"/>
  <c r="C135" i="44" l="1"/>
  <c r="C134" i="44"/>
  <c r="C100" i="45" l="1"/>
  <c r="C99" i="45"/>
  <c r="C98" i="45" l="1"/>
  <c r="F98" i="45"/>
  <c r="F99" i="45"/>
  <c r="F100" i="45"/>
  <c r="F101" i="45"/>
  <c r="F102" i="45"/>
  <c r="F103" i="45"/>
  <c r="F104" i="45"/>
  <c r="F105" i="45"/>
  <c r="F106" i="45"/>
  <c r="F107" i="45"/>
  <c r="F108" i="45"/>
  <c r="F109" i="45"/>
  <c r="F110" i="45"/>
  <c r="F111" i="45"/>
  <c r="F112" i="45"/>
  <c r="F113" i="45"/>
  <c r="F114" i="45"/>
  <c r="F115" i="45"/>
  <c r="F97" i="45"/>
  <c r="C97" i="45"/>
  <c r="C132" i="44"/>
  <c r="C130" i="44"/>
  <c r="C128" i="44"/>
  <c r="C127" i="44"/>
  <c r="C94" i="45"/>
  <c r="C126" i="44"/>
  <c r="C93" i="45" l="1"/>
  <c r="C92" i="45"/>
  <c r="F126" i="44" l="1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25" i="44"/>
  <c r="F124" i="44"/>
  <c r="F123" i="44"/>
  <c r="C123" i="44"/>
  <c r="C122" i="44"/>
  <c r="F90" i="45" l="1"/>
  <c r="F91" i="45"/>
  <c r="F92" i="45"/>
  <c r="F93" i="45"/>
  <c r="F94" i="45"/>
  <c r="F95" i="45"/>
  <c r="F96" i="45"/>
  <c r="F89" i="45"/>
  <c r="C88" i="45"/>
  <c r="C87" i="45"/>
  <c r="C86" i="45"/>
  <c r="C85" i="45"/>
  <c r="C118" i="44" l="1"/>
  <c r="C84" i="45"/>
  <c r="C116" i="44"/>
  <c r="C83" i="45"/>
  <c r="F75" i="45" l="1"/>
  <c r="F76" i="45"/>
  <c r="F77" i="45"/>
  <c r="F78" i="45"/>
  <c r="F79" i="45"/>
  <c r="F80" i="45"/>
  <c r="F81" i="45"/>
  <c r="F82" i="45"/>
  <c r="F83" i="45"/>
  <c r="F84" i="45"/>
  <c r="F85" i="45"/>
  <c r="F86" i="45"/>
  <c r="F87" i="45"/>
  <c r="F88" i="45"/>
  <c r="C104" i="44" l="1"/>
  <c r="C95" i="44"/>
  <c r="C90" i="44" l="1"/>
  <c r="C67" i="45"/>
  <c r="C89" i="44"/>
  <c r="C66" i="45" l="1"/>
  <c r="C88" i="44"/>
  <c r="C61" i="45" l="1"/>
  <c r="C84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C60" i="45"/>
  <c r="C83" i="44"/>
  <c r="C57" i="45" l="1"/>
  <c r="F81" i="44"/>
  <c r="C80" i="44"/>
  <c r="C79" i="44"/>
  <c r="C77" i="44"/>
  <c r="C76" i="44" l="1"/>
  <c r="C75" i="44"/>
  <c r="C73" i="44"/>
  <c r="C70" i="44"/>
  <c r="C69" i="44"/>
  <c r="C68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C67" i="44"/>
  <c r="C54" i="45"/>
  <c r="F66" i="44"/>
  <c r="C66" i="44"/>
  <c r="C53" i="45"/>
  <c r="F65" i="44"/>
  <c r="C65" i="44"/>
  <c r="C51" i="45"/>
  <c r="C50" i="45"/>
  <c r="C49" i="45"/>
  <c r="F64" i="44"/>
  <c r="C64" i="44"/>
  <c r="F63" i="44"/>
  <c r="C48" i="45"/>
  <c r="C63" i="44"/>
  <c r="C62" i="44"/>
  <c r="C47" i="45"/>
  <c r="C61" i="44"/>
  <c r="C46" i="45" l="1"/>
  <c r="F58" i="44" l="1"/>
  <c r="C58" i="44"/>
  <c r="C57" i="44"/>
  <c r="C55" i="44"/>
  <c r="C54" i="44" l="1"/>
  <c r="C52" i="44"/>
  <c r="C51" i="44"/>
  <c r="C50" i="44"/>
  <c r="D40" i="18"/>
  <c r="D41" i="18"/>
  <c r="D42" i="18"/>
  <c r="D43" i="18"/>
  <c r="D44" i="18"/>
  <c r="D45" i="18"/>
  <c r="D46" i="18"/>
  <c r="C45" i="45" l="1"/>
  <c r="C49" i="44"/>
  <c r="C42" i="45"/>
  <c r="C41" i="45"/>
  <c r="F46" i="44"/>
  <c r="F47" i="44"/>
  <c r="F48" i="44"/>
  <c r="F49" i="44"/>
  <c r="F50" i="44"/>
  <c r="F51" i="44"/>
  <c r="F52" i="44"/>
  <c r="F53" i="44"/>
  <c r="F54" i="44"/>
  <c r="F55" i="44"/>
  <c r="F56" i="44"/>
  <c r="F57" i="44"/>
  <c r="F59" i="44"/>
  <c r="F60" i="44"/>
  <c r="F61" i="44"/>
  <c r="F62" i="44"/>
  <c r="F41" i="45"/>
  <c r="F42" i="45"/>
  <c r="F43" i="45"/>
  <c r="F44" i="45"/>
  <c r="F45" i="45"/>
  <c r="F46" i="45"/>
  <c r="F47" i="45"/>
  <c r="F48" i="45"/>
  <c r="F49" i="45"/>
  <c r="F50" i="45"/>
  <c r="F51" i="45"/>
  <c r="F52" i="45"/>
  <c r="F53" i="45"/>
  <c r="F54" i="45"/>
  <c r="F55" i="45"/>
  <c r="F56" i="45"/>
  <c r="F57" i="45"/>
  <c r="F58" i="45"/>
  <c r="F59" i="45"/>
  <c r="F60" i="45"/>
  <c r="F61" i="45"/>
  <c r="F62" i="45"/>
  <c r="F63" i="45"/>
  <c r="F64" i="45"/>
  <c r="F65" i="45"/>
  <c r="F66" i="45"/>
  <c r="F67" i="45"/>
  <c r="F68" i="45"/>
  <c r="F69" i="45"/>
  <c r="F70" i="45"/>
  <c r="F71" i="45"/>
  <c r="F72" i="45"/>
  <c r="F73" i="45"/>
  <c r="F74" i="45"/>
  <c r="F40" i="45"/>
  <c r="C40" i="45"/>
  <c r="C46" i="44"/>
  <c r="F39" i="45"/>
  <c r="F38" i="45"/>
  <c r="C38" i="45"/>
  <c r="F45" i="44"/>
  <c r="C45" i="44"/>
  <c r="C37" i="45"/>
  <c r="F44" i="44"/>
  <c r="C44" i="44"/>
  <c r="C36" i="45"/>
  <c r="F43" i="44"/>
  <c r="C43" i="44"/>
  <c r="C35" i="45"/>
  <c r="F42" i="44"/>
  <c r="C42" i="44"/>
  <c r="F41" i="44" l="1"/>
  <c r="C41" i="44"/>
  <c r="F40" i="44"/>
  <c r="F39" i="44"/>
  <c r="F38" i="44"/>
  <c r="F37" i="44"/>
  <c r="F36" i="44"/>
  <c r="F35" i="44"/>
  <c r="C33" i="44"/>
  <c r="C32" i="44"/>
  <c r="C28" i="45"/>
  <c r="C27" i="45"/>
  <c r="C26" i="45"/>
  <c r="C31" i="44"/>
  <c r="C25" i="45"/>
  <c r="C24" i="45" l="1"/>
  <c r="C30" i="44" l="1"/>
  <c r="C22" i="45"/>
  <c r="C28" i="44"/>
  <c r="E47" i="18" l="1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46" i="18"/>
  <c r="E42" i="18"/>
  <c r="E43" i="18"/>
  <c r="E44" i="18"/>
  <c r="E45" i="18"/>
  <c r="E41" i="18"/>
  <c r="C27" i="44"/>
  <c r="C26" i="44"/>
  <c r="C25" i="44"/>
  <c r="C23" i="44"/>
  <c r="C21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C21" i="45"/>
  <c r="C18" i="45" l="1"/>
  <c r="C17" i="44"/>
  <c r="C17" i="45"/>
  <c r="C16" i="45"/>
  <c r="C15" i="44"/>
  <c r="C15" i="45"/>
  <c r="C14" i="44"/>
  <c r="C13" i="44" l="1"/>
  <c r="C12" i="44"/>
  <c r="F10" i="44"/>
  <c r="F11" i="44"/>
  <c r="F12" i="44"/>
  <c r="F13" i="44"/>
  <c r="F14" i="44"/>
  <c r="F15" i="44"/>
  <c r="F16" i="44"/>
  <c r="F17" i="44"/>
  <c r="F18" i="44"/>
  <c r="F19" i="44"/>
  <c r="C9" i="44"/>
  <c r="C8" i="44"/>
  <c r="C12" i="45" l="1"/>
  <c r="C11" i="45"/>
  <c r="C10" i="45"/>
  <c r="F10" i="45"/>
  <c r="F11" i="45"/>
  <c r="F12" i="45"/>
  <c r="F13" i="45"/>
  <c r="F14" i="45"/>
  <c r="F15" i="45"/>
  <c r="F16" i="45"/>
  <c r="F17" i="45"/>
  <c r="F18" i="45"/>
  <c r="F19" i="45"/>
  <c r="F20" i="45"/>
  <c r="F21" i="45"/>
  <c r="F22" i="45"/>
  <c r="F23" i="45"/>
  <c r="F24" i="45"/>
  <c r="F25" i="45"/>
  <c r="F26" i="45"/>
  <c r="F27" i="45"/>
  <c r="F28" i="45"/>
  <c r="F29" i="45"/>
  <c r="F30" i="45"/>
  <c r="F31" i="45"/>
  <c r="F32" i="45"/>
  <c r="F33" i="45"/>
  <c r="F34" i="45"/>
  <c r="F35" i="45"/>
  <c r="F36" i="45"/>
  <c r="F37" i="45"/>
  <c r="C9" i="45"/>
  <c r="C8" i="45"/>
  <c r="C97" i="18"/>
  <c r="D47" i="18"/>
  <c r="D48" i="18"/>
  <c r="D49" i="18"/>
  <c r="D10" i="18" l="1"/>
  <c r="D11" i="18"/>
  <c r="D12" i="18"/>
  <c r="D13" i="18"/>
  <c r="D14" i="18"/>
  <c r="D9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15" i="18"/>
  <c r="F15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96" i="18"/>
  <c r="F28" i="18"/>
  <c r="E10" i="18" l="1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9" i="18"/>
  <c r="F12" i="18"/>
  <c r="F13" i="18"/>
  <c r="F14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10" i="18"/>
  <c r="F11" i="18"/>
  <c r="F9" i="18"/>
  <c r="C370" i="45" l="1"/>
  <c r="F370" i="45"/>
  <c r="C371" i="45"/>
  <c r="F371" i="45"/>
  <c r="C372" i="45"/>
  <c r="F372" i="45"/>
  <c r="C373" i="45"/>
  <c r="F373" i="45"/>
  <c r="C374" i="45"/>
  <c r="F374" i="45"/>
  <c r="C375" i="45"/>
  <c r="F375" i="45"/>
  <c r="C376" i="45"/>
  <c r="F376" i="45"/>
  <c r="C377" i="45"/>
  <c r="F377" i="45"/>
  <c r="C378" i="45"/>
  <c r="F378" i="45"/>
  <c r="C379" i="45"/>
  <c r="F379" i="45"/>
  <c r="C380" i="45"/>
  <c r="F380" i="45"/>
  <c r="C381" i="45"/>
  <c r="F381" i="45"/>
  <c r="C382" i="45"/>
  <c r="F382" i="45"/>
  <c r="C383" i="45"/>
  <c r="F383" i="45"/>
  <c r="C384" i="45"/>
  <c r="F384" i="45"/>
  <c r="C385" i="45"/>
  <c r="F385" i="45"/>
  <c r="C386" i="45"/>
  <c r="F386" i="45"/>
  <c r="G20" i="18" l="1"/>
  <c r="G19" i="18"/>
  <c r="G21" i="18"/>
  <c r="B41" i="18" l="1"/>
  <c r="B44" i="18" l="1"/>
  <c r="F9" i="44" l="1"/>
  <c r="F8" i="45"/>
  <c r="F9" i="45"/>
  <c r="G10" i="18" l="1"/>
  <c r="G12" i="18"/>
  <c r="G14" i="18"/>
  <c r="G16" i="18"/>
  <c r="G18" i="18"/>
  <c r="G22" i="18"/>
  <c r="G24" i="18"/>
  <c r="G26" i="18"/>
  <c r="G28" i="18"/>
  <c r="G30" i="18"/>
  <c r="G32" i="18"/>
  <c r="G34" i="18"/>
  <c r="G36" i="18"/>
  <c r="G38" i="18"/>
  <c r="G40" i="18"/>
  <c r="G42" i="18"/>
  <c r="G44" i="18"/>
  <c r="G46" i="18"/>
  <c r="G48" i="18"/>
  <c r="G50" i="18"/>
  <c r="G52" i="18"/>
  <c r="H52" i="18" s="1"/>
  <c r="G54" i="18"/>
  <c r="G56" i="18"/>
  <c r="G58" i="18"/>
  <c r="G60" i="18"/>
  <c r="G62" i="18"/>
  <c r="G64" i="18"/>
  <c r="G66" i="18"/>
  <c r="G68" i="18"/>
  <c r="G70" i="18"/>
  <c r="G72" i="18"/>
  <c r="G74" i="18"/>
  <c r="G76" i="18"/>
  <c r="G78" i="18"/>
  <c r="G80" i="18"/>
  <c r="G82" i="18"/>
  <c r="G84" i="18"/>
  <c r="G86" i="18"/>
  <c r="G88" i="18"/>
  <c r="G90" i="18"/>
  <c r="G92" i="18"/>
  <c r="G94" i="18"/>
  <c r="G96" i="18"/>
  <c r="G9" i="18"/>
  <c r="G11" i="18"/>
  <c r="G13" i="18"/>
  <c r="G15" i="18"/>
  <c r="G17" i="18"/>
  <c r="G23" i="18"/>
  <c r="G25" i="18"/>
  <c r="G27" i="18"/>
  <c r="G29" i="18"/>
  <c r="G31" i="18"/>
  <c r="G33" i="18"/>
  <c r="G35" i="18"/>
  <c r="G37" i="18"/>
  <c r="G39" i="18"/>
  <c r="G41" i="18"/>
  <c r="G43" i="18"/>
  <c r="G45" i="18"/>
  <c r="H45" i="18" s="1"/>
  <c r="G47" i="18"/>
  <c r="G49" i="18"/>
  <c r="G51" i="18"/>
  <c r="G53" i="18"/>
  <c r="G55" i="18"/>
  <c r="G57" i="18"/>
  <c r="G59" i="18"/>
  <c r="G61" i="18"/>
  <c r="G63" i="18"/>
  <c r="G65" i="18"/>
  <c r="G67" i="18"/>
  <c r="G69" i="18"/>
  <c r="G71" i="18"/>
  <c r="G73" i="18"/>
  <c r="G75" i="18"/>
  <c r="G77" i="18"/>
  <c r="G79" i="18"/>
  <c r="G81" i="18"/>
  <c r="G83" i="18"/>
  <c r="G85" i="18"/>
  <c r="G87" i="18"/>
  <c r="G89" i="18"/>
  <c r="G91" i="18"/>
  <c r="G93" i="18"/>
  <c r="G95" i="18"/>
  <c r="G97" i="18"/>
  <c r="H19" i="18"/>
  <c r="H20" i="18"/>
  <c r="H21" i="18" l="1"/>
  <c r="H18" i="18"/>
  <c r="H12" i="18"/>
  <c r="H13" i="18"/>
  <c r="H29" i="18"/>
  <c r="H30" i="18"/>
  <c r="H16" i="18"/>
  <c r="H17" i="18"/>
  <c r="H14" i="18" l="1"/>
  <c r="H15" i="18" l="1"/>
  <c r="H22" i="18" l="1"/>
  <c r="H31" i="18" l="1"/>
  <c r="H32" i="18" l="1"/>
  <c r="H23" i="18" l="1"/>
  <c r="H24" i="18"/>
  <c r="H25" i="18"/>
  <c r="H26" i="18"/>
  <c r="H27" i="18"/>
  <c r="H28" i="18"/>
  <c r="F8" i="44" l="1"/>
  <c r="H11" i="18" l="1"/>
  <c r="H35" i="18"/>
  <c r="H39" i="18"/>
  <c r="H43" i="18"/>
  <c r="H47" i="18"/>
  <c r="H51" i="18"/>
  <c r="H55" i="18"/>
  <c r="H59" i="18"/>
  <c r="H63" i="18"/>
  <c r="H67" i="18"/>
  <c r="H71" i="18"/>
  <c r="H75" i="18"/>
  <c r="H79" i="18"/>
  <c r="H83" i="18"/>
  <c r="H87" i="18"/>
  <c r="H91" i="18"/>
  <c r="H95" i="18"/>
  <c r="H66" i="18"/>
  <c r="H70" i="18"/>
  <c r="H74" i="18"/>
  <c r="H78" i="18"/>
  <c r="H82" i="18"/>
  <c r="H86" i="18"/>
  <c r="H92" i="18"/>
  <c r="H36" i="18"/>
  <c r="H40" i="18"/>
  <c r="H44" i="18"/>
  <c r="H48" i="18"/>
  <c r="H56" i="18"/>
  <c r="H60" i="18"/>
  <c r="H64" i="18"/>
  <c r="H33" i="18"/>
  <c r="H37" i="18"/>
  <c r="H41" i="18"/>
  <c r="H49" i="18"/>
  <c r="H53" i="18"/>
  <c r="H57" i="18"/>
  <c r="H61" i="18"/>
  <c r="H65" i="18"/>
  <c r="H69" i="18"/>
  <c r="H73" i="18"/>
  <c r="H77" i="18"/>
  <c r="H81" i="18"/>
  <c r="H85" i="18"/>
  <c r="H89" i="18"/>
  <c r="H93" i="18"/>
  <c r="H9" i="18"/>
  <c r="H68" i="18"/>
  <c r="H72" i="18"/>
  <c r="H76" i="18"/>
  <c r="H80" i="18"/>
  <c r="H84" i="18"/>
  <c r="H88" i="18"/>
  <c r="H94" i="18"/>
  <c r="H10" i="18"/>
  <c r="H34" i="18"/>
  <c r="H38" i="18"/>
  <c r="H42" i="18"/>
  <c r="H46" i="18"/>
  <c r="H50" i="18"/>
  <c r="H54" i="18"/>
  <c r="H58" i="18"/>
  <c r="H62" i="18"/>
  <c r="H90" i="18"/>
  <c r="B42" i="18" l="1"/>
  <c r="B40" i="18" l="1"/>
  <c r="B95" i="18" l="1"/>
  <c r="B96" i="18"/>
  <c r="F96" i="18" s="1"/>
  <c r="H96" i="18" s="1"/>
  <c r="B94" i="18"/>
  <c r="B92" i="18"/>
  <c r="F7" i="44" l="1"/>
  <c r="C7" i="18" l="1"/>
  <c r="E97" i="18" l="1"/>
  <c r="D7" i="45" l="1"/>
  <c r="F97" i="18" l="1"/>
  <c r="F7" i="18" s="1"/>
  <c r="D97" i="18" l="1"/>
  <c r="E7" i="18"/>
  <c r="D7" i="18" l="1"/>
  <c r="H97" i="18"/>
  <c r="B88" i="18"/>
  <c r="B89" i="18"/>
  <c r="B90" i="18"/>
  <c r="B91" i="18"/>
  <c r="B81" i="18" l="1"/>
  <c r="B82" i="18"/>
  <c r="B83" i="18"/>
  <c r="B84" i="18"/>
  <c r="B85" i="18"/>
  <c r="B86" i="18"/>
  <c r="B80" i="18"/>
  <c r="B45" i="18" l="1"/>
  <c r="B35" i="18" l="1"/>
  <c r="B36" i="18"/>
  <c r="B37" i="18"/>
  <c r="B39" i="18"/>
  <c r="B43" i="18"/>
  <c r="B46" i="18"/>
  <c r="B47" i="18"/>
  <c r="B48" i="18"/>
  <c r="E7" i="45" l="1"/>
  <c r="F7" i="45" l="1"/>
  <c r="L54" i="18" l="1"/>
  <c r="H7" i="18" l="1"/>
  <c r="G7" i="18"/>
</calcChain>
</file>

<file path=xl/sharedStrings.xml><?xml version="1.0" encoding="utf-8"?>
<sst xmlns="http://schemas.openxmlformats.org/spreadsheetml/2006/main" count="534" uniqueCount="157">
  <si>
    <t>CÔNG TY TNHH TM&amp;CN SINH HÓA</t>
  </si>
  <si>
    <t>Trụ sở : Số 102 Đường Ngụy Như Kon Tum, quận Thanh Xuân - TP. Hà Nội</t>
  </si>
  <si>
    <t>Nhà máy :Lô 44G,KCN Quang Minh,TT Chi Đông,H.Mê Linh,TP Hà Nội</t>
  </si>
  <si>
    <t>Điện thoại : 043.818.2266</t>
  </si>
  <si>
    <t>STT</t>
  </si>
  <si>
    <t>Mã TP</t>
  </si>
  <si>
    <t>Nhập kho sản xuất</t>
  </si>
  <si>
    <t>Nhập kho khác</t>
  </si>
  <si>
    <t>Xuất tái chế</t>
  </si>
  <si>
    <t>Xuất khác</t>
  </si>
  <si>
    <t>Ghi chú</t>
  </si>
  <si>
    <t>(kg)</t>
  </si>
  <si>
    <t>BC-501</t>
  </si>
  <si>
    <t>BC-501TM</t>
  </si>
  <si>
    <t>BC-502</t>
  </si>
  <si>
    <t>BC-503</t>
  </si>
  <si>
    <t>BC-504</t>
  </si>
  <si>
    <t>BC-505</t>
  </si>
  <si>
    <t>BC-601</t>
  </si>
  <si>
    <t>BC-601GT</t>
  </si>
  <si>
    <t>BC-601DT</t>
  </si>
  <si>
    <t>BC-602</t>
  </si>
  <si>
    <t>BC-602GT</t>
  </si>
  <si>
    <t>BC-603</t>
  </si>
  <si>
    <t>BC-603GT</t>
  </si>
  <si>
    <t>BC-616</t>
  </si>
  <si>
    <t>BC-617</t>
  </si>
  <si>
    <t>BC-617DT</t>
  </si>
  <si>
    <t>BC-619V (BC619TM)</t>
  </si>
  <si>
    <t>BC-620</t>
  </si>
  <si>
    <t>BC-621</t>
  </si>
  <si>
    <t>BC-666</t>
  </si>
  <si>
    <t>BC-800S</t>
  </si>
  <si>
    <t>BC-801SN</t>
  </si>
  <si>
    <t>BC- 802S</t>
  </si>
  <si>
    <t>BC-802S+</t>
  </si>
  <si>
    <t>BC-802SP</t>
  </si>
  <si>
    <t>BC-803S</t>
  </si>
  <si>
    <t>BC-802</t>
  </si>
  <si>
    <t>BC-812</t>
  </si>
  <si>
    <t>BC-813</t>
  </si>
  <si>
    <t>BC-828S</t>
  </si>
  <si>
    <t>BC-828TM</t>
  </si>
  <si>
    <t>BC-829S</t>
  </si>
  <si>
    <t>BC-888</t>
  </si>
  <si>
    <t>BC- 901</t>
  </si>
  <si>
    <t>BC-902</t>
  </si>
  <si>
    <t xml:space="preserve">Cám quét hót </t>
  </si>
  <si>
    <t>BN-201</t>
  </si>
  <si>
    <t>BN-202</t>
  </si>
  <si>
    <t>BN-203</t>
  </si>
  <si>
    <t>BN-301</t>
  </si>
  <si>
    <t>BN-302</t>
  </si>
  <si>
    <t>BN-303</t>
  </si>
  <si>
    <t>BN-316</t>
  </si>
  <si>
    <t>BN-317</t>
  </si>
  <si>
    <t>BN-600S</t>
  </si>
  <si>
    <t>BN-601S</t>
  </si>
  <si>
    <t>BN-602S</t>
  </si>
  <si>
    <t>BN-602SP</t>
  </si>
  <si>
    <t>BN-603S</t>
  </si>
  <si>
    <t>BN-602</t>
  </si>
  <si>
    <t>BN-612</t>
  </si>
  <si>
    <t>BN-628S</t>
  </si>
  <si>
    <t>BN-629S</t>
  </si>
  <si>
    <t>Người lập</t>
  </si>
  <si>
    <t>BC-502TM (502M)</t>
  </si>
  <si>
    <t>BN-300</t>
  </si>
  <si>
    <t>BN-628</t>
  </si>
  <si>
    <t>BN-320</t>
  </si>
  <si>
    <t>BN Milk</t>
  </si>
  <si>
    <t>CÁM KCS</t>
  </si>
  <si>
    <t>BC-822</t>
  </si>
  <si>
    <t>BN-204</t>
  </si>
  <si>
    <t>BC-602 Plus</t>
  </si>
  <si>
    <t>BC-603 Plus</t>
  </si>
  <si>
    <t>BN-319</t>
  </si>
  <si>
    <t>TỔNG CỘNG</t>
  </si>
  <si>
    <t>GHI CHÚ</t>
  </si>
  <si>
    <t>NGÀY</t>
  </si>
  <si>
    <t>Ngày</t>
  </si>
  <si>
    <t>THỨC ĂN DÙNG CHO VỊT,NGAN(BIOCHEM)</t>
  </si>
  <si>
    <t>THỨC ĂN DÙNG CHO GÀ(BIOCHEM)</t>
  </si>
  <si>
    <t>THỨC ĂN DÀNH CHO CHIM CÚT(BIOCHEM)</t>
  </si>
  <si>
    <t>BÁO CÁO TỔNG HỢP KHO CÁM HỒI</t>
  </si>
  <si>
    <t>THỨC ĂN DÙNG CHO NGAN, VỊT (BỒ NÔNG)</t>
  </si>
  <si>
    <t>THỨC ĂN DÙNG CHO GÀ (BỒ NÔNG)</t>
  </si>
  <si>
    <t>THỨC ĂN DÙNG CHO HEO (BIOCHEM)</t>
  </si>
  <si>
    <t>THỨC ĂN DÙNG CHO HEO (BN)</t>
  </si>
  <si>
    <t>THỨC ĂN CHĂN NUÔI ( KHÁC ):</t>
  </si>
  <si>
    <t>Cám hót tầng 2</t>
  </si>
  <si>
    <t>Cám hót hầm</t>
  </si>
  <si>
    <t>BC- 902</t>
  </si>
  <si>
    <t>Cám cá</t>
  </si>
  <si>
    <t>Tồn đầu kỳ</t>
  </si>
  <si>
    <t>Tồn cuối kỳ</t>
  </si>
  <si>
    <t>CÁM MỐC</t>
  </si>
  <si>
    <t>Cám Mốc (BC828S)</t>
  </si>
  <si>
    <t>Cám Mốc (BC829S)</t>
  </si>
  <si>
    <t>Cám Mốc (BN628S)</t>
  </si>
  <si>
    <t>Cám Mốc (BN629S)</t>
  </si>
  <si>
    <t>Tổng</t>
  </si>
  <si>
    <t xml:space="preserve">Cám Mốc </t>
  </si>
  <si>
    <t>CAVI</t>
  </si>
  <si>
    <t>BC601Plus</t>
  </si>
  <si>
    <t>BC601PL</t>
  </si>
  <si>
    <t xml:space="preserve"> </t>
  </si>
  <si>
    <t>Cám Heo</t>
  </si>
  <si>
    <t>Cám Gà</t>
  </si>
  <si>
    <t>Cám Vịt</t>
  </si>
  <si>
    <t>Cám heo</t>
  </si>
  <si>
    <t>BC-702</t>
  </si>
  <si>
    <t>CV-2312</t>
  </si>
  <si>
    <t xml:space="preserve">  </t>
  </si>
  <si>
    <t>s</t>
  </si>
  <si>
    <t>BÁO CÁO XUẤT KHO CÁM HỒI THÁNG 12-2021</t>
  </si>
  <si>
    <t>BÁO CÁO NHẬP KHO CÁM HỒI THÁNG 12-2021</t>
  </si>
  <si>
    <t>2 bao rách +1 CV102s rách</t>
  </si>
  <si>
    <t>1 bao rách</t>
  </si>
  <si>
    <t>2 bao rách</t>
  </si>
  <si>
    <t>1 bao CV1102st rách</t>
  </si>
  <si>
    <t>1 Bao CV2212 rách</t>
  </si>
  <si>
    <t>1 bao CV200 rách</t>
  </si>
  <si>
    <t>1 bao CV101 rách</t>
  </si>
  <si>
    <t>2 bao rách+1 bao CV101 rách</t>
  </si>
  <si>
    <t>1 bao CV4212 rách</t>
  </si>
  <si>
    <t>1 bao CV211 rách</t>
  </si>
  <si>
    <t>1 bao CV555 rách</t>
  </si>
  <si>
    <t>3 bao rách+1 bao 102s rách</t>
  </si>
  <si>
    <t>2 bao CV411 rách</t>
  </si>
  <si>
    <t>1 bao Cvmama rách</t>
  </si>
  <si>
    <t>4 bao CVSow rách</t>
  </si>
  <si>
    <t>3 bao rách</t>
  </si>
  <si>
    <t>1 bao rách+1 bao CV101plus rách</t>
  </si>
  <si>
    <t>5 bao CV2212 rách</t>
  </si>
  <si>
    <t>60 bao cám quá tuổi</t>
  </si>
  <si>
    <t>2 Bao rách</t>
  </si>
  <si>
    <t>4 bao rách</t>
  </si>
  <si>
    <t>6 bao rách</t>
  </si>
  <si>
    <t>1 bao CV233 rách</t>
  </si>
  <si>
    <t>1 bao Cvstar rách</t>
  </si>
  <si>
    <t>1 bao Cv101plus rách</t>
  </si>
  <si>
    <t>9 bao CV221 quá tuổi</t>
  </si>
  <si>
    <t>1 bao CV102s rách</t>
  </si>
  <si>
    <t>2 bao CV212 rách</t>
  </si>
  <si>
    <t>1 bao CV212 rách</t>
  </si>
  <si>
    <t>1  bao star 2 rách</t>
  </si>
  <si>
    <t>1 bao CV2212 rách</t>
  </si>
  <si>
    <t>11 bao rách</t>
  </si>
  <si>
    <t>1 cv101+1 bao rách</t>
  </si>
  <si>
    <t>2 bao rách+3 bao cv102s rách</t>
  </si>
  <si>
    <t>1 cv1102st rách</t>
  </si>
  <si>
    <t>1 bao cvsow rách</t>
  </si>
  <si>
    <t>2 bao rách +2 cv212 rách</t>
  </si>
  <si>
    <t>1 bao rách+1 CV4212 rách</t>
  </si>
  <si>
    <t>31 bao cám quá tuổi</t>
  </si>
  <si>
    <t>BMKH 2021.06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</si>
</sst>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1.5"/>
      <color indexed="8"/>
      <name val="Times New Roman"/>
      <family val="1"/>
    </font>
    <font>
      <sz val="11.5"/>
      <name val="Arial"/>
      <family val="2"/>
    </font>
    <font>
      <i/>
      <sz val="11.5"/>
      <color indexed="8"/>
      <name val="Times New Roman"/>
      <family val="1"/>
    </font>
    <font>
      <sz val="11.5"/>
      <color indexed="8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1.5"/>
      <name val="Times New Roman"/>
      <family val="1"/>
    </font>
    <font>
      <b/>
      <i/>
      <sz val="11.5"/>
      <color indexed="8"/>
      <name val="Times New Roman"/>
      <family val="1"/>
    </font>
    <font>
      <b/>
      <sz val="10"/>
      <name val="Arial"/>
      <family val="2"/>
    </font>
    <font>
      <sz val="11.5"/>
      <color rgb="FFFF0000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6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1"/>
    <xf numFmtId="0" fontId="4" fillId="0" borderId="0" xfId="3" applyFont="1" applyFill="1" applyBorder="1"/>
    <xf numFmtId="0" fontId="4" fillId="0" borderId="0" xfId="3" applyNumberFormat="1" applyFont="1" applyFill="1" applyBorder="1" applyAlignment="1">
      <alignment horizontal="center"/>
    </xf>
    <xf numFmtId="164" fontId="4" fillId="0" borderId="0" xfId="2" applyNumberFormat="1" applyFont="1" applyFill="1" applyBorder="1"/>
    <xf numFmtId="0" fontId="5" fillId="0" borderId="0" xfId="3" applyFont="1" applyFill="1" applyBorder="1"/>
    <xf numFmtId="0" fontId="5" fillId="0" borderId="0" xfId="3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0" fontId="5" fillId="0" borderId="1" xfId="3" applyFont="1" applyFill="1" applyBorder="1"/>
    <xf numFmtId="0" fontId="5" fillId="0" borderId="1" xfId="3" applyNumberFormat="1" applyFont="1" applyFill="1" applyBorder="1" applyAlignment="1">
      <alignment horizontal="center"/>
    </xf>
    <xf numFmtId="164" fontId="5" fillId="0" borderId="1" xfId="2" applyNumberFormat="1" applyFont="1" applyFill="1" applyBorder="1"/>
    <xf numFmtId="164" fontId="3" fillId="0" borderId="0" xfId="1" applyNumberFormat="1"/>
    <xf numFmtId="0" fontId="3" fillId="0" borderId="0" xfId="1" applyBorder="1"/>
    <xf numFmtId="0" fontId="2" fillId="0" borderId="0" xfId="1" applyFont="1" applyBorder="1"/>
    <xf numFmtId="164" fontId="3" fillId="0" borderId="0" xfId="1" applyNumberFormat="1" applyBorder="1"/>
    <xf numFmtId="1" fontId="3" fillId="0" borderId="0" xfId="1" applyNumberFormat="1"/>
    <xf numFmtId="164" fontId="7" fillId="2" borderId="2" xfId="2" applyNumberFormat="1" applyFont="1" applyFill="1" applyBorder="1" applyAlignment="1">
      <alignment horizontal="center" wrapText="1"/>
    </xf>
    <xf numFmtId="0" fontId="7" fillId="2" borderId="3" xfId="3" applyFont="1" applyFill="1" applyBorder="1" applyAlignment="1">
      <alignment horizontal="center" wrapText="1"/>
    </xf>
    <xf numFmtId="164" fontId="9" fillId="2" borderId="3" xfId="2" applyNumberFormat="1" applyFont="1" applyFill="1" applyBorder="1" applyAlignment="1">
      <alignment horizontal="center"/>
    </xf>
    <xf numFmtId="0" fontId="10" fillId="2" borderId="3" xfId="3" applyFont="1" applyFill="1" applyBorder="1" applyAlignment="1">
      <alignment horizontal="center"/>
    </xf>
    <xf numFmtId="164" fontId="10" fillId="0" borderId="4" xfId="2" applyNumberFormat="1" applyFont="1" applyFill="1" applyBorder="1" applyAlignment="1">
      <alignment horizontal="center" vertical="center"/>
    </xf>
    <xf numFmtId="0" fontId="11" fillId="0" borderId="4" xfId="2" applyNumberFormat="1" applyFont="1" applyFill="1" applyBorder="1" applyAlignment="1">
      <alignment horizontal="left" vertical="center"/>
    </xf>
    <xf numFmtId="0" fontId="8" fillId="0" borderId="0" xfId="1" applyFont="1"/>
    <xf numFmtId="164" fontId="8" fillId="0" borderId="0" xfId="1" applyNumberFormat="1" applyFont="1"/>
    <xf numFmtId="0" fontId="11" fillId="0" borderId="3" xfId="2" applyNumberFormat="1" applyFont="1" applyFill="1" applyBorder="1" applyAlignment="1">
      <alignment horizontal="left" vertical="center"/>
    </xf>
    <xf numFmtId="164" fontId="10" fillId="0" borderId="3" xfId="2" applyNumberFormat="1" applyFont="1" applyBorder="1"/>
    <xf numFmtId="0" fontId="0" fillId="0" borderId="3" xfId="0" applyBorder="1"/>
    <xf numFmtId="164" fontId="14" fillId="5" borderId="3" xfId="2" applyNumberFormat="1" applyFont="1" applyFill="1" applyBorder="1" applyAlignment="1">
      <alignment horizontal="center"/>
    </xf>
    <xf numFmtId="0" fontId="7" fillId="5" borderId="3" xfId="3" applyFont="1" applyFill="1" applyBorder="1" applyAlignment="1">
      <alignment horizontal="center"/>
    </xf>
    <xf numFmtId="0" fontId="15" fillId="0" borderId="0" xfId="1" applyFont="1"/>
    <xf numFmtId="0" fontId="2" fillId="0" borderId="0" xfId="0" applyFont="1"/>
    <xf numFmtId="164" fontId="10" fillId="5" borderId="3" xfId="2" applyNumberFormat="1" applyFont="1" applyFill="1" applyBorder="1"/>
    <xf numFmtId="0" fontId="15" fillId="0" borderId="0" xfId="1" applyFont="1" applyBorder="1"/>
    <xf numFmtId="0" fontId="15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16" fillId="0" borderId="4" xfId="2" applyNumberFormat="1" applyFont="1" applyFill="1" applyBorder="1" applyAlignment="1">
      <alignment horizontal="left" vertical="center"/>
    </xf>
    <xf numFmtId="0" fontId="3" fillId="0" borderId="0" xfId="1" applyFont="1"/>
    <xf numFmtId="0" fontId="18" fillId="0" borderId="0" xfId="0" applyFont="1"/>
    <xf numFmtId="164" fontId="19" fillId="0" borderId="0" xfId="2" applyNumberFormat="1" applyFont="1" applyFill="1" applyBorder="1"/>
    <xf numFmtId="164" fontId="17" fillId="0" borderId="0" xfId="2" applyNumberFormat="1" applyFont="1" applyFill="1" applyBorder="1"/>
    <xf numFmtId="164" fontId="17" fillId="0" borderId="1" xfId="2" applyNumberFormat="1" applyFont="1" applyFill="1" applyBorder="1"/>
    <xf numFmtId="164" fontId="16" fillId="0" borderId="4" xfId="2" applyNumberFormat="1" applyFont="1" applyFill="1" applyBorder="1" applyAlignment="1">
      <alignment horizontal="center" vertical="center"/>
    </xf>
    <xf numFmtId="0" fontId="11" fillId="0" borderId="7" xfId="2" applyNumberFormat="1" applyFont="1" applyFill="1" applyBorder="1" applyAlignment="1">
      <alignment horizontal="left" vertical="center"/>
    </xf>
    <xf numFmtId="0" fontId="7" fillId="0" borderId="3" xfId="3" applyFont="1" applyBorder="1"/>
    <xf numFmtId="164" fontId="10" fillId="0" borderId="7" xfId="2" applyNumberFormat="1" applyFont="1" applyFill="1" applyBorder="1" applyAlignment="1">
      <alignment horizontal="right" vertical="center"/>
    </xf>
    <xf numFmtId="164" fontId="10" fillId="0" borderId="3" xfId="2" applyNumberFormat="1" applyFont="1" applyFill="1" applyBorder="1" applyAlignment="1">
      <alignment horizontal="right" vertical="center"/>
    </xf>
    <xf numFmtId="164" fontId="21" fillId="2" borderId="2" xfId="4" applyNumberFormat="1" applyFont="1" applyFill="1" applyBorder="1" applyAlignment="1">
      <alignment horizontal="center" wrapText="1"/>
    </xf>
    <xf numFmtId="164" fontId="20" fillId="2" borderId="2" xfId="2" applyNumberFormat="1" applyFont="1" applyFill="1" applyBorder="1" applyAlignment="1">
      <alignment horizontal="center" wrapText="1"/>
    </xf>
    <xf numFmtId="164" fontId="20" fillId="2" borderId="3" xfId="2" applyNumberFormat="1" applyFont="1" applyFill="1" applyBorder="1" applyAlignment="1">
      <alignment horizontal="center" wrapText="1"/>
    </xf>
    <xf numFmtId="164" fontId="21" fillId="2" borderId="3" xfId="2" applyNumberFormat="1" applyFont="1" applyFill="1" applyBorder="1" applyAlignment="1">
      <alignment horizontal="center" wrapText="1"/>
    </xf>
    <xf numFmtId="0" fontId="20" fillId="2" borderId="3" xfId="3" applyFont="1" applyFill="1" applyBorder="1" applyAlignment="1">
      <alignment horizontal="center" wrapText="1"/>
    </xf>
    <xf numFmtId="164" fontId="23" fillId="2" borderId="3" xfId="4" applyNumberFormat="1" applyFont="1" applyFill="1" applyBorder="1" applyAlignment="1">
      <alignment horizontal="center"/>
    </xf>
    <xf numFmtId="164" fontId="24" fillId="2" borderId="3" xfId="2" applyNumberFormat="1" applyFont="1" applyFill="1" applyBorder="1" applyAlignment="1">
      <alignment horizontal="center"/>
    </xf>
    <xf numFmtId="164" fontId="23" fillId="2" borderId="3" xfId="2" applyNumberFormat="1" applyFont="1" applyFill="1" applyBorder="1" applyAlignment="1">
      <alignment horizontal="center"/>
    </xf>
    <xf numFmtId="164" fontId="26" fillId="6" borderId="7" xfId="4" applyNumberFormat="1" applyFont="1" applyFill="1" applyBorder="1" applyAlignment="1">
      <alignment horizontal="center"/>
    </xf>
    <xf numFmtId="164" fontId="27" fillId="5" borderId="7" xfId="4" applyNumberFormat="1" applyFont="1" applyFill="1" applyBorder="1" applyAlignment="1">
      <alignment horizontal="left" vertical="center"/>
    </xf>
    <xf numFmtId="0" fontId="21" fillId="5" borderId="13" xfId="1" applyFont="1" applyFill="1" applyBorder="1" applyAlignment="1">
      <alignment vertical="center" wrapText="1"/>
    </xf>
    <xf numFmtId="164" fontId="24" fillId="5" borderId="6" xfId="2" applyNumberFormat="1" applyFont="1" applyFill="1" applyBorder="1" applyAlignment="1">
      <alignment horizontal="center"/>
    </xf>
    <xf numFmtId="164" fontId="23" fillId="5" borderId="7" xfId="2" applyNumberFormat="1" applyFont="1" applyFill="1" applyBorder="1" applyAlignment="1">
      <alignment horizontal="center"/>
    </xf>
    <xf numFmtId="0" fontId="25" fillId="5" borderId="7" xfId="3" applyFont="1" applyFill="1" applyBorder="1" applyAlignment="1">
      <alignment horizontal="center"/>
    </xf>
    <xf numFmtId="164" fontId="25" fillId="0" borderId="5" xfId="2" applyNumberFormat="1" applyFont="1" applyBorder="1"/>
    <xf numFmtId="0" fontId="27" fillId="0" borderId="4" xfId="2" applyNumberFormat="1" applyFont="1" applyFill="1" applyBorder="1" applyAlignment="1">
      <alignment horizontal="left" vertical="center"/>
    </xf>
    <xf numFmtId="0" fontId="27" fillId="0" borderId="7" xfId="2" applyNumberFormat="1" applyFont="1" applyFill="1" applyBorder="1" applyAlignment="1">
      <alignment horizontal="left" vertical="center"/>
    </xf>
    <xf numFmtId="164" fontId="25" fillId="0" borderId="0" xfId="2" applyNumberFormat="1" applyFont="1" applyFill="1" applyBorder="1" applyAlignment="1">
      <alignment horizontal="center" vertical="center"/>
    </xf>
    <xf numFmtId="0" fontId="25" fillId="0" borderId="0" xfId="3" applyFont="1" applyBorder="1" applyAlignment="1">
      <alignment horizontal="center"/>
    </xf>
    <xf numFmtId="0" fontId="20" fillId="0" borderId="0" xfId="3" applyFont="1" applyBorder="1"/>
    <xf numFmtId="164" fontId="21" fillId="0" borderId="0" xfId="4" applyNumberFormat="1" applyFont="1" applyBorder="1" applyAlignment="1">
      <alignment horizontal="center"/>
    </xf>
    <xf numFmtId="164" fontId="25" fillId="0" borderId="0" xfId="2" applyNumberFormat="1" applyFont="1" applyBorder="1"/>
    <xf numFmtId="0" fontId="20" fillId="0" borderId="0" xfId="3" applyFont="1" applyBorder="1" applyAlignment="1">
      <alignment horizontal="center"/>
    </xf>
    <xf numFmtId="164" fontId="10" fillId="0" borderId="7" xfId="2" applyNumberFormat="1" applyFont="1" applyFill="1" applyBorder="1" applyAlignment="1">
      <alignment horizontal="center" vertical="center"/>
    </xf>
    <xf numFmtId="0" fontId="29" fillId="0" borderId="3" xfId="0" applyFont="1" applyBorder="1"/>
    <xf numFmtId="0" fontId="27" fillId="0" borderId="0" xfId="2" applyNumberFormat="1" applyFont="1" applyFill="1" applyBorder="1" applyAlignment="1">
      <alignment horizontal="left" vertical="center"/>
    </xf>
    <xf numFmtId="0" fontId="0" fillId="3" borderId="0" xfId="0" applyFill="1"/>
    <xf numFmtId="164" fontId="20" fillId="0" borderId="3" xfId="2" applyNumberFormat="1" applyFont="1" applyBorder="1"/>
    <xf numFmtId="0" fontId="20" fillId="0" borderId="0" xfId="3" applyFont="1" applyBorder="1" applyAlignment="1">
      <alignment horizontal="center"/>
    </xf>
    <xf numFmtId="164" fontId="10" fillId="0" borderId="3" xfId="2" applyNumberFormat="1" applyFont="1" applyFill="1" applyBorder="1" applyAlignment="1">
      <alignment horizontal="center" vertical="center"/>
    </xf>
    <xf numFmtId="0" fontId="0" fillId="0" borderId="0" xfId="0" applyBorder="1"/>
    <xf numFmtId="0" fontId="30" fillId="0" borderId="0" xfId="0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14" fontId="30" fillId="3" borderId="0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7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5" fillId="0" borderId="0" xfId="3" applyFont="1" applyFill="1" applyBorder="1" applyAlignment="1">
      <alignment horizontal="right"/>
    </xf>
    <xf numFmtId="0" fontId="5" fillId="0" borderId="1" xfId="3" applyFont="1" applyFill="1" applyBorder="1" applyAlignment="1">
      <alignment horizontal="right"/>
    </xf>
    <xf numFmtId="0" fontId="0" fillId="0" borderId="0" xfId="0" applyAlignment="1">
      <alignment horizontal="right"/>
    </xf>
    <xf numFmtId="164" fontId="10" fillId="0" borderId="3" xfId="2" applyNumberFormat="1" applyFont="1" applyBorder="1" applyAlignment="1">
      <alignment vertical="top"/>
    </xf>
    <xf numFmtId="0" fontId="5" fillId="0" borderId="0" xfId="3" applyFont="1" applyFill="1" applyBorder="1" applyAlignment="1">
      <alignment horizontal="left"/>
    </xf>
    <xf numFmtId="0" fontId="5" fillId="0" borderId="1" xfId="3" applyFont="1" applyFill="1" applyBorder="1" applyAlignment="1">
      <alignment horizontal="left"/>
    </xf>
    <xf numFmtId="0" fontId="0" fillId="0" borderId="0" xfId="0" applyAlignment="1">
      <alignment horizontal="left"/>
    </xf>
    <xf numFmtId="164" fontId="5" fillId="0" borderId="0" xfId="2" applyNumberFormat="1" applyFont="1" applyFill="1" applyBorder="1" applyAlignment="1">
      <alignment horizontal="right" vertical="center"/>
    </xf>
    <xf numFmtId="164" fontId="5" fillId="0" borderId="1" xfId="2" applyNumberFormat="1" applyFont="1" applyFill="1" applyBorder="1" applyAlignment="1">
      <alignment horizontal="right" vertical="center"/>
    </xf>
    <xf numFmtId="164" fontId="7" fillId="2" borderId="2" xfId="2" applyNumberFormat="1" applyFont="1" applyFill="1" applyBorder="1" applyAlignment="1">
      <alignment horizontal="right" vertical="center" wrapText="1"/>
    </xf>
    <xf numFmtId="164" fontId="9" fillId="2" borderId="3" xfId="2" applyNumberFormat="1" applyFont="1" applyFill="1" applyBorder="1" applyAlignment="1">
      <alignment horizontal="right" vertical="center"/>
    </xf>
    <xf numFmtId="164" fontId="12" fillId="5" borderId="3" xfId="2" applyNumberFormat="1" applyFont="1" applyFill="1" applyBorder="1" applyAlignment="1">
      <alignment horizontal="right" vertical="center"/>
    </xf>
    <xf numFmtId="0" fontId="18" fillId="3" borderId="3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64" fontId="7" fillId="2" borderId="3" xfId="2" applyNumberFormat="1" applyFont="1" applyFill="1" applyBorder="1" applyAlignment="1">
      <alignment horizontal="right" vertical="center" wrapText="1"/>
    </xf>
    <xf numFmtId="164" fontId="10" fillId="0" borderId="3" xfId="2" applyNumberFormat="1" applyFont="1" applyBorder="1" applyAlignment="1">
      <alignment horizontal="right" vertical="center"/>
    </xf>
    <xf numFmtId="164" fontId="27" fillId="0" borderId="3" xfId="2" applyNumberFormat="1" applyFont="1" applyBorder="1"/>
    <xf numFmtId="0" fontId="3" fillId="3" borderId="0" xfId="1" applyFill="1"/>
    <xf numFmtId="0" fontId="3" fillId="3" borderId="0" xfId="1" applyFill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10" borderId="0" xfId="1" applyFill="1" applyBorder="1"/>
    <xf numFmtId="0" fontId="0" fillId="10" borderId="0" xfId="0" applyFill="1"/>
    <xf numFmtId="0" fontId="0" fillId="0" borderId="6" xfId="0" applyFill="1" applyBorder="1"/>
    <xf numFmtId="164" fontId="10" fillId="3" borderId="3" xfId="2" applyNumberFormat="1" applyFont="1" applyFill="1" applyBorder="1" applyAlignment="1">
      <alignment horizontal="center" vertical="center"/>
    </xf>
    <xf numFmtId="164" fontId="25" fillId="0" borderId="3" xfId="2" applyNumberFormat="1" applyFont="1" applyFill="1" applyBorder="1" applyAlignment="1">
      <alignment horizontal="center" vertical="center"/>
    </xf>
    <xf numFmtId="164" fontId="25" fillId="3" borderId="3" xfId="2" applyNumberFormat="1" applyFont="1" applyFill="1" applyBorder="1" applyAlignment="1">
      <alignment horizontal="center" vertical="center"/>
    </xf>
    <xf numFmtId="0" fontId="27" fillId="3" borderId="3" xfId="2" applyNumberFormat="1" applyFont="1" applyFill="1" applyBorder="1" applyAlignment="1">
      <alignment horizontal="left" vertical="center"/>
    </xf>
    <xf numFmtId="164" fontId="28" fillId="3" borderId="3" xfId="2" applyNumberFormat="1" applyFont="1" applyFill="1" applyBorder="1"/>
    <xf numFmtId="164" fontId="27" fillId="3" borderId="3" xfId="2" applyNumberFormat="1" applyFont="1" applyFill="1" applyBorder="1"/>
    <xf numFmtId="164" fontId="25" fillId="3" borderId="3" xfId="2" applyNumberFormat="1" applyFont="1" applyFill="1" applyBorder="1"/>
    <xf numFmtId="0" fontId="27" fillId="0" borderId="3" xfId="2" applyNumberFormat="1" applyFont="1" applyFill="1" applyBorder="1" applyAlignment="1">
      <alignment horizontal="left" vertical="center"/>
    </xf>
    <xf numFmtId="164" fontId="25" fillId="0" borderId="3" xfId="2" applyNumberFormat="1" applyFont="1" applyBorder="1"/>
    <xf numFmtId="0" fontId="28" fillId="3" borderId="3" xfId="2" applyNumberFormat="1" applyFont="1" applyFill="1" applyBorder="1" applyAlignment="1">
      <alignment horizontal="left" vertical="center"/>
    </xf>
    <xf numFmtId="0" fontId="28" fillId="0" borderId="3" xfId="2" applyNumberFormat="1" applyFont="1" applyFill="1" applyBorder="1" applyAlignment="1">
      <alignment horizontal="left" vertical="center"/>
    </xf>
    <xf numFmtId="164" fontId="25" fillId="10" borderId="3" xfId="2" applyNumberFormat="1" applyFont="1" applyFill="1" applyBorder="1" applyAlignment="1">
      <alignment horizontal="center" vertical="center"/>
    </xf>
    <xf numFmtId="0" fontId="27" fillId="10" borderId="3" xfId="2" applyNumberFormat="1" applyFont="1" applyFill="1" applyBorder="1" applyAlignment="1">
      <alignment horizontal="left" vertical="center"/>
    </xf>
    <xf numFmtId="164" fontId="27" fillId="10" borderId="3" xfId="2" applyNumberFormat="1" applyFont="1" applyFill="1" applyBorder="1"/>
    <xf numFmtId="0" fontId="29" fillId="0" borderId="0" xfId="0" applyFont="1"/>
    <xf numFmtId="0" fontId="30" fillId="0" borderId="0" xfId="0" applyFont="1"/>
    <xf numFmtId="0" fontId="29" fillId="3" borderId="3" xfId="0" applyFont="1" applyFill="1" applyBorder="1"/>
    <xf numFmtId="164" fontId="29" fillId="3" borderId="0" xfId="0" applyNumberFormat="1" applyFont="1" applyFill="1"/>
    <xf numFmtId="0" fontId="29" fillId="3" borderId="0" xfId="0" applyFont="1" applyFill="1"/>
    <xf numFmtId="164" fontId="29" fillId="0" borderId="0" xfId="0" applyNumberFormat="1" applyFont="1"/>
    <xf numFmtId="164" fontId="31" fillId="3" borderId="0" xfId="0" applyNumberFormat="1" applyFont="1" applyFill="1"/>
    <xf numFmtId="43" fontId="29" fillId="3" borderId="0" xfId="0" applyNumberFormat="1" applyFont="1" applyFill="1"/>
    <xf numFmtId="0" fontId="29" fillId="3" borderId="0" xfId="0" applyFont="1" applyFill="1" applyBorder="1" applyAlignment="1"/>
    <xf numFmtId="0" fontId="32" fillId="0" borderId="0" xfId="1" applyFont="1"/>
    <xf numFmtId="0" fontId="32" fillId="0" borderId="0" xfId="1" applyFont="1" applyBorder="1"/>
    <xf numFmtId="0" fontId="33" fillId="0" borderId="0" xfId="1" applyFont="1" applyBorder="1"/>
    <xf numFmtId="0" fontId="32" fillId="3" borderId="0" xfId="1" applyFont="1" applyFill="1" applyBorder="1"/>
    <xf numFmtId="164" fontId="29" fillId="10" borderId="0" xfId="0" applyNumberFormat="1" applyFont="1" applyFill="1"/>
    <xf numFmtId="164" fontId="32" fillId="10" borderId="0" xfId="4" applyNumberFormat="1" applyFont="1" applyFill="1" applyBorder="1"/>
    <xf numFmtId="0" fontId="32" fillId="3" borderId="0" xfId="1" applyFont="1" applyFill="1"/>
    <xf numFmtId="0" fontId="33" fillId="0" borderId="0" xfId="1" applyFont="1" applyAlignment="1">
      <alignment horizontal="left"/>
    </xf>
    <xf numFmtId="1" fontId="32" fillId="3" borderId="0" xfId="1" applyNumberFormat="1" applyFont="1" applyFill="1"/>
    <xf numFmtId="164" fontId="30" fillId="0" borderId="0" xfId="0" applyNumberFormat="1" applyFont="1"/>
    <xf numFmtId="164" fontId="21" fillId="0" borderId="0" xfId="4" applyNumberFormat="1" applyFont="1" applyFill="1" applyBorder="1"/>
    <xf numFmtId="164" fontId="21" fillId="0" borderId="1" xfId="4" applyNumberFormat="1" applyFont="1" applyFill="1" applyBorder="1"/>
    <xf numFmtId="0" fontId="28" fillId="0" borderId="3" xfId="0" applyFont="1" applyBorder="1"/>
    <xf numFmtId="164" fontId="22" fillId="0" borderId="0" xfId="4" applyNumberFormat="1" applyFont="1"/>
    <xf numFmtId="164" fontId="35" fillId="0" borderId="0" xfId="4" applyNumberFormat="1" applyFont="1"/>
    <xf numFmtId="0" fontId="28" fillId="3" borderId="3" xfId="0" applyFont="1" applyFill="1" applyBorder="1"/>
    <xf numFmtId="164" fontId="27" fillId="3" borderId="3" xfId="2" applyNumberFormat="1" applyFont="1" applyFill="1" applyBorder="1" applyAlignment="1">
      <alignment horizontal="center" vertical="center"/>
    </xf>
    <xf numFmtId="164" fontId="34" fillId="3" borderId="0" xfId="0" applyNumberFormat="1" applyFont="1" applyFill="1"/>
    <xf numFmtId="0" fontId="5" fillId="0" borderId="10" xfId="3" applyFont="1" applyFill="1" applyBorder="1" applyAlignment="1">
      <alignment horizontal="center" vertical="center"/>
    </xf>
    <xf numFmtId="0" fontId="7" fillId="2" borderId="8" xfId="3" applyFont="1" applyFill="1" applyBorder="1" applyAlignment="1">
      <alignment horizontal="center" vertical="center" wrapText="1"/>
    </xf>
    <xf numFmtId="0" fontId="7" fillId="2" borderId="9" xfId="3" applyFont="1" applyFill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13" fillId="5" borderId="10" xfId="1" applyFont="1" applyFill="1" applyBorder="1" applyAlignment="1">
      <alignment horizontal="center" vertical="center" wrapText="1"/>
    </xf>
    <xf numFmtId="0" fontId="13" fillId="5" borderId="11" xfId="1" applyFont="1" applyFill="1" applyBorder="1" applyAlignment="1">
      <alignment horizontal="center" vertical="center" wrapText="1"/>
    </xf>
    <xf numFmtId="164" fontId="7" fillId="2" borderId="7" xfId="2" applyNumberFormat="1" applyFont="1" applyFill="1" applyBorder="1" applyAlignment="1">
      <alignment horizontal="center" vertical="center" wrapText="1"/>
    </xf>
    <xf numFmtId="164" fontId="7" fillId="2" borderId="12" xfId="2" applyNumberFormat="1" applyFont="1" applyFill="1" applyBorder="1" applyAlignment="1">
      <alignment horizontal="center" vertical="center" wrapText="1"/>
    </xf>
    <xf numFmtId="0" fontId="7" fillId="2" borderId="7" xfId="3" applyFont="1" applyFill="1" applyBorder="1" applyAlignment="1">
      <alignment horizontal="center" vertical="center" wrapText="1"/>
    </xf>
    <xf numFmtId="0" fontId="7" fillId="2" borderId="12" xfId="3" applyFont="1" applyFill="1" applyBorder="1" applyAlignment="1">
      <alignment horizontal="center" vertical="center" wrapText="1"/>
    </xf>
    <xf numFmtId="0" fontId="7" fillId="2" borderId="8" xfId="3" applyFont="1" applyFill="1" applyBorder="1" applyAlignment="1">
      <alignment horizontal="right" wrapText="1"/>
    </xf>
    <xf numFmtId="0" fontId="8" fillId="0" borderId="9" xfId="1" applyFont="1" applyBorder="1" applyAlignment="1">
      <alignment horizontal="right" wrapText="1"/>
    </xf>
    <xf numFmtId="0" fontId="7" fillId="2" borderId="8" xfId="3" applyFont="1" applyFill="1" applyBorder="1" applyAlignment="1">
      <alignment horizontal="left" wrapText="1"/>
    </xf>
    <xf numFmtId="0" fontId="8" fillId="0" borderId="9" xfId="1" applyFont="1" applyBorder="1" applyAlignment="1">
      <alignment horizontal="left" wrapText="1"/>
    </xf>
    <xf numFmtId="164" fontId="7" fillId="2" borderId="7" xfId="2" applyNumberFormat="1" applyFont="1" applyFill="1" applyBorder="1" applyAlignment="1">
      <alignment horizontal="right" vertical="center" wrapText="1"/>
    </xf>
    <xf numFmtId="164" fontId="7" fillId="2" borderId="12" xfId="2" applyNumberFormat="1" applyFont="1" applyFill="1" applyBorder="1" applyAlignment="1">
      <alignment horizontal="right" vertical="center" wrapText="1"/>
    </xf>
    <xf numFmtId="164" fontId="10" fillId="5" borderId="2" xfId="2" applyNumberFormat="1" applyFont="1" applyFill="1" applyBorder="1" applyAlignment="1">
      <alignment horizontal="center" vertical="center"/>
    </xf>
    <xf numFmtId="164" fontId="10" fillId="5" borderId="10" xfId="2" applyNumberFormat="1" applyFont="1" applyFill="1" applyBorder="1" applyAlignment="1">
      <alignment horizontal="center" vertical="center"/>
    </xf>
    <xf numFmtId="164" fontId="10" fillId="5" borderId="11" xfId="2" applyNumberFormat="1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right" wrapText="1"/>
    </xf>
    <xf numFmtId="0" fontId="7" fillId="2" borderId="12" xfId="3" applyFont="1" applyFill="1" applyBorder="1" applyAlignment="1">
      <alignment horizontal="right" wrapText="1"/>
    </xf>
    <xf numFmtId="164" fontId="29" fillId="3" borderId="16" xfId="0" applyNumberFormat="1" applyFont="1" applyFill="1" applyBorder="1" applyAlignment="1">
      <alignment horizontal="center"/>
    </xf>
    <xf numFmtId="164" fontId="29" fillId="3" borderId="0" xfId="0" applyNumberFormat="1" applyFont="1" applyFill="1" applyAlignment="1">
      <alignment horizontal="center"/>
    </xf>
    <xf numFmtId="0" fontId="6" fillId="0" borderId="14" xfId="3" applyFont="1" applyFill="1" applyBorder="1" applyAlignment="1">
      <alignment horizontal="center" vertical="center"/>
    </xf>
    <xf numFmtId="0" fontId="20" fillId="2" borderId="8" xfId="3" applyFont="1" applyFill="1" applyBorder="1" applyAlignment="1">
      <alignment horizontal="center" vertical="center" wrapText="1"/>
    </xf>
    <xf numFmtId="0" fontId="27" fillId="0" borderId="9" xfId="1" applyFont="1" applyBorder="1" applyAlignment="1">
      <alignment horizontal="center" vertical="center" wrapText="1"/>
    </xf>
    <xf numFmtId="0" fontId="21" fillId="6" borderId="14" xfId="1" applyFont="1" applyFill="1" applyBorder="1" applyAlignment="1">
      <alignment horizontal="center" vertical="center" wrapText="1"/>
    </xf>
    <xf numFmtId="0" fontId="21" fillId="6" borderId="15" xfId="1" applyFont="1" applyFill="1" applyBorder="1" applyAlignment="1">
      <alignment horizontal="center" vertical="center" wrapText="1"/>
    </xf>
    <xf numFmtId="164" fontId="20" fillId="8" borderId="3" xfId="2" applyNumberFormat="1" applyFont="1" applyFill="1" applyBorder="1" applyAlignment="1">
      <alignment horizontal="center" vertical="center"/>
    </xf>
    <xf numFmtId="164" fontId="20" fillId="0" borderId="3" xfId="2" applyNumberFormat="1" applyFont="1" applyFill="1" applyBorder="1" applyAlignment="1">
      <alignment horizontal="center" vertical="center"/>
    </xf>
    <xf numFmtId="0" fontId="21" fillId="5" borderId="7" xfId="1" applyFont="1" applyFill="1" applyBorder="1" applyAlignment="1">
      <alignment horizontal="center" vertical="center" wrapText="1"/>
    </xf>
    <xf numFmtId="164" fontId="20" fillId="5" borderId="3" xfId="2" applyNumberFormat="1" applyFont="1" applyFill="1" applyBorder="1" applyAlignment="1">
      <alignment horizontal="center" vertical="center"/>
    </xf>
    <xf numFmtId="164" fontId="20" fillId="4" borderId="3" xfId="2" applyNumberFormat="1" applyFont="1" applyFill="1" applyBorder="1" applyAlignment="1">
      <alignment horizontal="center" vertical="center"/>
    </xf>
    <xf numFmtId="164" fontId="20" fillId="7" borderId="3" xfId="2" applyNumberFormat="1" applyFont="1" applyFill="1" applyBorder="1" applyAlignment="1">
      <alignment horizontal="center" vertical="center"/>
    </xf>
    <xf numFmtId="164" fontId="25" fillId="9" borderId="3" xfId="2" applyNumberFormat="1" applyFont="1" applyFill="1" applyBorder="1" applyAlignment="1">
      <alignment horizontal="center" vertical="center"/>
    </xf>
  </cellXfs>
  <cellStyles count="5">
    <cellStyle name="Comma" xfId="4" builtinId="3"/>
    <cellStyle name="Comma 2" xfId="2"/>
    <cellStyle name="Normal" xfId="0" builtinId="0"/>
    <cellStyle name="Normal 2" xfId="1"/>
    <cellStyle name="Normal 2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&#193;O%20C&#193;O%20KCS%202020\C&#193;M%20H&#7890;I%20TH&#193;NG%208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P"/>
      <sheetName val="Nhập"/>
      <sheetName val="Xuất"/>
      <sheetName val="Tổng Hợp"/>
      <sheetName val="Sheet1"/>
      <sheetName val="Sheet2"/>
    </sheetNames>
    <sheetDataSet>
      <sheetData sheetId="0">
        <row r="1">
          <cell r="A1">
            <v>1</v>
          </cell>
          <cell r="B1" t="str">
            <v>BC-501</v>
          </cell>
        </row>
        <row r="2">
          <cell r="A2">
            <v>2</v>
          </cell>
          <cell r="B2" t="str">
            <v>BC-501TM</v>
          </cell>
        </row>
        <row r="3">
          <cell r="A3">
            <v>3</v>
          </cell>
          <cell r="B3" t="str">
            <v>BC-502</v>
          </cell>
        </row>
        <row r="4">
          <cell r="A4">
            <v>4</v>
          </cell>
          <cell r="B4" t="str">
            <v>BC-502TM (502M)</v>
          </cell>
        </row>
        <row r="5">
          <cell r="A5">
            <v>5</v>
          </cell>
          <cell r="B5" t="str">
            <v>BC-503</v>
          </cell>
        </row>
        <row r="6">
          <cell r="A6">
            <v>6</v>
          </cell>
          <cell r="B6" t="str">
            <v>BC-504</v>
          </cell>
        </row>
        <row r="7">
          <cell r="A7">
            <v>7</v>
          </cell>
          <cell r="B7" t="str">
            <v>BC-505</v>
          </cell>
        </row>
        <row r="8">
          <cell r="A8">
            <v>8</v>
          </cell>
          <cell r="B8" t="str">
            <v>BC-601</v>
          </cell>
        </row>
        <row r="9">
          <cell r="A9">
            <v>9</v>
          </cell>
          <cell r="B9" t="str">
            <v>BC-601GT</v>
          </cell>
        </row>
        <row r="10">
          <cell r="A10">
            <v>10</v>
          </cell>
          <cell r="B10" t="str">
            <v>BC-601DT</v>
          </cell>
        </row>
        <row r="11">
          <cell r="A11">
            <v>11</v>
          </cell>
          <cell r="B11" t="str">
            <v>BC-602</v>
          </cell>
        </row>
        <row r="12">
          <cell r="A12">
            <v>12</v>
          </cell>
          <cell r="B12" t="str">
            <v>BC-602GT</v>
          </cell>
        </row>
        <row r="13">
          <cell r="A13">
            <v>13</v>
          </cell>
          <cell r="B13" t="str">
            <v>BC-602 Plus</v>
          </cell>
        </row>
        <row r="14">
          <cell r="A14">
            <v>14</v>
          </cell>
          <cell r="B14" t="str">
            <v>BC-603</v>
          </cell>
        </row>
        <row r="15">
          <cell r="A15">
            <v>15</v>
          </cell>
          <cell r="B15" t="str">
            <v>BC-603GT</v>
          </cell>
        </row>
        <row r="16">
          <cell r="A16">
            <v>16</v>
          </cell>
          <cell r="B16" t="str">
            <v>BC-603 Plus</v>
          </cell>
        </row>
        <row r="17">
          <cell r="A17">
            <v>17</v>
          </cell>
          <cell r="B17" t="str">
            <v>BC-616</v>
          </cell>
        </row>
        <row r="18">
          <cell r="A18">
            <v>18</v>
          </cell>
          <cell r="B18" t="str">
            <v>BC-617</v>
          </cell>
        </row>
        <row r="19">
          <cell r="A19">
            <v>19</v>
          </cell>
          <cell r="B19" t="str">
            <v>BC-617DT</v>
          </cell>
        </row>
        <row r="20">
          <cell r="A20">
            <v>20</v>
          </cell>
          <cell r="B20" t="str">
            <v>BC-619V (BC619TM)</v>
          </cell>
        </row>
        <row r="21">
          <cell r="A21">
            <v>21</v>
          </cell>
          <cell r="B21" t="str">
            <v>BC-620</v>
          </cell>
        </row>
        <row r="22">
          <cell r="A22">
            <v>22</v>
          </cell>
          <cell r="B22" t="str">
            <v>BC-621</v>
          </cell>
        </row>
        <row r="23">
          <cell r="A23">
            <v>23</v>
          </cell>
          <cell r="B23" t="str">
            <v>BC-666</v>
          </cell>
        </row>
        <row r="24">
          <cell r="A24">
            <v>24</v>
          </cell>
          <cell r="B24" t="str">
            <v>BC-800S</v>
          </cell>
        </row>
        <row r="25">
          <cell r="A25">
            <v>25</v>
          </cell>
          <cell r="B25" t="str">
            <v>BC-801SN</v>
          </cell>
        </row>
        <row r="26">
          <cell r="A26">
            <v>26</v>
          </cell>
          <cell r="B26" t="str">
            <v>BC-802</v>
          </cell>
        </row>
        <row r="27">
          <cell r="A27">
            <v>27</v>
          </cell>
          <cell r="B27" t="str">
            <v>BC- 802S</v>
          </cell>
        </row>
        <row r="28">
          <cell r="A28">
            <v>28</v>
          </cell>
          <cell r="B28" t="str">
            <v>BC-802S+</v>
          </cell>
        </row>
        <row r="29">
          <cell r="A29">
            <v>29</v>
          </cell>
          <cell r="B29" t="str">
            <v>BC-802SP</v>
          </cell>
        </row>
        <row r="30">
          <cell r="A30">
            <v>30</v>
          </cell>
          <cell r="B30" t="str">
            <v>BC-803S</v>
          </cell>
        </row>
        <row r="31">
          <cell r="A31">
            <v>31</v>
          </cell>
          <cell r="B31" t="str">
            <v>BC-812</v>
          </cell>
        </row>
        <row r="32">
          <cell r="A32">
            <v>32</v>
          </cell>
          <cell r="B32" t="str">
            <v>BC-813</v>
          </cell>
        </row>
        <row r="33">
          <cell r="A33">
            <v>33</v>
          </cell>
          <cell r="B33" t="str">
            <v>BC-822</v>
          </cell>
        </row>
        <row r="34">
          <cell r="A34">
            <v>34</v>
          </cell>
          <cell r="B34" t="str">
            <v>BC-828S</v>
          </cell>
        </row>
        <row r="35">
          <cell r="A35">
            <v>35</v>
          </cell>
          <cell r="B35" t="str">
            <v>BC-828TM</v>
          </cell>
        </row>
        <row r="36">
          <cell r="A36">
            <v>36</v>
          </cell>
          <cell r="B36" t="str">
            <v>BC-829S</v>
          </cell>
        </row>
        <row r="37">
          <cell r="A37">
            <v>37</v>
          </cell>
          <cell r="B37" t="str">
            <v>BC-888</v>
          </cell>
        </row>
        <row r="38">
          <cell r="A38">
            <v>38</v>
          </cell>
          <cell r="B38" t="str">
            <v>BC- 901</v>
          </cell>
        </row>
        <row r="39">
          <cell r="A39">
            <v>39</v>
          </cell>
          <cell r="B39" t="str">
            <v>BC-902</v>
          </cell>
        </row>
        <row r="40">
          <cell r="A40">
            <v>40</v>
          </cell>
          <cell r="B40" t="str">
            <v xml:space="preserve">Cám quét hót </v>
          </cell>
        </row>
        <row r="41">
          <cell r="A41">
            <v>401</v>
          </cell>
          <cell r="B41" t="str">
            <v>Cám hót tầng 2</v>
          </cell>
        </row>
        <row r="42">
          <cell r="A42">
            <v>402</v>
          </cell>
          <cell r="B42" t="str">
            <v>Cám Vịt</v>
          </cell>
        </row>
        <row r="43">
          <cell r="A43">
            <v>403</v>
          </cell>
          <cell r="B43" t="str">
            <v>Cám Gà</v>
          </cell>
        </row>
        <row r="44">
          <cell r="A44">
            <v>404</v>
          </cell>
          <cell r="B44" t="str">
            <v>Cám heo</v>
          </cell>
        </row>
        <row r="45">
          <cell r="A45">
            <v>405</v>
          </cell>
          <cell r="B45" t="str">
            <v>Cám hót hầm</v>
          </cell>
        </row>
        <row r="46">
          <cell r="A46">
            <v>41</v>
          </cell>
          <cell r="B46" t="str">
            <v>BN-201</v>
          </cell>
        </row>
        <row r="47">
          <cell r="A47">
            <v>42</v>
          </cell>
          <cell r="B47" t="str">
            <v>BN-202</v>
          </cell>
        </row>
        <row r="48">
          <cell r="A48">
            <v>43</v>
          </cell>
          <cell r="B48" t="str">
            <v>BN-203</v>
          </cell>
        </row>
        <row r="49">
          <cell r="A49">
            <v>44</v>
          </cell>
          <cell r="B49" t="str">
            <v>BN-204</v>
          </cell>
        </row>
        <row r="50">
          <cell r="A50">
            <v>45</v>
          </cell>
          <cell r="B50" t="str">
            <v>BN-300</v>
          </cell>
        </row>
        <row r="51">
          <cell r="A51">
            <v>46</v>
          </cell>
          <cell r="B51" t="str">
            <v>BN-301</v>
          </cell>
        </row>
        <row r="52">
          <cell r="A52">
            <v>47</v>
          </cell>
          <cell r="B52" t="str">
            <v>BN-302</v>
          </cell>
        </row>
        <row r="53">
          <cell r="A53">
            <v>48</v>
          </cell>
          <cell r="B53" t="str">
            <v>BN-303</v>
          </cell>
        </row>
        <row r="54">
          <cell r="A54">
            <v>49</v>
          </cell>
          <cell r="B54" t="str">
            <v>BN-316</v>
          </cell>
        </row>
        <row r="55">
          <cell r="A55">
            <v>50</v>
          </cell>
          <cell r="B55" t="str">
            <v>BN-317</v>
          </cell>
        </row>
        <row r="56">
          <cell r="A56">
            <v>51</v>
          </cell>
          <cell r="B56" t="str">
            <v>BN-319</v>
          </cell>
        </row>
        <row r="57">
          <cell r="A57">
            <v>52</v>
          </cell>
          <cell r="B57" t="str">
            <v>BN-320</v>
          </cell>
        </row>
        <row r="58">
          <cell r="A58">
            <v>53</v>
          </cell>
          <cell r="B58" t="str">
            <v>BN-600S</v>
          </cell>
        </row>
        <row r="59">
          <cell r="A59">
            <v>54</v>
          </cell>
          <cell r="B59" t="str">
            <v>BN-601S</v>
          </cell>
        </row>
        <row r="60">
          <cell r="A60">
            <v>55</v>
          </cell>
          <cell r="B60" t="str">
            <v>BN-602S</v>
          </cell>
        </row>
        <row r="61">
          <cell r="A61">
            <v>56</v>
          </cell>
          <cell r="B61" t="str">
            <v>BN-602SP</v>
          </cell>
        </row>
        <row r="62">
          <cell r="A62">
            <v>57</v>
          </cell>
          <cell r="B62" t="str">
            <v>BN-603S</v>
          </cell>
        </row>
        <row r="63">
          <cell r="A63">
            <v>58</v>
          </cell>
          <cell r="B63" t="str">
            <v>BN-602</v>
          </cell>
        </row>
        <row r="64">
          <cell r="A64">
            <v>59</v>
          </cell>
          <cell r="B64" t="str">
            <v>BN-612</v>
          </cell>
        </row>
        <row r="65">
          <cell r="A65">
            <v>60</v>
          </cell>
          <cell r="B65" t="str">
            <v>BN-628S</v>
          </cell>
        </row>
        <row r="66">
          <cell r="A66">
            <v>61</v>
          </cell>
          <cell r="B66" t="str">
            <v>BN-629S</v>
          </cell>
        </row>
        <row r="67">
          <cell r="A67">
            <v>62</v>
          </cell>
          <cell r="B67" t="str">
            <v>BN-628</v>
          </cell>
        </row>
        <row r="68">
          <cell r="A68">
            <v>63</v>
          </cell>
          <cell r="B68" t="str">
            <v>BN Milk</v>
          </cell>
        </row>
        <row r="69">
          <cell r="A69">
            <v>64</v>
          </cell>
          <cell r="B69" t="str">
            <v>CÁM KCS</v>
          </cell>
        </row>
        <row r="70">
          <cell r="A70">
            <v>65</v>
          </cell>
          <cell r="B70" t="str">
            <v>Cám cá</v>
          </cell>
        </row>
        <row r="71">
          <cell r="A71">
            <v>66</v>
          </cell>
          <cell r="B71" t="str">
            <v>Cám Mốc (BC828S)</v>
          </cell>
        </row>
        <row r="72">
          <cell r="A72">
            <v>67</v>
          </cell>
          <cell r="B72" t="str">
            <v>Cám Mốc (BC829S)</v>
          </cell>
        </row>
        <row r="73">
          <cell r="A73">
            <v>68</v>
          </cell>
          <cell r="B73" t="str">
            <v>Cám Mốc (BN628S)</v>
          </cell>
        </row>
        <row r="74">
          <cell r="A74">
            <v>69</v>
          </cell>
          <cell r="B74" t="str">
            <v>Cám Mốc (BN629S)</v>
          </cell>
        </row>
        <row r="75">
          <cell r="A75">
            <v>70</v>
          </cell>
          <cell r="B75" t="str">
            <v xml:space="preserve">Cám Mốc </v>
          </cell>
        </row>
        <row r="76">
          <cell r="A76">
            <v>71</v>
          </cell>
          <cell r="B76" t="str">
            <v>Ca Vi 200S</v>
          </cell>
        </row>
        <row r="77">
          <cell r="A77">
            <v>701</v>
          </cell>
          <cell r="B77" t="str">
            <v>Cám Heo</v>
          </cell>
        </row>
        <row r="78">
          <cell r="A78">
            <v>72</v>
          </cell>
          <cell r="B78" t="str">
            <v>Ca Vi 415</v>
          </cell>
        </row>
        <row r="79">
          <cell r="A79">
            <v>73</v>
          </cell>
          <cell r="B79" t="str">
            <v>Ca Vi 555</v>
          </cell>
        </row>
        <row r="80">
          <cell r="A80">
            <v>74</v>
          </cell>
          <cell r="B80" t="str">
            <v>BC601Plus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opLeftCell="A52" workbookViewId="0">
      <selection activeCell="G77" sqref="G77"/>
    </sheetView>
  </sheetViews>
  <sheetFormatPr defaultRowHeight="15" x14ac:dyDescent="0.25"/>
  <cols>
    <col min="2" max="2" width="20.42578125" bestFit="1" customWidth="1"/>
  </cols>
  <sheetData>
    <row r="1" spans="1:2" x14ac:dyDescent="0.25">
      <c r="A1" s="20">
        <v>1</v>
      </c>
      <c r="B1" s="21" t="s">
        <v>12</v>
      </c>
    </row>
    <row r="2" spans="1:2" x14ac:dyDescent="0.25">
      <c r="A2" s="20">
        <v>2</v>
      </c>
      <c r="B2" s="21" t="s">
        <v>13</v>
      </c>
    </row>
    <row r="3" spans="1:2" x14ac:dyDescent="0.25">
      <c r="A3" s="20">
        <v>3</v>
      </c>
      <c r="B3" s="21" t="s">
        <v>14</v>
      </c>
    </row>
    <row r="4" spans="1:2" x14ac:dyDescent="0.25">
      <c r="A4" s="20">
        <v>4</v>
      </c>
      <c r="B4" s="21" t="s">
        <v>66</v>
      </c>
    </row>
    <row r="5" spans="1:2" x14ac:dyDescent="0.25">
      <c r="A5" s="20">
        <v>5</v>
      </c>
      <c r="B5" s="21" t="s">
        <v>15</v>
      </c>
    </row>
    <row r="6" spans="1:2" x14ac:dyDescent="0.25">
      <c r="A6" s="20">
        <v>6</v>
      </c>
      <c r="B6" s="21" t="s">
        <v>16</v>
      </c>
    </row>
    <row r="7" spans="1:2" x14ac:dyDescent="0.25">
      <c r="A7" s="20">
        <v>7</v>
      </c>
      <c r="B7" s="21" t="s">
        <v>17</v>
      </c>
    </row>
    <row r="8" spans="1:2" x14ac:dyDescent="0.25">
      <c r="A8" s="20">
        <v>8</v>
      </c>
      <c r="B8" s="21" t="s">
        <v>18</v>
      </c>
    </row>
    <row r="9" spans="1:2" x14ac:dyDescent="0.25">
      <c r="A9" s="20">
        <v>9</v>
      </c>
      <c r="B9" s="21" t="s">
        <v>19</v>
      </c>
    </row>
    <row r="10" spans="1:2" x14ac:dyDescent="0.25">
      <c r="A10" s="20">
        <v>10</v>
      </c>
      <c r="B10" s="21" t="s">
        <v>20</v>
      </c>
    </row>
    <row r="11" spans="1:2" x14ac:dyDescent="0.25">
      <c r="A11" s="20">
        <v>11</v>
      </c>
      <c r="B11" s="21" t="s">
        <v>21</v>
      </c>
    </row>
    <row r="12" spans="1:2" x14ac:dyDescent="0.25">
      <c r="A12" s="20">
        <v>12</v>
      </c>
      <c r="B12" s="21" t="s">
        <v>22</v>
      </c>
    </row>
    <row r="13" spans="1:2" x14ac:dyDescent="0.25">
      <c r="A13" s="20">
        <v>13</v>
      </c>
      <c r="B13" s="21" t="s">
        <v>74</v>
      </c>
    </row>
    <row r="14" spans="1:2" x14ac:dyDescent="0.25">
      <c r="A14" s="20">
        <v>14</v>
      </c>
      <c r="B14" s="21" t="s">
        <v>23</v>
      </c>
    </row>
    <row r="15" spans="1:2" x14ac:dyDescent="0.25">
      <c r="A15" s="20">
        <v>15</v>
      </c>
      <c r="B15" s="21" t="s">
        <v>24</v>
      </c>
    </row>
    <row r="16" spans="1:2" x14ac:dyDescent="0.25">
      <c r="A16" s="20">
        <v>16</v>
      </c>
      <c r="B16" s="21" t="s">
        <v>75</v>
      </c>
    </row>
    <row r="17" spans="1:2" x14ac:dyDescent="0.25">
      <c r="A17" s="20">
        <v>17</v>
      </c>
      <c r="B17" s="21" t="s">
        <v>25</v>
      </c>
    </row>
    <row r="18" spans="1:2" x14ac:dyDescent="0.25">
      <c r="A18" s="20">
        <v>18</v>
      </c>
      <c r="B18" s="21" t="s">
        <v>26</v>
      </c>
    </row>
    <row r="19" spans="1:2" x14ac:dyDescent="0.25">
      <c r="A19" s="20">
        <v>19</v>
      </c>
      <c r="B19" s="21" t="s">
        <v>27</v>
      </c>
    </row>
    <row r="20" spans="1:2" x14ac:dyDescent="0.25">
      <c r="A20" s="20">
        <v>20</v>
      </c>
      <c r="B20" s="21" t="s">
        <v>28</v>
      </c>
    </row>
    <row r="21" spans="1:2" x14ac:dyDescent="0.25">
      <c r="A21" s="20">
        <v>21</v>
      </c>
      <c r="B21" s="21" t="s">
        <v>29</v>
      </c>
    </row>
    <row r="22" spans="1:2" x14ac:dyDescent="0.25">
      <c r="A22" s="20">
        <v>22</v>
      </c>
      <c r="B22" s="21" t="s">
        <v>30</v>
      </c>
    </row>
    <row r="23" spans="1:2" x14ac:dyDescent="0.25">
      <c r="A23" s="20">
        <v>23</v>
      </c>
      <c r="B23" s="21" t="s">
        <v>31</v>
      </c>
    </row>
    <row r="24" spans="1:2" x14ac:dyDescent="0.25">
      <c r="A24" s="20">
        <v>24</v>
      </c>
      <c r="B24" s="21" t="s">
        <v>32</v>
      </c>
    </row>
    <row r="25" spans="1:2" x14ac:dyDescent="0.25">
      <c r="A25" s="20">
        <v>25</v>
      </c>
      <c r="B25" s="21" t="s">
        <v>33</v>
      </c>
    </row>
    <row r="26" spans="1:2" x14ac:dyDescent="0.25">
      <c r="A26" s="20">
        <v>26</v>
      </c>
      <c r="B26" s="21" t="s">
        <v>38</v>
      </c>
    </row>
    <row r="27" spans="1:2" x14ac:dyDescent="0.25">
      <c r="A27" s="20">
        <v>27</v>
      </c>
      <c r="B27" s="21" t="s">
        <v>34</v>
      </c>
    </row>
    <row r="28" spans="1:2" x14ac:dyDescent="0.25">
      <c r="A28" s="20">
        <v>28</v>
      </c>
      <c r="B28" s="21" t="s">
        <v>35</v>
      </c>
    </row>
    <row r="29" spans="1:2" x14ac:dyDescent="0.25">
      <c r="A29" s="20">
        <v>29</v>
      </c>
      <c r="B29" s="21" t="s">
        <v>36</v>
      </c>
    </row>
    <row r="30" spans="1:2" x14ac:dyDescent="0.25">
      <c r="A30" s="20">
        <v>30</v>
      </c>
      <c r="B30" s="21" t="s">
        <v>37</v>
      </c>
    </row>
    <row r="31" spans="1:2" x14ac:dyDescent="0.25">
      <c r="A31" s="20">
        <v>31</v>
      </c>
      <c r="B31" s="21" t="s">
        <v>39</v>
      </c>
    </row>
    <row r="32" spans="1:2" x14ac:dyDescent="0.25">
      <c r="A32" s="20">
        <v>32</v>
      </c>
      <c r="B32" s="21" t="s">
        <v>40</v>
      </c>
    </row>
    <row r="33" spans="1:16" x14ac:dyDescent="0.25">
      <c r="A33" s="20">
        <v>33</v>
      </c>
      <c r="B33" s="21" t="s">
        <v>72</v>
      </c>
    </row>
    <row r="34" spans="1:16" x14ac:dyDescent="0.25">
      <c r="A34" s="20">
        <v>34</v>
      </c>
      <c r="B34" s="21" t="s">
        <v>41</v>
      </c>
    </row>
    <row r="35" spans="1:16" x14ac:dyDescent="0.25">
      <c r="A35" s="20">
        <v>35</v>
      </c>
      <c r="B35" s="21" t="s">
        <v>42</v>
      </c>
    </row>
    <row r="36" spans="1:16" x14ac:dyDescent="0.25">
      <c r="A36" s="20">
        <v>36</v>
      </c>
      <c r="B36" s="21" t="s">
        <v>43</v>
      </c>
    </row>
    <row r="37" spans="1:16" x14ac:dyDescent="0.25">
      <c r="A37" s="20">
        <v>37</v>
      </c>
      <c r="B37" s="21" t="s">
        <v>44</v>
      </c>
    </row>
    <row r="38" spans="1:16" x14ac:dyDescent="0.25">
      <c r="A38" s="20">
        <v>38</v>
      </c>
      <c r="B38" s="21" t="s">
        <v>45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20">
        <v>39</v>
      </c>
      <c r="B39" s="21" t="s">
        <v>46</v>
      </c>
      <c r="C39" s="12"/>
      <c r="D39" s="12"/>
      <c r="E39" s="12"/>
      <c r="F39" s="12"/>
      <c r="G39" s="12"/>
      <c r="H39" s="12"/>
      <c r="I39" s="12"/>
      <c r="J39" s="12"/>
      <c r="K39" s="13"/>
      <c r="L39" s="12"/>
      <c r="M39" s="12"/>
      <c r="N39" s="12"/>
      <c r="O39" s="14"/>
      <c r="P39" s="12"/>
    </row>
    <row r="40" spans="1:16" x14ac:dyDescent="0.25">
      <c r="A40" s="20">
        <v>40</v>
      </c>
      <c r="B40" s="21" t="s">
        <v>47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42">
        <v>401</v>
      </c>
      <c r="B41" s="36" t="s">
        <v>90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A42" s="42">
        <v>402</v>
      </c>
      <c r="B42" s="36" t="s">
        <v>109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spans="1:16" x14ac:dyDescent="0.25">
      <c r="A43" s="42">
        <v>403</v>
      </c>
      <c r="B43" s="36" t="s">
        <v>108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spans="1:16" x14ac:dyDescent="0.25">
      <c r="A44" s="42">
        <v>404</v>
      </c>
      <c r="B44" s="36" t="s">
        <v>110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spans="1:16" x14ac:dyDescent="0.25">
      <c r="A45" s="42">
        <v>405</v>
      </c>
      <c r="B45" s="36" t="s">
        <v>91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spans="1:16" x14ac:dyDescent="0.25">
      <c r="A46" s="20">
        <v>41</v>
      </c>
      <c r="B46" s="21" t="s">
        <v>48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spans="1:16" x14ac:dyDescent="0.25">
      <c r="A47" s="20">
        <v>42</v>
      </c>
      <c r="B47" s="21" t="s">
        <v>49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spans="1:16" x14ac:dyDescent="0.25">
      <c r="A48" s="20">
        <v>43</v>
      </c>
      <c r="B48" s="21" t="s">
        <v>50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6" x14ac:dyDescent="0.25">
      <c r="A49" s="20">
        <v>44</v>
      </c>
      <c r="B49" s="21" t="s">
        <v>73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20">
        <v>45</v>
      </c>
      <c r="B50" s="21" t="s">
        <v>67</v>
      </c>
    </row>
    <row r="51" spans="1:16" x14ac:dyDescent="0.25">
      <c r="A51" s="20">
        <v>46</v>
      </c>
      <c r="B51" s="21" t="s">
        <v>51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20">
        <v>47</v>
      </c>
      <c r="B52" s="21" t="s">
        <v>52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20">
        <v>48</v>
      </c>
      <c r="B53" s="21" t="s">
        <v>53</v>
      </c>
      <c r="C53" s="1"/>
      <c r="D53" s="1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5.75" customHeight="1" x14ac:dyDescent="0.25">
      <c r="A54" s="20">
        <v>49</v>
      </c>
      <c r="B54" s="21" t="s">
        <v>54</v>
      </c>
      <c r="C54" s="1"/>
      <c r="D54" s="15" t="s">
        <v>106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5.75" customHeight="1" x14ac:dyDescent="0.25">
      <c r="A55" s="20">
        <v>50</v>
      </c>
      <c r="B55" s="21" t="s">
        <v>55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20">
        <v>51</v>
      </c>
      <c r="B56" s="21" t="s">
        <v>76</v>
      </c>
    </row>
    <row r="57" spans="1:16" x14ac:dyDescent="0.25">
      <c r="A57" s="20">
        <v>52</v>
      </c>
      <c r="B57" s="21" t="s">
        <v>69</v>
      </c>
    </row>
    <row r="58" spans="1:16" x14ac:dyDescent="0.25">
      <c r="A58" s="20">
        <v>53</v>
      </c>
      <c r="B58" s="21" t="s">
        <v>56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0">
        <v>54</v>
      </c>
      <c r="B59" s="21" t="s">
        <v>57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20">
        <v>55</v>
      </c>
      <c r="B60" s="21" t="s">
        <v>58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20">
        <v>56</v>
      </c>
      <c r="B61" s="21" t="s">
        <v>59</v>
      </c>
    </row>
    <row r="62" spans="1:16" x14ac:dyDescent="0.25">
      <c r="A62" s="20">
        <v>57</v>
      </c>
      <c r="B62" s="21" t="s">
        <v>60</v>
      </c>
    </row>
    <row r="63" spans="1:16" x14ac:dyDescent="0.25">
      <c r="A63" s="20">
        <v>58</v>
      </c>
      <c r="B63" s="21" t="s">
        <v>61</v>
      </c>
    </row>
    <row r="64" spans="1:16" x14ac:dyDescent="0.25">
      <c r="A64" s="20">
        <v>59</v>
      </c>
      <c r="B64" s="21" t="s">
        <v>62</v>
      </c>
    </row>
    <row r="65" spans="1:2" x14ac:dyDescent="0.25">
      <c r="A65" s="20">
        <v>60</v>
      </c>
      <c r="B65" s="21" t="s">
        <v>63</v>
      </c>
    </row>
    <row r="66" spans="1:2" x14ac:dyDescent="0.25">
      <c r="A66" s="20">
        <v>61</v>
      </c>
      <c r="B66" s="21" t="s">
        <v>64</v>
      </c>
    </row>
    <row r="67" spans="1:2" x14ac:dyDescent="0.25">
      <c r="A67" s="20">
        <v>62</v>
      </c>
      <c r="B67" s="21" t="s">
        <v>68</v>
      </c>
    </row>
    <row r="68" spans="1:2" x14ac:dyDescent="0.25">
      <c r="A68" s="20">
        <v>63</v>
      </c>
      <c r="B68" s="21" t="s">
        <v>70</v>
      </c>
    </row>
    <row r="69" spans="1:2" x14ac:dyDescent="0.25">
      <c r="A69" s="45">
        <v>64</v>
      </c>
      <c r="B69" s="43" t="s">
        <v>71</v>
      </c>
    </row>
    <row r="70" spans="1:2" x14ac:dyDescent="0.25">
      <c r="A70" s="46">
        <v>65</v>
      </c>
      <c r="B70" s="44" t="s">
        <v>93</v>
      </c>
    </row>
    <row r="71" spans="1:2" x14ac:dyDescent="0.25">
      <c r="A71" s="46">
        <v>66</v>
      </c>
      <c r="B71" s="44" t="s">
        <v>97</v>
      </c>
    </row>
    <row r="72" spans="1:2" x14ac:dyDescent="0.25">
      <c r="A72" s="46">
        <v>67</v>
      </c>
      <c r="B72" s="44" t="s">
        <v>98</v>
      </c>
    </row>
    <row r="73" spans="1:2" x14ac:dyDescent="0.25">
      <c r="A73" s="46">
        <v>68</v>
      </c>
      <c r="B73" s="44" t="s">
        <v>99</v>
      </c>
    </row>
    <row r="74" spans="1:2" x14ac:dyDescent="0.25">
      <c r="A74" s="46">
        <v>69</v>
      </c>
      <c r="B74" s="44" t="s">
        <v>100</v>
      </c>
    </row>
    <row r="75" spans="1:2" x14ac:dyDescent="0.25">
      <c r="A75" s="46">
        <v>70</v>
      </c>
      <c r="B75" s="44" t="s">
        <v>102</v>
      </c>
    </row>
    <row r="76" spans="1:2" ht="15.75" x14ac:dyDescent="0.25">
      <c r="A76" s="70">
        <v>71</v>
      </c>
      <c r="B76" s="62" t="s">
        <v>111</v>
      </c>
    </row>
    <row r="77" spans="1:2" ht="15.75" x14ac:dyDescent="0.25">
      <c r="A77" s="70">
        <v>701</v>
      </c>
      <c r="B77" s="63" t="s">
        <v>107</v>
      </c>
    </row>
    <row r="78" spans="1:2" x14ac:dyDescent="0.25">
      <c r="A78" s="70">
        <v>73</v>
      </c>
      <c r="B78" s="43" t="s">
        <v>112</v>
      </c>
    </row>
    <row r="79" spans="1:2" x14ac:dyDescent="0.25">
      <c r="A79" s="70"/>
      <c r="B79" s="43"/>
    </row>
    <row r="80" spans="1:2" x14ac:dyDescent="0.25">
      <c r="A80" s="76">
        <v>74</v>
      </c>
      <c r="B80" s="24" t="s">
        <v>104</v>
      </c>
    </row>
  </sheetData>
  <conditionalFormatting sqref="A1:B8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{E73FCC0F-0542-44E7-9AF8-3A0A97A5D423}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3FCC0F-0542-44E7-9AF8-3A0A97A5D4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8"/>
  <sheetViews>
    <sheetView zoomScaleNormal="100" workbookViewId="0">
      <pane ySplit="7" topLeftCell="A218" activePane="bottomLeft" state="frozen"/>
      <selection activeCell="G275" sqref="G275"/>
      <selection pane="bottomLeft" activeCell="I234" sqref="I234"/>
    </sheetView>
  </sheetViews>
  <sheetFormatPr defaultRowHeight="15" x14ac:dyDescent="0.25"/>
  <cols>
    <col min="1" max="1" width="6.85546875" customWidth="1"/>
    <col min="3" max="3" width="18.140625" customWidth="1"/>
    <col min="4" max="4" width="16.85546875" customWidth="1"/>
    <col min="5" max="5" width="14.85546875" customWidth="1"/>
    <col min="6" max="6" width="11.5703125" customWidth="1"/>
    <col min="7" max="7" width="26.140625" customWidth="1"/>
  </cols>
  <sheetData>
    <row r="1" spans="1:8" x14ac:dyDescent="0.25">
      <c r="A1" s="5" t="s">
        <v>1</v>
      </c>
      <c r="B1" s="5"/>
      <c r="C1" s="5"/>
      <c r="D1" s="7"/>
      <c r="E1" s="7"/>
      <c r="F1" s="7"/>
      <c r="G1" s="7"/>
    </row>
    <row r="2" spans="1:8" x14ac:dyDescent="0.25">
      <c r="A2" s="5" t="s">
        <v>2</v>
      </c>
      <c r="B2" s="5"/>
      <c r="C2" s="5"/>
      <c r="D2" s="7"/>
      <c r="E2" s="7"/>
      <c r="F2" s="7"/>
      <c r="G2" s="7"/>
    </row>
    <row r="3" spans="1:8" x14ac:dyDescent="0.25">
      <c r="A3" s="8" t="s">
        <v>3</v>
      </c>
      <c r="B3" s="8"/>
      <c r="C3" s="8"/>
      <c r="D3" s="10"/>
      <c r="E3" s="10"/>
      <c r="F3" s="10"/>
      <c r="G3" s="10"/>
    </row>
    <row r="4" spans="1:8" ht="24.75" customHeight="1" x14ac:dyDescent="0.25">
      <c r="A4" s="154" t="s">
        <v>116</v>
      </c>
      <c r="B4" s="154"/>
      <c r="C4" s="154"/>
      <c r="D4" s="154"/>
      <c r="E4" s="154"/>
      <c r="F4" s="154"/>
      <c r="G4" s="154"/>
    </row>
    <row r="5" spans="1:8" ht="29.25" x14ac:dyDescent="0.25">
      <c r="A5" s="155" t="s">
        <v>79</v>
      </c>
      <c r="B5" s="162" t="s">
        <v>4</v>
      </c>
      <c r="C5" s="155" t="s">
        <v>5</v>
      </c>
      <c r="D5" s="16" t="s">
        <v>6</v>
      </c>
      <c r="E5" s="16" t="s">
        <v>7</v>
      </c>
      <c r="F5" s="160" t="s">
        <v>77</v>
      </c>
      <c r="G5" s="162" t="s">
        <v>78</v>
      </c>
      <c r="H5" s="1"/>
    </row>
    <row r="6" spans="1:8" x14ac:dyDescent="0.25">
      <c r="A6" s="156"/>
      <c r="B6" s="163"/>
      <c r="C6" s="157"/>
      <c r="D6" s="18" t="s">
        <v>11</v>
      </c>
      <c r="E6" s="18" t="s">
        <v>11</v>
      </c>
      <c r="F6" s="161"/>
      <c r="G6" s="163"/>
      <c r="H6" s="1"/>
    </row>
    <row r="7" spans="1:8" s="30" customFormat="1" ht="21" customHeight="1" x14ac:dyDescent="0.25">
      <c r="A7" s="158" t="s">
        <v>77</v>
      </c>
      <c r="B7" s="158"/>
      <c r="C7" s="159"/>
      <c r="D7" s="27"/>
      <c r="E7" s="27"/>
      <c r="F7" s="27">
        <f>SUM(F8:F331)</f>
        <v>17130</v>
      </c>
      <c r="G7" s="28"/>
      <c r="H7" s="29"/>
    </row>
    <row r="8" spans="1:8" ht="15.75" x14ac:dyDescent="0.25">
      <c r="A8" s="26">
        <v>1</v>
      </c>
      <c r="B8" s="114">
        <v>27</v>
      </c>
      <c r="C8" s="123" t="str">
        <f>VLOOKUP(B8,MSP!$A$1:$B$80,2,0)</f>
        <v>BC- 802S</v>
      </c>
      <c r="D8" s="26"/>
      <c r="E8" s="26">
        <v>69</v>
      </c>
      <c r="F8" s="25">
        <f t="shared" ref="F8" si="0">+D8+E8</f>
        <v>69</v>
      </c>
      <c r="G8" s="26" t="s">
        <v>117</v>
      </c>
    </row>
    <row r="9" spans="1:8" ht="15.75" x14ac:dyDescent="0.25">
      <c r="A9" s="26">
        <v>1</v>
      </c>
      <c r="B9" s="114">
        <v>30</v>
      </c>
      <c r="C9" s="122" t="str">
        <f>VLOOKUP(B9,MSP!$A$1:$B$80,2,0)</f>
        <v>BC-803S</v>
      </c>
      <c r="D9" s="26"/>
      <c r="E9" s="26">
        <v>23</v>
      </c>
      <c r="F9" s="25">
        <f t="shared" ref="F9:F72" si="1">+D9+E9</f>
        <v>23</v>
      </c>
      <c r="G9" s="26" t="s">
        <v>118</v>
      </c>
    </row>
    <row r="10" spans="1:8" ht="15.75" x14ac:dyDescent="0.25">
      <c r="A10" s="26">
        <v>1</v>
      </c>
      <c r="B10" s="115">
        <v>18</v>
      </c>
      <c r="C10" s="116" t="s">
        <v>26</v>
      </c>
      <c r="D10" s="26"/>
      <c r="E10" s="26">
        <v>24</v>
      </c>
      <c r="F10" s="25">
        <f t="shared" si="1"/>
        <v>24</v>
      </c>
      <c r="G10" s="26" t="s">
        <v>118</v>
      </c>
    </row>
    <row r="11" spans="1:8" ht="15.75" x14ac:dyDescent="0.25">
      <c r="A11" s="26">
        <v>1</v>
      </c>
      <c r="B11" s="115">
        <v>54</v>
      </c>
      <c r="C11" s="120" t="s">
        <v>57</v>
      </c>
      <c r="D11" s="26"/>
      <c r="E11" s="26">
        <v>47</v>
      </c>
      <c r="F11" s="25">
        <f t="shared" si="1"/>
        <v>47</v>
      </c>
      <c r="G11" s="26" t="s">
        <v>119</v>
      </c>
    </row>
    <row r="12" spans="1:8" ht="15.75" x14ac:dyDescent="0.25">
      <c r="A12" s="26">
        <v>1</v>
      </c>
      <c r="B12" s="114">
        <v>34</v>
      </c>
      <c r="C12" s="122" t="str">
        <f>VLOOKUP(B12,MSP!$A$1:$B$80,2,0)</f>
        <v>BC-828S</v>
      </c>
      <c r="D12" s="26"/>
      <c r="E12" s="26">
        <v>24</v>
      </c>
      <c r="F12" s="25">
        <f t="shared" si="1"/>
        <v>24</v>
      </c>
      <c r="G12" s="26" t="s">
        <v>118</v>
      </c>
    </row>
    <row r="13" spans="1:8" ht="15.75" x14ac:dyDescent="0.25">
      <c r="A13" s="26">
        <v>1</v>
      </c>
      <c r="B13" s="114">
        <v>29</v>
      </c>
      <c r="C13" s="122" t="str">
        <f>VLOOKUP(B13,MSP!$A$1:$B$80,2,0)</f>
        <v>BC-802SP</v>
      </c>
      <c r="D13" s="26"/>
      <c r="E13" s="26">
        <v>24</v>
      </c>
      <c r="F13" s="25">
        <f t="shared" si="1"/>
        <v>24</v>
      </c>
      <c r="G13" s="26" t="s">
        <v>120</v>
      </c>
    </row>
    <row r="14" spans="1:8" ht="15.75" x14ac:dyDescent="0.25">
      <c r="A14" s="26">
        <v>1</v>
      </c>
      <c r="B14" s="115">
        <v>25</v>
      </c>
      <c r="C14" s="116" t="str">
        <f>VLOOKUP(B14,MSP!$A$1:$B$80,2,0)</f>
        <v>BC-801SN</v>
      </c>
      <c r="D14" s="26">
        <v>65</v>
      </c>
      <c r="E14" s="26"/>
      <c r="F14" s="25">
        <f t="shared" si="1"/>
        <v>65</v>
      </c>
      <c r="G14" s="26"/>
    </row>
    <row r="15" spans="1:8" ht="15.75" x14ac:dyDescent="0.25">
      <c r="A15" s="26">
        <v>1</v>
      </c>
      <c r="B15" s="114">
        <v>29</v>
      </c>
      <c r="C15" s="122" t="str">
        <f>VLOOKUP(B15,MSP!$A$1:$B$80,2,0)</f>
        <v>BC-802SP</v>
      </c>
      <c r="D15" s="26">
        <v>50</v>
      </c>
      <c r="E15" s="26"/>
      <c r="F15" s="25">
        <f t="shared" si="1"/>
        <v>50</v>
      </c>
      <c r="G15" s="26"/>
    </row>
    <row r="16" spans="1:8" ht="15.75" x14ac:dyDescent="0.25">
      <c r="A16" s="26">
        <v>1</v>
      </c>
      <c r="B16" s="115">
        <v>17</v>
      </c>
      <c r="C16" s="116" t="s">
        <v>25</v>
      </c>
      <c r="D16" s="26">
        <v>58</v>
      </c>
      <c r="E16" s="26"/>
      <c r="F16" s="25">
        <f t="shared" si="1"/>
        <v>58</v>
      </c>
      <c r="G16" s="26"/>
    </row>
    <row r="17" spans="1:7" ht="15.75" x14ac:dyDescent="0.25">
      <c r="A17" s="26">
        <v>1</v>
      </c>
      <c r="B17" s="115">
        <v>36</v>
      </c>
      <c r="C17" s="122" t="str">
        <f>VLOOKUP(B17,MSP!$A$1:$B$80,2,0)</f>
        <v>BC-829S</v>
      </c>
      <c r="D17" s="26">
        <v>123</v>
      </c>
      <c r="E17" s="26"/>
      <c r="F17" s="25">
        <f t="shared" si="1"/>
        <v>123</v>
      </c>
      <c r="G17" s="26"/>
    </row>
    <row r="18" spans="1:7" ht="15.75" x14ac:dyDescent="0.25">
      <c r="A18" s="26">
        <v>1</v>
      </c>
      <c r="B18" s="115">
        <v>59</v>
      </c>
      <c r="C18" s="116" t="s">
        <v>62</v>
      </c>
      <c r="D18" s="26">
        <v>30</v>
      </c>
      <c r="E18" s="26"/>
      <c r="F18" s="25">
        <f t="shared" si="1"/>
        <v>30</v>
      </c>
      <c r="G18" s="26"/>
    </row>
    <row r="19" spans="1:7" ht="15.75" x14ac:dyDescent="0.25">
      <c r="A19" s="26">
        <v>2</v>
      </c>
      <c r="B19" s="115">
        <v>50</v>
      </c>
      <c r="C19" s="116" t="s">
        <v>55</v>
      </c>
      <c r="D19" s="26"/>
      <c r="E19" s="26">
        <v>24</v>
      </c>
      <c r="F19" s="25">
        <f t="shared" si="1"/>
        <v>24</v>
      </c>
      <c r="G19" s="26" t="s">
        <v>121</v>
      </c>
    </row>
    <row r="20" spans="1:7" ht="15.75" x14ac:dyDescent="0.25">
      <c r="A20" s="26">
        <v>2</v>
      </c>
      <c r="B20" s="115">
        <v>51</v>
      </c>
      <c r="C20" s="116" t="s">
        <v>76</v>
      </c>
      <c r="D20" s="26"/>
      <c r="E20" s="26">
        <v>24</v>
      </c>
      <c r="F20" s="25">
        <f t="shared" si="1"/>
        <v>24</v>
      </c>
      <c r="G20" s="26" t="s">
        <v>122</v>
      </c>
    </row>
    <row r="21" spans="1:7" ht="15.75" x14ac:dyDescent="0.25">
      <c r="A21" s="26">
        <v>2</v>
      </c>
      <c r="B21" s="115">
        <v>24</v>
      </c>
      <c r="C21" s="116" t="str">
        <f>VLOOKUP(B21,MSP!$A$1:$B$80,2,0)</f>
        <v>BC-800S</v>
      </c>
      <c r="D21" s="26"/>
      <c r="E21" s="26">
        <v>24</v>
      </c>
      <c r="F21" s="25">
        <f t="shared" si="1"/>
        <v>24</v>
      </c>
      <c r="G21" s="26" t="s">
        <v>123</v>
      </c>
    </row>
    <row r="22" spans="1:7" ht="15.75" x14ac:dyDescent="0.25">
      <c r="A22" s="26">
        <v>2</v>
      </c>
      <c r="B22" s="115">
        <v>22</v>
      </c>
      <c r="C22" s="116" t="s">
        <v>30</v>
      </c>
      <c r="D22" s="26"/>
      <c r="E22" s="26">
        <v>24</v>
      </c>
      <c r="F22" s="25">
        <f t="shared" si="1"/>
        <v>24</v>
      </c>
      <c r="G22" s="26" t="s">
        <v>118</v>
      </c>
    </row>
    <row r="23" spans="1:7" ht="15.75" x14ac:dyDescent="0.25">
      <c r="A23" s="26">
        <v>2</v>
      </c>
      <c r="B23" s="114">
        <v>29</v>
      </c>
      <c r="C23" s="122" t="str">
        <f>VLOOKUP(B23,MSP!$A$1:$B$80,2,0)</f>
        <v>BC-802SP</v>
      </c>
      <c r="D23" s="26"/>
      <c r="E23" s="26">
        <v>23</v>
      </c>
      <c r="F23" s="25">
        <f t="shared" si="1"/>
        <v>23</v>
      </c>
      <c r="G23" s="26" t="s">
        <v>118</v>
      </c>
    </row>
    <row r="24" spans="1:7" ht="15.75" x14ac:dyDescent="0.25">
      <c r="A24" s="26">
        <v>2</v>
      </c>
      <c r="B24" s="115">
        <v>54</v>
      </c>
      <c r="C24" s="120" t="s">
        <v>57</v>
      </c>
      <c r="D24" s="26"/>
      <c r="E24" s="26">
        <v>24</v>
      </c>
      <c r="F24" s="25">
        <f t="shared" si="1"/>
        <v>24</v>
      </c>
      <c r="G24" s="26" t="s">
        <v>118</v>
      </c>
    </row>
    <row r="25" spans="1:7" ht="15.75" x14ac:dyDescent="0.25">
      <c r="A25" s="26">
        <v>2</v>
      </c>
      <c r="B25" s="114">
        <v>27</v>
      </c>
      <c r="C25" s="123" t="str">
        <f>VLOOKUP(B25,MSP!$A$1:$B$80,2,0)</f>
        <v>BC- 802S</v>
      </c>
      <c r="D25" s="26"/>
      <c r="E25" s="26">
        <v>23</v>
      </c>
      <c r="F25" s="25">
        <f t="shared" si="1"/>
        <v>23</v>
      </c>
      <c r="G25" s="26" t="s">
        <v>118</v>
      </c>
    </row>
    <row r="26" spans="1:7" ht="15.75" x14ac:dyDescent="0.25">
      <c r="A26" s="26">
        <v>2</v>
      </c>
      <c r="B26" s="115">
        <v>36</v>
      </c>
      <c r="C26" s="122" t="str">
        <f>VLOOKUP(B26,MSP!$A$1:$B$80,2,0)</f>
        <v>BC-829S</v>
      </c>
      <c r="D26" s="26"/>
      <c r="E26" s="26">
        <v>42</v>
      </c>
      <c r="F26" s="25">
        <f t="shared" si="1"/>
        <v>42</v>
      </c>
      <c r="G26" s="26" t="s">
        <v>119</v>
      </c>
    </row>
    <row r="27" spans="1:7" ht="15.75" x14ac:dyDescent="0.25">
      <c r="A27" s="26">
        <v>2</v>
      </c>
      <c r="B27" s="114">
        <v>35</v>
      </c>
      <c r="C27" s="122" t="str">
        <f>VLOOKUP(B27,MSP!$A$1:$B$80,2,0)</f>
        <v>BC-828TM</v>
      </c>
      <c r="D27" s="26"/>
      <c r="E27" s="26">
        <v>23</v>
      </c>
      <c r="F27" s="25">
        <f t="shared" si="1"/>
        <v>23</v>
      </c>
      <c r="G27" s="26" t="s">
        <v>118</v>
      </c>
    </row>
    <row r="28" spans="1:7" ht="15.75" x14ac:dyDescent="0.25">
      <c r="A28" s="26">
        <v>2</v>
      </c>
      <c r="B28" s="114">
        <v>29</v>
      </c>
      <c r="C28" s="122" t="str">
        <f>VLOOKUP(B28,MSP!$A$1:$B$80,2,0)</f>
        <v>BC-802SP</v>
      </c>
      <c r="D28" s="26">
        <v>70</v>
      </c>
      <c r="E28" s="26"/>
      <c r="F28" s="25">
        <f t="shared" si="1"/>
        <v>70</v>
      </c>
      <c r="G28" s="26"/>
    </row>
    <row r="29" spans="1:7" ht="15.75" x14ac:dyDescent="0.25">
      <c r="A29" s="26">
        <v>2</v>
      </c>
      <c r="B29" s="115">
        <v>54</v>
      </c>
      <c r="C29" s="120" t="s">
        <v>57</v>
      </c>
      <c r="D29" s="26">
        <v>126</v>
      </c>
      <c r="E29" s="26"/>
      <c r="F29" s="25">
        <f t="shared" si="1"/>
        <v>126</v>
      </c>
      <c r="G29" s="26"/>
    </row>
    <row r="30" spans="1:7" ht="15.75" x14ac:dyDescent="0.25">
      <c r="A30" s="26">
        <v>2</v>
      </c>
      <c r="B30" s="114">
        <v>27</v>
      </c>
      <c r="C30" s="123" t="str">
        <f>VLOOKUP(B30,MSP!$A$1:$B$80,2,0)</f>
        <v>BC- 802S</v>
      </c>
      <c r="D30" s="26">
        <v>41</v>
      </c>
      <c r="E30" s="26"/>
      <c r="F30" s="25">
        <f t="shared" si="1"/>
        <v>41</v>
      </c>
      <c r="G30" s="26"/>
    </row>
    <row r="31" spans="1:7" ht="15.75" x14ac:dyDescent="0.25">
      <c r="A31" s="26">
        <v>3</v>
      </c>
      <c r="B31" s="114">
        <v>34</v>
      </c>
      <c r="C31" s="122" t="str">
        <f>VLOOKUP(B31,MSP!$A$1:$B$80,2,0)</f>
        <v>BC-828S</v>
      </c>
      <c r="D31" s="26">
        <v>44</v>
      </c>
      <c r="E31" s="26"/>
      <c r="F31" s="25">
        <f t="shared" si="1"/>
        <v>44</v>
      </c>
      <c r="G31" s="26"/>
    </row>
    <row r="32" spans="1:7" ht="15.75" x14ac:dyDescent="0.25">
      <c r="A32" s="26">
        <v>3</v>
      </c>
      <c r="B32" s="115">
        <v>25</v>
      </c>
      <c r="C32" s="116" t="str">
        <f>VLOOKUP(B32,MSP!$A$1:$B$80,2,0)</f>
        <v>BC-801SN</v>
      </c>
      <c r="D32" s="26">
        <v>43</v>
      </c>
      <c r="E32" s="26"/>
      <c r="F32" s="25">
        <f t="shared" si="1"/>
        <v>43</v>
      </c>
      <c r="G32" s="26"/>
    </row>
    <row r="33" spans="1:7" ht="15.75" x14ac:dyDescent="0.25">
      <c r="A33" s="26">
        <v>3</v>
      </c>
      <c r="B33" s="115">
        <v>24</v>
      </c>
      <c r="C33" s="116" t="str">
        <f>VLOOKUP(B33,MSP!$A$1:$B$80,2,0)</f>
        <v>BC-800S</v>
      </c>
      <c r="D33" s="26">
        <v>35</v>
      </c>
      <c r="E33" s="26"/>
      <c r="F33" s="25">
        <f t="shared" si="1"/>
        <v>35</v>
      </c>
      <c r="G33" s="26"/>
    </row>
    <row r="34" spans="1:7" ht="15.75" x14ac:dyDescent="0.25">
      <c r="A34" s="26">
        <v>3</v>
      </c>
      <c r="B34" s="114">
        <v>63</v>
      </c>
      <c r="C34" s="120" t="s">
        <v>70</v>
      </c>
      <c r="D34" s="26">
        <v>123</v>
      </c>
      <c r="E34" s="26"/>
      <c r="F34" s="25">
        <f t="shared" si="1"/>
        <v>123</v>
      </c>
      <c r="G34" s="26"/>
    </row>
    <row r="35" spans="1:7" ht="15.75" x14ac:dyDescent="0.25">
      <c r="A35" s="26">
        <v>3</v>
      </c>
      <c r="B35" s="115">
        <v>51</v>
      </c>
      <c r="C35" s="116" t="s">
        <v>76</v>
      </c>
      <c r="D35" s="26">
        <v>120</v>
      </c>
      <c r="E35" s="26"/>
      <c r="F35" s="25">
        <f t="shared" si="1"/>
        <v>120</v>
      </c>
      <c r="G35" s="26"/>
    </row>
    <row r="36" spans="1:7" ht="15.75" x14ac:dyDescent="0.25">
      <c r="A36" s="26">
        <v>3</v>
      </c>
      <c r="B36" s="115">
        <v>18</v>
      </c>
      <c r="C36" s="116" t="s">
        <v>26</v>
      </c>
      <c r="D36" s="26">
        <v>160</v>
      </c>
      <c r="E36" s="26"/>
      <c r="F36" s="25">
        <f t="shared" si="1"/>
        <v>160</v>
      </c>
      <c r="G36" s="26"/>
    </row>
    <row r="37" spans="1:7" ht="15.75" x14ac:dyDescent="0.25">
      <c r="A37" s="26">
        <v>3</v>
      </c>
      <c r="B37" s="115">
        <v>50</v>
      </c>
      <c r="C37" s="116" t="s">
        <v>55</v>
      </c>
      <c r="D37" s="26">
        <v>50</v>
      </c>
      <c r="E37" s="26"/>
      <c r="F37" s="25">
        <f t="shared" si="1"/>
        <v>50</v>
      </c>
      <c r="G37" s="26"/>
    </row>
    <row r="38" spans="1:7" ht="15.75" x14ac:dyDescent="0.25">
      <c r="A38" s="26">
        <v>3</v>
      </c>
      <c r="B38" s="115">
        <v>49</v>
      </c>
      <c r="C38" s="116" t="s">
        <v>54</v>
      </c>
      <c r="D38" s="26">
        <v>18</v>
      </c>
      <c r="E38" s="26"/>
      <c r="F38" s="25">
        <f t="shared" si="1"/>
        <v>18</v>
      </c>
      <c r="G38" s="26"/>
    </row>
    <row r="39" spans="1:7" ht="15.75" x14ac:dyDescent="0.25">
      <c r="A39" s="26">
        <v>3</v>
      </c>
      <c r="B39" s="115">
        <v>12</v>
      </c>
      <c r="C39" s="116" t="s">
        <v>22</v>
      </c>
      <c r="D39" s="26">
        <v>22</v>
      </c>
      <c r="E39" s="26"/>
      <c r="F39" s="25">
        <f t="shared" si="1"/>
        <v>22</v>
      </c>
      <c r="G39" s="26"/>
    </row>
    <row r="40" spans="1:7" ht="15.75" x14ac:dyDescent="0.25">
      <c r="A40" s="26">
        <v>3</v>
      </c>
      <c r="B40" s="115">
        <v>14</v>
      </c>
      <c r="C40" s="116" t="s">
        <v>23</v>
      </c>
      <c r="D40" s="26">
        <v>23</v>
      </c>
      <c r="E40" s="26"/>
      <c r="F40" s="25">
        <f t="shared" si="1"/>
        <v>23</v>
      </c>
      <c r="G40" s="26"/>
    </row>
    <row r="41" spans="1:7" ht="15.75" x14ac:dyDescent="0.25">
      <c r="A41" s="26">
        <v>3</v>
      </c>
      <c r="B41" s="114">
        <v>27</v>
      </c>
      <c r="C41" s="123" t="str">
        <f>VLOOKUP(B41,MSP!$A$1:$B$80,2,0)</f>
        <v>BC- 802S</v>
      </c>
      <c r="D41" s="26">
        <v>48</v>
      </c>
      <c r="E41" s="26"/>
      <c r="F41" s="25">
        <f t="shared" si="1"/>
        <v>48</v>
      </c>
      <c r="G41" s="26"/>
    </row>
    <row r="42" spans="1:7" ht="15.75" x14ac:dyDescent="0.25">
      <c r="A42" s="26">
        <v>4</v>
      </c>
      <c r="B42" s="114">
        <v>27</v>
      </c>
      <c r="C42" s="123" t="str">
        <f>VLOOKUP(B42,MSP!$A$1:$B$80,2,0)</f>
        <v>BC- 802S</v>
      </c>
      <c r="D42" s="26">
        <v>33</v>
      </c>
      <c r="E42" s="26"/>
      <c r="F42" s="25">
        <f t="shared" si="1"/>
        <v>33</v>
      </c>
      <c r="G42" s="26"/>
    </row>
    <row r="43" spans="1:7" ht="15.75" x14ac:dyDescent="0.25">
      <c r="A43" s="26">
        <v>4</v>
      </c>
      <c r="B43" s="114">
        <v>30</v>
      </c>
      <c r="C43" s="122" t="str">
        <f>VLOOKUP(B43,MSP!$A$1:$B$80,2,0)</f>
        <v>BC-803S</v>
      </c>
      <c r="D43" s="26">
        <v>16</v>
      </c>
      <c r="E43" s="26"/>
      <c r="F43" s="25">
        <f t="shared" si="1"/>
        <v>16</v>
      </c>
      <c r="G43" s="26"/>
    </row>
    <row r="44" spans="1:7" ht="15.75" x14ac:dyDescent="0.25">
      <c r="A44" s="26">
        <v>4</v>
      </c>
      <c r="B44" s="115">
        <v>25</v>
      </c>
      <c r="C44" s="116" t="str">
        <f>VLOOKUP(B44,MSP!$A$1:$B$80,2,0)</f>
        <v>BC-801SN</v>
      </c>
      <c r="D44" s="26">
        <v>48</v>
      </c>
      <c r="E44" s="26"/>
      <c r="F44" s="25">
        <f t="shared" si="1"/>
        <v>48</v>
      </c>
      <c r="G44" s="26"/>
    </row>
    <row r="45" spans="1:7" ht="15.75" x14ac:dyDescent="0.25">
      <c r="A45" s="26">
        <v>4</v>
      </c>
      <c r="B45" s="114">
        <v>29</v>
      </c>
      <c r="C45" s="122" t="str">
        <f>VLOOKUP(B45,MSP!$A$1:$B$80,2,0)</f>
        <v>BC-802SP</v>
      </c>
      <c r="D45" s="26">
        <v>40</v>
      </c>
      <c r="E45" s="26"/>
      <c r="F45" s="25">
        <f t="shared" si="1"/>
        <v>40</v>
      </c>
      <c r="G45" s="26"/>
    </row>
    <row r="46" spans="1:7" ht="15.75" x14ac:dyDescent="0.25">
      <c r="A46" s="26">
        <v>4</v>
      </c>
      <c r="B46" s="114">
        <v>31</v>
      </c>
      <c r="C46" s="122" t="str">
        <f>VLOOKUP(B46,MSP!$A$1:$B$80,2,0)</f>
        <v>BC-812</v>
      </c>
      <c r="D46" s="26">
        <v>20</v>
      </c>
      <c r="E46" s="26"/>
      <c r="F46" s="25">
        <f t="shared" si="1"/>
        <v>20</v>
      </c>
      <c r="G46" s="26"/>
    </row>
    <row r="47" spans="1:7" ht="15.75" x14ac:dyDescent="0.25">
      <c r="A47" s="26">
        <v>4</v>
      </c>
      <c r="B47" s="114">
        <v>60</v>
      </c>
      <c r="C47" s="116" t="s">
        <v>63</v>
      </c>
      <c r="D47" s="26">
        <v>20</v>
      </c>
      <c r="E47" s="26"/>
      <c r="F47" s="25">
        <f t="shared" si="1"/>
        <v>20</v>
      </c>
      <c r="G47" s="26"/>
    </row>
    <row r="48" spans="1:7" ht="15.75" x14ac:dyDescent="0.25">
      <c r="A48" s="26">
        <v>4</v>
      </c>
      <c r="B48" s="114">
        <v>61</v>
      </c>
      <c r="C48" s="116" t="s">
        <v>64</v>
      </c>
      <c r="D48" s="26">
        <v>45</v>
      </c>
      <c r="E48" s="26"/>
      <c r="F48" s="25">
        <f t="shared" si="1"/>
        <v>45</v>
      </c>
      <c r="G48" s="26"/>
    </row>
    <row r="49" spans="1:10" ht="15.75" x14ac:dyDescent="0.25">
      <c r="A49" s="26">
        <v>4</v>
      </c>
      <c r="B49" s="115">
        <v>33</v>
      </c>
      <c r="C49" s="122" t="str">
        <f>VLOOKUP(B49,MSP!$A$1:$B$80,2,0)</f>
        <v>BC-822</v>
      </c>
      <c r="D49" s="26">
        <v>40</v>
      </c>
      <c r="E49" s="26"/>
      <c r="F49" s="25">
        <f t="shared" si="1"/>
        <v>40</v>
      </c>
      <c r="G49" s="26"/>
    </row>
    <row r="50" spans="1:10" ht="15.75" x14ac:dyDescent="0.25">
      <c r="A50" s="26">
        <v>3</v>
      </c>
      <c r="B50" s="115">
        <v>24</v>
      </c>
      <c r="C50" s="116" t="str">
        <f>VLOOKUP(B50,MSP!$A$1:$B$80,2,0)</f>
        <v>BC-800S</v>
      </c>
      <c r="D50" s="26"/>
      <c r="E50" s="26">
        <v>72</v>
      </c>
      <c r="F50" s="25">
        <f t="shared" si="1"/>
        <v>72</v>
      </c>
      <c r="G50" s="26" t="s">
        <v>124</v>
      </c>
    </row>
    <row r="51" spans="1:10" ht="15.75" x14ac:dyDescent="0.25">
      <c r="A51" s="26">
        <v>3</v>
      </c>
      <c r="B51" s="115">
        <v>33</v>
      </c>
      <c r="C51" s="122" t="str">
        <f>VLOOKUP(B51,MSP!$A$1:$B$80,2,0)</f>
        <v>BC-822</v>
      </c>
      <c r="D51" s="26"/>
      <c r="E51" s="26">
        <v>24</v>
      </c>
      <c r="F51" s="25">
        <f t="shared" si="1"/>
        <v>24</v>
      </c>
      <c r="G51" s="26" t="s">
        <v>118</v>
      </c>
    </row>
    <row r="52" spans="1:10" ht="15.75" x14ac:dyDescent="0.25">
      <c r="A52" s="26">
        <v>3</v>
      </c>
      <c r="B52" s="115">
        <v>26</v>
      </c>
      <c r="C52" s="122" t="str">
        <f>VLOOKUP(B52,MSP!$A$1:$B$80,2,0)</f>
        <v>BC-802</v>
      </c>
      <c r="D52" s="26"/>
      <c r="E52" s="26">
        <v>47</v>
      </c>
      <c r="F52" s="25">
        <f t="shared" si="1"/>
        <v>47</v>
      </c>
      <c r="G52" s="26" t="s">
        <v>119</v>
      </c>
    </row>
    <row r="53" spans="1:10" ht="15.75" x14ac:dyDescent="0.25">
      <c r="A53" s="26">
        <v>3</v>
      </c>
      <c r="B53" s="115">
        <v>56</v>
      </c>
      <c r="C53" s="120" t="s">
        <v>59</v>
      </c>
      <c r="D53" s="26"/>
      <c r="E53" s="26">
        <v>24</v>
      </c>
      <c r="F53" s="25">
        <f t="shared" si="1"/>
        <v>24</v>
      </c>
      <c r="G53" s="26" t="s">
        <v>118</v>
      </c>
    </row>
    <row r="54" spans="1:10" ht="15.75" x14ac:dyDescent="0.25">
      <c r="A54" s="26">
        <v>3</v>
      </c>
      <c r="B54" s="115">
        <v>25</v>
      </c>
      <c r="C54" s="116" t="str">
        <f>VLOOKUP(B54,MSP!$A$1:$B$80,2,0)</f>
        <v>BC-801SN</v>
      </c>
      <c r="D54" s="26"/>
      <c r="E54" s="26">
        <v>24</v>
      </c>
      <c r="F54" s="25">
        <f t="shared" si="1"/>
        <v>24</v>
      </c>
      <c r="G54" s="26" t="s">
        <v>118</v>
      </c>
    </row>
    <row r="55" spans="1:10" ht="15.75" x14ac:dyDescent="0.25">
      <c r="A55" s="26">
        <v>4</v>
      </c>
      <c r="B55" s="115">
        <v>24</v>
      </c>
      <c r="C55" s="116" t="str">
        <f>VLOOKUP(B55,MSP!$A$1:$B$80,2,0)</f>
        <v>BC-800S</v>
      </c>
      <c r="D55" s="26"/>
      <c r="E55" s="26">
        <v>24</v>
      </c>
      <c r="F55" s="25">
        <f t="shared" si="1"/>
        <v>24</v>
      </c>
      <c r="G55" s="26" t="s">
        <v>118</v>
      </c>
    </row>
    <row r="56" spans="1:10" ht="15.75" x14ac:dyDescent="0.25">
      <c r="A56" s="26">
        <v>4</v>
      </c>
      <c r="B56" s="115">
        <v>18</v>
      </c>
      <c r="C56" s="116" t="s">
        <v>26</v>
      </c>
      <c r="D56" s="26"/>
      <c r="E56" s="26">
        <v>24</v>
      </c>
      <c r="F56" s="25">
        <f t="shared" si="1"/>
        <v>24</v>
      </c>
      <c r="G56" s="26" t="s">
        <v>118</v>
      </c>
    </row>
    <row r="57" spans="1:10" ht="15.75" x14ac:dyDescent="0.25">
      <c r="A57" s="26">
        <v>4</v>
      </c>
      <c r="B57" s="114">
        <v>27</v>
      </c>
      <c r="C57" s="123" t="str">
        <f>VLOOKUP(B57,MSP!$A$1:$B$80,2,0)</f>
        <v>BC- 802S</v>
      </c>
      <c r="D57" s="26"/>
      <c r="E57" s="26">
        <v>24</v>
      </c>
      <c r="F57" s="25">
        <f t="shared" si="1"/>
        <v>24</v>
      </c>
      <c r="G57" s="26" t="s">
        <v>118</v>
      </c>
      <c r="J57" t="s">
        <v>106</v>
      </c>
    </row>
    <row r="58" spans="1:10" ht="15.75" x14ac:dyDescent="0.25">
      <c r="A58" s="26">
        <v>4</v>
      </c>
      <c r="B58" s="114">
        <v>34</v>
      </c>
      <c r="C58" s="122" t="str">
        <f>VLOOKUP(B58,MSP!$A$1:$B$80,2,0)</f>
        <v>BC-828S</v>
      </c>
      <c r="D58" s="26"/>
      <c r="E58" s="26">
        <v>24</v>
      </c>
      <c r="F58" s="25">
        <f t="shared" ref="F58" si="2">+D58+E58</f>
        <v>24</v>
      </c>
      <c r="G58" s="26" t="s">
        <v>118</v>
      </c>
    </row>
    <row r="59" spans="1:10" ht="15.75" x14ac:dyDescent="0.25">
      <c r="A59" s="26">
        <v>4</v>
      </c>
      <c r="B59" s="115">
        <v>55</v>
      </c>
      <c r="C59" s="120" t="s">
        <v>58</v>
      </c>
      <c r="D59" s="26"/>
      <c r="E59" s="26">
        <v>24</v>
      </c>
      <c r="F59" s="25">
        <f t="shared" si="1"/>
        <v>24</v>
      </c>
      <c r="G59" s="26" t="s">
        <v>118</v>
      </c>
    </row>
    <row r="60" spans="1:10" ht="15.75" x14ac:dyDescent="0.25">
      <c r="A60" s="26">
        <v>4</v>
      </c>
      <c r="B60" s="115">
        <v>9</v>
      </c>
      <c r="C60" s="116" t="s">
        <v>19</v>
      </c>
      <c r="D60" s="26">
        <v>40</v>
      </c>
      <c r="E60" s="26"/>
      <c r="F60" s="25">
        <f t="shared" si="1"/>
        <v>40</v>
      </c>
      <c r="G60" s="26"/>
    </row>
    <row r="61" spans="1:10" ht="15.75" x14ac:dyDescent="0.25">
      <c r="A61" s="26">
        <v>6</v>
      </c>
      <c r="B61" s="115">
        <v>26</v>
      </c>
      <c r="C61" s="122" t="str">
        <f>VLOOKUP(B61,MSP!$A$1:$B$80,2,0)</f>
        <v>BC-802</v>
      </c>
      <c r="D61" s="26">
        <v>25</v>
      </c>
      <c r="E61" s="26"/>
      <c r="F61" s="25">
        <f t="shared" si="1"/>
        <v>25</v>
      </c>
      <c r="G61" s="26"/>
    </row>
    <row r="62" spans="1:10" ht="15.75" x14ac:dyDescent="0.25">
      <c r="A62" s="26">
        <v>6</v>
      </c>
      <c r="B62" s="115">
        <v>37</v>
      </c>
      <c r="C62" s="122" t="str">
        <f>VLOOKUP(B62,MSP!$A$1:$B$80,2,0)</f>
        <v>BC-888</v>
      </c>
      <c r="D62" s="26">
        <v>5</v>
      </c>
      <c r="E62" s="26"/>
      <c r="F62" s="25">
        <f t="shared" si="1"/>
        <v>5</v>
      </c>
      <c r="G62" s="26"/>
    </row>
    <row r="63" spans="1:10" ht="15.75" x14ac:dyDescent="0.25">
      <c r="A63" s="26">
        <v>6</v>
      </c>
      <c r="B63" s="114">
        <v>35</v>
      </c>
      <c r="C63" s="122" t="str">
        <f>VLOOKUP(B63,MSP!$A$1:$B$80,2,0)</f>
        <v>BC-828TM</v>
      </c>
      <c r="D63" s="26">
        <v>30</v>
      </c>
      <c r="E63" s="26"/>
      <c r="F63" s="25">
        <f t="shared" si="1"/>
        <v>30</v>
      </c>
      <c r="G63" s="26"/>
    </row>
    <row r="64" spans="1:10" ht="15.75" x14ac:dyDescent="0.25">
      <c r="A64" s="26">
        <v>6</v>
      </c>
      <c r="B64" s="114">
        <v>27</v>
      </c>
      <c r="C64" s="123" t="str">
        <f>VLOOKUP(B64,MSP!$A$1:$B$80,2,0)</f>
        <v>BC- 802S</v>
      </c>
      <c r="D64" s="26">
        <v>50</v>
      </c>
      <c r="E64" s="26"/>
      <c r="F64" s="25">
        <f t="shared" si="1"/>
        <v>50</v>
      </c>
      <c r="G64" s="26"/>
    </row>
    <row r="65" spans="1:7" ht="15.75" x14ac:dyDescent="0.25">
      <c r="A65" s="26">
        <v>6</v>
      </c>
      <c r="B65" s="115">
        <v>25</v>
      </c>
      <c r="C65" s="116" t="str">
        <f>VLOOKUP(B65,MSP!$A$1:$B$80,2,0)</f>
        <v>BC-801SN</v>
      </c>
      <c r="D65" s="26">
        <v>22</v>
      </c>
      <c r="E65" s="26"/>
      <c r="F65" s="25">
        <f t="shared" si="1"/>
        <v>22</v>
      </c>
      <c r="G65" s="112"/>
    </row>
    <row r="66" spans="1:7" ht="15.75" x14ac:dyDescent="0.25">
      <c r="A66" s="26">
        <v>6</v>
      </c>
      <c r="B66" s="114">
        <v>34</v>
      </c>
      <c r="C66" s="122" t="str">
        <f>VLOOKUP(B66,MSP!$A$1:$B$80,2,0)</f>
        <v>BC-828S</v>
      </c>
      <c r="D66" s="26">
        <v>80</v>
      </c>
      <c r="E66" s="26"/>
      <c r="F66" s="25">
        <f t="shared" si="1"/>
        <v>80</v>
      </c>
      <c r="G66" s="26"/>
    </row>
    <row r="67" spans="1:7" ht="15.75" x14ac:dyDescent="0.25">
      <c r="A67" s="26">
        <v>6</v>
      </c>
      <c r="B67" s="114">
        <v>27</v>
      </c>
      <c r="C67" s="123" t="str">
        <f>VLOOKUP(B67,MSP!$A$1:$B$80,2,0)</f>
        <v>BC- 802S</v>
      </c>
      <c r="D67" s="26"/>
      <c r="E67" s="26">
        <v>97</v>
      </c>
      <c r="F67" s="25">
        <v>97</v>
      </c>
      <c r="G67" s="26" t="s">
        <v>128</v>
      </c>
    </row>
    <row r="68" spans="1:7" ht="15.75" x14ac:dyDescent="0.25">
      <c r="A68" s="26">
        <v>6</v>
      </c>
      <c r="B68" s="115">
        <v>24</v>
      </c>
      <c r="C68" s="116" t="str">
        <f>VLOOKUP(B68,MSP!$A$1:$B$80,2,0)</f>
        <v>BC-800S</v>
      </c>
      <c r="D68" s="26"/>
      <c r="E68" s="26">
        <v>44</v>
      </c>
      <c r="F68" s="25">
        <f t="shared" si="1"/>
        <v>44</v>
      </c>
      <c r="G68" s="26" t="s">
        <v>119</v>
      </c>
    </row>
    <row r="69" spans="1:7" ht="15.75" x14ac:dyDescent="0.25">
      <c r="A69" s="26">
        <v>6</v>
      </c>
      <c r="B69" s="114">
        <v>29</v>
      </c>
      <c r="C69" s="122" t="str">
        <f>VLOOKUP(B69,MSP!$A$1:$B$80,2,0)</f>
        <v>BC-802SP</v>
      </c>
      <c r="D69" s="26"/>
      <c r="E69" s="26">
        <v>24</v>
      </c>
      <c r="F69" s="25">
        <f t="shared" si="1"/>
        <v>24</v>
      </c>
      <c r="G69" s="26" t="s">
        <v>120</v>
      </c>
    </row>
    <row r="70" spans="1:7" ht="15.75" x14ac:dyDescent="0.25">
      <c r="A70" s="26">
        <v>6</v>
      </c>
      <c r="B70" s="115">
        <v>26</v>
      </c>
      <c r="C70" s="122" t="str">
        <f>VLOOKUP(B70,MSP!$A$1:$B$80,2,0)</f>
        <v>BC-802</v>
      </c>
      <c r="D70" s="26"/>
      <c r="E70" s="26">
        <v>24</v>
      </c>
      <c r="F70" s="25">
        <f t="shared" si="1"/>
        <v>24</v>
      </c>
      <c r="G70" s="26" t="s">
        <v>118</v>
      </c>
    </row>
    <row r="71" spans="1:7" ht="15.75" x14ac:dyDescent="0.25">
      <c r="A71" s="26">
        <v>6</v>
      </c>
      <c r="B71" s="124">
        <v>42</v>
      </c>
      <c r="C71" s="125" t="s">
        <v>49</v>
      </c>
      <c r="D71" s="26"/>
      <c r="E71" s="26">
        <v>24</v>
      </c>
      <c r="F71" s="25">
        <f t="shared" si="1"/>
        <v>24</v>
      </c>
      <c r="G71" s="26" t="s">
        <v>125</v>
      </c>
    </row>
    <row r="72" spans="1:7" ht="15.75" x14ac:dyDescent="0.25">
      <c r="A72" s="26">
        <v>6</v>
      </c>
      <c r="B72" s="115">
        <v>17</v>
      </c>
      <c r="C72" s="116" t="s">
        <v>25</v>
      </c>
      <c r="D72" s="26"/>
      <c r="E72" s="26">
        <v>24</v>
      </c>
      <c r="F72" s="25">
        <f t="shared" si="1"/>
        <v>24</v>
      </c>
      <c r="G72" s="26" t="s">
        <v>126</v>
      </c>
    </row>
    <row r="73" spans="1:7" ht="15.75" x14ac:dyDescent="0.25">
      <c r="A73" s="26">
        <v>6</v>
      </c>
      <c r="B73" s="115">
        <v>33</v>
      </c>
      <c r="C73" s="122" t="str">
        <f>VLOOKUP(B73,MSP!$A$1:$B$80,2,0)</f>
        <v>BC-822</v>
      </c>
      <c r="D73" s="100"/>
      <c r="E73" s="26">
        <v>39</v>
      </c>
      <c r="F73" s="25">
        <f t="shared" ref="F73:F136" si="3">+D73+E73</f>
        <v>39</v>
      </c>
      <c r="G73" s="26" t="s">
        <v>127</v>
      </c>
    </row>
    <row r="74" spans="1:7" ht="15.75" x14ac:dyDescent="0.25">
      <c r="A74" s="26">
        <v>6</v>
      </c>
      <c r="B74" s="115">
        <v>1</v>
      </c>
      <c r="C74" s="116" t="s">
        <v>12</v>
      </c>
      <c r="D74" s="100"/>
      <c r="E74" s="26">
        <v>48</v>
      </c>
      <c r="F74" s="25">
        <f t="shared" si="3"/>
        <v>48</v>
      </c>
      <c r="G74" s="26" t="s">
        <v>129</v>
      </c>
    </row>
    <row r="75" spans="1:7" ht="15.75" x14ac:dyDescent="0.25">
      <c r="A75" s="26">
        <v>6</v>
      </c>
      <c r="B75" s="115">
        <v>36</v>
      </c>
      <c r="C75" s="122" t="str">
        <f>VLOOKUP(B75,MSP!$A$1:$B$80,2,0)</f>
        <v>BC-829S</v>
      </c>
      <c r="D75" s="100"/>
      <c r="E75" s="26">
        <v>24</v>
      </c>
      <c r="F75" s="25">
        <f t="shared" si="3"/>
        <v>24</v>
      </c>
      <c r="G75" s="26" t="s">
        <v>130</v>
      </c>
    </row>
    <row r="76" spans="1:7" ht="15.75" x14ac:dyDescent="0.25">
      <c r="A76" s="26">
        <v>6</v>
      </c>
      <c r="B76" s="114">
        <v>34</v>
      </c>
      <c r="C76" s="122" t="str">
        <f>VLOOKUP(B76,MSP!$A$1:$B$80,2,0)</f>
        <v>BC-828S</v>
      </c>
      <c r="D76" s="100"/>
      <c r="E76" s="26">
        <v>96</v>
      </c>
      <c r="F76" s="25">
        <f t="shared" si="3"/>
        <v>96</v>
      </c>
      <c r="G76" s="26" t="s">
        <v>131</v>
      </c>
    </row>
    <row r="77" spans="1:7" ht="15.75" x14ac:dyDescent="0.25">
      <c r="A77" s="26">
        <v>7</v>
      </c>
      <c r="B77" s="115">
        <v>24</v>
      </c>
      <c r="C77" s="116" t="str">
        <f>VLOOKUP(B77,MSP!$A$1:$B$80,2,0)</f>
        <v>BC-800S</v>
      </c>
      <c r="D77" s="100"/>
      <c r="E77" s="26">
        <v>21</v>
      </c>
      <c r="F77" s="25">
        <f t="shared" si="3"/>
        <v>21</v>
      </c>
      <c r="G77" s="26" t="s">
        <v>118</v>
      </c>
    </row>
    <row r="78" spans="1:7" ht="15.75" x14ac:dyDescent="0.25">
      <c r="A78" s="26">
        <v>7</v>
      </c>
      <c r="B78" s="115">
        <v>18</v>
      </c>
      <c r="C78" s="116" t="s">
        <v>26</v>
      </c>
      <c r="D78" s="100"/>
      <c r="E78" s="26">
        <v>48</v>
      </c>
      <c r="F78" s="25">
        <f t="shared" si="3"/>
        <v>48</v>
      </c>
      <c r="G78" s="26" t="s">
        <v>119</v>
      </c>
    </row>
    <row r="79" spans="1:7" ht="15.75" x14ac:dyDescent="0.25">
      <c r="A79" s="26">
        <v>7</v>
      </c>
      <c r="B79" s="115">
        <v>25</v>
      </c>
      <c r="C79" s="116" t="str">
        <f>VLOOKUP(B79,MSP!$A$1:$B$80,2,0)</f>
        <v>BC-801SN</v>
      </c>
      <c r="D79" s="100"/>
      <c r="E79" s="26">
        <v>47</v>
      </c>
      <c r="F79" s="25">
        <f t="shared" si="3"/>
        <v>47</v>
      </c>
      <c r="G79" s="26" t="s">
        <v>133</v>
      </c>
    </row>
    <row r="80" spans="1:7" ht="15.75" x14ac:dyDescent="0.25">
      <c r="A80" s="26">
        <v>7</v>
      </c>
      <c r="B80" s="115">
        <v>36</v>
      </c>
      <c r="C80" s="122" t="str">
        <f>VLOOKUP(B80,MSP!$A$1:$B$80,2,0)</f>
        <v>BC-829S</v>
      </c>
      <c r="D80" s="100"/>
      <c r="E80" s="26">
        <v>47</v>
      </c>
      <c r="F80" s="25">
        <f t="shared" si="3"/>
        <v>47</v>
      </c>
      <c r="G80" s="26" t="s">
        <v>119</v>
      </c>
    </row>
    <row r="81" spans="1:12" ht="15.75" x14ac:dyDescent="0.25">
      <c r="A81" s="26">
        <v>7</v>
      </c>
      <c r="B81" s="115">
        <v>50</v>
      </c>
      <c r="C81" s="116" t="s">
        <v>55</v>
      </c>
      <c r="D81" s="100"/>
      <c r="E81" s="26">
        <v>123</v>
      </c>
      <c r="F81" s="25">
        <f t="shared" si="3"/>
        <v>123</v>
      </c>
      <c r="G81" s="26" t="s">
        <v>134</v>
      </c>
    </row>
    <row r="82" spans="1:12" ht="15.75" x14ac:dyDescent="0.25">
      <c r="A82" s="26">
        <v>7</v>
      </c>
      <c r="B82" s="115">
        <v>41</v>
      </c>
      <c r="C82" s="116" t="s">
        <v>48</v>
      </c>
      <c r="D82" s="26"/>
      <c r="E82" s="26">
        <v>1500</v>
      </c>
      <c r="F82" s="25">
        <f t="shared" si="3"/>
        <v>1500</v>
      </c>
      <c r="G82" s="26" t="s">
        <v>135</v>
      </c>
    </row>
    <row r="83" spans="1:12" ht="15.75" x14ac:dyDescent="0.25">
      <c r="A83" s="26">
        <v>7</v>
      </c>
      <c r="B83" s="115">
        <v>36</v>
      </c>
      <c r="C83" s="122" t="str">
        <f>VLOOKUP(B83,MSP!$A$1:$B$80,2,0)</f>
        <v>BC-829S</v>
      </c>
      <c r="D83" s="26">
        <v>30</v>
      </c>
      <c r="E83" s="26"/>
      <c r="F83" s="25">
        <f t="shared" si="3"/>
        <v>30</v>
      </c>
      <c r="G83" s="26"/>
    </row>
    <row r="84" spans="1:12" ht="15.75" x14ac:dyDescent="0.25">
      <c r="A84" s="26">
        <v>7</v>
      </c>
      <c r="B84" s="114">
        <v>29</v>
      </c>
      <c r="C84" s="122" t="str">
        <f>VLOOKUP(B84,MSP!$A$1:$B$80,2,0)</f>
        <v>BC-802SP</v>
      </c>
      <c r="D84" s="26">
        <v>25</v>
      </c>
      <c r="E84" s="26"/>
      <c r="F84" s="25">
        <f t="shared" si="3"/>
        <v>25</v>
      </c>
      <c r="G84" s="26"/>
    </row>
    <row r="85" spans="1:12" ht="15.75" x14ac:dyDescent="0.25">
      <c r="A85" s="26">
        <v>7</v>
      </c>
      <c r="B85" s="115">
        <v>54</v>
      </c>
      <c r="C85" s="120" t="s">
        <v>57</v>
      </c>
      <c r="D85" s="26">
        <v>70</v>
      </c>
      <c r="E85" s="26"/>
      <c r="F85" s="25">
        <f t="shared" si="3"/>
        <v>70</v>
      </c>
      <c r="G85" s="26"/>
    </row>
    <row r="86" spans="1:12" ht="15.75" x14ac:dyDescent="0.25">
      <c r="A86" s="26">
        <v>7</v>
      </c>
      <c r="B86" s="115">
        <v>23</v>
      </c>
      <c r="C86" s="116" t="s">
        <v>31</v>
      </c>
      <c r="D86" s="26">
        <v>23</v>
      </c>
      <c r="E86" s="26"/>
      <c r="F86" s="25">
        <f t="shared" si="3"/>
        <v>23</v>
      </c>
      <c r="G86" s="26"/>
    </row>
    <row r="87" spans="1:12" ht="15.75" x14ac:dyDescent="0.25">
      <c r="A87" s="26">
        <v>7</v>
      </c>
      <c r="B87" s="114">
        <v>11</v>
      </c>
      <c r="C87" s="120" t="s">
        <v>21</v>
      </c>
      <c r="D87" s="26">
        <v>30</v>
      </c>
      <c r="E87" s="26"/>
      <c r="F87" s="25">
        <f t="shared" si="3"/>
        <v>30</v>
      </c>
      <c r="G87" s="26"/>
      <c r="L87" t="s">
        <v>113</v>
      </c>
    </row>
    <row r="88" spans="1:12" ht="15.75" x14ac:dyDescent="0.25">
      <c r="A88" s="26">
        <v>7</v>
      </c>
      <c r="B88" s="115">
        <v>25</v>
      </c>
      <c r="C88" s="116" t="str">
        <f>VLOOKUP(B88,MSP!$A$1:$B$80,2,0)</f>
        <v>BC-801SN</v>
      </c>
      <c r="D88" s="26">
        <v>17</v>
      </c>
      <c r="E88" s="26"/>
      <c r="F88" s="25">
        <f t="shared" si="3"/>
        <v>17</v>
      </c>
      <c r="G88" s="26"/>
    </row>
    <row r="89" spans="1:12" ht="15.75" x14ac:dyDescent="0.25">
      <c r="A89" s="26">
        <v>7</v>
      </c>
      <c r="B89" s="115">
        <v>24</v>
      </c>
      <c r="C89" s="116" t="str">
        <f>VLOOKUP(B89,MSP!$A$1:$B$80,2,0)</f>
        <v>BC-800S</v>
      </c>
      <c r="D89" s="26">
        <v>35</v>
      </c>
      <c r="E89" s="26"/>
      <c r="F89" s="25">
        <f t="shared" si="3"/>
        <v>35</v>
      </c>
      <c r="G89" s="26"/>
    </row>
    <row r="90" spans="1:12" ht="15.75" x14ac:dyDescent="0.25">
      <c r="A90" s="26">
        <v>7</v>
      </c>
      <c r="B90" s="115">
        <v>26</v>
      </c>
      <c r="C90" s="122" t="str">
        <f>VLOOKUP(B90,MSP!$A$1:$B$80,2,0)</f>
        <v>BC-802</v>
      </c>
      <c r="D90" s="26">
        <v>49</v>
      </c>
      <c r="E90" s="26"/>
      <c r="F90" s="25">
        <f t="shared" si="3"/>
        <v>49</v>
      </c>
      <c r="G90" s="26"/>
    </row>
    <row r="91" spans="1:12" ht="15.75" x14ac:dyDescent="0.25">
      <c r="A91" s="26">
        <v>7</v>
      </c>
      <c r="B91" s="115">
        <v>3</v>
      </c>
      <c r="C91" s="116" t="s">
        <v>14</v>
      </c>
      <c r="D91" s="26">
        <v>211</v>
      </c>
      <c r="E91" s="26"/>
      <c r="F91" s="25">
        <f t="shared" si="3"/>
        <v>211</v>
      </c>
      <c r="G91" s="26"/>
    </row>
    <row r="92" spans="1:12" ht="15.75" x14ac:dyDescent="0.25">
      <c r="A92" s="26">
        <v>7</v>
      </c>
      <c r="B92" s="115">
        <v>54</v>
      </c>
      <c r="C92" s="120" t="s">
        <v>57</v>
      </c>
      <c r="D92" s="26"/>
      <c r="E92" s="26">
        <v>48</v>
      </c>
      <c r="F92" s="25">
        <f t="shared" si="3"/>
        <v>48</v>
      </c>
      <c r="G92" s="26" t="s">
        <v>136</v>
      </c>
    </row>
    <row r="93" spans="1:12" ht="15.75" x14ac:dyDescent="0.25">
      <c r="A93" s="26">
        <v>7</v>
      </c>
      <c r="B93" s="115">
        <v>51</v>
      </c>
      <c r="C93" s="116" t="s">
        <v>76</v>
      </c>
      <c r="D93" s="26"/>
      <c r="E93" s="26">
        <v>24</v>
      </c>
      <c r="F93" s="25">
        <f t="shared" si="3"/>
        <v>24</v>
      </c>
      <c r="G93" s="26" t="s">
        <v>122</v>
      </c>
    </row>
    <row r="94" spans="1:12" ht="15.75" x14ac:dyDescent="0.25">
      <c r="A94" s="26">
        <v>8</v>
      </c>
      <c r="B94" s="115">
        <v>55</v>
      </c>
      <c r="C94" s="120" t="s">
        <v>58</v>
      </c>
      <c r="D94" s="26"/>
      <c r="E94" s="26">
        <v>48</v>
      </c>
      <c r="F94" s="25">
        <f t="shared" si="3"/>
        <v>48</v>
      </c>
      <c r="G94" s="26" t="s">
        <v>119</v>
      </c>
    </row>
    <row r="95" spans="1:12" ht="15.75" x14ac:dyDescent="0.25">
      <c r="A95" s="26">
        <v>8</v>
      </c>
      <c r="B95" s="114">
        <v>34</v>
      </c>
      <c r="C95" s="122" t="str">
        <f>VLOOKUP(B95,MSP!$A$1:$B$80,2,0)</f>
        <v>BC-828S</v>
      </c>
      <c r="D95" s="26"/>
      <c r="E95" s="26">
        <v>23</v>
      </c>
      <c r="F95" s="25">
        <f t="shared" si="3"/>
        <v>23</v>
      </c>
      <c r="G95" s="26" t="s">
        <v>118</v>
      </c>
    </row>
    <row r="96" spans="1:12" ht="15.75" x14ac:dyDescent="0.25">
      <c r="A96" s="26">
        <v>8</v>
      </c>
      <c r="B96" s="124">
        <v>42</v>
      </c>
      <c r="C96" s="125" t="s">
        <v>49</v>
      </c>
      <c r="D96" s="26"/>
      <c r="E96" s="26">
        <v>24</v>
      </c>
      <c r="F96" s="25">
        <f t="shared" si="3"/>
        <v>24</v>
      </c>
      <c r="G96" s="26" t="s">
        <v>118</v>
      </c>
    </row>
    <row r="97" spans="1:15" ht="15.75" x14ac:dyDescent="0.25">
      <c r="A97" s="26">
        <v>8</v>
      </c>
      <c r="B97" s="114">
        <v>61</v>
      </c>
      <c r="C97" s="116" t="s">
        <v>64</v>
      </c>
      <c r="D97" s="26"/>
      <c r="E97" s="26">
        <v>24</v>
      </c>
      <c r="F97" s="25">
        <f t="shared" si="3"/>
        <v>24</v>
      </c>
      <c r="G97" s="26" t="s">
        <v>118</v>
      </c>
    </row>
    <row r="98" spans="1:15" ht="15.75" x14ac:dyDescent="0.25">
      <c r="A98" s="26">
        <v>8</v>
      </c>
      <c r="B98" s="115">
        <v>48</v>
      </c>
      <c r="C98" s="116" t="s">
        <v>53</v>
      </c>
      <c r="D98" s="26"/>
      <c r="E98" s="26">
        <v>24</v>
      </c>
      <c r="F98" s="25">
        <f t="shared" si="3"/>
        <v>24</v>
      </c>
      <c r="G98" s="26" t="s">
        <v>118</v>
      </c>
    </row>
    <row r="99" spans="1:15" ht="15.75" x14ac:dyDescent="0.25">
      <c r="A99" s="26">
        <v>8</v>
      </c>
      <c r="B99" s="115">
        <v>3</v>
      </c>
      <c r="C99" s="116" t="s">
        <v>14</v>
      </c>
      <c r="D99" s="26"/>
      <c r="E99" s="26">
        <v>24</v>
      </c>
      <c r="F99" s="25">
        <f t="shared" si="3"/>
        <v>24</v>
      </c>
      <c r="G99" s="26" t="s">
        <v>118</v>
      </c>
    </row>
    <row r="100" spans="1:15" ht="15.75" x14ac:dyDescent="0.25">
      <c r="A100" s="26">
        <v>8</v>
      </c>
      <c r="B100" s="115">
        <v>59</v>
      </c>
      <c r="C100" s="116" t="s">
        <v>62</v>
      </c>
      <c r="D100" s="26"/>
      <c r="E100" s="26">
        <v>97</v>
      </c>
      <c r="F100" s="25">
        <f t="shared" si="3"/>
        <v>97</v>
      </c>
      <c r="G100" s="26" t="s">
        <v>137</v>
      </c>
      <c r="I100" s="78"/>
      <c r="J100" s="79"/>
      <c r="K100" s="78"/>
      <c r="L100" s="80"/>
      <c r="M100" s="80"/>
      <c r="N100" s="80"/>
      <c r="O100" s="77"/>
    </row>
    <row r="101" spans="1:15" ht="15.75" x14ac:dyDescent="0.25">
      <c r="A101" s="26">
        <v>8</v>
      </c>
      <c r="B101" s="115">
        <v>50</v>
      </c>
      <c r="C101" s="116" t="s">
        <v>55</v>
      </c>
      <c r="D101" s="26"/>
      <c r="E101" s="26">
        <v>24</v>
      </c>
      <c r="F101" s="25">
        <f t="shared" si="3"/>
        <v>24</v>
      </c>
      <c r="G101" s="26" t="s">
        <v>118</v>
      </c>
      <c r="I101" s="78"/>
      <c r="J101" s="79"/>
      <c r="K101" s="78"/>
      <c r="L101" s="80"/>
      <c r="M101" s="80"/>
      <c r="N101" s="80"/>
      <c r="O101" s="77"/>
    </row>
    <row r="102" spans="1:15" ht="15.75" x14ac:dyDescent="0.25">
      <c r="A102" s="26">
        <v>8</v>
      </c>
      <c r="B102" s="115">
        <v>44</v>
      </c>
      <c r="C102" s="116" t="s">
        <v>73</v>
      </c>
      <c r="D102" s="26"/>
      <c r="E102" s="26">
        <v>39</v>
      </c>
      <c r="F102" s="25">
        <f t="shared" si="3"/>
        <v>39</v>
      </c>
      <c r="G102" s="26" t="s">
        <v>118</v>
      </c>
      <c r="I102" s="78"/>
      <c r="J102" s="79"/>
      <c r="K102" s="78"/>
      <c r="L102" s="80"/>
      <c r="M102" s="80"/>
      <c r="N102" s="80"/>
      <c r="O102" s="77"/>
    </row>
    <row r="103" spans="1:15" ht="15.75" x14ac:dyDescent="0.25">
      <c r="A103" s="26">
        <v>8</v>
      </c>
      <c r="B103" s="115">
        <v>54</v>
      </c>
      <c r="C103" s="120" t="s">
        <v>57</v>
      </c>
      <c r="D103" s="26"/>
      <c r="E103" s="26">
        <v>24</v>
      </c>
      <c r="F103" s="25">
        <f t="shared" si="3"/>
        <v>24</v>
      </c>
      <c r="G103" s="26" t="s">
        <v>118</v>
      </c>
      <c r="I103" s="78"/>
      <c r="J103" s="79"/>
      <c r="K103" s="78"/>
      <c r="L103" s="80"/>
      <c r="M103" s="80"/>
      <c r="N103" s="80"/>
      <c r="O103" s="77"/>
    </row>
    <row r="104" spans="1:15" ht="15.75" x14ac:dyDescent="0.25">
      <c r="A104" s="26">
        <v>8</v>
      </c>
      <c r="B104" s="114">
        <v>29</v>
      </c>
      <c r="C104" s="122" t="str">
        <f>VLOOKUP(B104,MSP!$A$1:$B$80,2,0)</f>
        <v>BC-802SP</v>
      </c>
      <c r="D104" s="26"/>
      <c r="E104" s="26">
        <v>24</v>
      </c>
      <c r="F104" s="25">
        <f t="shared" si="3"/>
        <v>24</v>
      </c>
      <c r="G104" s="26" t="s">
        <v>118</v>
      </c>
      <c r="I104" s="77"/>
      <c r="J104" s="77"/>
      <c r="K104" s="77"/>
      <c r="L104" s="77"/>
      <c r="M104" s="77"/>
      <c r="N104" s="77"/>
      <c r="O104" s="77"/>
    </row>
    <row r="105" spans="1:15" ht="15.75" x14ac:dyDescent="0.25">
      <c r="A105" s="26">
        <v>8</v>
      </c>
      <c r="B105" s="124">
        <v>42</v>
      </c>
      <c r="C105" s="125" t="s">
        <v>49</v>
      </c>
      <c r="D105" s="26">
        <v>20</v>
      </c>
      <c r="E105" s="26"/>
      <c r="F105" s="25">
        <f t="shared" si="3"/>
        <v>20</v>
      </c>
      <c r="G105" s="26"/>
    </row>
    <row r="106" spans="1:15" ht="15.75" x14ac:dyDescent="0.25">
      <c r="A106" s="26">
        <v>8</v>
      </c>
      <c r="B106" s="115">
        <v>41</v>
      </c>
      <c r="C106" s="116" t="s">
        <v>48</v>
      </c>
      <c r="D106" s="26">
        <v>27</v>
      </c>
      <c r="E106" s="26"/>
      <c r="F106" s="25">
        <f t="shared" si="3"/>
        <v>27</v>
      </c>
      <c r="G106" s="26"/>
    </row>
    <row r="107" spans="1:15" ht="15.75" x14ac:dyDescent="0.25">
      <c r="A107" s="26">
        <v>8</v>
      </c>
      <c r="B107" s="114">
        <v>6</v>
      </c>
      <c r="C107" s="120" t="s">
        <v>16</v>
      </c>
      <c r="D107" s="26">
        <v>20</v>
      </c>
      <c r="E107" s="26"/>
      <c r="F107" s="25">
        <f t="shared" si="3"/>
        <v>20</v>
      </c>
      <c r="G107" s="26"/>
    </row>
    <row r="108" spans="1:15" ht="15.75" x14ac:dyDescent="0.25">
      <c r="A108" s="26">
        <v>8</v>
      </c>
      <c r="B108" s="115">
        <v>7</v>
      </c>
      <c r="C108" s="116" t="s">
        <v>17</v>
      </c>
      <c r="D108" s="26">
        <v>25</v>
      </c>
      <c r="E108" s="26"/>
      <c r="F108" s="25">
        <f t="shared" si="3"/>
        <v>25</v>
      </c>
      <c r="G108" s="26"/>
    </row>
    <row r="109" spans="1:15" ht="15.75" x14ac:dyDescent="0.25">
      <c r="A109" s="26">
        <v>8</v>
      </c>
      <c r="B109" s="152">
        <v>43</v>
      </c>
      <c r="C109" s="116" t="s">
        <v>50</v>
      </c>
      <c r="D109" s="26">
        <v>20</v>
      </c>
      <c r="E109" s="26"/>
      <c r="F109" s="25">
        <f t="shared" si="3"/>
        <v>20</v>
      </c>
      <c r="G109" s="26"/>
      <c r="L109" t="s">
        <v>114</v>
      </c>
    </row>
    <row r="110" spans="1:15" ht="15.75" x14ac:dyDescent="0.25">
      <c r="A110" s="26">
        <v>8</v>
      </c>
      <c r="B110" s="115">
        <v>12</v>
      </c>
      <c r="C110" s="116" t="s">
        <v>22</v>
      </c>
      <c r="D110" s="26">
        <v>245</v>
      </c>
      <c r="E110" s="26"/>
      <c r="F110" s="25">
        <f t="shared" si="3"/>
        <v>245</v>
      </c>
      <c r="G110" s="26"/>
    </row>
    <row r="111" spans="1:15" ht="15.75" x14ac:dyDescent="0.25">
      <c r="A111" s="26">
        <v>8</v>
      </c>
      <c r="B111" s="115">
        <v>18</v>
      </c>
      <c r="C111" s="116" t="s">
        <v>26</v>
      </c>
      <c r="D111" s="26">
        <v>175</v>
      </c>
      <c r="E111" s="26"/>
      <c r="F111" s="25">
        <f t="shared" si="3"/>
        <v>175</v>
      </c>
      <c r="G111" s="26"/>
    </row>
    <row r="112" spans="1:15" ht="15.75" x14ac:dyDescent="0.25">
      <c r="A112" s="26">
        <v>8</v>
      </c>
      <c r="B112" s="115">
        <v>50</v>
      </c>
      <c r="C112" s="116" t="s">
        <v>55</v>
      </c>
      <c r="D112" s="26">
        <v>130</v>
      </c>
      <c r="E112" s="26"/>
      <c r="F112" s="25">
        <f t="shared" si="3"/>
        <v>130</v>
      </c>
      <c r="G112" s="26"/>
    </row>
    <row r="113" spans="1:10" ht="15.75" x14ac:dyDescent="0.25">
      <c r="A113" s="26">
        <v>8</v>
      </c>
      <c r="B113" s="115">
        <v>51</v>
      </c>
      <c r="C113" s="116" t="s">
        <v>76</v>
      </c>
      <c r="D113" s="26">
        <v>52</v>
      </c>
      <c r="E113" s="26"/>
      <c r="F113" s="25">
        <f t="shared" si="3"/>
        <v>52</v>
      </c>
      <c r="G113" s="26"/>
    </row>
    <row r="114" spans="1:10" ht="15.75" x14ac:dyDescent="0.25">
      <c r="A114" s="26">
        <v>8</v>
      </c>
      <c r="B114" s="115">
        <v>22</v>
      </c>
      <c r="C114" s="116" t="s">
        <v>30</v>
      </c>
      <c r="D114" s="26">
        <v>272</v>
      </c>
      <c r="E114" s="26"/>
      <c r="F114" s="25">
        <f t="shared" si="3"/>
        <v>272</v>
      </c>
      <c r="G114" s="26"/>
    </row>
    <row r="115" spans="1:10" ht="15.75" x14ac:dyDescent="0.25">
      <c r="A115" s="26">
        <v>8</v>
      </c>
      <c r="B115" s="115">
        <v>1</v>
      </c>
      <c r="C115" s="116" t="s">
        <v>12</v>
      </c>
      <c r="D115" s="26">
        <v>23</v>
      </c>
      <c r="E115" s="26"/>
      <c r="F115" s="25">
        <f t="shared" si="3"/>
        <v>23</v>
      </c>
      <c r="G115" s="26"/>
    </row>
    <row r="116" spans="1:10" ht="15.75" x14ac:dyDescent="0.25">
      <c r="A116" s="26">
        <v>8</v>
      </c>
      <c r="B116" s="115">
        <v>26</v>
      </c>
      <c r="C116" s="122" t="str">
        <f>VLOOKUP(B116,MSP!$A$1:$B$80,2,0)</f>
        <v>BC-802</v>
      </c>
      <c r="D116" s="26">
        <v>517</v>
      </c>
      <c r="E116" s="26"/>
      <c r="F116" s="25">
        <f t="shared" si="3"/>
        <v>517</v>
      </c>
      <c r="G116" s="26"/>
    </row>
    <row r="117" spans="1:10" ht="15.75" x14ac:dyDescent="0.25">
      <c r="A117" s="26">
        <v>8</v>
      </c>
      <c r="B117" s="115">
        <v>3</v>
      </c>
      <c r="C117" s="116" t="s">
        <v>14</v>
      </c>
      <c r="D117" s="26"/>
      <c r="E117" s="26">
        <v>23</v>
      </c>
      <c r="F117" s="25">
        <f t="shared" si="3"/>
        <v>23</v>
      </c>
      <c r="G117" s="26" t="s">
        <v>118</v>
      </c>
    </row>
    <row r="118" spans="1:10" ht="15.75" x14ac:dyDescent="0.25">
      <c r="A118" s="26">
        <v>8</v>
      </c>
      <c r="B118" s="115">
        <v>26</v>
      </c>
      <c r="C118" s="122" t="str">
        <f>VLOOKUP(B118,MSP!$A$1:$B$80,2,0)</f>
        <v>BC-802</v>
      </c>
      <c r="D118" s="26"/>
      <c r="E118" s="26">
        <v>45</v>
      </c>
      <c r="F118" s="25">
        <f t="shared" si="3"/>
        <v>45</v>
      </c>
      <c r="G118" s="26" t="s">
        <v>119</v>
      </c>
    </row>
    <row r="119" spans="1:10" ht="15.75" x14ac:dyDescent="0.25">
      <c r="A119" s="26">
        <v>8</v>
      </c>
      <c r="B119" s="115">
        <v>1</v>
      </c>
      <c r="C119" s="116" t="s">
        <v>12</v>
      </c>
      <c r="D119" s="26"/>
      <c r="E119" s="26">
        <v>46</v>
      </c>
      <c r="F119" s="25">
        <f t="shared" si="3"/>
        <v>46</v>
      </c>
      <c r="G119" s="26" t="s">
        <v>119</v>
      </c>
    </row>
    <row r="120" spans="1:10" ht="15.75" x14ac:dyDescent="0.25">
      <c r="A120" s="26">
        <v>8</v>
      </c>
      <c r="B120" s="115">
        <v>18</v>
      </c>
      <c r="C120" s="116" t="s">
        <v>26</v>
      </c>
      <c r="D120" s="26"/>
      <c r="E120" s="26">
        <v>144</v>
      </c>
      <c r="F120" s="25">
        <f t="shared" si="3"/>
        <v>144</v>
      </c>
      <c r="G120" s="26" t="s">
        <v>138</v>
      </c>
    </row>
    <row r="121" spans="1:10" ht="15.75" x14ac:dyDescent="0.25">
      <c r="A121" s="26">
        <v>8</v>
      </c>
      <c r="B121" s="115">
        <v>22</v>
      </c>
      <c r="C121" s="116" t="s">
        <v>30</v>
      </c>
      <c r="D121" s="26"/>
      <c r="E121" s="26">
        <v>24</v>
      </c>
      <c r="F121" s="25">
        <f t="shared" si="3"/>
        <v>24</v>
      </c>
      <c r="G121" s="26" t="s">
        <v>139</v>
      </c>
    </row>
    <row r="122" spans="1:10" ht="15.75" x14ac:dyDescent="0.25">
      <c r="A122" s="26">
        <v>9</v>
      </c>
      <c r="B122" s="115">
        <v>26</v>
      </c>
      <c r="C122" s="122" t="str">
        <f>VLOOKUP(B122,MSP!$A$1:$B$80,2,0)</f>
        <v>BC-802</v>
      </c>
      <c r="D122" s="26"/>
      <c r="E122" s="26">
        <v>23</v>
      </c>
      <c r="F122" s="25">
        <f t="shared" si="3"/>
        <v>23</v>
      </c>
      <c r="G122" s="26" t="s">
        <v>140</v>
      </c>
      <c r="J122" s="77"/>
    </row>
    <row r="123" spans="1:10" ht="15.75" x14ac:dyDescent="0.25">
      <c r="A123" s="26">
        <v>9</v>
      </c>
      <c r="B123" s="114">
        <v>27</v>
      </c>
      <c r="C123" s="123" t="str">
        <f>VLOOKUP(B123,MSP!$A$1:$B$80,2,0)</f>
        <v>BC- 802S</v>
      </c>
      <c r="D123" s="26"/>
      <c r="E123" s="26">
        <v>24</v>
      </c>
      <c r="F123" s="25">
        <f t="shared" si="3"/>
        <v>24</v>
      </c>
      <c r="G123" s="26" t="s">
        <v>118</v>
      </c>
      <c r="J123" s="78"/>
    </row>
    <row r="124" spans="1:10" ht="15.75" x14ac:dyDescent="0.25">
      <c r="A124" s="26">
        <v>9</v>
      </c>
      <c r="B124" s="115">
        <v>8</v>
      </c>
      <c r="C124" s="116" t="s">
        <v>18</v>
      </c>
      <c r="D124" s="26"/>
      <c r="E124" s="26">
        <v>48</v>
      </c>
      <c r="F124" s="25">
        <f t="shared" si="3"/>
        <v>48</v>
      </c>
      <c r="G124" s="26" t="s">
        <v>119</v>
      </c>
      <c r="J124" s="78"/>
    </row>
    <row r="125" spans="1:10" ht="15.75" x14ac:dyDescent="0.25">
      <c r="A125" s="26">
        <v>9</v>
      </c>
      <c r="B125" s="115">
        <v>54</v>
      </c>
      <c r="C125" s="120" t="s">
        <v>57</v>
      </c>
      <c r="D125" s="26"/>
      <c r="E125" s="26">
        <v>74</v>
      </c>
      <c r="F125" s="25">
        <f t="shared" si="3"/>
        <v>74</v>
      </c>
      <c r="G125" s="26" t="s">
        <v>132</v>
      </c>
      <c r="J125" s="78"/>
    </row>
    <row r="126" spans="1:10" ht="15.75" x14ac:dyDescent="0.25">
      <c r="A126" s="26">
        <v>9</v>
      </c>
      <c r="B126" s="114">
        <v>27</v>
      </c>
      <c r="C126" s="123" t="str">
        <f>VLOOKUP(B126,MSP!$A$1:$B$80,2,0)</f>
        <v>BC- 802S</v>
      </c>
      <c r="D126" s="26">
        <v>50</v>
      </c>
      <c r="E126" s="26"/>
      <c r="F126" s="25">
        <f t="shared" si="3"/>
        <v>50</v>
      </c>
      <c r="G126" s="26"/>
      <c r="J126" s="78"/>
    </row>
    <row r="127" spans="1:10" ht="15.75" x14ac:dyDescent="0.25">
      <c r="A127" s="26">
        <v>9</v>
      </c>
      <c r="B127" s="114">
        <v>29</v>
      </c>
      <c r="C127" s="122" t="str">
        <f>VLOOKUP(B127,MSP!$A$1:$B$80,2,0)</f>
        <v>BC-802SP</v>
      </c>
      <c r="D127" s="26">
        <v>50</v>
      </c>
      <c r="E127" s="26"/>
      <c r="F127" s="25">
        <f t="shared" si="3"/>
        <v>50</v>
      </c>
      <c r="G127" s="26"/>
      <c r="J127" s="78"/>
    </row>
    <row r="128" spans="1:10" ht="15.75" x14ac:dyDescent="0.25">
      <c r="A128" s="26">
        <v>9</v>
      </c>
      <c r="B128" s="115">
        <v>33</v>
      </c>
      <c r="C128" s="122" t="str">
        <f>VLOOKUP(B128,MSP!$A$1:$B$80,2,0)</f>
        <v>BC-822</v>
      </c>
      <c r="D128" s="26">
        <v>10</v>
      </c>
      <c r="E128" s="26"/>
      <c r="F128" s="25">
        <f t="shared" si="3"/>
        <v>10</v>
      </c>
      <c r="G128" s="26"/>
      <c r="J128" s="78"/>
    </row>
    <row r="129" spans="1:15" ht="15.75" x14ac:dyDescent="0.25">
      <c r="A129" s="26">
        <v>9</v>
      </c>
      <c r="B129" s="114">
        <v>40</v>
      </c>
      <c r="C129" s="120" t="s">
        <v>47</v>
      </c>
      <c r="D129" s="26">
        <v>130</v>
      </c>
      <c r="E129" s="26"/>
      <c r="F129" s="25">
        <f t="shared" si="3"/>
        <v>130</v>
      </c>
      <c r="G129" s="26"/>
      <c r="I129" s="77"/>
      <c r="J129" s="78"/>
      <c r="K129" s="77"/>
      <c r="L129" s="77"/>
      <c r="M129" s="77"/>
      <c r="N129" s="77"/>
      <c r="O129" s="77"/>
    </row>
    <row r="130" spans="1:15" ht="15.75" x14ac:dyDescent="0.25">
      <c r="A130" s="26">
        <v>9</v>
      </c>
      <c r="B130" s="115">
        <v>25</v>
      </c>
      <c r="C130" s="116" t="str">
        <f>VLOOKUP(B130,MSP!$A$1:$B$80,2,0)</f>
        <v>BC-801SN</v>
      </c>
      <c r="D130" s="26">
        <v>77</v>
      </c>
      <c r="E130" s="26"/>
      <c r="F130" s="25">
        <f t="shared" si="3"/>
        <v>77</v>
      </c>
      <c r="G130" s="26"/>
      <c r="I130" s="77"/>
      <c r="J130" s="78"/>
      <c r="K130" s="77"/>
      <c r="L130" s="77"/>
      <c r="M130" s="77"/>
      <c r="N130" s="77"/>
      <c r="O130" s="77"/>
    </row>
    <row r="131" spans="1:15" ht="15.75" x14ac:dyDescent="0.25">
      <c r="A131" s="26">
        <v>9</v>
      </c>
      <c r="B131" s="115">
        <v>59</v>
      </c>
      <c r="C131" s="116" t="s">
        <v>62</v>
      </c>
      <c r="D131" s="26">
        <v>35</v>
      </c>
      <c r="E131" s="26"/>
      <c r="F131" s="25">
        <f t="shared" si="3"/>
        <v>35</v>
      </c>
      <c r="G131" s="26"/>
      <c r="I131" s="77"/>
      <c r="J131" s="77"/>
      <c r="K131" s="77"/>
      <c r="L131" s="77"/>
      <c r="M131" s="77"/>
      <c r="N131" s="77"/>
      <c r="O131" s="77"/>
    </row>
    <row r="132" spans="1:15" ht="15.75" x14ac:dyDescent="0.25">
      <c r="A132" s="26">
        <v>9</v>
      </c>
      <c r="B132" s="114">
        <v>31</v>
      </c>
      <c r="C132" s="122" t="str">
        <f>VLOOKUP(B132,MSP!$A$1:$B$80,2,0)</f>
        <v>BC-812</v>
      </c>
      <c r="D132" s="26">
        <v>50</v>
      </c>
      <c r="E132" s="26"/>
      <c r="F132" s="25">
        <f t="shared" si="3"/>
        <v>50</v>
      </c>
      <c r="G132" s="26"/>
      <c r="I132" s="78"/>
      <c r="J132" s="79"/>
      <c r="K132" s="78"/>
      <c r="L132" s="80"/>
      <c r="M132" s="80"/>
      <c r="N132" s="80"/>
      <c r="O132" s="77"/>
    </row>
    <row r="133" spans="1:15" ht="15.75" x14ac:dyDescent="0.25">
      <c r="A133" s="26">
        <v>10</v>
      </c>
      <c r="B133" s="115">
        <v>18</v>
      </c>
      <c r="C133" s="116" t="s">
        <v>26</v>
      </c>
      <c r="D133" s="26"/>
      <c r="E133" s="26">
        <v>74</v>
      </c>
      <c r="F133" s="25">
        <f t="shared" si="3"/>
        <v>74</v>
      </c>
      <c r="G133" s="26" t="s">
        <v>132</v>
      </c>
      <c r="I133" s="78"/>
      <c r="J133" s="79"/>
      <c r="K133" s="78"/>
      <c r="L133" s="80"/>
      <c r="M133" s="80"/>
      <c r="N133" s="80"/>
      <c r="O133" s="77"/>
    </row>
    <row r="134" spans="1:15" ht="15.75" x14ac:dyDescent="0.25">
      <c r="A134" s="26">
        <v>10</v>
      </c>
      <c r="B134" s="115">
        <v>25</v>
      </c>
      <c r="C134" s="116" t="str">
        <f>VLOOKUP(B134,MSP!$A$1:$B$80,2,0)</f>
        <v>BC-801SN</v>
      </c>
      <c r="D134" s="26"/>
      <c r="E134" s="26">
        <v>148</v>
      </c>
      <c r="F134" s="25">
        <f t="shared" si="3"/>
        <v>148</v>
      </c>
      <c r="G134" s="26" t="s">
        <v>138</v>
      </c>
      <c r="I134" s="78"/>
      <c r="J134" s="79"/>
      <c r="K134" s="78"/>
      <c r="L134" s="80"/>
      <c r="M134" s="80"/>
      <c r="N134" s="80"/>
      <c r="O134" s="77"/>
    </row>
    <row r="135" spans="1:15" ht="15.75" x14ac:dyDescent="0.25">
      <c r="A135" s="26">
        <v>10</v>
      </c>
      <c r="B135" s="114">
        <v>27</v>
      </c>
      <c r="C135" s="123" t="str">
        <f>VLOOKUP(B135,MSP!$A$1:$B$80,2,0)</f>
        <v>BC- 802S</v>
      </c>
      <c r="D135" s="26"/>
      <c r="E135" s="26">
        <v>48</v>
      </c>
      <c r="F135" s="25">
        <f t="shared" si="3"/>
        <v>48</v>
      </c>
      <c r="G135" s="26" t="s">
        <v>119</v>
      </c>
      <c r="I135" s="78"/>
      <c r="J135" s="79"/>
      <c r="K135" s="78"/>
      <c r="L135" s="80"/>
      <c r="M135" s="80"/>
      <c r="N135" s="80"/>
      <c r="O135" s="77"/>
    </row>
    <row r="136" spans="1:15" ht="15.75" x14ac:dyDescent="0.25">
      <c r="A136" s="26">
        <v>10</v>
      </c>
      <c r="B136" s="114">
        <v>29</v>
      </c>
      <c r="C136" s="122" t="str">
        <f>VLOOKUP(B136,MSP!$A$1:$B$80,2,0)</f>
        <v>BC-802SP</v>
      </c>
      <c r="D136" s="26">
        <v>50</v>
      </c>
      <c r="E136" s="26"/>
      <c r="F136" s="25">
        <f t="shared" si="3"/>
        <v>50</v>
      </c>
      <c r="G136" s="26"/>
      <c r="I136" s="81"/>
      <c r="J136" s="82"/>
      <c r="K136" s="81"/>
      <c r="L136" s="83"/>
      <c r="M136" s="83"/>
      <c r="N136" s="83"/>
      <c r="O136" s="77"/>
    </row>
    <row r="137" spans="1:15" ht="15.75" x14ac:dyDescent="0.25">
      <c r="A137" s="26">
        <v>10</v>
      </c>
      <c r="B137" s="114">
        <v>27</v>
      </c>
      <c r="C137" s="123" t="str">
        <f>VLOOKUP(B137,MSP!$A$1:$B$80,2,0)</f>
        <v>BC- 802S</v>
      </c>
      <c r="D137" s="26">
        <v>55</v>
      </c>
      <c r="E137" s="26"/>
      <c r="F137" s="25">
        <f t="shared" ref="F137:F200" si="4">+D137+E137</f>
        <v>55</v>
      </c>
      <c r="G137" s="26"/>
      <c r="I137" s="81"/>
      <c r="J137" s="82"/>
      <c r="K137" s="81"/>
      <c r="L137" s="83"/>
      <c r="M137" s="83"/>
      <c r="N137" s="83"/>
      <c r="O137" s="77"/>
    </row>
    <row r="138" spans="1:15" ht="15.75" x14ac:dyDescent="0.25">
      <c r="A138" s="26">
        <v>10</v>
      </c>
      <c r="B138" s="115">
        <v>36</v>
      </c>
      <c r="C138" s="122" t="str">
        <f>VLOOKUP(B138,MSP!$A$1:$B$80,2,0)</f>
        <v>BC-829S</v>
      </c>
      <c r="D138" s="26">
        <v>18</v>
      </c>
      <c r="E138" s="26"/>
      <c r="F138" s="25">
        <f t="shared" si="4"/>
        <v>18</v>
      </c>
      <c r="G138" s="26"/>
      <c r="I138" s="78"/>
      <c r="J138" s="79"/>
      <c r="K138" s="78"/>
      <c r="L138" s="80"/>
      <c r="M138" s="80"/>
      <c r="N138" s="80"/>
      <c r="O138" s="77"/>
    </row>
    <row r="139" spans="1:15" ht="15.75" x14ac:dyDescent="0.25">
      <c r="A139" s="26">
        <v>10</v>
      </c>
      <c r="B139" s="114">
        <v>34</v>
      </c>
      <c r="C139" s="122" t="str">
        <f>VLOOKUP(B139,MSP!$A$1:$B$80,2,0)</f>
        <v>BC-828S</v>
      </c>
      <c r="D139" s="26">
        <v>68</v>
      </c>
      <c r="E139" s="26"/>
      <c r="F139" s="25">
        <f t="shared" si="4"/>
        <v>68</v>
      </c>
      <c r="G139" s="26"/>
      <c r="I139" s="78"/>
      <c r="J139" s="79"/>
      <c r="K139" s="78"/>
      <c r="L139" s="80"/>
      <c r="M139" s="80"/>
      <c r="N139" s="80"/>
      <c r="O139" s="77"/>
    </row>
    <row r="140" spans="1:15" ht="15.75" x14ac:dyDescent="0.25">
      <c r="A140" s="26">
        <v>10</v>
      </c>
      <c r="B140" s="114">
        <v>35</v>
      </c>
      <c r="C140" s="122" t="str">
        <f>VLOOKUP(B140,MSP!$A$1:$B$80,2,0)</f>
        <v>BC-828TM</v>
      </c>
      <c r="D140" s="26">
        <v>96</v>
      </c>
      <c r="E140" s="26"/>
      <c r="F140" s="25">
        <f t="shared" si="4"/>
        <v>96</v>
      </c>
      <c r="G140" s="26"/>
      <c r="I140" s="78"/>
      <c r="J140" s="79"/>
      <c r="K140" s="78"/>
      <c r="L140" s="80"/>
      <c r="M140" s="80"/>
      <c r="N140" s="80"/>
      <c r="O140" s="77"/>
    </row>
    <row r="141" spans="1:15" ht="15.75" x14ac:dyDescent="0.25">
      <c r="A141" s="26">
        <v>10</v>
      </c>
      <c r="B141" s="115">
        <v>8</v>
      </c>
      <c r="C141" s="116" t="s">
        <v>18</v>
      </c>
      <c r="D141" s="26">
        <v>33</v>
      </c>
      <c r="E141" s="26"/>
      <c r="F141" s="25">
        <f t="shared" si="4"/>
        <v>33</v>
      </c>
      <c r="G141" s="26"/>
    </row>
    <row r="142" spans="1:15" ht="15.75" x14ac:dyDescent="0.25">
      <c r="A142" s="26">
        <v>10</v>
      </c>
      <c r="B142" s="114">
        <v>60</v>
      </c>
      <c r="C142" s="116" t="s">
        <v>63</v>
      </c>
      <c r="D142" s="26">
        <v>10</v>
      </c>
      <c r="E142" s="26"/>
      <c r="F142" s="25">
        <f t="shared" si="4"/>
        <v>10</v>
      </c>
      <c r="G142" s="26"/>
    </row>
    <row r="143" spans="1:15" ht="15.75" x14ac:dyDescent="0.25">
      <c r="A143" s="26">
        <v>10</v>
      </c>
      <c r="B143" s="114">
        <v>61</v>
      </c>
      <c r="C143" s="116" t="s">
        <v>64</v>
      </c>
      <c r="D143" s="26">
        <v>77</v>
      </c>
      <c r="E143" s="26"/>
      <c r="F143" s="25">
        <f t="shared" si="4"/>
        <v>77</v>
      </c>
      <c r="G143" s="26"/>
    </row>
    <row r="144" spans="1:15" ht="15.75" x14ac:dyDescent="0.25">
      <c r="A144" s="26">
        <v>11</v>
      </c>
      <c r="B144" s="114">
        <v>29</v>
      </c>
      <c r="C144" s="122" t="str">
        <f>VLOOKUP(B144,MSP!$A$1:$B$80,2,0)</f>
        <v>BC-802SP</v>
      </c>
      <c r="D144" s="26">
        <v>50</v>
      </c>
      <c r="E144" s="26"/>
      <c r="F144" s="25">
        <f t="shared" si="4"/>
        <v>50</v>
      </c>
      <c r="G144" s="26"/>
    </row>
    <row r="145" spans="1:13" ht="15.75" x14ac:dyDescent="0.25">
      <c r="A145" s="26">
        <v>11</v>
      </c>
      <c r="B145" s="114">
        <v>27</v>
      </c>
      <c r="C145" s="123" t="str">
        <f>VLOOKUP(B145,MSP!$A$1:$B$80,2,0)</f>
        <v>BC- 802S</v>
      </c>
      <c r="D145" s="26">
        <v>35</v>
      </c>
      <c r="E145" s="26"/>
      <c r="F145" s="25">
        <f t="shared" si="4"/>
        <v>35</v>
      </c>
      <c r="G145" s="26"/>
    </row>
    <row r="146" spans="1:13" ht="15.75" x14ac:dyDescent="0.25">
      <c r="A146" s="26">
        <v>11</v>
      </c>
      <c r="B146" s="114">
        <v>30</v>
      </c>
      <c r="C146" s="122" t="str">
        <f>VLOOKUP(B146,MSP!$A$1:$B$80,2,0)</f>
        <v>BC-803S</v>
      </c>
      <c r="D146" s="26">
        <v>78</v>
      </c>
      <c r="E146" s="26"/>
      <c r="F146" s="25">
        <f t="shared" si="4"/>
        <v>78</v>
      </c>
      <c r="G146" s="91"/>
    </row>
    <row r="147" spans="1:13" ht="15.75" x14ac:dyDescent="0.25">
      <c r="A147" s="26">
        <v>11</v>
      </c>
      <c r="B147" s="114">
        <v>34</v>
      </c>
      <c r="C147" s="122" t="str">
        <f>VLOOKUP(B147,MSP!$A$1:$B$80,2,0)</f>
        <v>BC-828S</v>
      </c>
      <c r="D147" s="26"/>
      <c r="E147" s="26">
        <v>23</v>
      </c>
      <c r="F147" s="25">
        <f t="shared" si="4"/>
        <v>23</v>
      </c>
      <c r="G147" s="26" t="s">
        <v>118</v>
      </c>
    </row>
    <row r="148" spans="1:13" ht="15.75" x14ac:dyDescent="0.25">
      <c r="A148" s="26">
        <v>11</v>
      </c>
      <c r="B148" s="114">
        <v>6</v>
      </c>
      <c r="C148" s="120" t="s">
        <v>16</v>
      </c>
      <c r="D148" s="26"/>
      <c r="E148" s="26">
        <v>156</v>
      </c>
      <c r="F148" s="25">
        <f t="shared" si="4"/>
        <v>156</v>
      </c>
      <c r="G148" s="26" t="s">
        <v>137</v>
      </c>
    </row>
    <row r="149" spans="1:13" ht="15.75" x14ac:dyDescent="0.25">
      <c r="A149" s="26">
        <v>11</v>
      </c>
      <c r="B149" s="115">
        <v>36</v>
      </c>
      <c r="C149" s="122" t="str">
        <f>VLOOKUP(B149,MSP!$A$1:$B$80,2,0)</f>
        <v>BC-829S</v>
      </c>
      <c r="D149" s="26"/>
      <c r="E149" s="26">
        <v>45</v>
      </c>
      <c r="F149" s="25">
        <f t="shared" si="4"/>
        <v>45</v>
      </c>
      <c r="G149" s="26" t="s">
        <v>119</v>
      </c>
    </row>
    <row r="150" spans="1:13" ht="15.75" x14ac:dyDescent="0.25">
      <c r="A150" s="26">
        <v>13</v>
      </c>
      <c r="B150" s="115">
        <v>50</v>
      </c>
      <c r="C150" s="116" t="s">
        <v>55</v>
      </c>
      <c r="D150" s="26"/>
      <c r="E150" s="26">
        <v>24</v>
      </c>
      <c r="F150" s="25">
        <f t="shared" si="4"/>
        <v>24</v>
      </c>
      <c r="G150" s="26" t="s">
        <v>118</v>
      </c>
    </row>
    <row r="151" spans="1:13" ht="15.75" x14ac:dyDescent="0.25">
      <c r="A151" s="26">
        <v>13</v>
      </c>
      <c r="B151" s="115">
        <v>25</v>
      </c>
      <c r="C151" s="116" t="str">
        <f>VLOOKUP(B151,MSP!$A$1:$B$80,2,0)</f>
        <v>BC-801SN</v>
      </c>
      <c r="D151" s="26"/>
      <c r="E151" s="26">
        <v>24</v>
      </c>
      <c r="F151" s="25">
        <f t="shared" si="4"/>
        <v>24</v>
      </c>
      <c r="G151" s="26" t="s">
        <v>141</v>
      </c>
    </row>
    <row r="152" spans="1:13" ht="15.75" x14ac:dyDescent="0.25">
      <c r="A152" s="26">
        <v>13</v>
      </c>
      <c r="B152" s="115">
        <v>8</v>
      </c>
      <c r="C152" s="116" t="s">
        <v>18</v>
      </c>
      <c r="D152" s="26"/>
      <c r="E152" s="26">
        <v>225</v>
      </c>
      <c r="F152" s="25">
        <f t="shared" si="4"/>
        <v>225</v>
      </c>
      <c r="G152" s="26" t="s">
        <v>142</v>
      </c>
    </row>
    <row r="153" spans="1:13" ht="15.75" x14ac:dyDescent="0.25">
      <c r="A153" s="26">
        <v>13</v>
      </c>
      <c r="B153" s="114">
        <v>29</v>
      </c>
      <c r="C153" s="122" t="str">
        <f>VLOOKUP(B153,MSP!$A$1:$B$80,2,0)</f>
        <v>BC-802SP</v>
      </c>
      <c r="D153" s="26"/>
      <c r="E153" s="26">
        <v>24</v>
      </c>
      <c r="F153" s="25">
        <f t="shared" si="4"/>
        <v>24</v>
      </c>
      <c r="G153" s="26" t="s">
        <v>120</v>
      </c>
    </row>
    <row r="154" spans="1:13" ht="15.75" x14ac:dyDescent="0.25">
      <c r="A154" s="26">
        <v>13</v>
      </c>
      <c r="B154" s="114">
        <v>27</v>
      </c>
      <c r="C154" s="123" t="str">
        <f>VLOOKUP(B154,MSP!$A$1:$B$80,2,0)</f>
        <v>BC- 802S</v>
      </c>
      <c r="D154" s="26"/>
      <c r="E154" s="26">
        <v>24</v>
      </c>
      <c r="F154" s="25">
        <f t="shared" si="4"/>
        <v>24</v>
      </c>
      <c r="G154" s="26" t="s">
        <v>143</v>
      </c>
    </row>
    <row r="155" spans="1:13" ht="15.75" x14ac:dyDescent="0.25">
      <c r="A155" s="26">
        <v>13</v>
      </c>
      <c r="B155" s="115">
        <v>24</v>
      </c>
      <c r="C155" s="116" t="str">
        <f>VLOOKUP(B155,MSP!$A$1:$B$80,2,0)</f>
        <v>BC-800S</v>
      </c>
      <c r="D155" s="26"/>
      <c r="E155" s="26">
        <v>24</v>
      </c>
      <c r="F155" s="25">
        <f t="shared" si="4"/>
        <v>24</v>
      </c>
      <c r="G155" s="26" t="s">
        <v>123</v>
      </c>
      <c r="K155" s="77"/>
      <c r="L155" s="77"/>
      <c r="M155" s="77"/>
    </row>
    <row r="156" spans="1:13" ht="15.75" x14ac:dyDescent="0.25">
      <c r="A156" s="26">
        <v>13</v>
      </c>
      <c r="B156" s="114">
        <v>29</v>
      </c>
      <c r="C156" s="122" t="str">
        <f>VLOOKUP(B156,MSP!$A$1:$B$80,2,0)</f>
        <v>BC-802SP</v>
      </c>
      <c r="D156" s="26">
        <v>220</v>
      </c>
      <c r="E156" s="26"/>
      <c r="F156" s="25">
        <f t="shared" si="4"/>
        <v>220</v>
      </c>
      <c r="G156" s="26"/>
      <c r="K156" s="77"/>
      <c r="L156" s="77"/>
      <c r="M156" s="77"/>
    </row>
    <row r="157" spans="1:13" ht="15.75" x14ac:dyDescent="0.25">
      <c r="A157" s="26">
        <v>13</v>
      </c>
      <c r="B157" s="115">
        <v>25</v>
      </c>
      <c r="C157" s="116" t="str">
        <f>VLOOKUP(B157,MSP!$A$1:$B$80,2,0)</f>
        <v>BC-801SN</v>
      </c>
      <c r="D157" s="26">
        <v>200</v>
      </c>
      <c r="E157" s="26"/>
      <c r="F157" s="25">
        <f t="shared" si="4"/>
        <v>200</v>
      </c>
      <c r="G157" s="26"/>
      <c r="K157" s="77"/>
      <c r="L157" s="77"/>
      <c r="M157" s="77"/>
    </row>
    <row r="158" spans="1:13" ht="15.75" x14ac:dyDescent="0.25">
      <c r="A158" s="26">
        <v>13</v>
      </c>
      <c r="B158" s="115">
        <v>26</v>
      </c>
      <c r="C158" s="122" t="str">
        <f>VLOOKUP(B158,MSP!$A$1:$B$80,2,0)</f>
        <v>BC-802</v>
      </c>
      <c r="D158" s="26">
        <v>250</v>
      </c>
      <c r="E158" s="26"/>
      <c r="F158" s="25">
        <f t="shared" si="4"/>
        <v>250</v>
      </c>
      <c r="G158" s="26"/>
      <c r="K158" s="77"/>
      <c r="L158" s="77"/>
      <c r="M158" s="77"/>
    </row>
    <row r="159" spans="1:13" ht="15.75" x14ac:dyDescent="0.25">
      <c r="A159" s="26">
        <v>13</v>
      </c>
      <c r="B159" s="115">
        <v>18</v>
      </c>
      <c r="C159" s="116" t="s">
        <v>26</v>
      </c>
      <c r="D159" s="26"/>
      <c r="E159" s="26">
        <v>48</v>
      </c>
      <c r="F159" s="25">
        <f t="shared" si="4"/>
        <v>48</v>
      </c>
      <c r="G159" s="26" t="s">
        <v>144</v>
      </c>
      <c r="K159" s="77"/>
      <c r="L159" s="77"/>
      <c r="M159" s="77"/>
    </row>
    <row r="160" spans="1:13" ht="15.75" x14ac:dyDescent="0.25">
      <c r="A160" s="26">
        <v>14</v>
      </c>
      <c r="B160" s="115">
        <v>18</v>
      </c>
      <c r="C160" s="116" t="s">
        <v>26</v>
      </c>
      <c r="D160" s="26"/>
      <c r="E160" s="26">
        <v>24</v>
      </c>
      <c r="F160" s="25">
        <f t="shared" si="4"/>
        <v>24</v>
      </c>
      <c r="G160" s="26" t="s">
        <v>145</v>
      </c>
      <c r="J160" s="77"/>
      <c r="K160" s="77"/>
      <c r="L160" s="77"/>
      <c r="M160" s="77"/>
    </row>
    <row r="161" spans="1:13" ht="15.75" x14ac:dyDescent="0.25">
      <c r="A161" s="26">
        <v>14</v>
      </c>
      <c r="B161" s="115">
        <v>26</v>
      </c>
      <c r="C161" s="122" t="str">
        <f>VLOOKUP(B161,MSP!$A$1:$B$80,2,0)</f>
        <v>BC-802</v>
      </c>
      <c r="D161" s="26"/>
      <c r="E161" s="26">
        <v>24</v>
      </c>
      <c r="F161" s="25">
        <f t="shared" si="4"/>
        <v>24</v>
      </c>
      <c r="G161" s="26" t="s">
        <v>146</v>
      </c>
      <c r="J161" s="84"/>
      <c r="K161" s="77"/>
      <c r="L161" s="77"/>
      <c r="M161" s="77"/>
    </row>
    <row r="162" spans="1:13" ht="15.75" x14ac:dyDescent="0.25">
      <c r="A162" s="26">
        <v>14</v>
      </c>
      <c r="B162" s="115">
        <v>50</v>
      </c>
      <c r="C162" s="116" t="s">
        <v>55</v>
      </c>
      <c r="D162" s="26"/>
      <c r="E162" s="26">
        <v>24</v>
      </c>
      <c r="F162" s="25">
        <f t="shared" si="4"/>
        <v>24</v>
      </c>
      <c r="G162" s="26" t="s">
        <v>147</v>
      </c>
      <c r="J162" s="77"/>
      <c r="K162" s="77"/>
      <c r="L162" s="77"/>
      <c r="M162" s="77"/>
    </row>
    <row r="163" spans="1:13" ht="15.75" x14ac:dyDescent="0.25">
      <c r="A163" s="26">
        <v>14</v>
      </c>
      <c r="B163" s="114">
        <v>27</v>
      </c>
      <c r="C163" s="123" t="str">
        <f>VLOOKUP(B163,MSP!$A$1:$B$80,2,0)</f>
        <v>BC- 802S</v>
      </c>
      <c r="D163" s="26"/>
      <c r="E163" s="26">
        <v>24</v>
      </c>
      <c r="F163" s="25">
        <f t="shared" si="4"/>
        <v>24</v>
      </c>
      <c r="G163" s="26" t="s">
        <v>143</v>
      </c>
    </row>
    <row r="164" spans="1:13" ht="15.75" x14ac:dyDescent="0.25">
      <c r="A164" s="26">
        <v>14</v>
      </c>
      <c r="B164" s="114">
        <v>29</v>
      </c>
      <c r="C164" s="122" t="str">
        <f>VLOOKUP(B164,MSP!$A$1:$B$80,2,0)</f>
        <v>BC-802SP</v>
      </c>
      <c r="D164" s="26"/>
      <c r="E164" s="26">
        <v>24</v>
      </c>
      <c r="F164" s="25">
        <f t="shared" si="4"/>
        <v>24</v>
      </c>
      <c r="G164" s="26" t="s">
        <v>120</v>
      </c>
    </row>
    <row r="165" spans="1:13" ht="15.75" x14ac:dyDescent="0.25">
      <c r="A165" s="26">
        <v>14</v>
      </c>
      <c r="B165" s="115">
        <v>25</v>
      </c>
      <c r="C165" s="116" t="str">
        <f>VLOOKUP(B165,MSP!$A$1:$B$80,2,0)</f>
        <v>BC-801SN</v>
      </c>
      <c r="D165" s="26"/>
      <c r="E165" s="26">
        <v>24</v>
      </c>
      <c r="F165" s="25">
        <f t="shared" si="4"/>
        <v>24</v>
      </c>
      <c r="G165" s="26" t="s">
        <v>118</v>
      </c>
    </row>
    <row r="166" spans="1:13" ht="15.75" x14ac:dyDescent="0.25">
      <c r="A166" s="26">
        <v>14</v>
      </c>
      <c r="B166" s="115">
        <v>48</v>
      </c>
      <c r="C166" s="116" t="s">
        <v>53</v>
      </c>
      <c r="D166" s="26"/>
      <c r="E166" s="26">
        <v>24</v>
      </c>
      <c r="F166" s="25">
        <f t="shared" si="4"/>
        <v>24</v>
      </c>
      <c r="G166" s="26" t="s">
        <v>118</v>
      </c>
    </row>
    <row r="167" spans="1:13" ht="15.75" x14ac:dyDescent="0.25">
      <c r="A167" s="26">
        <v>14</v>
      </c>
      <c r="B167" s="114">
        <v>34</v>
      </c>
      <c r="C167" s="122" t="str">
        <f>VLOOKUP(B167,MSP!$A$1:$B$80,2,0)</f>
        <v>BC-828S</v>
      </c>
      <c r="D167" s="26"/>
      <c r="E167" s="26">
        <v>24</v>
      </c>
      <c r="F167" s="25">
        <f t="shared" si="4"/>
        <v>24</v>
      </c>
      <c r="G167" s="26" t="s">
        <v>118</v>
      </c>
    </row>
    <row r="168" spans="1:13" ht="15.75" x14ac:dyDescent="0.25">
      <c r="A168" s="26">
        <v>14</v>
      </c>
      <c r="B168" s="114">
        <v>27</v>
      </c>
      <c r="C168" s="123" t="str">
        <f>VLOOKUP(B168,MSP!$A$1:$B$80,2,0)</f>
        <v>BC- 802S</v>
      </c>
      <c r="D168" s="26">
        <v>76</v>
      </c>
      <c r="E168" s="26"/>
      <c r="F168" s="25">
        <f t="shared" si="4"/>
        <v>76</v>
      </c>
      <c r="G168" s="26"/>
    </row>
    <row r="169" spans="1:13" ht="15.75" x14ac:dyDescent="0.25">
      <c r="A169" s="26">
        <v>14</v>
      </c>
      <c r="B169" s="115">
        <v>25</v>
      </c>
      <c r="C169" s="116" t="str">
        <f>VLOOKUP(B169,MSP!$A$1:$B$80,2,0)</f>
        <v>BC-801SN</v>
      </c>
      <c r="D169" s="26">
        <v>60</v>
      </c>
      <c r="E169" s="26"/>
      <c r="F169" s="25">
        <f t="shared" si="4"/>
        <v>60</v>
      </c>
      <c r="G169" s="26"/>
    </row>
    <row r="170" spans="1:13" ht="15.75" x14ac:dyDescent="0.25">
      <c r="A170" s="26">
        <v>14</v>
      </c>
      <c r="B170" s="114">
        <v>40</v>
      </c>
      <c r="C170" s="120" t="s">
        <v>47</v>
      </c>
      <c r="D170" s="26">
        <v>50</v>
      </c>
      <c r="E170" s="26"/>
      <c r="F170" s="25">
        <f t="shared" si="4"/>
        <v>50</v>
      </c>
      <c r="G170" s="26"/>
    </row>
    <row r="171" spans="1:13" ht="15.75" x14ac:dyDescent="0.25">
      <c r="A171" s="26">
        <v>14</v>
      </c>
      <c r="B171" s="115">
        <v>54</v>
      </c>
      <c r="C171" s="120" t="s">
        <v>57</v>
      </c>
      <c r="D171" s="26">
        <v>60</v>
      </c>
      <c r="E171" s="26"/>
      <c r="F171" s="25">
        <f t="shared" si="4"/>
        <v>60</v>
      </c>
      <c r="G171" s="26"/>
    </row>
    <row r="172" spans="1:13" ht="15.75" x14ac:dyDescent="0.25">
      <c r="A172" s="26">
        <v>14</v>
      </c>
      <c r="B172" s="115">
        <v>12</v>
      </c>
      <c r="C172" s="116" t="s">
        <v>22</v>
      </c>
      <c r="D172" s="26">
        <v>160</v>
      </c>
      <c r="E172" s="26"/>
      <c r="F172" s="25">
        <f t="shared" si="4"/>
        <v>160</v>
      </c>
      <c r="G172" s="26"/>
    </row>
    <row r="173" spans="1:13" ht="15.75" x14ac:dyDescent="0.25">
      <c r="A173" s="26">
        <v>14</v>
      </c>
      <c r="B173" s="115">
        <v>15</v>
      </c>
      <c r="C173" s="116" t="s">
        <v>24</v>
      </c>
      <c r="D173" s="26">
        <v>180</v>
      </c>
      <c r="E173" s="26"/>
      <c r="F173" s="25">
        <f t="shared" si="4"/>
        <v>180</v>
      </c>
      <c r="G173" s="26"/>
    </row>
    <row r="174" spans="1:13" ht="15.75" x14ac:dyDescent="0.25">
      <c r="A174" s="26">
        <v>14</v>
      </c>
      <c r="B174" s="115">
        <v>18</v>
      </c>
      <c r="C174" s="116" t="s">
        <v>26</v>
      </c>
      <c r="D174" s="26">
        <v>295</v>
      </c>
      <c r="E174" s="26"/>
      <c r="F174" s="25">
        <f t="shared" si="4"/>
        <v>295</v>
      </c>
      <c r="G174" s="26"/>
    </row>
    <row r="175" spans="1:13" ht="15.75" x14ac:dyDescent="0.25">
      <c r="A175" s="26">
        <v>14</v>
      </c>
      <c r="B175" s="115">
        <v>51</v>
      </c>
      <c r="C175" s="116" t="s">
        <v>76</v>
      </c>
      <c r="D175" s="26">
        <v>20</v>
      </c>
      <c r="E175" s="26"/>
      <c r="F175" s="25">
        <f t="shared" si="4"/>
        <v>20</v>
      </c>
      <c r="G175" s="26"/>
    </row>
    <row r="176" spans="1:13" ht="15.75" x14ac:dyDescent="0.25">
      <c r="A176" s="26">
        <v>14</v>
      </c>
      <c r="B176" s="114">
        <v>402</v>
      </c>
      <c r="C176" s="116" t="str">
        <f>VLOOKUP(B176,MSP!$A$1:$B$80,2,0)</f>
        <v>Cám Vịt</v>
      </c>
      <c r="D176" s="26">
        <v>30</v>
      </c>
      <c r="E176" s="26"/>
      <c r="F176" s="25">
        <f t="shared" si="4"/>
        <v>30</v>
      </c>
      <c r="G176" s="26"/>
    </row>
    <row r="177" spans="1:7" ht="15.75" x14ac:dyDescent="0.25">
      <c r="A177" s="26">
        <v>15</v>
      </c>
      <c r="B177" s="114">
        <v>64</v>
      </c>
      <c r="C177" s="116" t="str">
        <f>VLOOKUP(B177,MSP!$A$1:$B$80,2,0)</f>
        <v>CÁM KCS</v>
      </c>
      <c r="D177" s="26">
        <v>50</v>
      </c>
      <c r="E177" s="26"/>
      <c r="F177" s="25">
        <f t="shared" si="4"/>
        <v>50</v>
      </c>
      <c r="G177" s="26"/>
    </row>
    <row r="178" spans="1:7" ht="15.75" x14ac:dyDescent="0.25">
      <c r="A178" s="26">
        <v>15</v>
      </c>
      <c r="B178" s="115">
        <v>25</v>
      </c>
      <c r="C178" s="116" t="str">
        <f>VLOOKUP(B178,MSP!$A$1:$B$80,2,0)</f>
        <v>BC-801SN</v>
      </c>
      <c r="D178" s="26"/>
      <c r="E178" s="26">
        <v>24</v>
      </c>
      <c r="F178" s="25">
        <f t="shared" si="4"/>
        <v>24</v>
      </c>
      <c r="G178" s="26" t="s">
        <v>141</v>
      </c>
    </row>
    <row r="179" spans="1:7" ht="15.75" x14ac:dyDescent="0.25">
      <c r="A179" s="26">
        <v>15</v>
      </c>
      <c r="B179" s="114">
        <v>27</v>
      </c>
      <c r="C179" s="123" t="str">
        <f>VLOOKUP(B179,MSP!$A$1:$B$80,2,0)</f>
        <v>BC- 802S</v>
      </c>
      <c r="D179" s="26"/>
      <c r="E179" s="26">
        <v>264</v>
      </c>
      <c r="F179" s="25">
        <f t="shared" si="4"/>
        <v>264</v>
      </c>
      <c r="G179" s="26" t="s">
        <v>148</v>
      </c>
    </row>
    <row r="180" spans="1:7" ht="15.75" x14ac:dyDescent="0.25">
      <c r="A180" s="26">
        <v>15</v>
      </c>
      <c r="B180" s="114">
        <v>35</v>
      </c>
      <c r="C180" s="122" t="str">
        <f>VLOOKUP(B180,MSP!$A$1:$B$80,2,0)</f>
        <v>BC-828TM</v>
      </c>
      <c r="D180" s="26"/>
      <c r="E180" s="26">
        <v>24</v>
      </c>
      <c r="F180" s="25">
        <f t="shared" si="4"/>
        <v>24</v>
      </c>
      <c r="G180" s="26" t="s">
        <v>118</v>
      </c>
    </row>
    <row r="181" spans="1:7" ht="15.75" x14ac:dyDescent="0.25">
      <c r="A181" s="26">
        <v>15</v>
      </c>
      <c r="B181" s="115">
        <v>48</v>
      </c>
      <c r="C181" s="116" t="s">
        <v>53</v>
      </c>
      <c r="D181" s="26"/>
      <c r="E181" s="26">
        <v>24</v>
      </c>
      <c r="F181" s="25">
        <f t="shared" si="4"/>
        <v>24</v>
      </c>
      <c r="G181" s="26" t="s">
        <v>118</v>
      </c>
    </row>
    <row r="182" spans="1:7" ht="15.75" x14ac:dyDescent="0.25">
      <c r="A182" s="26">
        <v>15</v>
      </c>
      <c r="B182" s="115">
        <v>26</v>
      </c>
      <c r="C182" s="122" t="str">
        <f>VLOOKUP(B182,MSP!$A$1:$B$80,2,0)</f>
        <v>BC-802</v>
      </c>
      <c r="D182" s="26"/>
      <c r="E182" s="26">
        <v>24</v>
      </c>
      <c r="F182" s="25">
        <f t="shared" si="4"/>
        <v>24</v>
      </c>
      <c r="G182" s="26" t="s">
        <v>118</v>
      </c>
    </row>
    <row r="183" spans="1:7" ht="15.75" x14ac:dyDescent="0.25">
      <c r="A183" s="26">
        <v>15</v>
      </c>
      <c r="B183" s="115">
        <v>50</v>
      </c>
      <c r="C183" s="116" t="s">
        <v>55</v>
      </c>
      <c r="D183" s="26">
        <v>47</v>
      </c>
      <c r="E183" s="26"/>
      <c r="F183" s="25">
        <f t="shared" si="4"/>
        <v>47</v>
      </c>
      <c r="G183" s="26"/>
    </row>
    <row r="184" spans="1:7" ht="15.75" x14ac:dyDescent="0.25">
      <c r="A184" s="26">
        <v>15</v>
      </c>
      <c r="B184" s="115">
        <v>22</v>
      </c>
      <c r="C184" s="116" t="s">
        <v>30</v>
      </c>
      <c r="D184" s="26">
        <v>40</v>
      </c>
      <c r="E184" s="26"/>
      <c r="F184" s="25">
        <f t="shared" si="4"/>
        <v>40</v>
      </c>
      <c r="G184" s="26"/>
    </row>
    <row r="185" spans="1:7" ht="15.75" x14ac:dyDescent="0.25">
      <c r="A185" s="26">
        <v>15</v>
      </c>
      <c r="B185" s="115">
        <v>17</v>
      </c>
      <c r="C185" s="116" t="s">
        <v>25</v>
      </c>
      <c r="D185" s="26">
        <v>125</v>
      </c>
      <c r="E185" s="26"/>
      <c r="F185" s="25">
        <f t="shared" si="4"/>
        <v>125</v>
      </c>
      <c r="G185" s="26"/>
    </row>
    <row r="186" spans="1:7" ht="15.75" x14ac:dyDescent="0.25">
      <c r="A186" s="26">
        <v>15</v>
      </c>
      <c r="B186" s="114">
        <v>29</v>
      </c>
      <c r="C186" s="122" t="str">
        <f>VLOOKUP(B186,MSP!$A$1:$B$80,2,0)</f>
        <v>BC-802SP</v>
      </c>
      <c r="D186" s="26">
        <v>32</v>
      </c>
      <c r="E186" s="26"/>
      <c r="F186" s="25">
        <f t="shared" si="4"/>
        <v>32</v>
      </c>
      <c r="G186" s="26"/>
    </row>
    <row r="187" spans="1:7" ht="15.75" x14ac:dyDescent="0.25">
      <c r="A187" s="26">
        <v>15</v>
      </c>
      <c r="B187" s="115">
        <v>25</v>
      </c>
      <c r="C187" s="116" t="str">
        <f>VLOOKUP(B187,MSP!$A$1:$B$80,2,0)</f>
        <v>BC-801SN</v>
      </c>
      <c r="D187" s="26">
        <v>50</v>
      </c>
      <c r="E187" s="26"/>
      <c r="F187" s="25">
        <f t="shared" si="4"/>
        <v>50</v>
      </c>
      <c r="G187" s="26"/>
    </row>
    <row r="188" spans="1:7" ht="15.75" x14ac:dyDescent="0.25">
      <c r="A188" s="26">
        <v>15</v>
      </c>
      <c r="B188" s="115">
        <v>33</v>
      </c>
      <c r="C188" s="122" t="str">
        <f>VLOOKUP(B188,MSP!$A$1:$B$80,2,0)</f>
        <v>BC-822</v>
      </c>
      <c r="D188" s="26">
        <v>35</v>
      </c>
      <c r="E188" s="26"/>
      <c r="F188" s="25">
        <f t="shared" si="4"/>
        <v>35</v>
      </c>
      <c r="G188" s="26"/>
    </row>
    <row r="189" spans="1:7" ht="15.75" x14ac:dyDescent="0.25">
      <c r="A189" s="26">
        <v>15</v>
      </c>
      <c r="B189" s="114">
        <v>40</v>
      </c>
      <c r="C189" s="120" t="s">
        <v>47</v>
      </c>
      <c r="D189" s="26">
        <v>10</v>
      </c>
      <c r="E189" s="26"/>
      <c r="F189" s="25">
        <f t="shared" si="4"/>
        <v>10</v>
      </c>
      <c r="G189" s="26"/>
    </row>
    <row r="190" spans="1:7" ht="15.75" x14ac:dyDescent="0.25">
      <c r="A190" s="26">
        <v>15</v>
      </c>
      <c r="B190" s="114">
        <v>35</v>
      </c>
      <c r="C190" s="122" t="str">
        <f>VLOOKUP(B190,MSP!$A$1:$B$80,2,0)</f>
        <v>BC-828TM</v>
      </c>
      <c r="D190" s="26">
        <v>30</v>
      </c>
      <c r="E190" s="26"/>
      <c r="F190" s="25">
        <f t="shared" si="4"/>
        <v>30</v>
      </c>
      <c r="G190" s="26"/>
    </row>
    <row r="191" spans="1:7" ht="15.75" x14ac:dyDescent="0.25">
      <c r="A191" s="26">
        <v>15</v>
      </c>
      <c r="B191" s="114">
        <v>31</v>
      </c>
      <c r="C191" s="122" t="str">
        <f>VLOOKUP(B191,MSP!$A$1:$B$80,2,0)</f>
        <v>BC-812</v>
      </c>
      <c r="D191" s="26">
        <v>60</v>
      </c>
      <c r="E191" s="26"/>
      <c r="F191" s="25">
        <f t="shared" si="4"/>
        <v>60</v>
      </c>
      <c r="G191" s="26"/>
    </row>
    <row r="192" spans="1:7" ht="15.75" x14ac:dyDescent="0.25">
      <c r="A192" s="26">
        <v>16</v>
      </c>
      <c r="B192" s="114">
        <v>27</v>
      </c>
      <c r="C192" s="123" t="str">
        <f>VLOOKUP(B192,MSP!$A$1:$B$80,2,0)</f>
        <v>BC- 802S</v>
      </c>
      <c r="D192" s="26"/>
      <c r="E192" s="26">
        <v>264</v>
      </c>
      <c r="F192" s="25">
        <f t="shared" si="4"/>
        <v>264</v>
      </c>
      <c r="G192" s="26" t="s">
        <v>148</v>
      </c>
    </row>
    <row r="193" spans="1:12" ht="15.75" x14ac:dyDescent="0.25">
      <c r="A193" s="26">
        <v>16</v>
      </c>
      <c r="B193" s="114">
        <v>29</v>
      </c>
      <c r="C193" s="122" t="str">
        <f>VLOOKUP(B193,MSP!$A$1:$B$80,2,0)</f>
        <v>BC-802SP</v>
      </c>
      <c r="D193" s="26">
        <v>26</v>
      </c>
      <c r="E193" s="26"/>
      <c r="F193" s="25">
        <f t="shared" si="4"/>
        <v>26</v>
      </c>
      <c r="G193" s="26"/>
    </row>
    <row r="194" spans="1:12" ht="15.75" x14ac:dyDescent="0.25">
      <c r="A194" s="26">
        <v>16</v>
      </c>
      <c r="B194" s="115">
        <v>21</v>
      </c>
      <c r="C194" s="116" t="s">
        <v>29</v>
      </c>
      <c r="D194" s="26">
        <v>29</v>
      </c>
      <c r="E194" s="26"/>
      <c r="F194" s="25">
        <f t="shared" si="4"/>
        <v>29</v>
      </c>
      <c r="G194" s="26"/>
    </row>
    <row r="195" spans="1:12" ht="15.75" x14ac:dyDescent="0.25">
      <c r="A195" s="26">
        <v>16</v>
      </c>
      <c r="B195" s="115">
        <v>12</v>
      </c>
      <c r="C195" s="116" t="s">
        <v>22</v>
      </c>
      <c r="D195" s="26">
        <v>46</v>
      </c>
      <c r="E195" s="26"/>
      <c r="F195" s="25">
        <f t="shared" si="4"/>
        <v>46</v>
      </c>
      <c r="G195" s="26"/>
    </row>
    <row r="196" spans="1:12" ht="15.75" x14ac:dyDescent="0.25">
      <c r="A196" s="26">
        <v>16</v>
      </c>
      <c r="B196" s="114">
        <v>27</v>
      </c>
      <c r="C196" s="123" t="str">
        <f>VLOOKUP(B196,MSP!$A$1:$B$80,2,0)</f>
        <v>BC- 802S</v>
      </c>
      <c r="D196" s="26">
        <v>106</v>
      </c>
      <c r="E196" s="26"/>
      <c r="F196" s="25">
        <f t="shared" si="4"/>
        <v>106</v>
      </c>
      <c r="G196" s="26"/>
    </row>
    <row r="197" spans="1:12" ht="15.75" x14ac:dyDescent="0.25">
      <c r="A197" s="26">
        <v>16</v>
      </c>
      <c r="B197" s="115">
        <v>36</v>
      </c>
      <c r="C197" s="122" t="str">
        <f>VLOOKUP(B197,MSP!$A$1:$B$80,2,0)</f>
        <v>BC-829S</v>
      </c>
      <c r="D197" s="26">
        <v>55</v>
      </c>
      <c r="E197" s="26"/>
      <c r="F197" s="25">
        <f t="shared" si="4"/>
        <v>55</v>
      </c>
      <c r="G197" s="26"/>
    </row>
    <row r="198" spans="1:12" ht="15.75" x14ac:dyDescent="0.25">
      <c r="A198" s="26">
        <v>16</v>
      </c>
      <c r="B198" s="114">
        <v>34</v>
      </c>
      <c r="C198" s="122" t="str">
        <f>VLOOKUP(B198,MSP!$A$1:$B$80,2,0)</f>
        <v>BC-828S</v>
      </c>
      <c r="D198" s="26">
        <v>50</v>
      </c>
      <c r="E198" s="26"/>
      <c r="F198" s="25">
        <f t="shared" si="4"/>
        <v>50</v>
      </c>
      <c r="G198" s="26"/>
    </row>
    <row r="199" spans="1:12" ht="15.75" x14ac:dyDescent="0.25">
      <c r="A199" s="26">
        <v>16</v>
      </c>
      <c r="B199" s="115">
        <v>18</v>
      </c>
      <c r="C199" s="116" t="s">
        <v>26</v>
      </c>
      <c r="D199" s="26">
        <v>5</v>
      </c>
      <c r="E199" s="26"/>
      <c r="F199" s="25">
        <f t="shared" si="4"/>
        <v>5</v>
      </c>
      <c r="G199" s="26"/>
    </row>
    <row r="200" spans="1:12" ht="15.75" x14ac:dyDescent="0.25">
      <c r="A200" s="26">
        <v>16</v>
      </c>
      <c r="B200" s="115">
        <v>25</v>
      </c>
      <c r="C200" s="116" t="str">
        <f>VLOOKUP(B200,MSP!$A$1:$B$80,2,0)</f>
        <v>BC-801SN</v>
      </c>
      <c r="D200" s="26">
        <v>50</v>
      </c>
      <c r="E200" s="26"/>
      <c r="F200" s="25">
        <f t="shared" si="4"/>
        <v>50</v>
      </c>
      <c r="G200" s="26"/>
    </row>
    <row r="201" spans="1:12" ht="15.75" x14ac:dyDescent="0.25">
      <c r="A201" s="26">
        <v>17</v>
      </c>
      <c r="B201" s="115">
        <v>18</v>
      </c>
      <c r="C201" s="116" t="s">
        <v>26</v>
      </c>
      <c r="D201" s="26">
        <v>40</v>
      </c>
      <c r="E201" s="26"/>
      <c r="F201" s="25">
        <f t="shared" ref="F201:F242" si="5">+D201+E201</f>
        <v>40</v>
      </c>
      <c r="G201" s="26"/>
    </row>
    <row r="202" spans="1:12" ht="15.75" x14ac:dyDescent="0.25">
      <c r="A202" s="26">
        <v>17</v>
      </c>
      <c r="B202" s="152">
        <v>43</v>
      </c>
      <c r="C202" s="116" t="s">
        <v>50</v>
      </c>
      <c r="D202" s="26">
        <v>30</v>
      </c>
      <c r="E202" s="26"/>
      <c r="F202" s="25">
        <f t="shared" si="5"/>
        <v>30</v>
      </c>
      <c r="G202" s="26"/>
    </row>
    <row r="203" spans="1:12" ht="15.75" x14ac:dyDescent="0.25">
      <c r="A203" s="26">
        <v>17</v>
      </c>
      <c r="B203" s="115">
        <v>59</v>
      </c>
      <c r="C203" s="116" t="s">
        <v>62</v>
      </c>
      <c r="D203" s="26">
        <v>30</v>
      </c>
      <c r="E203" s="26"/>
      <c r="F203" s="25">
        <f t="shared" si="5"/>
        <v>30</v>
      </c>
      <c r="G203" s="26"/>
    </row>
    <row r="204" spans="1:12" ht="15.75" x14ac:dyDescent="0.25">
      <c r="A204" s="26">
        <v>17</v>
      </c>
      <c r="B204" s="115">
        <v>25</v>
      </c>
      <c r="C204" s="116" t="str">
        <f>VLOOKUP(B204,MSP!$A$1:$B$80,2,0)</f>
        <v>BC-801SN</v>
      </c>
      <c r="D204" s="26">
        <v>83</v>
      </c>
      <c r="E204" s="26"/>
      <c r="F204" s="25">
        <f t="shared" si="5"/>
        <v>83</v>
      </c>
      <c r="G204" s="26"/>
    </row>
    <row r="205" spans="1:12" ht="15.75" x14ac:dyDescent="0.25">
      <c r="A205" s="26">
        <v>17</v>
      </c>
      <c r="B205" s="115">
        <v>24</v>
      </c>
      <c r="C205" s="116" t="str">
        <f>VLOOKUP(B205,MSP!$A$1:$B$80,2,0)</f>
        <v>BC-800S</v>
      </c>
      <c r="D205" s="26">
        <v>300</v>
      </c>
      <c r="E205" s="26"/>
      <c r="F205" s="25">
        <f t="shared" si="5"/>
        <v>300</v>
      </c>
      <c r="G205" s="26"/>
    </row>
    <row r="206" spans="1:12" ht="15.75" x14ac:dyDescent="0.25">
      <c r="A206" s="26">
        <v>17</v>
      </c>
      <c r="B206" s="114">
        <v>53</v>
      </c>
      <c r="C206" s="120" t="s">
        <v>56</v>
      </c>
      <c r="D206" s="26">
        <v>195</v>
      </c>
      <c r="E206" s="26"/>
      <c r="F206" s="25">
        <f t="shared" si="5"/>
        <v>195</v>
      </c>
      <c r="G206" s="26"/>
    </row>
    <row r="207" spans="1:12" ht="15.75" x14ac:dyDescent="0.25">
      <c r="A207" s="26">
        <v>17</v>
      </c>
      <c r="B207" s="114">
        <v>63</v>
      </c>
      <c r="C207" s="120" t="s">
        <v>70</v>
      </c>
      <c r="D207" s="26">
        <v>134</v>
      </c>
      <c r="E207" s="26"/>
      <c r="F207" s="25">
        <f t="shared" si="5"/>
        <v>134</v>
      </c>
      <c r="G207" s="26"/>
      <c r="L207" t="s">
        <v>114</v>
      </c>
    </row>
    <row r="208" spans="1:12" ht="15.75" x14ac:dyDescent="0.25">
      <c r="A208" s="26">
        <v>17</v>
      </c>
      <c r="B208" s="115">
        <v>24</v>
      </c>
      <c r="C208" s="116" t="str">
        <f>VLOOKUP(B208,MSP!$A$1:$B$80,2,0)</f>
        <v>BC-800S</v>
      </c>
      <c r="D208" s="26"/>
      <c r="E208" s="26">
        <v>48</v>
      </c>
      <c r="F208" s="25">
        <f t="shared" si="5"/>
        <v>48</v>
      </c>
      <c r="G208" s="26" t="s">
        <v>149</v>
      </c>
    </row>
    <row r="209" spans="1:7" ht="15.75" x14ac:dyDescent="0.25">
      <c r="A209" s="26">
        <v>17</v>
      </c>
      <c r="B209" s="114">
        <v>27</v>
      </c>
      <c r="C209" s="123" t="str">
        <f>VLOOKUP(B209,MSP!$A$1:$B$80,2,0)</f>
        <v>BC- 802S</v>
      </c>
      <c r="D209" s="26"/>
      <c r="E209" s="26">
        <v>123</v>
      </c>
      <c r="F209" s="25">
        <f t="shared" si="5"/>
        <v>123</v>
      </c>
      <c r="G209" s="26" t="s">
        <v>150</v>
      </c>
    </row>
    <row r="210" spans="1:7" ht="15.75" x14ac:dyDescent="0.25">
      <c r="A210" s="26">
        <v>17</v>
      </c>
      <c r="B210" s="115">
        <v>8</v>
      </c>
      <c r="C210" s="116" t="s">
        <v>18</v>
      </c>
      <c r="D210" s="26"/>
      <c r="E210" s="26">
        <v>49</v>
      </c>
      <c r="F210" s="25">
        <f t="shared" si="5"/>
        <v>49</v>
      </c>
      <c r="G210" s="26" t="s">
        <v>119</v>
      </c>
    </row>
    <row r="211" spans="1:7" ht="15.75" x14ac:dyDescent="0.25">
      <c r="A211" s="26">
        <v>17</v>
      </c>
      <c r="B211" s="115">
        <v>33</v>
      </c>
      <c r="C211" s="122" t="str">
        <f>VLOOKUP(B211,MSP!$A$1:$B$80,2,0)</f>
        <v>BC-822</v>
      </c>
      <c r="D211" s="26"/>
      <c r="E211" s="26">
        <v>24</v>
      </c>
      <c r="F211" s="25">
        <f t="shared" si="5"/>
        <v>24</v>
      </c>
      <c r="G211" s="26" t="s">
        <v>127</v>
      </c>
    </row>
    <row r="212" spans="1:7" ht="15.75" x14ac:dyDescent="0.25">
      <c r="A212" s="26">
        <v>17</v>
      </c>
      <c r="B212" s="114">
        <v>29</v>
      </c>
      <c r="C212" s="122" t="str">
        <f>VLOOKUP(B212,MSP!$A$1:$B$80,2,0)</f>
        <v>BC-802SP</v>
      </c>
      <c r="D212" s="26"/>
      <c r="E212" s="26">
        <v>24</v>
      </c>
      <c r="F212" s="25">
        <f t="shared" si="5"/>
        <v>24</v>
      </c>
      <c r="G212" s="26" t="s">
        <v>151</v>
      </c>
    </row>
    <row r="213" spans="1:7" ht="15.75" x14ac:dyDescent="0.25">
      <c r="A213" s="26">
        <v>17</v>
      </c>
      <c r="B213" s="114">
        <v>34</v>
      </c>
      <c r="C213" s="122" t="str">
        <f>VLOOKUP(B213,MSP!$A$1:$B$80,2,0)</f>
        <v>BC-828S</v>
      </c>
      <c r="D213" s="26"/>
      <c r="E213" s="26">
        <v>24</v>
      </c>
      <c r="F213" s="25">
        <f t="shared" si="5"/>
        <v>24</v>
      </c>
      <c r="G213" s="26" t="s">
        <v>152</v>
      </c>
    </row>
    <row r="214" spans="1:7" ht="15.75" x14ac:dyDescent="0.25">
      <c r="A214" s="26">
        <v>17</v>
      </c>
      <c r="B214" s="115">
        <v>22</v>
      </c>
      <c r="C214" s="116" t="s">
        <v>30</v>
      </c>
      <c r="D214" s="26"/>
      <c r="E214" s="26">
        <v>24</v>
      </c>
      <c r="F214" s="25">
        <f t="shared" si="5"/>
        <v>24</v>
      </c>
      <c r="G214" s="26" t="s">
        <v>139</v>
      </c>
    </row>
    <row r="215" spans="1:7" ht="15.75" x14ac:dyDescent="0.25">
      <c r="A215" s="26">
        <v>17</v>
      </c>
      <c r="B215" s="115">
        <v>18</v>
      </c>
      <c r="C215" s="116" t="s">
        <v>26</v>
      </c>
      <c r="D215" s="26"/>
      <c r="E215" s="26">
        <v>98</v>
      </c>
      <c r="F215" s="25">
        <f t="shared" si="5"/>
        <v>98</v>
      </c>
      <c r="G215" s="26" t="s">
        <v>153</v>
      </c>
    </row>
    <row r="216" spans="1:7" ht="15.75" x14ac:dyDescent="0.25">
      <c r="A216" s="26">
        <v>17</v>
      </c>
      <c r="B216" s="115">
        <v>25</v>
      </c>
      <c r="C216" s="116" t="str">
        <f>VLOOKUP(B216,MSP!$A$1:$B$80,2,0)</f>
        <v>BC-801SN</v>
      </c>
      <c r="D216" s="26"/>
      <c r="E216" s="26">
        <v>48</v>
      </c>
      <c r="F216" s="25">
        <f t="shared" si="5"/>
        <v>48</v>
      </c>
      <c r="G216" s="26" t="s">
        <v>119</v>
      </c>
    </row>
    <row r="217" spans="1:7" ht="15.75" x14ac:dyDescent="0.25">
      <c r="A217" s="26">
        <v>18</v>
      </c>
      <c r="B217" s="114">
        <v>27</v>
      </c>
      <c r="C217" s="123" t="str">
        <f>VLOOKUP(B217,MSP!$A$1:$B$80,2,0)</f>
        <v>BC- 802S</v>
      </c>
      <c r="D217" s="26">
        <v>249</v>
      </c>
      <c r="E217" s="26"/>
      <c r="F217" s="25">
        <f t="shared" si="5"/>
        <v>249</v>
      </c>
      <c r="G217" s="26"/>
    </row>
    <row r="218" spans="1:7" ht="15.75" x14ac:dyDescent="0.25">
      <c r="A218" s="26">
        <v>18</v>
      </c>
      <c r="B218" s="115">
        <v>18</v>
      </c>
      <c r="C218" s="116" t="s">
        <v>26</v>
      </c>
      <c r="D218" s="26">
        <v>367</v>
      </c>
      <c r="E218" s="26"/>
      <c r="F218" s="25">
        <f t="shared" si="5"/>
        <v>367</v>
      </c>
      <c r="G218" s="26"/>
    </row>
    <row r="219" spans="1:7" ht="15.75" x14ac:dyDescent="0.25">
      <c r="A219" s="26">
        <v>18</v>
      </c>
      <c r="B219" s="114">
        <v>29</v>
      </c>
      <c r="C219" s="122" t="str">
        <f>VLOOKUP(B219,MSP!$A$1:$B$80,2,0)</f>
        <v>BC-802SP</v>
      </c>
      <c r="D219" s="26">
        <v>50</v>
      </c>
      <c r="E219" s="26"/>
      <c r="F219" s="25">
        <f t="shared" si="5"/>
        <v>50</v>
      </c>
      <c r="G219" s="26"/>
    </row>
    <row r="220" spans="1:7" ht="15.75" x14ac:dyDescent="0.25">
      <c r="A220" s="26">
        <v>18</v>
      </c>
      <c r="B220" s="115">
        <v>17</v>
      </c>
      <c r="C220" s="116" t="s">
        <v>25</v>
      </c>
      <c r="D220" s="26">
        <v>188</v>
      </c>
      <c r="E220" s="26"/>
      <c r="F220" s="25">
        <f t="shared" si="5"/>
        <v>188</v>
      </c>
      <c r="G220" s="26"/>
    </row>
    <row r="221" spans="1:7" ht="15.75" x14ac:dyDescent="0.25">
      <c r="A221" s="26">
        <v>18</v>
      </c>
      <c r="B221" s="115">
        <v>26</v>
      </c>
      <c r="C221" s="122" t="str">
        <f>VLOOKUP(B221,MSP!$A$1:$B$80,2,0)</f>
        <v>BC-802</v>
      </c>
      <c r="D221" s="26">
        <v>147</v>
      </c>
      <c r="E221" s="26"/>
      <c r="F221" s="25">
        <f t="shared" si="5"/>
        <v>147</v>
      </c>
      <c r="G221" s="26"/>
    </row>
    <row r="222" spans="1:7" ht="15.75" x14ac:dyDescent="0.25">
      <c r="A222" s="26">
        <v>18</v>
      </c>
      <c r="B222" s="115">
        <v>25</v>
      </c>
      <c r="C222" s="116" t="str">
        <f>VLOOKUP(B222,MSP!$A$1:$B$80,2,0)</f>
        <v>BC-801SN</v>
      </c>
      <c r="D222" s="26">
        <v>200</v>
      </c>
      <c r="E222" s="26"/>
      <c r="F222" s="25">
        <f t="shared" si="5"/>
        <v>200</v>
      </c>
      <c r="G222" s="26"/>
    </row>
    <row r="223" spans="1:7" ht="15.75" x14ac:dyDescent="0.25">
      <c r="A223" s="26">
        <v>18</v>
      </c>
      <c r="B223" s="115">
        <v>54</v>
      </c>
      <c r="C223" s="120" t="s">
        <v>57</v>
      </c>
      <c r="D223" s="26">
        <v>180</v>
      </c>
      <c r="E223" s="26"/>
      <c r="F223" s="25">
        <f t="shared" si="5"/>
        <v>180</v>
      </c>
      <c r="G223" s="26"/>
    </row>
    <row r="224" spans="1:7" ht="15.75" x14ac:dyDescent="0.25">
      <c r="A224" s="26">
        <v>18</v>
      </c>
      <c r="B224" s="115">
        <v>33</v>
      </c>
      <c r="C224" s="122" t="str">
        <f>VLOOKUP(B224,MSP!$A$1:$B$80,2,0)</f>
        <v>BC-822</v>
      </c>
      <c r="D224" s="26">
        <v>30</v>
      </c>
      <c r="E224" s="26"/>
      <c r="F224" s="25">
        <f t="shared" si="5"/>
        <v>30</v>
      </c>
      <c r="G224" s="26"/>
    </row>
    <row r="225" spans="1:9" ht="15.75" x14ac:dyDescent="0.25">
      <c r="A225" s="26">
        <v>18</v>
      </c>
      <c r="B225" s="115">
        <v>51</v>
      </c>
      <c r="C225" s="116" t="s">
        <v>76</v>
      </c>
      <c r="D225" s="26">
        <v>50</v>
      </c>
      <c r="E225" s="26"/>
      <c r="F225" s="25">
        <f t="shared" si="5"/>
        <v>50</v>
      </c>
      <c r="G225" s="26"/>
    </row>
    <row r="226" spans="1:9" ht="15.75" x14ac:dyDescent="0.25">
      <c r="A226" s="26">
        <v>18</v>
      </c>
      <c r="B226" s="115">
        <v>50</v>
      </c>
      <c r="C226" s="116" t="s">
        <v>55</v>
      </c>
      <c r="D226" s="26">
        <v>76</v>
      </c>
      <c r="E226" s="26"/>
      <c r="F226" s="25">
        <f t="shared" si="5"/>
        <v>76</v>
      </c>
      <c r="G226" s="26"/>
    </row>
    <row r="227" spans="1:9" ht="15.75" x14ac:dyDescent="0.25">
      <c r="A227" s="26">
        <v>18</v>
      </c>
      <c r="B227" s="114">
        <v>60</v>
      </c>
      <c r="C227" s="116" t="s">
        <v>63</v>
      </c>
      <c r="D227" s="26">
        <v>91</v>
      </c>
      <c r="E227" s="26"/>
      <c r="F227" s="25">
        <f t="shared" si="5"/>
        <v>91</v>
      </c>
      <c r="G227" s="26"/>
      <c r="I227" t="s">
        <v>106</v>
      </c>
    </row>
    <row r="228" spans="1:9" ht="15.75" x14ac:dyDescent="0.25">
      <c r="A228" s="26">
        <v>18</v>
      </c>
      <c r="B228" s="114">
        <v>29</v>
      </c>
      <c r="C228" s="122" t="str">
        <f>VLOOKUP(B228,MSP!$A$1:$B$80,2,0)</f>
        <v>BC-802SP</v>
      </c>
      <c r="D228" s="26"/>
      <c r="E228" s="26">
        <v>24</v>
      </c>
      <c r="F228" s="25">
        <f t="shared" si="5"/>
        <v>24</v>
      </c>
      <c r="G228" s="26" t="s">
        <v>120</v>
      </c>
    </row>
    <row r="229" spans="1:9" ht="15.75" x14ac:dyDescent="0.25">
      <c r="A229" s="26">
        <v>18</v>
      </c>
      <c r="B229" s="115">
        <v>24</v>
      </c>
      <c r="C229" s="116" t="str">
        <f>VLOOKUP(B229,MSP!$A$1:$B$80,2,0)</f>
        <v>BC-800S</v>
      </c>
      <c r="D229" s="26"/>
      <c r="E229" s="26">
        <v>24</v>
      </c>
      <c r="F229" s="25">
        <f t="shared" si="5"/>
        <v>24</v>
      </c>
      <c r="G229" s="26" t="s">
        <v>123</v>
      </c>
    </row>
    <row r="230" spans="1:9" ht="15.75" x14ac:dyDescent="0.25">
      <c r="A230" s="26">
        <v>18</v>
      </c>
      <c r="B230" s="124">
        <v>42</v>
      </c>
      <c r="C230" s="125" t="s">
        <v>49</v>
      </c>
      <c r="D230" s="26"/>
      <c r="E230" s="26">
        <v>24</v>
      </c>
      <c r="F230" s="25">
        <f t="shared" si="5"/>
        <v>24</v>
      </c>
      <c r="G230" s="26" t="s">
        <v>125</v>
      </c>
    </row>
    <row r="231" spans="1:9" ht="15.75" x14ac:dyDescent="0.25">
      <c r="A231" s="26">
        <v>18</v>
      </c>
      <c r="B231" s="115">
        <v>54</v>
      </c>
      <c r="C231" s="120" t="s">
        <v>57</v>
      </c>
      <c r="D231" s="26"/>
      <c r="E231" s="26">
        <v>24</v>
      </c>
      <c r="F231" s="25">
        <f t="shared" si="5"/>
        <v>24</v>
      </c>
      <c r="G231" s="26" t="s">
        <v>118</v>
      </c>
    </row>
    <row r="232" spans="1:9" ht="15.75" x14ac:dyDescent="0.25">
      <c r="A232" s="26">
        <v>18</v>
      </c>
      <c r="B232" s="115">
        <v>7</v>
      </c>
      <c r="C232" s="116" t="s">
        <v>17</v>
      </c>
      <c r="D232" s="26"/>
      <c r="E232" s="26">
        <v>39</v>
      </c>
      <c r="F232" s="25">
        <f t="shared" si="5"/>
        <v>39</v>
      </c>
      <c r="G232" s="26" t="s">
        <v>118</v>
      </c>
    </row>
    <row r="233" spans="1:9" ht="15.75" x14ac:dyDescent="0.25">
      <c r="A233" s="26">
        <v>18</v>
      </c>
      <c r="B233" s="115">
        <v>25</v>
      </c>
      <c r="C233" s="116" t="str">
        <f>VLOOKUP(B233,MSP!$A$1:$B$80,2,0)</f>
        <v>BC-801SN</v>
      </c>
      <c r="D233" s="26"/>
      <c r="E233" s="26">
        <v>24</v>
      </c>
      <c r="F233" s="25">
        <f t="shared" si="5"/>
        <v>24</v>
      </c>
      <c r="G233" s="26" t="s">
        <v>118</v>
      </c>
    </row>
    <row r="234" spans="1:9" ht="15.75" x14ac:dyDescent="0.25">
      <c r="A234" s="26">
        <v>18</v>
      </c>
      <c r="B234" s="115">
        <v>26</v>
      </c>
      <c r="C234" s="122" t="str">
        <f>VLOOKUP(B234,MSP!$A$1:$B$80,2,0)</f>
        <v>BC-802</v>
      </c>
      <c r="D234" s="26"/>
      <c r="E234" s="26">
        <v>24</v>
      </c>
      <c r="F234" s="25">
        <f t="shared" si="5"/>
        <v>24</v>
      </c>
      <c r="G234" s="26" t="s">
        <v>118</v>
      </c>
    </row>
    <row r="235" spans="1:9" ht="15.75" x14ac:dyDescent="0.25">
      <c r="A235" s="26">
        <v>18</v>
      </c>
      <c r="B235" s="114">
        <v>58</v>
      </c>
      <c r="C235" s="116" t="s">
        <v>61</v>
      </c>
      <c r="D235" s="26"/>
      <c r="E235" s="26">
        <v>23</v>
      </c>
      <c r="F235" s="25">
        <f t="shared" si="5"/>
        <v>23</v>
      </c>
      <c r="G235" s="26" t="s">
        <v>118</v>
      </c>
    </row>
    <row r="236" spans="1:9" ht="15.75" x14ac:dyDescent="0.25">
      <c r="A236" s="26">
        <v>18</v>
      </c>
      <c r="B236" s="114">
        <v>6</v>
      </c>
      <c r="C236" s="120" t="s">
        <v>16</v>
      </c>
      <c r="D236" s="26"/>
      <c r="E236" s="26">
        <v>1240</v>
      </c>
      <c r="F236" s="25">
        <f t="shared" si="5"/>
        <v>1240</v>
      </c>
      <c r="G236" s="26" t="s">
        <v>155</v>
      </c>
    </row>
    <row r="237" spans="1:9" ht="15.75" x14ac:dyDescent="0.25">
      <c r="A237" s="26"/>
      <c r="B237" s="115"/>
      <c r="C237" s="116"/>
      <c r="D237" s="26"/>
      <c r="E237" s="26"/>
      <c r="F237" s="25">
        <f t="shared" si="5"/>
        <v>0</v>
      </c>
      <c r="G237" s="26"/>
    </row>
    <row r="238" spans="1:9" ht="15.75" x14ac:dyDescent="0.25">
      <c r="A238" s="26"/>
      <c r="B238" s="114"/>
      <c r="C238" s="122"/>
      <c r="D238" s="26"/>
      <c r="E238" s="26"/>
      <c r="F238" s="25">
        <f t="shared" si="5"/>
        <v>0</v>
      </c>
      <c r="G238" s="26"/>
    </row>
    <row r="239" spans="1:9" ht="15.75" x14ac:dyDescent="0.25">
      <c r="A239" s="26"/>
      <c r="B239" s="114"/>
      <c r="C239" s="122"/>
      <c r="D239" s="26"/>
      <c r="E239" s="26"/>
      <c r="F239" s="25">
        <f t="shared" si="5"/>
        <v>0</v>
      </c>
      <c r="G239" s="26"/>
    </row>
    <row r="240" spans="1:9" ht="15.75" x14ac:dyDescent="0.25">
      <c r="A240" s="26"/>
      <c r="B240" s="115"/>
      <c r="C240" s="120"/>
      <c r="D240" s="26"/>
      <c r="E240" s="26"/>
      <c r="F240" s="25">
        <f t="shared" si="5"/>
        <v>0</v>
      </c>
      <c r="G240" s="26"/>
    </row>
    <row r="241" spans="1:9" ht="15.75" x14ac:dyDescent="0.25">
      <c r="A241" s="26"/>
      <c r="B241" s="115"/>
      <c r="C241" s="116"/>
      <c r="D241" s="26"/>
      <c r="E241" s="26"/>
      <c r="F241" s="25">
        <f t="shared" si="5"/>
        <v>0</v>
      </c>
      <c r="G241" s="26"/>
    </row>
    <row r="242" spans="1:9" ht="15.75" x14ac:dyDescent="0.25">
      <c r="A242" s="26"/>
      <c r="B242" s="115"/>
      <c r="C242" s="116"/>
      <c r="D242" s="26"/>
      <c r="E242" s="26"/>
      <c r="F242" s="25">
        <f t="shared" si="5"/>
        <v>0</v>
      </c>
      <c r="G242" s="26"/>
    </row>
    <row r="243" spans="1:9" ht="15.75" x14ac:dyDescent="0.25">
      <c r="A243" s="26"/>
      <c r="B243" s="115"/>
      <c r="C243" s="116"/>
      <c r="D243" s="26"/>
      <c r="E243" s="26"/>
      <c r="F243" s="25"/>
      <c r="G243" s="26"/>
    </row>
    <row r="244" spans="1:9" ht="15.75" x14ac:dyDescent="0.25">
      <c r="A244" s="26"/>
      <c r="B244" s="114"/>
      <c r="C244" s="122"/>
      <c r="D244" s="26"/>
      <c r="E244" s="26"/>
      <c r="F244" s="25"/>
      <c r="G244" s="26"/>
      <c r="I244" s="77"/>
    </row>
    <row r="245" spans="1:9" ht="15.75" x14ac:dyDescent="0.25">
      <c r="A245" s="26"/>
      <c r="B245" s="115"/>
      <c r="C245" s="116"/>
      <c r="D245" s="26"/>
      <c r="E245" s="26"/>
      <c r="F245" s="25"/>
      <c r="G245" s="26"/>
      <c r="I245" s="77"/>
    </row>
    <row r="246" spans="1:9" ht="15.75" x14ac:dyDescent="0.25">
      <c r="A246" s="26"/>
      <c r="B246" s="114"/>
      <c r="C246" s="123"/>
      <c r="D246" s="26"/>
      <c r="E246" s="26"/>
      <c r="F246" s="25"/>
      <c r="G246" s="26"/>
      <c r="I246" s="77"/>
    </row>
    <row r="247" spans="1:9" ht="15.75" x14ac:dyDescent="0.25">
      <c r="A247" s="26"/>
      <c r="B247" s="114"/>
      <c r="C247" s="120"/>
      <c r="D247" s="26"/>
      <c r="E247" s="26"/>
      <c r="F247" s="25"/>
      <c r="G247" s="26"/>
      <c r="I247" s="77"/>
    </row>
    <row r="248" spans="1:9" ht="15.75" x14ac:dyDescent="0.25">
      <c r="A248" s="26"/>
      <c r="B248" s="115"/>
      <c r="C248" s="116"/>
      <c r="D248" s="26"/>
      <c r="E248" s="26"/>
      <c r="F248" s="25"/>
      <c r="G248" s="26"/>
      <c r="I248" s="77"/>
    </row>
    <row r="249" spans="1:9" ht="15.75" x14ac:dyDescent="0.25">
      <c r="A249" s="26"/>
      <c r="B249" s="114"/>
      <c r="C249" s="116"/>
      <c r="D249" s="26"/>
      <c r="E249" s="26"/>
      <c r="F249" s="25"/>
      <c r="G249" s="26"/>
      <c r="I249" s="77"/>
    </row>
    <row r="250" spans="1:9" ht="15.75" x14ac:dyDescent="0.25">
      <c r="A250" s="26"/>
      <c r="B250" s="114"/>
      <c r="C250" s="116"/>
      <c r="D250" s="26"/>
      <c r="E250" s="26"/>
      <c r="F250" s="25"/>
      <c r="G250" s="26"/>
      <c r="I250" s="77"/>
    </row>
    <row r="251" spans="1:9" ht="15.75" x14ac:dyDescent="0.25">
      <c r="A251" s="26"/>
      <c r="B251" s="115"/>
      <c r="C251" s="116"/>
      <c r="D251" s="26"/>
      <c r="E251" s="26"/>
      <c r="F251" s="25"/>
      <c r="G251" s="26"/>
      <c r="I251" s="77"/>
    </row>
    <row r="252" spans="1:9" ht="15.75" x14ac:dyDescent="0.25">
      <c r="A252" s="26"/>
      <c r="B252" s="115"/>
      <c r="C252" s="122"/>
      <c r="D252" s="26"/>
      <c r="E252" s="26"/>
      <c r="F252" s="25"/>
      <c r="G252" s="26"/>
      <c r="I252" s="77"/>
    </row>
    <row r="253" spans="1:9" ht="15.75" x14ac:dyDescent="0.25">
      <c r="A253" s="26"/>
      <c r="B253" s="114"/>
      <c r="C253" s="122"/>
      <c r="D253" s="26"/>
      <c r="E253" s="26"/>
      <c r="F253" s="25"/>
      <c r="G253" s="26"/>
      <c r="I253" s="77"/>
    </row>
    <row r="254" spans="1:9" ht="15.75" x14ac:dyDescent="0.25">
      <c r="A254" s="26"/>
      <c r="B254" s="114"/>
      <c r="C254" s="120"/>
      <c r="D254" s="26"/>
      <c r="E254" s="26"/>
      <c r="F254" s="25"/>
      <c r="G254" s="26"/>
      <c r="I254" s="77"/>
    </row>
    <row r="255" spans="1:9" ht="15.75" x14ac:dyDescent="0.25">
      <c r="A255" s="26"/>
      <c r="B255" s="115"/>
      <c r="C255" s="116"/>
      <c r="D255" s="26"/>
      <c r="E255" s="26"/>
      <c r="F255" s="25"/>
      <c r="G255" s="26"/>
      <c r="I255" s="77"/>
    </row>
    <row r="256" spans="1:9" ht="15.75" x14ac:dyDescent="0.25">
      <c r="A256" s="26"/>
      <c r="B256" s="115"/>
      <c r="C256" s="122"/>
      <c r="D256" s="26"/>
      <c r="E256" s="26"/>
      <c r="F256" s="25"/>
      <c r="G256" s="26"/>
      <c r="I256" s="77"/>
    </row>
    <row r="257" spans="1:9" ht="15.75" x14ac:dyDescent="0.25">
      <c r="A257" s="26"/>
      <c r="B257" s="114"/>
      <c r="C257" s="123"/>
      <c r="D257" s="26"/>
      <c r="E257" s="26"/>
      <c r="F257" s="25"/>
      <c r="G257" s="26"/>
      <c r="I257" s="77"/>
    </row>
    <row r="258" spans="1:9" ht="15.75" x14ac:dyDescent="0.25">
      <c r="A258" s="26"/>
      <c r="B258" s="114"/>
      <c r="C258" s="122"/>
      <c r="D258" s="26"/>
      <c r="E258" s="26"/>
      <c r="F258" s="25"/>
      <c r="G258" s="26"/>
      <c r="I258" s="77"/>
    </row>
    <row r="259" spans="1:9" ht="15.75" x14ac:dyDescent="0.25">
      <c r="A259" s="26"/>
      <c r="B259" s="114"/>
      <c r="C259" s="122"/>
      <c r="D259" s="26"/>
      <c r="E259" s="26"/>
      <c r="F259" s="25"/>
      <c r="G259" s="26"/>
      <c r="I259" s="77"/>
    </row>
    <row r="260" spans="1:9" ht="15.75" x14ac:dyDescent="0.25">
      <c r="A260" s="26"/>
      <c r="B260" s="124"/>
      <c r="C260" s="125"/>
      <c r="D260" s="26"/>
      <c r="E260" s="26"/>
      <c r="F260" s="25"/>
      <c r="G260" s="26"/>
      <c r="I260" s="77"/>
    </row>
    <row r="261" spans="1:9" ht="15.75" x14ac:dyDescent="0.25">
      <c r="A261" s="26"/>
      <c r="B261" s="115"/>
      <c r="C261" s="116"/>
      <c r="D261" s="26"/>
      <c r="E261" s="26"/>
      <c r="F261" s="25"/>
      <c r="G261" s="26"/>
      <c r="I261" s="77"/>
    </row>
    <row r="262" spans="1:9" ht="15.75" x14ac:dyDescent="0.25">
      <c r="A262" s="26"/>
      <c r="B262" s="114"/>
      <c r="C262" s="120"/>
      <c r="D262" s="26"/>
      <c r="E262" s="26"/>
      <c r="F262" s="25"/>
      <c r="G262" s="26"/>
      <c r="I262" s="77"/>
    </row>
    <row r="263" spans="1:9" ht="15.75" x14ac:dyDescent="0.25">
      <c r="A263" s="26"/>
      <c r="B263" s="114"/>
      <c r="C263" s="123"/>
      <c r="D263" s="26"/>
      <c r="E263" s="26"/>
      <c r="F263" s="25"/>
      <c r="G263" s="26"/>
      <c r="I263" s="77"/>
    </row>
    <row r="264" spans="1:9" ht="15.75" x14ac:dyDescent="0.25">
      <c r="A264" s="26"/>
      <c r="B264" s="115"/>
      <c r="C264" s="116"/>
      <c r="D264" s="26"/>
      <c r="E264" s="26"/>
      <c r="F264" s="25"/>
      <c r="G264" s="26"/>
      <c r="I264" s="77"/>
    </row>
    <row r="265" spans="1:9" ht="15.75" x14ac:dyDescent="0.25">
      <c r="A265" s="26"/>
      <c r="B265" s="115"/>
      <c r="C265" s="116"/>
      <c r="D265" s="26"/>
      <c r="E265" s="26"/>
      <c r="F265" s="25"/>
      <c r="G265" s="26"/>
      <c r="I265" s="77"/>
    </row>
    <row r="266" spans="1:9" ht="15.75" x14ac:dyDescent="0.25">
      <c r="A266" s="26"/>
      <c r="B266" s="115"/>
      <c r="C266" s="122"/>
      <c r="D266" s="26"/>
      <c r="E266" s="26"/>
      <c r="F266" s="25"/>
      <c r="G266" s="26"/>
      <c r="I266" s="77"/>
    </row>
    <row r="267" spans="1:9" ht="15.75" x14ac:dyDescent="0.25">
      <c r="A267" s="26"/>
      <c r="B267" s="115"/>
      <c r="C267" s="116"/>
      <c r="D267" s="26"/>
      <c r="E267" s="26"/>
      <c r="F267" s="25"/>
      <c r="G267" s="26"/>
      <c r="I267" s="77"/>
    </row>
    <row r="268" spans="1:9" ht="15.75" x14ac:dyDescent="0.25">
      <c r="A268" s="26"/>
      <c r="B268" s="115"/>
      <c r="C268" s="116"/>
      <c r="D268" s="26"/>
      <c r="E268" s="26"/>
      <c r="F268" s="25"/>
      <c r="G268" s="26"/>
      <c r="I268" s="77"/>
    </row>
    <row r="269" spans="1:9" ht="15.75" x14ac:dyDescent="0.25">
      <c r="A269" s="26"/>
      <c r="B269" s="124"/>
      <c r="C269" s="125"/>
      <c r="D269" s="26"/>
      <c r="E269" s="26"/>
      <c r="F269" s="25"/>
      <c r="G269" s="26"/>
      <c r="I269" s="77"/>
    </row>
    <row r="270" spans="1:9" ht="15.75" x14ac:dyDescent="0.25">
      <c r="A270" s="26"/>
      <c r="B270" s="115"/>
      <c r="C270" s="116"/>
      <c r="D270" s="26"/>
      <c r="E270" s="26"/>
      <c r="F270" s="25"/>
      <c r="G270" s="26"/>
      <c r="I270" s="77"/>
    </row>
    <row r="271" spans="1:9" ht="15.75" x14ac:dyDescent="0.25">
      <c r="A271" s="26"/>
      <c r="B271" s="115"/>
      <c r="C271" s="116"/>
      <c r="D271" s="100"/>
      <c r="E271" s="26"/>
      <c r="F271" s="25"/>
      <c r="G271" s="26"/>
      <c r="I271" s="77"/>
    </row>
    <row r="272" spans="1:9" ht="15.75" x14ac:dyDescent="0.25">
      <c r="A272" s="26"/>
      <c r="B272" s="114"/>
      <c r="C272" s="120"/>
      <c r="D272" s="100"/>
      <c r="E272" s="26"/>
      <c r="F272" s="25"/>
      <c r="G272" s="26"/>
      <c r="I272" s="77"/>
    </row>
    <row r="273" spans="1:14" ht="15.75" x14ac:dyDescent="0.25">
      <c r="A273" s="26"/>
      <c r="B273" s="115"/>
      <c r="C273" s="116"/>
      <c r="D273" s="100"/>
      <c r="E273" s="26"/>
      <c r="F273" s="25"/>
      <c r="G273" s="26"/>
      <c r="I273" s="77"/>
    </row>
    <row r="274" spans="1:14" ht="15.75" x14ac:dyDescent="0.25">
      <c r="A274" s="26"/>
      <c r="B274" s="114"/>
      <c r="C274" s="120"/>
      <c r="D274" s="100"/>
      <c r="E274" s="26"/>
      <c r="F274" s="25"/>
      <c r="G274" s="26"/>
      <c r="I274" s="77"/>
      <c r="N274" t="s">
        <v>106</v>
      </c>
    </row>
    <row r="275" spans="1:14" ht="15.75" x14ac:dyDescent="0.25">
      <c r="A275" s="26"/>
      <c r="B275" s="152"/>
      <c r="C275" s="116"/>
      <c r="D275" s="100"/>
      <c r="E275" s="26"/>
      <c r="F275" s="25"/>
      <c r="G275" s="26"/>
      <c r="I275" s="77"/>
    </row>
    <row r="276" spans="1:14" ht="15.75" x14ac:dyDescent="0.25">
      <c r="A276" s="26"/>
      <c r="B276" s="115"/>
      <c r="C276" s="122"/>
      <c r="D276" s="100"/>
      <c r="E276" s="26"/>
      <c r="F276" s="25"/>
      <c r="G276" s="26"/>
      <c r="I276" s="77"/>
    </row>
    <row r="277" spans="1:14" ht="15.75" x14ac:dyDescent="0.25">
      <c r="A277" s="26"/>
      <c r="B277" s="115"/>
      <c r="C277" s="116"/>
      <c r="D277" s="26"/>
      <c r="E277" s="26"/>
      <c r="F277" s="25"/>
      <c r="G277" s="26"/>
      <c r="I277" s="77"/>
    </row>
    <row r="278" spans="1:14" ht="15.75" x14ac:dyDescent="0.25">
      <c r="A278" s="26"/>
      <c r="B278" s="114"/>
      <c r="C278" s="122"/>
      <c r="D278" s="26"/>
      <c r="E278" s="26"/>
      <c r="F278" s="25"/>
      <c r="G278" s="26"/>
      <c r="I278" s="77"/>
      <c r="L278" s="77"/>
    </row>
    <row r="279" spans="1:14" ht="15.75" x14ac:dyDescent="0.25">
      <c r="A279" s="26"/>
      <c r="B279" s="114"/>
      <c r="C279" s="120"/>
      <c r="D279" s="26"/>
      <c r="E279" s="26"/>
      <c r="F279" s="25"/>
      <c r="G279" s="26"/>
      <c r="I279" s="77"/>
      <c r="L279" s="77"/>
    </row>
    <row r="280" spans="1:14" ht="15.75" x14ac:dyDescent="0.25">
      <c r="A280" s="26"/>
      <c r="B280" s="114"/>
      <c r="C280" s="122"/>
      <c r="D280" s="26"/>
      <c r="E280" s="26"/>
      <c r="F280" s="25"/>
      <c r="G280" s="26"/>
      <c r="I280" s="77"/>
      <c r="J280" t="s">
        <v>106</v>
      </c>
      <c r="L280" s="77"/>
    </row>
    <row r="281" spans="1:14" ht="15.75" x14ac:dyDescent="0.25">
      <c r="A281" s="26"/>
      <c r="B281" s="115"/>
      <c r="C281" s="122"/>
      <c r="D281" s="26"/>
      <c r="E281" s="26"/>
      <c r="F281" s="25"/>
      <c r="G281" s="26"/>
      <c r="I281" s="77"/>
      <c r="L281" s="77"/>
    </row>
    <row r="282" spans="1:14" ht="15.75" x14ac:dyDescent="0.25">
      <c r="A282" s="26"/>
      <c r="B282" s="115"/>
      <c r="C282" s="120"/>
      <c r="D282" s="26"/>
      <c r="E282" s="26"/>
      <c r="F282" s="25"/>
      <c r="G282" s="26"/>
      <c r="I282" s="77"/>
      <c r="L282" s="77"/>
    </row>
    <row r="283" spans="1:14" ht="15.75" x14ac:dyDescent="0.25">
      <c r="A283" s="26"/>
      <c r="B283" s="115"/>
      <c r="C283" s="116"/>
      <c r="D283" s="26"/>
      <c r="E283" s="26"/>
      <c r="F283" s="25"/>
      <c r="G283" s="26"/>
      <c r="I283" s="77"/>
      <c r="L283" s="77"/>
    </row>
    <row r="284" spans="1:14" ht="15.75" x14ac:dyDescent="0.25">
      <c r="A284" s="26"/>
      <c r="B284" s="115"/>
      <c r="C284" s="116"/>
      <c r="D284" s="26"/>
      <c r="E284" s="26"/>
      <c r="F284" s="25"/>
      <c r="G284" s="26"/>
      <c r="I284" s="77"/>
      <c r="L284" s="77"/>
    </row>
    <row r="285" spans="1:14" ht="15.75" x14ac:dyDescent="0.25">
      <c r="A285" s="26"/>
      <c r="B285" s="115"/>
      <c r="C285" s="116"/>
      <c r="D285" s="26"/>
      <c r="E285" s="26"/>
      <c r="F285" s="25"/>
      <c r="G285" s="26"/>
      <c r="I285" s="77"/>
      <c r="L285" s="77"/>
    </row>
    <row r="286" spans="1:14" ht="15.75" x14ac:dyDescent="0.25">
      <c r="A286" s="26"/>
      <c r="B286" s="115"/>
      <c r="C286" s="116"/>
      <c r="D286" s="26"/>
      <c r="E286" s="26"/>
      <c r="F286" s="25"/>
      <c r="G286" s="26"/>
      <c r="I286" s="77" t="s">
        <v>106</v>
      </c>
      <c r="L286" s="77"/>
    </row>
    <row r="287" spans="1:14" ht="15.75" x14ac:dyDescent="0.25">
      <c r="A287" s="26"/>
      <c r="B287" s="115"/>
      <c r="C287" s="116"/>
      <c r="D287" s="26"/>
      <c r="E287" s="26"/>
      <c r="F287" s="25"/>
      <c r="G287" s="26"/>
      <c r="I287" s="77"/>
      <c r="L287" s="77"/>
    </row>
    <row r="288" spans="1:14" ht="15.75" x14ac:dyDescent="0.25">
      <c r="A288" s="26"/>
      <c r="B288" s="114"/>
      <c r="C288" s="122"/>
      <c r="D288" s="26"/>
      <c r="E288" s="26"/>
      <c r="F288" s="25"/>
      <c r="G288" s="26"/>
      <c r="I288" s="77"/>
      <c r="L288" s="77"/>
    </row>
    <row r="289" spans="1:12" ht="15.75" x14ac:dyDescent="0.25">
      <c r="A289" s="26"/>
      <c r="B289" s="114"/>
      <c r="C289" s="122"/>
      <c r="D289" s="26"/>
      <c r="E289" s="26"/>
      <c r="F289" s="25"/>
      <c r="G289" s="26"/>
      <c r="I289" s="77"/>
      <c r="L289" s="77"/>
    </row>
    <row r="290" spans="1:12" ht="15.75" x14ac:dyDescent="0.25">
      <c r="A290" s="26"/>
      <c r="B290" s="115"/>
      <c r="C290" s="116"/>
      <c r="D290" s="26"/>
      <c r="E290" s="26"/>
      <c r="F290" s="25"/>
      <c r="G290" s="26"/>
      <c r="I290" s="77"/>
      <c r="L290" s="77"/>
    </row>
    <row r="291" spans="1:12" ht="15.75" x14ac:dyDescent="0.25">
      <c r="A291" s="26"/>
      <c r="B291" s="115"/>
      <c r="C291" s="116"/>
      <c r="D291" s="26"/>
      <c r="E291" s="26"/>
      <c r="F291" s="25"/>
      <c r="G291" s="26"/>
      <c r="I291" s="77"/>
    </row>
    <row r="292" spans="1:12" ht="15.75" x14ac:dyDescent="0.25">
      <c r="A292" s="26"/>
      <c r="B292" s="115"/>
      <c r="C292" s="116"/>
      <c r="D292" s="26"/>
      <c r="E292" s="26"/>
      <c r="F292" s="25"/>
      <c r="G292" s="26"/>
      <c r="I292" s="77"/>
    </row>
    <row r="293" spans="1:12" ht="15.75" x14ac:dyDescent="0.25">
      <c r="A293" s="26"/>
      <c r="B293" s="114"/>
      <c r="C293" s="116"/>
      <c r="D293" s="26"/>
      <c r="E293" s="26"/>
      <c r="F293" s="25"/>
      <c r="G293" s="26"/>
      <c r="I293" s="77"/>
      <c r="K293" t="s">
        <v>106</v>
      </c>
    </row>
    <row r="294" spans="1:12" ht="15.75" x14ac:dyDescent="0.25">
      <c r="A294" s="26"/>
      <c r="B294" s="115"/>
      <c r="C294" s="122"/>
      <c r="D294" s="26"/>
      <c r="E294" s="26"/>
      <c r="F294" s="25"/>
      <c r="G294" s="26"/>
      <c r="I294" s="77"/>
    </row>
    <row r="295" spans="1:12" ht="15.75" x14ac:dyDescent="0.25">
      <c r="A295" s="26"/>
      <c r="B295" s="115"/>
      <c r="C295" s="116"/>
      <c r="D295" s="26"/>
      <c r="E295" s="26"/>
      <c r="F295" s="25"/>
      <c r="G295" s="26"/>
      <c r="I295" s="77"/>
    </row>
    <row r="296" spans="1:12" ht="15.75" x14ac:dyDescent="0.25">
      <c r="A296" s="26"/>
      <c r="B296" s="115"/>
      <c r="C296" s="116"/>
      <c r="D296" s="26"/>
      <c r="E296" s="26"/>
      <c r="F296" s="25"/>
      <c r="G296" s="26"/>
      <c r="I296" s="77"/>
    </row>
    <row r="297" spans="1:12" ht="15.75" x14ac:dyDescent="0.25">
      <c r="A297" s="26"/>
      <c r="B297" s="115"/>
      <c r="C297" s="116"/>
      <c r="D297" s="26"/>
      <c r="E297" s="26"/>
      <c r="F297" s="25"/>
      <c r="G297" s="26"/>
      <c r="I297" s="77"/>
      <c r="K297" t="s">
        <v>106</v>
      </c>
    </row>
    <row r="298" spans="1:12" ht="15.75" x14ac:dyDescent="0.25">
      <c r="A298" s="26"/>
      <c r="B298" s="114"/>
      <c r="C298" s="116"/>
      <c r="D298" s="26"/>
      <c r="E298" s="26"/>
      <c r="F298" s="25"/>
      <c r="G298" s="26"/>
      <c r="I298" s="77"/>
    </row>
    <row r="299" spans="1:12" ht="15.75" x14ac:dyDescent="0.25">
      <c r="A299" s="26"/>
      <c r="B299" s="115"/>
      <c r="C299" s="120"/>
      <c r="D299" s="26"/>
      <c r="E299" s="26"/>
      <c r="F299" s="25"/>
      <c r="G299" s="26"/>
      <c r="I299" s="77"/>
    </row>
    <row r="300" spans="1:12" ht="15.75" x14ac:dyDescent="0.25">
      <c r="A300" s="26"/>
      <c r="B300" s="115"/>
      <c r="C300" s="116"/>
      <c r="D300" s="26"/>
      <c r="E300" s="26"/>
      <c r="F300" s="25"/>
      <c r="G300" s="26"/>
      <c r="I300" s="77"/>
    </row>
    <row r="301" spans="1:12" ht="15.75" x14ac:dyDescent="0.25">
      <c r="A301" s="26"/>
      <c r="B301" s="115"/>
      <c r="C301" s="116"/>
      <c r="D301" s="26"/>
      <c r="E301" s="26"/>
      <c r="F301" s="25"/>
      <c r="G301" s="26"/>
      <c r="I301" s="77"/>
    </row>
    <row r="302" spans="1:12" ht="15.75" x14ac:dyDescent="0.25">
      <c r="A302" s="26"/>
      <c r="B302" s="114"/>
      <c r="C302" s="123"/>
      <c r="D302" s="26"/>
      <c r="E302" s="26"/>
      <c r="F302" s="25"/>
      <c r="G302" s="26"/>
      <c r="I302" s="77"/>
    </row>
    <row r="303" spans="1:12" ht="15.75" x14ac:dyDescent="0.25">
      <c r="A303" s="26"/>
      <c r="B303" s="114"/>
      <c r="C303" s="120"/>
      <c r="D303" s="26"/>
      <c r="E303" s="26"/>
      <c r="F303" s="25"/>
      <c r="G303" s="26"/>
      <c r="I303" s="77"/>
    </row>
    <row r="304" spans="1:12" ht="15.75" x14ac:dyDescent="0.25">
      <c r="A304" s="26"/>
      <c r="B304" s="115"/>
      <c r="C304" s="122"/>
      <c r="D304" s="26"/>
      <c r="E304" s="26"/>
      <c r="F304" s="25"/>
      <c r="G304" s="26"/>
      <c r="I304" s="77"/>
    </row>
    <row r="305" spans="1:9" ht="15.75" x14ac:dyDescent="0.25">
      <c r="A305" s="26"/>
      <c r="B305" s="115"/>
      <c r="C305" s="116"/>
      <c r="D305" s="26"/>
      <c r="E305" s="26"/>
      <c r="F305" s="25"/>
      <c r="G305" s="26"/>
      <c r="I305" s="77"/>
    </row>
    <row r="306" spans="1:9" ht="15.75" x14ac:dyDescent="0.25">
      <c r="A306" s="26"/>
      <c r="B306" s="114"/>
      <c r="C306" s="122"/>
      <c r="D306" s="26"/>
      <c r="E306" s="26"/>
      <c r="F306" s="25"/>
      <c r="G306" s="26"/>
      <c r="I306" s="77"/>
    </row>
    <row r="307" spans="1:9" ht="15.75" x14ac:dyDescent="0.25">
      <c r="A307" s="26"/>
      <c r="B307" s="114"/>
      <c r="C307" s="122"/>
      <c r="D307" s="26"/>
      <c r="E307" s="26"/>
      <c r="F307" s="25"/>
      <c r="G307" s="26"/>
      <c r="I307" s="77"/>
    </row>
    <row r="308" spans="1:9" ht="15.75" x14ac:dyDescent="0.25">
      <c r="A308" s="26"/>
      <c r="B308" s="115"/>
      <c r="C308" s="122"/>
      <c r="D308" s="26"/>
      <c r="E308" s="26"/>
      <c r="F308" s="25"/>
      <c r="G308" s="26"/>
      <c r="I308" s="77"/>
    </row>
    <row r="309" spans="1:9" ht="15.75" x14ac:dyDescent="0.25">
      <c r="A309" s="26"/>
      <c r="B309" s="114"/>
      <c r="C309" s="122"/>
      <c r="D309" s="26"/>
      <c r="E309" s="26"/>
      <c r="F309" s="25"/>
      <c r="G309" s="26"/>
      <c r="I309" s="77"/>
    </row>
    <row r="310" spans="1:9" ht="15.75" x14ac:dyDescent="0.25">
      <c r="A310" s="26"/>
      <c r="B310" s="115"/>
      <c r="C310" s="122"/>
      <c r="D310" s="26"/>
      <c r="E310" s="26"/>
      <c r="F310" s="25"/>
      <c r="G310" s="26"/>
      <c r="I310" s="77"/>
    </row>
    <row r="311" spans="1:9" ht="15.75" x14ac:dyDescent="0.25">
      <c r="A311" s="26"/>
      <c r="B311" s="114"/>
      <c r="C311" s="122"/>
      <c r="D311" s="26"/>
      <c r="E311" s="26"/>
      <c r="F311" s="25"/>
      <c r="G311" s="26"/>
      <c r="I311" s="77"/>
    </row>
    <row r="312" spans="1:9" ht="15.75" x14ac:dyDescent="0.25">
      <c r="A312" s="26"/>
      <c r="B312" s="115"/>
      <c r="C312" s="116"/>
      <c r="D312" s="26"/>
      <c r="E312" s="26"/>
      <c r="F312" s="25"/>
      <c r="G312" s="26"/>
      <c r="I312" s="77"/>
    </row>
    <row r="313" spans="1:9" ht="15.75" x14ac:dyDescent="0.25">
      <c r="A313" s="26"/>
      <c r="B313" s="115"/>
      <c r="C313" s="116"/>
      <c r="D313" s="26"/>
      <c r="E313" s="26"/>
      <c r="F313" s="25"/>
      <c r="G313" s="26"/>
      <c r="I313" s="77"/>
    </row>
    <row r="314" spans="1:9" ht="15.75" x14ac:dyDescent="0.25">
      <c r="A314" s="26"/>
      <c r="B314" s="115"/>
      <c r="C314" s="116"/>
      <c r="D314" s="26"/>
      <c r="E314" s="26"/>
      <c r="F314" s="25"/>
      <c r="G314" s="26"/>
      <c r="I314" s="77"/>
    </row>
    <row r="315" spans="1:9" ht="15.75" x14ac:dyDescent="0.25">
      <c r="A315" s="26"/>
      <c r="B315" s="114"/>
      <c r="C315" s="122"/>
      <c r="D315" s="26"/>
      <c r="E315" s="26"/>
      <c r="F315" s="25"/>
      <c r="G315" s="26"/>
      <c r="I315" s="77"/>
    </row>
    <row r="316" spans="1:9" ht="15.75" x14ac:dyDescent="0.25">
      <c r="A316" s="26"/>
      <c r="B316" s="115"/>
      <c r="C316" s="116"/>
      <c r="D316" s="26"/>
      <c r="E316" s="26"/>
      <c r="F316" s="25"/>
      <c r="G316" s="26"/>
      <c r="I316" s="77"/>
    </row>
    <row r="317" spans="1:9" ht="15.75" x14ac:dyDescent="0.25">
      <c r="A317" s="26"/>
      <c r="B317" s="115"/>
      <c r="C317" s="116"/>
      <c r="D317" s="26"/>
      <c r="E317" s="26"/>
      <c r="F317" s="25"/>
      <c r="G317" s="26"/>
      <c r="I317" s="77"/>
    </row>
    <row r="318" spans="1:9" ht="15.75" x14ac:dyDescent="0.25">
      <c r="A318" s="26"/>
      <c r="B318" s="115"/>
      <c r="C318" s="122"/>
      <c r="D318" s="26"/>
      <c r="E318" s="26"/>
      <c r="F318" s="25"/>
      <c r="G318" s="26"/>
      <c r="I318" s="77"/>
    </row>
    <row r="319" spans="1:9" ht="15.75" x14ac:dyDescent="0.25">
      <c r="A319" s="26"/>
      <c r="B319" s="115"/>
      <c r="C319" s="116"/>
      <c r="D319" s="26"/>
      <c r="E319" s="26"/>
      <c r="F319" s="25"/>
      <c r="G319" s="26"/>
      <c r="I319" s="77"/>
    </row>
    <row r="320" spans="1:9" ht="15.75" x14ac:dyDescent="0.25">
      <c r="A320" s="26"/>
      <c r="B320" s="115"/>
      <c r="C320" s="116"/>
      <c r="D320" s="26"/>
      <c r="E320" s="26"/>
      <c r="F320" s="25"/>
      <c r="G320" s="26"/>
      <c r="I320" s="77"/>
    </row>
    <row r="321" spans="1:9" ht="15.75" x14ac:dyDescent="0.25">
      <c r="A321" s="26"/>
      <c r="B321" s="124"/>
      <c r="C321" s="125"/>
      <c r="D321" s="26"/>
      <c r="E321" s="26"/>
      <c r="F321" s="25"/>
      <c r="G321" s="26"/>
      <c r="I321" s="77"/>
    </row>
    <row r="322" spans="1:9" ht="15.75" x14ac:dyDescent="0.25">
      <c r="A322" s="26"/>
      <c r="B322" s="115"/>
      <c r="C322" s="116"/>
      <c r="D322" s="26"/>
      <c r="E322" s="26"/>
      <c r="F322" s="25"/>
      <c r="G322" s="26"/>
      <c r="I322" s="77"/>
    </row>
    <row r="323" spans="1:9" ht="15.75" x14ac:dyDescent="0.25">
      <c r="A323" s="26"/>
      <c r="B323" s="115"/>
      <c r="C323" s="116"/>
      <c r="D323" s="26"/>
      <c r="E323" s="26"/>
      <c r="F323" s="25"/>
      <c r="G323" s="26"/>
      <c r="I323" s="77"/>
    </row>
    <row r="324" spans="1:9" ht="15.75" x14ac:dyDescent="0.25">
      <c r="A324" s="26"/>
      <c r="B324" s="115"/>
      <c r="C324" s="120"/>
      <c r="D324" s="26"/>
      <c r="E324" s="26"/>
      <c r="F324" s="25"/>
      <c r="G324" s="26"/>
      <c r="I324" s="77"/>
    </row>
    <row r="325" spans="1:9" ht="15.75" x14ac:dyDescent="0.25">
      <c r="A325" s="26"/>
      <c r="B325" s="114"/>
      <c r="C325" s="123"/>
      <c r="D325" s="26"/>
      <c r="E325" s="26"/>
      <c r="F325" s="25"/>
      <c r="G325" s="26"/>
      <c r="I325" s="77"/>
    </row>
    <row r="326" spans="1:9" ht="15.75" x14ac:dyDescent="0.25">
      <c r="A326" s="26"/>
      <c r="B326" s="114"/>
      <c r="C326" s="123"/>
      <c r="D326" s="26"/>
      <c r="E326" s="26"/>
      <c r="F326" s="25"/>
      <c r="G326" s="26"/>
      <c r="I326" s="77"/>
    </row>
    <row r="327" spans="1:9" ht="15.75" x14ac:dyDescent="0.25">
      <c r="A327" s="26"/>
      <c r="B327" s="115"/>
      <c r="C327" s="116"/>
      <c r="D327" s="26"/>
      <c r="E327" s="26"/>
      <c r="F327" s="25"/>
      <c r="G327" s="26"/>
      <c r="I327" s="77"/>
    </row>
    <row r="328" spans="1:9" ht="15.75" x14ac:dyDescent="0.25">
      <c r="A328" s="26"/>
      <c r="B328" s="114"/>
      <c r="C328" s="120"/>
      <c r="D328" s="26"/>
      <c r="E328" s="26"/>
      <c r="F328" s="25"/>
      <c r="G328" s="26"/>
      <c r="I328" s="77"/>
    </row>
    <row r="329" spans="1:9" ht="15.75" x14ac:dyDescent="0.25">
      <c r="A329" s="26"/>
      <c r="B329" s="114"/>
      <c r="C329" s="120"/>
      <c r="D329" s="26"/>
      <c r="E329" s="26"/>
      <c r="F329" s="25"/>
      <c r="G329" s="26"/>
      <c r="I329" s="77"/>
    </row>
    <row r="330" spans="1:9" ht="15.75" x14ac:dyDescent="0.25">
      <c r="A330" s="26"/>
      <c r="B330" s="115"/>
      <c r="C330" s="116"/>
      <c r="D330" s="26"/>
      <c r="E330" s="26"/>
      <c r="F330" s="25"/>
      <c r="G330" s="26"/>
      <c r="I330" s="77"/>
    </row>
    <row r="331" spans="1:9" ht="15.75" x14ac:dyDescent="0.25">
      <c r="A331" s="26"/>
      <c r="B331" s="115"/>
      <c r="C331" s="116"/>
      <c r="D331" s="26"/>
      <c r="E331" s="26"/>
      <c r="F331" s="25"/>
      <c r="G331" s="26"/>
      <c r="I331" s="77"/>
    </row>
    <row r="332" spans="1:9" ht="15.75" x14ac:dyDescent="0.25">
      <c r="A332" s="26"/>
      <c r="B332" s="115"/>
      <c r="C332" s="116"/>
      <c r="D332" s="26"/>
      <c r="E332" s="26"/>
      <c r="F332" s="25"/>
      <c r="G332" s="26"/>
    </row>
    <row r="333" spans="1:9" ht="15.75" x14ac:dyDescent="0.25">
      <c r="A333" s="26"/>
      <c r="B333" s="115"/>
      <c r="C333" s="116"/>
      <c r="D333" s="26"/>
      <c r="E333" s="26"/>
      <c r="F333" s="25"/>
      <c r="G333" s="26"/>
    </row>
    <row r="334" spans="1:9" ht="15.75" x14ac:dyDescent="0.25">
      <c r="A334" s="26"/>
      <c r="B334" s="114"/>
      <c r="C334" s="122"/>
      <c r="D334" s="26"/>
      <c r="E334" s="26"/>
      <c r="F334" s="25"/>
      <c r="G334" s="26"/>
    </row>
    <row r="335" spans="1:9" ht="15.75" x14ac:dyDescent="0.25">
      <c r="A335" s="26"/>
      <c r="B335" s="115"/>
      <c r="C335" s="116"/>
      <c r="D335" s="26"/>
      <c r="E335" s="26"/>
      <c r="F335" s="25"/>
      <c r="G335" s="26"/>
    </row>
    <row r="336" spans="1:9" ht="15.75" x14ac:dyDescent="0.25">
      <c r="A336" s="26"/>
      <c r="B336" s="115"/>
      <c r="C336" s="122"/>
      <c r="D336" s="26"/>
      <c r="E336" s="26"/>
      <c r="F336" s="25"/>
      <c r="G336" s="26"/>
    </row>
    <row r="337" spans="1:7" ht="15.75" x14ac:dyDescent="0.25">
      <c r="A337" s="26"/>
      <c r="B337" s="152"/>
      <c r="C337" s="116"/>
      <c r="D337" s="26"/>
      <c r="E337" s="26"/>
      <c r="F337" s="25"/>
      <c r="G337" s="26"/>
    </row>
    <row r="338" spans="1:7" ht="15.75" x14ac:dyDescent="0.25">
      <c r="A338" s="26"/>
      <c r="B338" s="114"/>
      <c r="C338" s="122"/>
      <c r="D338" s="26"/>
      <c r="E338" s="26"/>
      <c r="F338" s="25"/>
      <c r="G338" s="26"/>
    </row>
    <row r="339" spans="1:7" ht="15.75" x14ac:dyDescent="0.25">
      <c r="A339" s="26"/>
      <c r="B339" s="115"/>
      <c r="C339" s="116"/>
      <c r="D339" s="26"/>
      <c r="E339" s="26"/>
      <c r="F339" s="25"/>
      <c r="G339" s="26"/>
    </row>
    <row r="340" spans="1:7" ht="15.75" x14ac:dyDescent="0.25">
      <c r="A340" s="26"/>
      <c r="B340" s="114"/>
      <c r="C340" s="123"/>
      <c r="D340" s="26"/>
      <c r="E340" s="26"/>
      <c r="F340" s="25"/>
      <c r="G340" s="26"/>
    </row>
    <row r="341" spans="1:7" ht="15.75" x14ac:dyDescent="0.25">
      <c r="A341" s="26"/>
      <c r="B341" s="114"/>
      <c r="C341" s="122"/>
      <c r="D341" s="26"/>
      <c r="E341" s="26"/>
      <c r="F341" s="25"/>
      <c r="G341" s="26"/>
    </row>
    <row r="342" spans="1:7" ht="15.75" x14ac:dyDescent="0.25">
      <c r="A342" s="26"/>
      <c r="B342" s="115"/>
      <c r="C342" s="122"/>
      <c r="D342" s="26"/>
      <c r="E342" s="26"/>
      <c r="F342" s="25"/>
      <c r="G342" s="26"/>
    </row>
    <row r="343" spans="1:7" ht="15.75" x14ac:dyDescent="0.25">
      <c r="A343" s="26"/>
      <c r="B343" s="114"/>
      <c r="C343" s="116"/>
      <c r="D343" s="26"/>
      <c r="E343" s="26"/>
      <c r="F343" s="25"/>
      <c r="G343" s="26"/>
    </row>
    <row r="344" spans="1:7" ht="15.75" x14ac:dyDescent="0.25">
      <c r="A344" s="26"/>
      <c r="B344" s="115"/>
      <c r="C344" s="120"/>
      <c r="D344" s="26"/>
      <c r="E344" s="26"/>
      <c r="F344" s="25"/>
      <c r="G344" s="26"/>
    </row>
    <row r="345" spans="1:7" ht="15.75" x14ac:dyDescent="0.25">
      <c r="A345" s="26"/>
      <c r="B345" s="114"/>
      <c r="C345" s="123"/>
      <c r="D345" s="26"/>
      <c r="E345" s="26"/>
      <c r="F345" s="25"/>
      <c r="G345" s="26"/>
    </row>
    <row r="346" spans="1:7" ht="15.75" x14ac:dyDescent="0.25">
      <c r="A346" s="26"/>
      <c r="B346" s="114"/>
      <c r="C346" s="122"/>
      <c r="D346" s="26"/>
      <c r="E346" s="26"/>
      <c r="F346" s="25"/>
      <c r="G346" s="26"/>
    </row>
    <row r="347" spans="1:7" ht="15.75" x14ac:dyDescent="0.25">
      <c r="A347" s="26"/>
      <c r="B347" s="114"/>
      <c r="C347" s="123"/>
      <c r="D347" s="26"/>
      <c r="E347" s="26"/>
      <c r="F347" s="25"/>
      <c r="G347" s="26"/>
    </row>
    <row r="348" spans="1:7" ht="15.75" x14ac:dyDescent="0.25">
      <c r="A348" s="26"/>
      <c r="B348" s="115"/>
      <c r="C348" s="122"/>
      <c r="D348" s="26"/>
      <c r="E348" s="26"/>
      <c r="F348" s="25"/>
      <c r="G348" s="26"/>
    </row>
    <row r="349" spans="1:7" ht="15.75" x14ac:dyDescent="0.25">
      <c r="A349" s="26"/>
      <c r="B349" s="115"/>
      <c r="C349" s="122"/>
      <c r="D349" s="26"/>
      <c r="E349" s="26"/>
      <c r="F349" s="25"/>
      <c r="G349" s="26"/>
    </row>
    <row r="350" spans="1:7" ht="15.75" x14ac:dyDescent="0.25">
      <c r="A350" s="26"/>
      <c r="B350" s="115"/>
      <c r="C350" s="116"/>
      <c r="D350" s="26"/>
      <c r="E350" s="26"/>
      <c r="F350" s="25"/>
      <c r="G350" s="26"/>
    </row>
    <row r="351" spans="1:7" ht="15.75" x14ac:dyDescent="0.25">
      <c r="A351" s="26"/>
      <c r="B351" s="115"/>
      <c r="C351" s="116"/>
      <c r="D351" s="26"/>
      <c r="E351" s="26"/>
      <c r="F351" s="25"/>
      <c r="G351" s="26"/>
    </row>
    <row r="352" spans="1:7" ht="15.75" x14ac:dyDescent="0.25">
      <c r="A352" s="26"/>
      <c r="B352" s="115"/>
      <c r="C352" s="116"/>
      <c r="D352" s="26"/>
      <c r="E352" s="26"/>
      <c r="F352" s="25"/>
      <c r="G352" s="26"/>
    </row>
    <row r="353" spans="1:7" ht="15.75" x14ac:dyDescent="0.25">
      <c r="A353" s="26"/>
      <c r="B353" s="115"/>
      <c r="C353" s="116"/>
      <c r="D353" s="26"/>
      <c r="E353" s="26"/>
      <c r="F353" s="25"/>
      <c r="G353" s="26"/>
    </row>
    <row r="354" spans="1:7" ht="15.75" x14ac:dyDescent="0.25">
      <c r="A354" s="26"/>
      <c r="B354" s="115"/>
      <c r="C354" s="116"/>
      <c r="D354" s="26"/>
      <c r="E354" s="26"/>
      <c r="F354" s="25"/>
      <c r="G354" s="26"/>
    </row>
    <row r="355" spans="1:7" ht="15.75" x14ac:dyDescent="0.25">
      <c r="A355" s="26"/>
      <c r="B355" s="115"/>
      <c r="C355" s="116"/>
      <c r="D355" s="26"/>
      <c r="E355" s="26"/>
      <c r="F355" s="25"/>
      <c r="G355" s="26"/>
    </row>
    <row r="356" spans="1:7" ht="15.75" x14ac:dyDescent="0.25">
      <c r="A356" s="26"/>
      <c r="B356" s="115"/>
      <c r="C356" s="116"/>
      <c r="D356" s="26"/>
      <c r="E356" s="26"/>
      <c r="F356" s="25"/>
      <c r="G356" s="26"/>
    </row>
    <row r="357" spans="1:7" ht="15.75" x14ac:dyDescent="0.25">
      <c r="A357" s="26"/>
      <c r="B357" s="115"/>
      <c r="C357" s="116"/>
      <c r="D357" s="26"/>
      <c r="E357" s="26"/>
      <c r="F357" s="25"/>
      <c r="G357" s="26"/>
    </row>
    <row r="358" spans="1:7" ht="15.75" x14ac:dyDescent="0.25">
      <c r="A358" s="26"/>
      <c r="B358" s="115"/>
      <c r="C358" s="116"/>
      <c r="D358" s="26"/>
      <c r="E358" s="26"/>
      <c r="F358" s="25"/>
      <c r="G358" s="26"/>
    </row>
    <row r="359" spans="1:7" ht="15.75" x14ac:dyDescent="0.25">
      <c r="A359" s="26"/>
      <c r="B359" s="152"/>
      <c r="C359" s="116"/>
      <c r="D359" s="26"/>
      <c r="E359" s="26"/>
      <c r="F359" s="25"/>
      <c r="G359" s="26"/>
    </row>
    <row r="360" spans="1:7" ht="15.75" x14ac:dyDescent="0.25">
      <c r="A360" s="26"/>
      <c r="B360" s="115"/>
      <c r="C360" s="116"/>
      <c r="D360" s="26"/>
      <c r="E360" s="26"/>
      <c r="F360" s="25"/>
      <c r="G360" s="26"/>
    </row>
    <row r="361" spans="1:7" ht="15.75" x14ac:dyDescent="0.25">
      <c r="A361" s="26"/>
      <c r="B361" s="124"/>
      <c r="C361" s="125"/>
      <c r="D361" s="26"/>
      <c r="E361" s="26"/>
      <c r="F361" s="25"/>
      <c r="G361" s="26"/>
    </row>
    <row r="362" spans="1:7" ht="15.75" x14ac:dyDescent="0.25">
      <c r="A362" s="26"/>
      <c r="B362" s="114"/>
      <c r="C362" s="120"/>
      <c r="D362" s="26"/>
      <c r="E362" s="26"/>
      <c r="F362" s="25"/>
      <c r="G362" s="26"/>
    </row>
    <row r="363" spans="1:7" ht="15.75" x14ac:dyDescent="0.25">
      <c r="A363" s="26"/>
      <c r="B363" s="115"/>
      <c r="C363" s="116"/>
      <c r="D363" s="26"/>
      <c r="E363" s="26"/>
      <c r="F363" s="25"/>
      <c r="G363" s="26"/>
    </row>
    <row r="364" spans="1:7" ht="15.75" x14ac:dyDescent="0.25">
      <c r="A364" s="26"/>
      <c r="B364" s="115"/>
      <c r="C364" s="116"/>
      <c r="D364" s="26"/>
      <c r="E364" s="26"/>
      <c r="F364" s="25"/>
      <c r="G364" s="26"/>
    </row>
    <row r="365" spans="1:7" ht="15.75" x14ac:dyDescent="0.25">
      <c r="A365" s="26"/>
      <c r="B365" s="115"/>
      <c r="C365" s="116"/>
      <c r="D365" s="26"/>
      <c r="E365" s="26"/>
      <c r="F365" s="25"/>
      <c r="G365" s="26"/>
    </row>
    <row r="366" spans="1:7" ht="15.75" x14ac:dyDescent="0.25">
      <c r="A366" s="26"/>
      <c r="B366" s="115"/>
      <c r="C366" s="116"/>
      <c r="D366" s="26"/>
      <c r="E366" s="26"/>
      <c r="F366" s="25"/>
      <c r="G366" s="26"/>
    </row>
    <row r="367" spans="1:7" ht="15.75" x14ac:dyDescent="0.25">
      <c r="A367" s="26"/>
      <c r="B367" s="114"/>
      <c r="C367" s="122"/>
      <c r="D367" s="26"/>
      <c r="E367" s="26"/>
      <c r="F367" s="25"/>
      <c r="G367" s="26"/>
    </row>
    <row r="368" spans="1:7" ht="15.75" x14ac:dyDescent="0.25">
      <c r="A368" s="26"/>
      <c r="B368" s="115"/>
      <c r="C368" s="116"/>
      <c r="D368" s="26"/>
      <c r="E368" s="26"/>
      <c r="F368" s="25"/>
      <c r="G368" s="26"/>
    </row>
    <row r="369" spans="1:7" ht="15.75" x14ac:dyDescent="0.25">
      <c r="A369" s="26"/>
      <c r="B369" s="115"/>
      <c r="C369" s="116"/>
      <c r="D369" s="26"/>
      <c r="E369" s="26"/>
      <c r="F369" s="25"/>
      <c r="G369" s="26"/>
    </row>
    <row r="370" spans="1:7" ht="15.75" x14ac:dyDescent="0.25">
      <c r="A370" s="26"/>
      <c r="B370" s="115"/>
      <c r="C370" s="116"/>
      <c r="D370" s="26"/>
      <c r="E370" s="26"/>
      <c r="F370" s="25"/>
      <c r="G370" s="26"/>
    </row>
    <row r="371" spans="1:7" ht="15.75" x14ac:dyDescent="0.25">
      <c r="A371" s="26"/>
      <c r="B371" s="115"/>
      <c r="C371" s="122"/>
      <c r="D371" s="26"/>
      <c r="E371" s="26"/>
      <c r="F371" s="25"/>
      <c r="G371" s="26"/>
    </row>
    <row r="372" spans="1:7" ht="15.75" x14ac:dyDescent="0.25">
      <c r="A372" s="26"/>
      <c r="B372" s="115"/>
      <c r="C372" s="116"/>
      <c r="D372" s="26"/>
      <c r="E372" s="26"/>
      <c r="F372" s="25"/>
      <c r="G372" s="26"/>
    </row>
    <row r="373" spans="1:7" ht="15.75" x14ac:dyDescent="0.25">
      <c r="A373" s="26"/>
      <c r="B373" s="115"/>
      <c r="C373" s="122"/>
      <c r="D373" s="26"/>
      <c r="E373" s="26"/>
      <c r="F373" s="25"/>
      <c r="G373" s="26"/>
    </row>
    <row r="374" spans="1:7" ht="15.75" x14ac:dyDescent="0.25">
      <c r="A374" s="26"/>
      <c r="B374" s="114"/>
      <c r="C374" s="122"/>
      <c r="D374" s="26"/>
      <c r="E374" s="26"/>
      <c r="F374" s="25"/>
      <c r="G374" s="26"/>
    </row>
    <row r="375" spans="1:7" ht="15.75" x14ac:dyDescent="0.25">
      <c r="A375" s="26"/>
      <c r="B375" s="114"/>
      <c r="C375" s="122"/>
      <c r="D375" s="26"/>
      <c r="E375" s="26"/>
      <c r="F375" s="25"/>
      <c r="G375" s="26"/>
    </row>
    <row r="376" spans="1:7" ht="15.75" x14ac:dyDescent="0.25">
      <c r="A376" s="26"/>
      <c r="B376" s="114"/>
      <c r="C376" s="122"/>
      <c r="D376" s="26"/>
      <c r="E376" s="26"/>
      <c r="F376" s="25"/>
      <c r="G376" s="26"/>
    </row>
    <row r="377" spans="1:7" ht="15.75" x14ac:dyDescent="0.25">
      <c r="A377" s="26"/>
      <c r="B377" s="114"/>
      <c r="C377" s="123"/>
      <c r="D377" s="26"/>
      <c r="E377" s="26"/>
      <c r="F377" s="25"/>
      <c r="G377" s="26"/>
    </row>
    <row r="378" spans="1:7" ht="15.75" x14ac:dyDescent="0.25">
      <c r="A378" s="26"/>
      <c r="B378" s="115"/>
      <c r="C378" s="122"/>
      <c r="D378" s="26"/>
      <c r="E378" s="26"/>
      <c r="F378" s="25"/>
      <c r="G378" s="26"/>
    </row>
    <row r="379" spans="1:7" ht="15.75" x14ac:dyDescent="0.25">
      <c r="A379" s="26"/>
      <c r="B379" s="115"/>
      <c r="C379" s="116"/>
      <c r="D379" s="26"/>
      <c r="E379" s="26"/>
      <c r="F379" s="25"/>
      <c r="G379" s="26"/>
    </row>
    <row r="380" spans="1:7" ht="15.75" x14ac:dyDescent="0.25">
      <c r="A380" s="26"/>
      <c r="B380" s="115"/>
      <c r="C380" s="116"/>
      <c r="D380" s="26"/>
      <c r="E380" s="26"/>
      <c r="F380" s="25"/>
      <c r="G380" s="26"/>
    </row>
    <row r="381" spans="1:7" ht="15.75" x14ac:dyDescent="0.25">
      <c r="A381" s="26"/>
      <c r="B381" s="114"/>
      <c r="C381" s="120"/>
      <c r="D381" s="26"/>
      <c r="E381" s="26"/>
      <c r="F381" s="25"/>
      <c r="G381" s="26"/>
    </row>
    <row r="382" spans="1:7" x14ac:dyDescent="0.25">
      <c r="A382" s="26"/>
      <c r="B382" s="26"/>
      <c r="C382" s="24"/>
      <c r="D382" s="26"/>
      <c r="E382" s="26"/>
      <c r="F382" s="25"/>
      <c r="G382" s="26"/>
    </row>
    <row r="383" spans="1:7" x14ac:dyDescent="0.25">
      <c r="A383" s="26"/>
      <c r="B383" s="26"/>
      <c r="C383" s="24"/>
      <c r="D383" s="26"/>
      <c r="E383" s="26"/>
      <c r="F383" s="25"/>
      <c r="G383" s="26"/>
    </row>
    <row r="384" spans="1:7" x14ac:dyDescent="0.25">
      <c r="A384" s="26"/>
      <c r="B384" s="26"/>
      <c r="C384" s="24"/>
      <c r="D384" s="26"/>
      <c r="E384" s="26"/>
      <c r="F384" s="25"/>
      <c r="G384" s="26"/>
    </row>
    <row r="385" spans="1:7" x14ac:dyDescent="0.25">
      <c r="A385" s="26"/>
      <c r="B385" s="26"/>
      <c r="C385" s="24"/>
      <c r="D385" s="26"/>
      <c r="E385" s="26"/>
      <c r="F385" s="25"/>
      <c r="G385" s="26"/>
    </row>
    <row r="386" spans="1:7" x14ac:dyDescent="0.25">
      <c r="A386" s="26"/>
      <c r="B386" s="26"/>
      <c r="C386" s="24"/>
      <c r="D386" s="26"/>
      <c r="E386" s="26"/>
      <c r="F386" s="25"/>
      <c r="G386" s="26"/>
    </row>
    <row r="387" spans="1:7" x14ac:dyDescent="0.25">
      <c r="A387" s="26"/>
      <c r="B387" s="26"/>
      <c r="C387" s="24"/>
      <c r="D387" s="26"/>
      <c r="E387" s="26"/>
      <c r="F387" s="25"/>
      <c r="G387" s="26"/>
    </row>
    <row r="388" spans="1:7" x14ac:dyDescent="0.25">
      <c r="A388" s="26"/>
      <c r="B388" s="26"/>
      <c r="C388" s="24"/>
      <c r="D388" s="26"/>
      <c r="E388" s="26"/>
      <c r="F388" s="25"/>
      <c r="G388" s="26"/>
    </row>
    <row r="389" spans="1:7" x14ac:dyDescent="0.25">
      <c r="A389" s="26"/>
      <c r="B389" s="26"/>
      <c r="C389" s="24"/>
      <c r="D389" s="26"/>
      <c r="E389" s="26"/>
      <c r="F389" s="25"/>
      <c r="G389" s="26"/>
    </row>
    <row r="390" spans="1:7" x14ac:dyDescent="0.25">
      <c r="A390" s="26"/>
      <c r="B390" s="26"/>
      <c r="C390" s="24"/>
      <c r="D390" s="26"/>
      <c r="E390" s="26"/>
      <c r="F390" s="25"/>
      <c r="G390" s="26"/>
    </row>
    <row r="391" spans="1:7" x14ac:dyDescent="0.25">
      <c r="A391" s="26"/>
      <c r="B391" s="26"/>
      <c r="C391" s="24"/>
      <c r="D391" s="26"/>
      <c r="E391" s="26"/>
      <c r="F391" s="25"/>
      <c r="G391" s="26"/>
    </row>
    <row r="392" spans="1:7" x14ac:dyDescent="0.25">
      <c r="A392" s="26"/>
      <c r="B392" s="26"/>
      <c r="C392" s="24"/>
      <c r="D392" s="26"/>
      <c r="E392" s="26"/>
      <c r="F392" s="25"/>
      <c r="G392" s="26"/>
    </row>
    <row r="393" spans="1:7" x14ac:dyDescent="0.25">
      <c r="A393" s="26"/>
      <c r="B393" s="26"/>
      <c r="C393" s="24"/>
      <c r="D393" s="26"/>
      <c r="E393" s="26"/>
      <c r="F393" s="25"/>
      <c r="G393" s="26"/>
    </row>
    <row r="394" spans="1:7" x14ac:dyDescent="0.25">
      <c r="A394" s="26"/>
      <c r="B394" s="26"/>
      <c r="C394" s="24"/>
      <c r="D394" s="26"/>
      <c r="E394" s="26"/>
      <c r="F394" s="25"/>
      <c r="G394" s="26"/>
    </row>
    <row r="395" spans="1:7" x14ac:dyDescent="0.25">
      <c r="A395" s="26"/>
      <c r="B395" s="26"/>
      <c r="C395" s="24"/>
      <c r="D395" s="26"/>
      <c r="E395" s="26"/>
      <c r="F395" s="25"/>
      <c r="G395" s="26"/>
    </row>
    <row r="396" spans="1:7" x14ac:dyDescent="0.25">
      <c r="A396" s="26"/>
      <c r="B396" s="26"/>
      <c r="C396" s="24"/>
      <c r="D396" s="26"/>
      <c r="E396" s="26"/>
      <c r="F396" s="25"/>
      <c r="G396" s="26"/>
    </row>
    <row r="397" spans="1:7" x14ac:dyDescent="0.25">
      <c r="A397" s="26"/>
      <c r="B397" s="26"/>
      <c r="C397" s="24"/>
      <c r="D397" s="26"/>
      <c r="E397" s="26"/>
      <c r="F397" s="25"/>
      <c r="G397" s="26"/>
    </row>
    <row r="398" spans="1:7" x14ac:dyDescent="0.25">
      <c r="A398" s="26"/>
      <c r="B398" s="26"/>
      <c r="C398" s="24"/>
      <c r="D398" s="26"/>
      <c r="E398" s="26"/>
      <c r="F398" s="25"/>
      <c r="G398" s="26"/>
    </row>
    <row r="399" spans="1:7" x14ac:dyDescent="0.25">
      <c r="A399" s="26"/>
      <c r="B399" s="26"/>
      <c r="C399" s="24"/>
      <c r="D399" s="26"/>
      <c r="E399" s="26"/>
      <c r="F399" s="25"/>
      <c r="G399" s="26"/>
    </row>
    <row r="400" spans="1:7" x14ac:dyDescent="0.25">
      <c r="A400" s="26"/>
      <c r="B400" s="26"/>
      <c r="C400" s="24"/>
      <c r="D400" s="26"/>
      <c r="E400" s="26"/>
      <c r="F400" s="25"/>
      <c r="G400" s="26"/>
    </row>
    <row r="401" spans="1:7" x14ac:dyDescent="0.25">
      <c r="A401" s="26"/>
      <c r="B401" s="26"/>
      <c r="C401" s="24"/>
      <c r="D401" s="26"/>
      <c r="E401" s="26"/>
      <c r="F401" s="25"/>
      <c r="G401" s="26"/>
    </row>
    <row r="402" spans="1:7" x14ac:dyDescent="0.25">
      <c r="A402" s="26"/>
      <c r="B402" s="26"/>
      <c r="C402" s="24"/>
      <c r="D402" s="26"/>
      <c r="E402" s="26"/>
      <c r="F402" s="25"/>
      <c r="G402" s="26"/>
    </row>
    <row r="403" spans="1:7" x14ac:dyDescent="0.25">
      <c r="A403" s="26"/>
      <c r="B403" s="26"/>
      <c r="C403" s="24"/>
      <c r="D403" s="26"/>
      <c r="E403" s="26"/>
      <c r="F403" s="25"/>
      <c r="G403" s="26"/>
    </row>
    <row r="404" spans="1:7" x14ac:dyDescent="0.25">
      <c r="A404" s="26"/>
      <c r="B404" s="26"/>
      <c r="C404" s="24"/>
      <c r="D404" s="26"/>
      <c r="E404" s="26"/>
      <c r="F404" s="25"/>
      <c r="G404" s="26"/>
    </row>
    <row r="405" spans="1:7" x14ac:dyDescent="0.25">
      <c r="A405" s="26"/>
      <c r="B405" s="26"/>
      <c r="C405" s="24"/>
      <c r="D405" s="26"/>
      <c r="E405" s="26"/>
      <c r="F405" s="25"/>
      <c r="G405" s="26"/>
    </row>
    <row r="406" spans="1:7" x14ac:dyDescent="0.25">
      <c r="A406" s="26"/>
      <c r="B406" s="26"/>
      <c r="C406" s="24"/>
      <c r="D406" s="26"/>
      <c r="E406" s="26"/>
      <c r="F406" s="25"/>
      <c r="G406" s="26"/>
    </row>
    <row r="407" spans="1:7" x14ac:dyDescent="0.25">
      <c r="A407" s="26"/>
      <c r="B407" s="26"/>
      <c r="C407" s="24"/>
      <c r="D407" s="26"/>
      <c r="E407" s="26"/>
      <c r="F407" s="25"/>
      <c r="G407" s="26"/>
    </row>
    <row r="408" spans="1:7" x14ac:dyDescent="0.25">
      <c r="A408" s="26"/>
      <c r="B408" s="26"/>
      <c r="C408" s="24"/>
      <c r="D408" s="26"/>
      <c r="E408" s="26"/>
      <c r="F408" s="25"/>
      <c r="G408" s="26"/>
    </row>
    <row r="409" spans="1:7" x14ac:dyDescent="0.25">
      <c r="A409" s="26"/>
      <c r="B409" s="26"/>
      <c r="C409" s="24"/>
      <c r="D409" s="26"/>
      <c r="E409" s="26"/>
      <c r="F409" s="25"/>
      <c r="G409" s="26"/>
    </row>
    <row r="410" spans="1:7" x14ac:dyDescent="0.25">
      <c r="A410" s="26"/>
      <c r="B410" s="26"/>
      <c r="C410" s="24"/>
      <c r="D410" s="26"/>
      <c r="E410" s="26"/>
      <c r="F410" s="25"/>
      <c r="G410" s="26"/>
    </row>
    <row r="411" spans="1:7" x14ac:dyDescent="0.25">
      <c r="A411" s="26"/>
      <c r="B411" s="26"/>
      <c r="C411" s="24"/>
      <c r="D411" s="26"/>
      <c r="E411" s="26"/>
      <c r="F411" s="25"/>
      <c r="G411" s="26"/>
    </row>
    <row r="412" spans="1:7" x14ac:dyDescent="0.25">
      <c r="A412" s="26"/>
      <c r="B412" s="26"/>
      <c r="C412" s="24"/>
      <c r="D412" s="26"/>
      <c r="E412" s="26"/>
      <c r="F412" s="25"/>
      <c r="G412" s="26"/>
    </row>
    <row r="413" spans="1:7" x14ac:dyDescent="0.25">
      <c r="A413" s="26"/>
      <c r="B413" s="26"/>
      <c r="C413" s="24"/>
      <c r="D413" s="26"/>
      <c r="E413" s="26"/>
      <c r="F413" s="25"/>
      <c r="G413" s="26"/>
    </row>
    <row r="414" spans="1:7" x14ac:dyDescent="0.25">
      <c r="A414" s="26"/>
      <c r="B414" s="26"/>
      <c r="C414" s="24"/>
      <c r="D414" s="26"/>
      <c r="E414" s="26"/>
      <c r="F414" s="25"/>
      <c r="G414" s="26"/>
    </row>
    <row r="415" spans="1:7" x14ac:dyDescent="0.25">
      <c r="A415" s="26"/>
      <c r="B415" s="26"/>
      <c r="C415" s="24"/>
      <c r="D415" s="26"/>
      <c r="E415" s="26"/>
      <c r="F415" s="25"/>
      <c r="G415" s="26"/>
    </row>
    <row r="416" spans="1:7" x14ac:dyDescent="0.25">
      <c r="A416" s="26"/>
      <c r="B416" s="26"/>
      <c r="C416" s="24"/>
      <c r="D416" s="26"/>
      <c r="E416" s="26"/>
      <c r="F416" s="25"/>
      <c r="G416" s="26"/>
    </row>
    <row r="417" spans="1:7" x14ac:dyDescent="0.25">
      <c r="A417" s="26"/>
      <c r="B417" s="26"/>
      <c r="C417" s="24"/>
      <c r="D417" s="26"/>
      <c r="E417" s="26"/>
      <c r="F417" s="25"/>
      <c r="G417" s="26"/>
    </row>
    <row r="418" spans="1:7" x14ac:dyDescent="0.25">
      <c r="A418" s="26"/>
      <c r="B418" s="26"/>
      <c r="C418" s="24"/>
      <c r="D418" s="26"/>
      <c r="E418" s="26"/>
      <c r="F418" s="25"/>
      <c r="G418" s="26"/>
    </row>
    <row r="419" spans="1:7" x14ac:dyDescent="0.25">
      <c r="A419" s="26"/>
      <c r="B419" s="26"/>
      <c r="C419" s="24"/>
      <c r="D419" s="26"/>
      <c r="E419" s="26"/>
      <c r="F419" s="25"/>
      <c r="G419" s="26"/>
    </row>
    <row r="420" spans="1:7" x14ac:dyDescent="0.25">
      <c r="A420" s="26"/>
      <c r="B420" s="26"/>
      <c r="C420" s="24"/>
      <c r="D420" s="26"/>
      <c r="E420" s="26"/>
      <c r="F420" s="25"/>
      <c r="G420" s="26"/>
    </row>
    <row r="421" spans="1:7" x14ac:dyDescent="0.25">
      <c r="A421" s="26"/>
      <c r="B421" s="26"/>
      <c r="C421" s="24"/>
      <c r="D421" s="26"/>
      <c r="E421" s="26"/>
      <c r="F421" s="25"/>
      <c r="G421" s="26"/>
    </row>
    <row r="422" spans="1:7" x14ac:dyDescent="0.25">
      <c r="A422" s="26"/>
      <c r="B422" s="26"/>
      <c r="C422" s="24"/>
      <c r="D422" s="26"/>
      <c r="E422" s="26"/>
      <c r="F422" s="25"/>
      <c r="G422" s="26"/>
    </row>
    <row r="423" spans="1:7" x14ac:dyDescent="0.25">
      <c r="A423" s="26"/>
      <c r="B423" s="26"/>
      <c r="C423" s="24"/>
      <c r="D423" s="26"/>
      <c r="E423" s="26"/>
      <c r="F423" s="25"/>
      <c r="G423" s="26"/>
    </row>
    <row r="424" spans="1:7" x14ac:dyDescent="0.25">
      <c r="A424" s="26"/>
      <c r="B424" s="26"/>
      <c r="C424" s="24"/>
      <c r="D424" s="26"/>
      <c r="E424" s="26"/>
      <c r="F424" s="25"/>
      <c r="G424" s="26"/>
    </row>
    <row r="425" spans="1:7" x14ac:dyDescent="0.25">
      <c r="A425" s="26"/>
      <c r="B425" s="26"/>
      <c r="C425" s="24"/>
      <c r="D425" s="26"/>
      <c r="E425" s="26"/>
      <c r="F425" s="25"/>
      <c r="G425" s="26"/>
    </row>
    <row r="426" spans="1:7" x14ac:dyDescent="0.25">
      <c r="A426" s="26"/>
      <c r="B426" s="26"/>
      <c r="C426" s="24"/>
      <c r="D426" s="26"/>
      <c r="E426" s="26"/>
      <c r="F426" s="25"/>
      <c r="G426" s="26"/>
    </row>
    <row r="427" spans="1:7" x14ac:dyDescent="0.25">
      <c r="A427" s="26"/>
      <c r="B427" s="26"/>
      <c r="C427" s="24"/>
      <c r="D427" s="26"/>
      <c r="E427" s="26"/>
      <c r="F427" s="25"/>
      <c r="G427" s="26"/>
    </row>
    <row r="428" spans="1:7" x14ac:dyDescent="0.25">
      <c r="A428" s="26"/>
      <c r="B428" s="26"/>
      <c r="C428" s="24"/>
      <c r="D428" s="26"/>
      <c r="E428" s="26"/>
      <c r="F428" s="25"/>
      <c r="G428" s="26"/>
    </row>
    <row r="429" spans="1:7" x14ac:dyDescent="0.25">
      <c r="A429" s="26"/>
      <c r="B429" s="26"/>
      <c r="C429" s="24"/>
      <c r="D429" s="26"/>
      <c r="E429" s="26"/>
      <c r="F429" s="25"/>
      <c r="G429" s="26"/>
    </row>
    <row r="430" spans="1:7" x14ac:dyDescent="0.25">
      <c r="A430" s="26"/>
      <c r="B430" s="26"/>
      <c r="C430" s="24"/>
      <c r="D430" s="26"/>
      <c r="E430" s="26"/>
      <c r="F430" s="25"/>
      <c r="G430" s="26"/>
    </row>
    <row r="431" spans="1:7" x14ac:dyDescent="0.25">
      <c r="A431" s="26"/>
      <c r="B431" s="26"/>
      <c r="C431" s="24"/>
      <c r="D431" s="26"/>
      <c r="E431" s="26"/>
      <c r="F431" s="25"/>
      <c r="G431" s="26"/>
    </row>
    <row r="432" spans="1:7" x14ac:dyDescent="0.25">
      <c r="A432" s="26"/>
      <c r="B432" s="26"/>
      <c r="C432" s="24"/>
      <c r="D432" s="26"/>
      <c r="E432" s="26"/>
      <c r="F432" s="25"/>
      <c r="G432" s="26"/>
    </row>
    <row r="433" spans="1:7" x14ac:dyDescent="0.25">
      <c r="A433" s="26"/>
      <c r="B433" s="26"/>
      <c r="C433" s="24"/>
      <c r="D433" s="26"/>
      <c r="E433" s="26"/>
      <c r="F433" s="25"/>
      <c r="G433" s="26"/>
    </row>
    <row r="434" spans="1:7" x14ac:dyDescent="0.25">
      <c r="A434" s="26"/>
      <c r="B434" s="26"/>
      <c r="C434" s="24"/>
      <c r="D434" s="26"/>
      <c r="E434" s="26"/>
      <c r="F434" s="25"/>
      <c r="G434" s="26"/>
    </row>
    <row r="435" spans="1:7" x14ac:dyDescent="0.25">
      <c r="A435" s="26"/>
      <c r="B435" s="26"/>
      <c r="C435" s="24"/>
      <c r="D435" s="26"/>
      <c r="E435" s="26"/>
      <c r="F435" s="25"/>
      <c r="G435" s="26"/>
    </row>
    <row r="436" spans="1:7" x14ac:dyDescent="0.25">
      <c r="A436" s="26"/>
      <c r="B436" s="26"/>
      <c r="C436" s="24"/>
      <c r="D436" s="26"/>
      <c r="E436" s="26"/>
      <c r="F436" s="25"/>
      <c r="G436" s="26"/>
    </row>
    <row r="437" spans="1:7" x14ac:dyDescent="0.25">
      <c r="A437" s="26"/>
      <c r="B437" s="26"/>
      <c r="C437" s="24"/>
      <c r="D437" s="26"/>
      <c r="E437" s="26"/>
      <c r="F437" s="25"/>
      <c r="G437" s="26"/>
    </row>
    <row r="438" spans="1:7" x14ac:dyDescent="0.25">
      <c r="A438" s="26"/>
      <c r="B438" s="26"/>
      <c r="C438" s="24"/>
      <c r="D438" s="26"/>
      <c r="E438" s="26"/>
      <c r="F438" s="25"/>
      <c r="G438" s="26"/>
    </row>
    <row r="439" spans="1:7" x14ac:dyDescent="0.25">
      <c r="A439" s="26"/>
      <c r="B439" s="26"/>
      <c r="C439" s="24"/>
      <c r="D439" s="26"/>
      <c r="E439" s="26"/>
      <c r="F439" s="25"/>
      <c r="G439" s="26"/>
    </row>
    <row r="440" spans="1:7" x14ac:dyDescent="0.25">
      <c r="A440" s="26"/>
      <c r="B440" s="26"/>
      <c r="C440" s="24"/>
      <c r="D440" s="26"/>
      <c r="E440" s="26"/>
      <c r="F440" s="25"/>
      <c r="G440" s="26"/>
    </row>
    <row r="441" spans="1:7" x14ac:dyDescent="0.25">
      <c r="A441" s="26"/>
      <c r="B441" s="26"/>
      <c r="C441" s="24"/>
      <c r="D441" s="26"/>
      <c r="E441" s="26"/>
      <c r="F441" s="25"/>
      <c r="G441" s="26"/>
    </row>
    <row r="442" spans="1:7" x14ac:dyDescent="0.25">
      <c r="A442" s="26"/>
      <c r="B442" s="26"/>
      <c r="C442" s="24"/>
      <c r="D442" s="26"/>
      <c r="E442" s="26"/>
      <c r="F442" s="25"/>
      <c r="G442" s="26"/>
    </row>
    <row r="443" spans="1:7" x14ac:dyDescent="0.25">
      <c r="A443" s="26"/>
      <c r="B443" s="26"/>
      <c r="C443" s="24"/>
      <c r="D443" s="26"/>
      <c r="E443" s="26"/>
      <c r="F443" s="25"/>
      <c r="G443" s="26"/>
    </row>
    <row r="444" spans="1:7" x14ac:dyDescent="0.25">
      <c r="A444" s="26"/>
      <c r="B444" s="26"/>
      <c r="C444" s="24"/>
      <c r="D444" s="26"/>
      <c r="E444" s="26"/>
      <c r="F444" s="25"/>
      <c r="G444" s="26"/>
    </row>
    <row r="445" spans="1:7" x14ac:dyDescent="0.25">
      <c r="A445" s="26"/>
      <c r="B445" s="26"/>
      <c r="C445" s="24"/>
      <c r="D445" s="26"/>
      <c r="E445" s="26"/>
      <c r="F445" s="25"/>
      <c r="G445" s="26"/>
    </row>
    <row r="446" spans="1:7" x14ac:dyDescent="0.25">
      <c r="A446" s="26"/>
      <c r="B446" s="26"/>
      <c r="C446" s="24"/>
      <c r="D446" s="26"/>
      <c r="E446" s="26"/>
      <c r="F446" s="25"/>
      <c r="G446" s="26"/>
    </row>
    <row r="447" spans="1:7" x14ac:dyDescent="0.25">
      <c r="A447" s="26"/>
      <c r="B447" s="26"/>
      <c r="C447" s="24"/>
      <c r="D447" s="26"/>
      <c r="E447" s="26"/>
      <c r="F447" s="25"/>
      <c r="G447" s="26"/>
    </row>
    <row r="448" spans="1:7" x14ac:dyDescent="0.25">
      <c r="A448" s="26"/>
      <c r="B448" s="26"/>
      <c r="C448" s="24"/>
      <c r="D448" s="26"/>
      <c r="E448" s="26"/>
      <c r="F448" s="25"/>
      <c r="G448" s="26"/>
    </row>
    <row r="449" spans="1:7" x14ac:dyDescent="0.25">
      <c r="A449" s="26"/>
      <c r="B449" s="26"/>
      <c r="C449" s="24"/>
      <c r="D449" s="26"/>
      <c r="E449" s="26"/>
      <c r="F449" s="25"/>
      <c r="G449" s="26"/>
    </row>
    <row r="450" spans="1:7" x14ac:dyDescent="0.25">
      <c r="A450" s="26"/>
      <c r="B450" s="26"/>
      <c r="C450" s="24"/>
      <c r="D450" s="26"/>
      <c r="E450" s="26"/>
      <c r="F450" s="25"/>
      <c r="G450" s="26"/>
    </row>
    <row r="451" spans="1:7" x14ac:dyDescent="0.25">
      <c r="A451" s="26"/>
      <c r="B451" s="26"/>
      <c r="C451" s="24"/>
      <c r="D451" s="26"/>
      <c r="E451" s="26"/>
      <c r="F451" s="25"/>
      <c r="G451" s="26"/>
    </row>
    <row r="452" spans="1:7" x14ac:dyDescent="0.25">
      <c r="A452" s="26"/>
      <c r="B452" s="26"/>
      <c r="C452" s="24"/>
      <c r="D452" s="26"/>
      <c r="E452" s="26"/>
      <c r="F452" s="25"/>
      <c r="G452" s="26"/>
    </row>
    <row r="453" spans="1:7" x14ac:dyDescent="0.25">
      <c r="A453" s="26"/>
      <c r="B453" s="26"/>
      <c r="C453" s="24"/>
      <c r="D453" s="26"/>
      <c r="E453" s="26"/>
      <c r="F453" s="25"/>
      <c r="G453" s="26"/>
    </row>
    <row r="454" spans="1:7" x14ac:dyDescent="0.25">
      <c r="A454" s="26"/>
      <c r="B454" s="26"/>
      <c r="C454" s="24"/>
      <c r="D454" s="26"/>
      <c r="E454" s="26"/>
      <c r="F454" s="25"/>
      <c r="G454" s="26"/>
    </row>
    <row r="455" spans="1:7" x14ac:dyDescent="0.25">
      <c r="A455" s="26"/>
      <c r="B455" s="26"/>
      <c r="C455" s="24"/>
      <c r="D455" s="26"/>
      <c r="E455" s="26"/>
      <c r="F455" s="25"/>
      <c r="G455" s="26"/>
    </row>
    <row r="456" spans="1:7" x14ac:dyDescent="0.25">
      <c r="A456" s="26"/>
      <c r="B456" s="26"/>
      <c r="C456" s="24"/>
      <c r="D456" s="26"/>
      <c r="E456" s="26"/>
      <c r="F456" s="25"/>
      <c r="G456" s="26"/>
    </row>
    <row r="457" spans="1:7" x14ac:dyDescent="0.25">
      <c r="A457" s="26"/>
      <c r="B457" s="26"/>
      <c r="C457" s="24"/>
      <c r="D457" s="26"/>
      <c r="E457" s="26"/>
      <c r="F457" s="25"/>
      <c r="G457" s="26"/>
    </row>
    <row r="458" spans="1:7" x14ac:dyDescent="0.25">
      <c r="A458" s="26"/>
      <c r="B458" s="26"/>
      <c r="C458" s="24"/>
      <c r="D458" s="26"/>
      <c r="E458" s="26"/>
      <c r="F458" s="25"/>
      <c r="G458" s="26"/>
    </row>
    <row r="459" spans="1:7" x14ac:dyDescent="0.25">
      <c r="A459" s="26"/>
      <c r="B459" s="26"/>
      <c r="C459" s="24"/>
      <c r="D459" s="26"/>
      <c r="E459" s="26"/>
      <c r="F459" s="25"/>
      <c r="G459" s="26"/>
    </row>
    <row r="460" spans="1:7" x14ac:dyDescent="0.25">
      <c r="A460" s="26"/>
      <c r="B460" s="26"/>
      <c r="C460" s="24"/>
      <c r="D460" s="26"/>
      <c r="E460" s="26"/>
      <c r="F460" s="25"/>
      <c r="G460" s="26"/>
    </row>
    <row r="461" spans="1:7" x14ac:dyDescent="0.25">
      <c r="A461" s="26"/>
      <c r="B461" s="26"/>
      <c r="C461" s="24"/>
      <c r="D461" s="26"/>
      <c r="E461" s="26"/>
      <c r="F461" s="25"/>
      <c r="G461" s="26"/>
    </row>
    <row r="462" spans="1:7" x14ac:dyDescent="0.25">
      <c r="A462" s="26"/>
      <c r="B462" s="26"/>
      <c r="C462" s="24"/>
      <c r="D462" s="26"/>
      <c r="E462" s="26"/>
      <c r="F462" s="25"/>
      <c r="G462" s="26"/>
    </row>
    <row r="463" spans="1:7" x14ac:dyDescent="0.25">
      <c r="A463" s="26"/>
      <c r="B463" s="26"/>
      <c r="C463" s="24"/>
      <c r="D463" s="26"/>
      <c r="E463" s="26"/>
      <c r="F463" s="25"/>
      <c r="G463" s="26"/>
    </row>
    <row r="464" spans="1:7" x14ac:dyDescent="0.25">
      <c r="A464" s="26"/>
      <c r="B464" s="26"/>
      <c r="C464" s="24"/>
      <c r="D464" s="26"/>
      <c r="E464" s="26"/>
      <c r="F464" s="25"/>
      <c r="G464" s="26"/>
    </row>
    <row r="465" spans="1:7" x14ac:dyDescent="0.25">
      <c r="A465" s="26"/>
      <c r="B465" s="26"/>
      <c r="C465" s="24"/>
      <c r="D465" s="26"/>
      <c r="E465" s="26"/>
      <c r="F465" s="25"/>
      <c r="G465" s="26"/>
    </row>
    <row r="466" spans="1:7" x14ac:dyDescent="0.25">
      <c r="A466" s="26"/>
      <c r="B466" s="26"/>
      <c r="C466" s="24"/>
      <c r="D466" s="26"/>
      <c r="E466" s="26"/>
      <c r="F466" s="25"/>
      <c r="G466" s="26"/>
    </row>
    <row r="467" spans="1:7" x14ac:dyDescent="0.25">
      <c r="A467" s="26"/>
      <c r="B467" s="26"/>
      <c r="C467" s="24"/>
      <c r="D467" s="26"/>
      <c r="E467" s="26"/>
      <c r="F467" s="25"/>
      <c r="G467" s="26"/>
    </row>
    <row r="468" spans="1:7" x14ac:dyDescent="0.25">
      <c r="A468" s="26"/>
      <c r="B468" s="26"/>
      <c r="C468" s="24"/>
      <c r="D468" s="26"/>
      <c r="E468" s="26"/>
      <c r="F468" s="25"/>
      <c r="G468" s="26"/>
    </row>
    <row r="469" spans="1:7" x14ac:dyDescent="0.25">
      <c r="A469" s="26"/>
      <c r="B469" s="26"/>
      <c r="C469" s="24"/>
      <c r="D469" s="26"/>
      <c r="E469" s="26"/>
      <c r="F469" s="25"/>
      <c r="G469" s="26"/>
    </row>
    <row r="470" spans="1:7" x14ac:dyDescent="0.25">
      <c r="A470" s="26"/>
      <c r="B470" s="26"/>
      <c r="C470" s="24"/>
      <c r="D470" s="26"/>
      <c r="E470" s="26"/>
      <c r="F470" s="25"/>
      <c r="G470" s="26"/>
    </row>
    <row r="471" spans="1:7" x14ac:dyDescent="0.25">
      <c r="A471" s="26"/>
      <c r="B471" s="26"/>
      <c r="C471" s="24"/>
      <c r="D471" s="26"/>
      <c r="E471" s="26"/>
      <c r="F471" s="25"/>
      <c r="G471" s="26"/>
    </row>
    <row r="472" spans="1:7" x14ac:dyDescent="0.25">
      <c r="A472" s="26"/>
      <c r="B472" s="26"/>
      <c r="C472" s="24"/>
      <c r="D472" s="26"/>
      <c r="E472" s="26"/>
      <c r="F472" s="25"/>
      <c r="G472" s="26"/>
    </row>
    <row r="473" spans="1:7" x14ac:dyDescent="0.25">
      <c r="A473" s="26"/>
      <c r="B473" s="26"/>
      <c r="C473" s="24"/>
      <c r="D473" s="26"/>
      <c r="E473" s="26"/>
      <c r="F473" s="25"/>
      <c r="G473" s="26"/>
    </row>
    <row r="474" spans="1:7" x14ac:dyDescent="0.25">
      <c r="A474" s="26"/>
      <c r="B474" s="26"/>
      <c r="C474" s="24"/>
      <c r="D474" s="26"/>
      <c r="E474" s="26"/>
      <c r="F474" s="25"/>
      <c r="G474" s="26"/>
    </row>
    <row r="475" spans="1:7" x14ac:dyDescent="0.25">
      <c r="A475" s="26"/>
      <c r="B475" s="26"/>
      <c r="C475" s="24"/>
      <c r="D475" s="26"/>
      <c r="E475" s="26"/>
      <c r="F475" s="25"/>
      <c r="G475" s="26"/>
    </row>
    <row r="476" spans="1:7" x14ac:dyDescent="0.25">
      <c r="A476" s="26"/>
      <c r="B476" s="26"/>
      <c r="C476" s="24"/>
      <c r="D476" s="26"/>
      <c r="E476" s="26"/>
      <c r="F476" s="25"/>
      <c r="G476" s="26"/>
    </row>
    <row r="477" spans="1:7" x14ac:dyDescent="0.25">
      <c r="A477" s="26"/>
      <c r="B477" s="26"/>
      <c r="C477" s="24"/>
      <c r="D477" s="26"/>
      <c r="E477" s="26"/>
      <c r="F477" s="25"/>
      <c r="G477" s="26"/>
    </row>
    <row r="478" spans="1:7" x14ac:dyDescent="0.25">
      <c r="A478" s="26"/>
      <c r="B478" s="26"/>
      <c r="C478" s="24"/>
      <c r="D478" s="26"/>
      <c r="E478" s="26"/>
      <c r="F478" s="25"/>
      <c r="G478" s="26"/>
    </row>
    <row r="479" spans="1:7" x14ac:dyDescent="0.25">
      <c r="A479" s="26"/>
      <c r="B479" s="26"/>
      <c r="C479" s="24"/>
      <c r="D479" s="26"/>
      <c r="E479" s="26"/>
      <c r="F479" s="25"/>
      <c r="G479" s="26"/>
    </row>
    <row r="480" spans="1:7" x14ac:dyDescent="0.25">
      <c r="A480" s="26"/>
      <c r="B480" s="26"/>
      <c r="C480" s="24"/>
      <c r="D480" s="26"/>
      <c r="E480" s="26"/>
      <c r="F480" s="25"/>
      <c r="G480" s="26"/>
    </row>
    <row r="481" spans="1:7" x14ac:dyDescent="0.25">
      <c r="A481" s="26"/>
      <c r="B481" s="26"/>
      <c r="C481" s="24"/>
      <c r="D481" s="26"/>
      <c r="E481" s="26"/>
      <c r="F481" s="25"/>
      <c r="G481" s="26"/>
    </row>
    <row r="482" spans="1:7" x14ac:dyDescent="0.25">
      <c r="A482" s="26"/>
      <c r="B482" s="26"/>
      <c r="C482" s="24"/>
      <c r="D482" s="26"/>
      <c r="E482" s="26"/>
      <c r="F482" s="25"/>
      <c r="G482" s="26"/>
    </row>
    <row r="483" spans="1:7" x14ac:dyDescent="0.25">
      <c r="A483" s="26"/>
      <c r="B483" s="26"/>
      <c r="C483" s="24"/>
      <c r="D483" s="26"/>
      <c r="E483" s="26"/>
      <c r="F483" s="25"/>
      <c r="G483" s="26"/>
    </row>
    <row r="484" spans="1:7" x14ac:dyDescent="0.25">
      <c r="A484" s="26"/>
      <c r="B484" s="26"/>
      <c r="C484" s="24"/>
      <c r="D484" s="26"/>
      <c r="E484" s="26"/>
      <c r="F484" s="25"/>
      <c r="G484" s="26"/>
    </row>
    <row r="485" spans="1:7" x14ac:dyDescent="0.25">
      <c r="A485" s="26"/>
      <c r="B485" s="26"/>
      <c r="C485" s="24"/>
      <c r="D485" s="26"/>
      <c r="E485" s="26"/>
      <c r="F485" s="25"/>
      <c r="G485" s="26"/>
    </row>
    <row r="486" spans="1:7" x14ac:dyDescent="0.25">
      <c r="A486" s="26"/>
      <c r="B486" s="26"/>
      <c r="C486" s="24"/>
      <c r="D486" s="26"/>
      <c r="E486" s="26"/>
      <c r="F486" s="25"/>
      <c r="G486" s="26"/>
    </row>
    <row r="487" spans="1:7" x14ac:dyDescent="0.25">
      <c r="A487" s="26"/>
      <c r="B487" s="26"/>
      <c r="C487" s="24"/>
      <c r="D487" s="26"/>
      <c r="E487" s="26"/>
      <c r="F487" s="25"/>
      <c r="G487" s="26"/>
    </row>
    <row r="488" spans="1:7" x14ac:dyDescent="0.25">
      <c r="A488" s="26"/>
      <c r="B488" s="26"/>
      <c r="C488" s="24"/>
      <c r="D488" s="26"/>
      <c r="E488" s="26"/>
      <c r="F488" s="25"/>
      <c r="G488" s="26"/>
    </row>
    <row r="489" spans="1:7" x14ac:dyDescent="0.25">
      <c r="A489" s="26"/>
      <c r="B489" s="26"/>
      <c r="C489" s="24"/>
      <c r="D489" s="26"/>
      <c r="E489" s="26"/>
      <c r="F489" s="25"/>
      <c r="G489" s="26"/>
    </row>
    <row r="490" spans="1:7" x14ac:dyDescent="0.25">
      <c r="A490" s="26"/>
      <c r="B490" s="26"/>
      <c r="C490" s="24"/>
      <c r="D490" s="26"/>
      <c r="E490" s="26"/>
      <c r="F490" s="25"/>
      <c r="G490" s="26"/>
    </row>
    <row r="491" spans="1:7" x14ac:dyDescent="0.25">
      <c r="A491" s="26"/>
      <c r="B491" s="26"/>
      <c r="C491" s="24"/>
      <c r="D491" s="26"/>
      <c r="E491" s="26"/>
      <c r="F491" s="25"/>
      <c r="G491" s="26"/>
    </row>
    <row r="492" spans="1:7" x14ac:dyDescent="0.25">
      <c r="A492" s="26"/>
      <c r="B492" s="26"/>
      <c r="C492" s="24"/>
      <c r="D492" s="26"/>
      <c r="E492" s="26"/>
      <c r="F492" s="25"/>
      <c r="G492" s="26"/>
    </row>
    <row r="493" spans="1:7" x14ac:dyDescent="0.25">
      <c r="A493" s="26"/>
      <c r="B493" s="26"/>
      <c r="C493" s="24"/>
      <c r="D493" s="26"/>
      <c r="E493" s="26"/>
      <c r="F493" s="25"/>
      <c r="G493" s="26"/>
    </row>
    <row r="494" spans="1:7" x14ac:dyDescent="0.25">
      <c r="A494" s="26"/>
      <c r="B494" s="26"/>
      <c r="C494" s="24"/>
      <c r="D494" s="26"/>
      <c r="E494" s="26"/>
      <c r="F494" s="25"/>
      <c r="G494" s="26"/>
    </row>
    <row r="495" spans="1:7" x14ac:dyDescent="0.25">
      <c r="A495" s="26"/>
      <c r="B495" s="26"/>
      <c r="C495" s="24"/>
      <c r="D495" s="26"/>
      <c r="E495" s="26"/>
      <c r="F495" s="25"/>
      <c r="G495" s="26"/>
    </row>
    <row r="496" spans="1:7" x14ac:dyDescent="0.25">
      <c r="A496" s="26"/>
      <c r="B496" s="26"/>
      <c r="C496" s="24"/>
      <c r="D496" s="26"/>
      <c r="E496" s="26"/>
      <c r="F496" s="25"/>
      <c r="G496" s="26"/>
    </row>
    <row r="497" spans="1:7" x14ac:dyDescent="0.25">
      <c r="A497" s="26"/>
      <c r="B497" s="26"/>
      <c r="C497" s="24"/>
      <c r="D497" s="26"/>
      <c r="E497" s="26"/>
      <c r="F497" s="25"/>
      <c r="G497" s="26"/>
    </row>
    <row r="498" spans="1:7" x14ac:dyDescent="0.25">
      <c r="A498" s="26"/>
      <c r="B498" s="26"/>
      <c r="C498" s="24"/>
      <c r="D498" s="26"/>
      <c r="E498" s="26"/>
      <c r="F498" s="25"/>
      <c r="G498" s="26"/>
    </row>
    <row r="499" spans="1:7" x14ac:dyDescent="0.25">
      <c r="A499" s="26"/>
      <c r="B499" s="26"/>
      <c r="C499" s="24"/>
      <c r="D499" s="26"/>
      <c r="E499" s="26"/>
      <c r="F499" s="25"/>
      <c r="G499" s="26"/>
    </row>
    <row r="500" spans="1:7" x14ac:dyDescent="0.25">
      <c r="A500" s="26"/>
      <c r="B500" s="26"/>
      <c r="C500" s="24"/>
      <c r="D500" s="26"/>
      <c r="E500" s="26"/>
      <c r="F500" s="25"/>
      <c r="G500" s="26"/>
    </row>
    <row r="501" spans="1:7" x14ac:dyDescent="0.25">
      <c r="A501" s="26"/>
      <c r="B501" s="26"/>
      <c r="C501" s="24"/>
      <c r="D501" s="26"/>
      <c r="E501" s="26"/>
      <c r="F501" s="25"/>
      <c r="G501" s="26"/>
    </row>
    <row r="502" spans="1:7" x14ac:dyDescent="0.25">
      <c r="A502" s="26"/>
      <c r="B502" s="26"/>
      <c r="C502" s="24"/>
      <c r="D502" s="26"/>
      <c r="E502" s="26"/>
      <c r="F502" s="25"/>
      <c r="G502" s="26"/>
    </row>
    <row r="503" spans="1:7" x14ac:dyDescent="0.25">
      <c r="A503" s="26"/>
      <c r="B503" s="26"/>
      <c r="C503" s="24"/>
      <c r="D503" s="26"/>
      <c r="E503" s="26"/>
      <c r="F503" s="25"/>
      <c r="G503" s="26"/>
    </row>
    <row r="504" spans="1:7" x14ac:dyDescent="0.25">
      <c r="A504" s="26"/>
      <c r="B504" s="26"/>
      <c r="C504" s="24"/>
      <c r="D504" s="26"/>
      <c r="E504" s="26"/>
      <c r="F504" s="25"/>
      <c r="G504" s="26"/>
    </row>
    <row r="505" spans="1:7" x14ac:dyDescent="0.25">
      <c r="A505" s="26"/>
      <c r="B505" s="26"/>
      <c r="C505" s="24"/>
      <c r="D505" s="26"/>
      <c r="E505" s="26"/>
      <c r="F505" s="25"/>
      <c r="G505" s="26"/>
    </row>
    <row r="506" spans="1:7" x14ac:dyDescent="0.25">
      <c r="A506" s="26"/>
      <c r="B506" s="26"/>
      <c r="C506" s="24"/>
      <c r="D506" s="26"/>
      <c r="E506" s="26"/>
      <c r="F506" s="25"/>
      <c r="G506" s="26"/>
    </row>
    <row r="507" spans="1:7" x14ac:dyDescent="0.25">
      <c r="A507" s="26"/>
      <c r="B507" s="26"/>
      <c r="C507" s="24"/>
      <c r="D507" s="26"/>
      <c r="E507" s="26"/>
      <c r="F507" s="25"/>
      <c r="G507" s="26"/>
    </row>
    <row r="508" spans="1:7" x14ac:dyDescent="0.25">
      <c r="A508" s="26"/>
      <c r="B508" s="26"/>
      <c r="C508" s="24"/>
      <c r="D508" s="26"/>
      <c r="E508" s="26"/>
      <c r="F508" s="25"/>
      <c r="G508" s="26"/>
    </row>
    <row r="509" spans="1:7" x14ac:dyDescent="0.25">
      <c r="A509" s="26"/>
      <c r="B509" s="26"/>
      <c r="C509" s="24"/>
      <c r="D509" s="26"/>
      <c r="E509" s="26"/>
      <c r="F509" s="25"/>
      <c r="G509" s="26"/>
    </row>
    <row r="510" spans="1:7" x14ac:dyDescent="0.25">
      <c r="A510" s="26"/>
      <c r="B510" s="26"/>
      <c r="C510" s="24"/>
      <c r="D510" s="26"/>
      <c r="E510" s="26"/>
      <c r="F510" s="25"/>
      <c r="G510" s="26"/>
    </row>
    <row r="511" spans="1:7" x14ac:dyDescent="0.25">
      <c r="A511" s="26"/>
      <c r="B511" s="26"/>
      <c r="C511" s="24"/>
      <c r="D511" s="26"/>
      <c r="E511" s="26"/>
      <c r="F511" s="25"/>
      <c r="G511" s="26"/>
    </row>
    <row r="512" spans="1:7" x14ac:dyDescent="0.25">
      <c r="A512" s="26"/>
      <c r="B512" s="26"/>
      <c r="C512" s="24"/>
      <c r="D512" s="26"/>
      <c r="E512" s="26"/>
      <c r="F512" s="25"/>
      <c r="G512" s="26"/>
    </row>
    <row r="513" spans="1:7" x14ac:dyDescent="0.25">
      <c r="A513" s="26"/>
      <c r="B513" s="26"/>
      <c r="C513" s="24"/>
      <c r="D513" s="26"/>
      <c r="E513" s="26"/>
      <c r="F513" s="25"/>
      <c r="G513" s="26"/>
    </row>
    <row r="514" spans="1:7" x14ac:dyDescent="0.25">
      <c r="A514" s="26"/>
      <c r="B514" s="26"/>
      <c r="C514" s="24"/>
      <c r="D514" s="26"/>
      <c r="E514" s="26"/>
      <c r="F514" s="25"/>
      <c r="G514" s="26"/>
    </row>
    <row r="515" spans="1:7" x14ac:dyDescent="0.25">
      <c r="A515" s="26"/>
      <c r="B515" s="26"/>
      <c r="C515" s="24"/>
      <c r="D515" s="26"/>
      <c r="E515" s="26"/>
      <c r="F515" s="25"/>
      <c r="G515" s="26"/>
    </row>
    <row r="516" spans="1:7" x14ac:dyDescent="0.25">
      <c r="A516" s="26"/>
      <c r="B516" s="26"/>
      <c r="C516" s="24"/>
      <c r="D516" s="26"/>
      <c r="E516" s="26"/>
      <c r="F516" s="25"/>
      <c r="G516" s="26"/>
    </row>
    <row r="517" spans="1:7" x14ac:dyDescent="0.25">
      <c r="A517" s="26"/>
      <c r="B517" s="26"/>
      <c r="C517" s="24"/>
      <c r="D517" s="26"/>
      <c r="E517" s="26"/>
      <c r="F517" s="25"/>
      <c r="G517" s="26"/>
    </row>
    <row r="518" spans="1:7" x14ac:dyDescent="0.25">
      <c r="A518" s="26"/>
      <c r="B518" s="26"/>
      <c r="C518" s="24"/>
      <c r="D518" s="26"/>
      <c r="E518" s="26"/>
      <c r="F518" s="25"/>
      <c r="G518" s="26"/>
    </row>
    <row r="519" spans="1:7" x14ac:dyDescent="0.25">
      <c r="A519" s="26"/>
      <c r="B519" s="26"/>
      <c r="C519" s="24"/>
      <c r="D519" s="26"/>
      <c r="E519" s="26"/>
      <c r="F519" s="25"/>
      <c r="G519" s="26"/>
    </row>
    <row r="520" spans="1:7" x14ac:dyDescent="0.25">
      <c r="A520" s="26"/>
      <c r="B520" s="26"/>
      <c r="C520" s="24"/>
      <c r="D520" s="26"/>
      <c r="E520" s="26"/>
      <c r="F520" s="25"/>
      <c r="G520" s="26"/>
    </row>
    <row r="521" spans="1:7" x14ac:dyDescent="0.25">
      <c r="A521" s="26"/>
      <c r="B521" s="26"/>
      <c r="C521" s="24"/>
      <c r="D521" s="26"/>
      <c r="E521" s="26"/>
      <c r="F521" s="25"/>
      <c r="G521" s="26"/>
    </row>
    <row r="522" spans="1:7" x14ac:dyDescent="0.25">
      <c r="A522" s="26"/>
      <c r="B522" s="26"/>
      <c r="C522" s="24"/>
      <c r="D522" s="26"/>
      <c r="E522" s="26"/>
      <c r="F522" s="25"/>
      <c r="G522" s="26"/>
    </row>
    <row r="523" spans="1:7" x14ac:dyDescent="0.25">
      <c r="A523" s="26"/>
      <c r="B523" s="26"/>
      <c r="C523" s="24"/>
      <c r="D523" s="26"/>
      <c r="E523" s="26"/>
      <c r="F523" s="25"/>
      <c r="G523" s="26"/>
    </row>
    <row r="524" spans="1:7" x14ac:dyDescent="0.25">
      <c r="A524" s="26"/>
      <c r="B524" s="26"/>
      <c r="C524" s="24"/>
      <c r="D524" s="26"/>
      <c r="E524" s="26"/>
      <c r="F524" s="25"/>
      <c r="G524" s="26"/>
    </row>
    <row r="525" spans="1:7" x14ac:dyDescent="0.25">
      <c r="A525" s="26"/>
      <c r="B525" s="26"/>
      <c r="C525" s="24"/>
      <c r="D525" s="26"/>
      <c r="E525" s="26"/>
      <c r="F525" s="25"/>
      <c r="G525" s="26"/>
    </row>
    <row r="526" spans="1:7" x14ac:dyDescent="0.25">
      <c r="A526" s="26"/>
      <c r="B526" s="26"/>
      <c r="C526" s="24"/>
      <c r="D526" s="26"/>
      <c r="E526" s="26"/>
      <c r="F526" s="25"/>
      <c r="G526" s="26"/>
    </row>
    <row r="527" spans="1:7" x14ac:dyDescent="0.25">
      <c r="A527" s="26"/>
      <c r="B527" s="26"/>
      <c r="C527" s="24"/>
      <c r="D527" s="26"/>
      <c r="E527" s="26"/>
      <c r="F527" s="25"/>
      <c r="G527" s="26"/>
    </row>
    <row r="528" spans="1:7" x14ac:dyDescent="0.25">
      <c r="A528" s="26"/>
      <c r="B528" s="26"/>
      <c r="C528" s="24"/>
      <c r="D528" s="26"/>
      <c r="E528" s="26"/>
      <c r="F528" s="25"/>
      <c r="G528" s="26"/>
    </row>
    <row r="529" spans="1:7" x14ac:dyDescent="0.25">
      <c r="A529" s="26"/>
      <c r="B529" s="26"/>
      <c r="C529" s="24"/>
      <c r="D529" s="26"/>
      <c r="E529" s="26"/>
      <c r="F529" s="25"/>
      <c r="G529" s="26"/>
    </row>
    <row r="530" spans="1:7" x14ac:dyDescent="0.25">
      <c r="A530" s="26"/>
      <c r="B530" s="26"/>
      <c r="C530" s="24"/>
      <c r="D530" s="26"/>
      <c r="E530" s="26"/>
      <c r="F530" s="25"/>
      <c r="G530" s="26"/>
    </row>
    <row r="531" spans="1:7" x14ac:dyDescent="0.25">
      <c r="A531" s="26"/>
      <c r="B531" s="26"/>
      <c r="C531" s="24"/>
      <c r="D531" s="26"/>
      <c r="E531" s="26"/>
      <c r="F531" s="25"/>
      <c r="G531" s="26"/>
    </row>
    <row r="532" spans="1:7" x14ac:dyDescent="0.25">
      <c r="A532" s="26"/>
      <c r="B532" s="26"/>
      <c r="C532" s="24"/>
      <c r="D532" s="26"/>
      <c r="E532" s="26"/>
      <c r="F532" s="25"/>
      <c r="G532" s="26"/>
    </row>
    <row r="533" spans="1:7" x14ac:dyDescent="0.25">
      <c r="A533" s="26"/>
      <c r="B533" s="26"/>
      <c r="C533" s="24"/>
      <c r="D533" s="26"/>
      <c r="E533" s="26"/>
      <c r="F533" s="25"/>
      <c r="G533" s="26"/>
    </row>
    <row r="534" spans="1:7" x14ac:dyDescent="0.25">
      <c r="A534" s="26"/>
      <c r="B534" s="26"/>
      <c r="C534" s="24"/>
      <c r="D534" s="26"/>
      <c r="E534" s="26"/>
      <c r="F534" s="25"/>
      <c r="G534" s="26"/>
    </row>
    <row r="535" spans="1:7" x14ac:dyDescent="0.25">
      <c r="A535" s="26"/>
      <c r="B535" s="26"/>
      <c r="C535" s="24"/>
      <c r="D535" s="26"/>
      <c r="E535" s="26"/>
      <c r="F535" s="25"/>
      <c r="G535" s="26"/>
    </row>
    <row r="536" spans="1:7" x14ac:dyDescent="0.25">
      <c r="A536" s="26"/>
      <c r="B536" s="26"/>
      <c r="C536" s="24"/>
      <c r="D536" s="26"/>
      <c r="E536" s="26"/>
      <c r="F536" s="25"/>
      <c r="G536" s="26"/>
    </row>
    <row r="537" spans="1:7" x14ac:dyDescent="0.25">
      <c r="A537" s="26"/>
      <c r="B537" s="26"/>
      <c r="C537" s="24"/>
      <c r="D537" s="26"/>
      <c r="E537" s="26"/>
      <c r="F537" s="25"/>
      <c r="G537" s="26"/>
    </row>
    <row r="538" spans="1:7" x14ac:dyDescent="0.25">
      <c r="A538" s="26"/>
      <c r="B538" s="26"/>
      <c r="C538" s="24"/>
      <c r="D538" s="26"/>
      <c r="E538" s="26"/>
      <c r="F538" s="25"/>
      <c r="G538" s="26"/>
    </row>
    <row r="539" spans="1:7" x14ac:dyDescent="0.25">
      <c r="A539" s="26"/>
      <c r="B539" s="26"/>
      <c r="C539" s="24"/>
      <c r="D539" s="26"/>
      <c r="E539" s="26"/>
      <c r="F539" s="25"/>
      <c r="G539" s="26"/>
    </row>
    <row r="540" spans="1:7" x14ac:dyDescent="0.25">
      <c r="A540" s="26"/>
      <c r="B540" s="26"/>
      <c r="C540" s="24"/>
      <c r="D540" s="26"/>
      <c r="E540" s="26"/>
      <c r="F540" s="25"/>
      <c r="G540" s="26"/>
    </row>
    <row r="541" spans="1:7" x14ac:dyDescent="0.25">
      <c r="A541" s="26"/>
      <c r="B541" s="26"/>
      <c r="C541" s="24"/>
      <c r="D541" s="26"/>
      <c r="E541" s="26"/>
      <c r="F541" s="25"/>
      <c r="G541" s="26"/>
    </row>
    <row r="542" spans="1:7" x14ac:dyDescent="0.25">
      <c r="A542" s="26"/>
      <c r="B542" s="26"/>
      <c r="C542" s="24"/>
      <c r="D542" s="26"/>
      <c r="E542" s="26"/>
      <c r="F542" s="25"/>
      <c r="G542" s="26"/>
    </row>
    <row r="543" spans="1:7" x14ac:dyDescent="0.25">
      <c r="A543" s="26"/>
      <c r="B543" s="26"/>
      <c r="C543" s="24"/>
      <c r="D543" s="26"/>
      <c r="E543" s="26"/>
      <c r="F543" s="25"/>
      <c r="G543" s="26"/>
    </row>
    <row r="544" spans="1:7" x14ac:dyDescent="0.25">
      <c r="A544" s="26"/>
      <c r="B544" s="26"/>
      <c r="C544" s="24"/>
      <c r="D544" s="26"/>
      <c r="E544" s="26"/>
      <c r="F544" s="25"/>
      <c r="G544" s="26"/>
    </row>
    <row r="545" spans="1:7" x14ac:dyDescent="0.25">
      <c r="A545" s="26"/>
      <c r="B545" s="26"/>
      <c r="C545" s="24"/>
      <c r="D545" s="26"/>
      <c r="E545" s="26"/>
      <c r="F545" s="25"/>
      <c r="G545" s="26"/>
    </row>
    <row r="546" spans="1:7" x14ac:dyDescent="0.25">
      <c r="A546" s="26"/>
      <c r="B546" s="26"/>
      <c r="C546" s="24"/>
      <c r="D546" s="26"/>
      <c r="E546" s="26"/>
      <c r="F546" s="25"/>
      <c r="G546" s="26"/>
    </row>
    <row r="547" spans="1:7" x14ac:dyDescent="0.25">
      <c r="A547" s="26"/>
      <c r="B547" s="26"/>
      <c r="C547" s="24"/>
      <c r="D547" s="26"/>
      <c r="E547" s="26"/>
      <c r="F547" s="25"/>
      <c r="G547" s="26"/>
    </row>
    <row r="548" spans="1:7" x14ac:dyDescent="0.25">
      <c r="A548" s="26"/>
      <c r="B548" s="26"/>
      <c r="C548" s="24"/>
      <c r="D548" s="26"/>
      <c r="E548" s="26"/>
      <c r="F548" s="25"/>
      <c r="G548" s="26"/>
    </row>
    <row r="549" spans="1:7" x14ac:dyDescent="0.25">
      <c r="A549" s="26"/>
      <c r="B549" s="26"/>
      <c r="C549" s="24"/>
      <c r="D549" s="26"/>
      <c r="E549" s="26"/>
      <c r="F549" s="25"/>
      <c r="G549" s="26"/>
    </row>
    <row r="550" spans="1:7" x14ac:dyDescent="0.25">
      <c r="A550" s="26"/>
      <c r="B550" s="26"/>
      <c r="C550" s="24"/>
      <c r="D550" s="26"/>
      <c r="E550" s="26"/>
      <c r="F550" s="25"/>
      <c r="G550" s="26"/>
    </row>
    <row r="551" spans="1:7" x14ac:dyDescent="0.25">
      <c r="A551" s="26"/>
      <c r="B551" s="26"/>
      <c r="C551" s="24"/>
      <c r="D551" s="26"/>
      <c r="E551" s="26"/>
      <c r="F551" s="25"/>
      <c r="G551" s="26"/>
    </row>
    <row r="552" spans="1:7" x14ac:dyDescent="0.25">
      <c r="A552" s="26"/>
      <c r="B552" s="26"/>
      <c r="C552" s="24"/>
      <c r="D552" s="26"/>
      <c r="E552" s="26"/>
      <c r="F552" s="25"/>
      <c r="G552" s="26"/>
    </row>
    <row r="553" spans="1:7" x14ac:dyDescent="0.25">
      <c r="A553" s="26"/>
      <c r="B553" s="26"/>
      <c r="C553" s="24"/>
      <c r="D553" s="26"/>
      <c r="E553" s="26"/>
      <c r="F553" s="25"/>
      <c r="G553" s="26"/>
    </row>
    <row r="554" spans="1:7" x14ac:dyDescent="0.25">
      <c r="A554" s="26"/>
      <c r="B554" s="26"/>
      <c r="C554" s="24"/>
      <c r="D554" s="26"/>
      <c r="E554" s="26"/>
      <c r="F554" s="25"/>
      <c r="G554" s="26"/>
    </row>
    <row r="555" spans="1:7" x14ac:dyDescent="0.25">
      <c r="A555" s="26"/>
      <c r="B555" s="26"/>
      <c r="C555" s="24"/>
      <c r="D555" s="26"/>
      <c r="E555" s="26"/>
      <c r="F555" s="25"/>
      <c r="G555" s="26"/>
    </row>
    <row r="556" spans="1:7" x14ac:dyDescent="0.25">
      <c r="A556" s="26"/>
      <c r="B556" s="26"/>
      <c r="C556" s="24"/>
      <c r="D556" s="26"/>
      <c r="E556" s="26"/>
      <c r="F556" s="25"/>
      <c r="G556" s="26"/>
    </row>
    <row r="557" spans="1:7" x14ac:dyDescent="0.25">
      <c r="A557" s="26"/>
      <c r="B557" s="26"/>
      <c r="C557" s="24"/>
      <c r="D557" s="26"/>
      <c r="E557" s="26"/>
      <c r="F557" s="25"/>
      <c r="G557" s="26"/>
    </row>
    <row r="558" spans="1:7" x14ac:dyDescent="0.25">
      <c r="A558" s="26"/>
      <c r="B558" s="26"/>
      <c r="C558" s="24"/>
      <c r="D558" s="26"/>
      <c r="E558" s="26"/>
      <c r="F558" s="25"/>
      <c r="G558" s="26"/>
    </row>
    <row r="559" spans="1:7" x14ac:dyDescent="0.25">
      <c r="A559" s="26"/>
      <c r="B559" s="26"/>
      <c r="C559" s="24"/>
      <c r="D559" s="26"/>
      <c r="E559" s="26"/>
      <c r="F559" s="25"/>
      <c r="G559" s="26"/>
    </row>
    <row r="560" spans="1:7" x14ac:dyDescent="0.25">
      <c r="A560" s="26"/>
      <c r="B560" s="26"/>
      <c r="C560" s="24"/>
      <c r="D560" s="26"/>
      <c r="E560" s="26"/>
      <c r="F560" s="25"/>
      <c r="G560" s="26"/>
    </row>
    <row r="561" spans="1:7" x14ac:dyDescent="0.25">
      <c r="A561" s="26"/>
      <c r="B561" s="26"/>
      <c r="C561" s="24"/>
      <c r="D561" s="26"/>
      <c r="E561" s="26"/>
      <c r="F561" s="25"/>
      <c r="G561" s="26"/>
    </row>
    <row r="562" spans="1:7" x14ac:dyDescent="0.25">
      <c r="A562" s="26"/>
      <c r="B562" s="26"/>
      <c r="C562" s="24"/>
      <c r="D562" s="26"/>
      <c r="E562" s="26"/>
      <c r="F562" s="25"/>
      <c r="G562" s="26"/>
    </row>
    <row r="563" spans="1:7" x14ac:dyDescent="0.25">
      <c r="A563" s="26"/>
      <c r="B563" s="26"/>
      <c r="C563" s="24"/>
      <c r="D563" s="26"/>
      <c r="E563" s="26"/>
      <c r="F563" s="25"/>
      <c r="G563" s="26"/>
    </row>
    <row r="564" spans="1:7" x14ac:dyDescent="0.25">
      <c r="A564" s="26"/>
      <c r="B564" s="26"/>
      <c r="C564" s="24"/>
      <c r="D564" s="26"/>
      <c r="E564" s="26"/>
      <c r="F564" s="25"/>
      <c r="G564" s="26"/>
    </row>
    <row r="565" spans="1:7" x14ac:dyDescent="0.25">
      <c r="A565" s="26"/>
      <c r="B565" s="26"/>
      <c r="C565" s="24"/>
      <c r="D565" s="26"/>
      <c r="E565" s="26"/>
      <c r="F565" s="25"/>
      <c r="G565" s="26"/>
    </row>
    <row r="566" spans="1:7" x14ac:dyDescent="0.25">
      <c r="A566" s="26"/>
      <c r="B566" s="26"/>
      <c r="C566" s="24"/>
      <c r="D566" s="26"/>
      <c r="E566" s="26"/>
      <c r="F566" s="25"/>
      <c r="G566" s="26"/>
    </row>
    <row r="567" spans="1:7" x14ac:dyDescent="0.25">
      <c r="A567" s="26"/>
      <c r="B567" s="26"/>
      <c r="C567" s="24"/>
      <c r="D567" s="26"/>
      <c r="E567" s="26"/>
      <c r="F567" s="25"/>
      <c r="G567" s="26"/>
    </row>
    <row r="568" spans="1:7" x14ac:dyDescent="0.25">
      <c r="A568" s="26"/>
      <c r="B568" s="26"/>
      <c r="C568" s="24"/>
      <c r="D568" s="26"/>
      <c r="E568" s="26"/>
      <c r="F568" s="25"/>
      <c r="G568" s="26"/>
    </row>
    <row r="569" spans="1:7" x14ac:dyDescent="0.25">
      <c r="A569" s="26"/>
      <c r="B569" s="26"/>
      <c r="C569" s="24"/>
      <c r="D569" s="26"/>
      <c r="E569" s="26"/>
      <c r="F569" s="25"/>
      <c r="G569" s="26"/>
    </row>
    <row r="570" spans="1:7" x14ac:dyDescent="0.25">
      <c r="A570" s="26"/>
      <c r="B570" s="26"/>
      <c r="C570" s="24"/>
      <c r="D570" s="26"/>
      <c r="E570" s="26"/>
      <c r="F570" s="25"/>
      <c r="G570" s="26"/>
    </row>
    <row r="571" spans="1:7" x14ac:dyDescent="0.25">
      <c r="A571" s="26"/>
      <c r="B571" s="26"/>
      <c r="C571" s="24"/>
      <c r="D571" s="26"/>
      <c r="E571" s="26"/>
      <c r="F571" s="25"/>
      <c r="G571" s="26"/>
    </row>
    <row r="572" spans="1:7" x14ac:dyDescent="0.25">
      <c r="A572" s="26"/>
      <c r="B572" s="26"/>
      <c r="C572" s="24"/>
      <c r="D572" s="26"/>
      <c r="E572" s="26"/>
      <c r="F572" s="25"/>
      <c r="G572" s="26"/>
    </row>
    <row r="573" spans="1:7" x14ac:dyDescent="0.25">
      <c r="A573" s="26"/>
      <c r="B573" s="26"/>
      <c r="C573" s="24"/>
      <c r="D573" s="26"/>
      <c r="E573" s="26"/>
      <c r="F573" s="25"/>
      <c r="G573" s="26"/>
    </row>
    <row r="574" spans="1:7" x14ac:dyDescent="0.25">
      <c r="A574" s="26"/>
      <c r="B574" s="26"/>
      <c r="C574" s="24"/>
      <c r="D574" s="26"/>
      <c r="E574" s="26"/>
      <c r="F574" s="25"/>
      <c r="G574" s="26"/>
    </row>
    <row r="575" spans="1:7" x14ac:dyDescent="0.25">
      <c r="A575" s="26"/>
      <c r="B575" s="26"/>
      <c r="C575" s="24"/>
      <c r="D575" s="26"/>
      <c r="E575" s="26"/>
      <c r="F575" s="25"/>
      <c r="G575" s="26"/>
    </row>
    <row r="576" spans="1:7" x14ac:dyDescent="0.25">
      <c r="A576" s="26"/>
      <c r="B576" s="26"/>
      <c r="C576" s="24"/>
      <c r="D576" s="26"/>
      <c r="E576" s="26"/>
      <c r="F576" s="25"/>
      <c r="G576" s="26"/>
    </row>
    <row r="577" spans="1:7" x14ac:dyDescent="0.25">
      <c r="A577" s="26"/>
      <c r="B577" s="26"/>
      <c r="C577" s="24"/>
      <c r="D577" s="26"/>
      <c r="E577" s="26"/>
      <c r="F577" s="25"/>
      <c r="G577" s="26"/>
    </row>
    <row r="578" spans="1:7" x14ac:dyDescent="0.25">
      <c r="A578" s="26"/>
      <c r="B578" s="26"/>
      <c r="C578" s="24"/>
      <c r="D578" s="26"/>
      <c r="E578" s="26"/>
      <c r="F578" s="25"/>
      <c r="G578" s="26"/>
    </row>
    <row r="579" spans="1:7" x14ac:dyDescent="0.25">
      <c r="A579" s="26"/>
      <c r="B579" s="26"/>
      <c r="C579" s="24"/>
      <c r="D579" s="26"/>
      <c r="E579" s="26"/>
      <c r="F579" s="25"/>
      <c r="G579" s="26"/>
    </row>
    <row r="580" spans="1:7" x14ac:dyDescent="0.25">
      <c r="A580" s="26"/>
      <c r="B580" s="26"/>
      <c r="C580" s="24"/>
      <c r="D580" s="26"/>
      <c r="E580" s="26"/>
      <c r="F580" s="25"/>
      <c r="G580" s="26"/>
    </row>
    <row r="581" spans="1:7" x14ac:dyDescent="0.25">
      <c r="A581" s="26"/>
      <c r="B581" s="26"/>
      <c r="C581" s="24"/>
      <c r="D581" s="26"/>
      <c r="E581" s="26"/>
      <c r="F581" s="25"/>
      <c r="G581" s="26"/>
    </row>
    <row r="582" spans="1:7" x14ac:dyDescent="0.25">
      <c r="A582" s="26"/>
      <c r="B582" s="26"/>
      <c r="C582" s="24"/>
      <c r="D582" s="26"/>
      <c r="E582" s="26"/>
      <c r="F582" s="25"/>
      <c r="G582" s="26"/>
    </row>
    <row r="583" spans="1:7" x14ac:dyDescent="0.25">
      <c r="A583" s="26"/>
      <c r="B583" s="26"/>
      <c r="C583" s="24"/>
      <c r="D583" s="26"/>
      <c r="E583" s="26"/>
      <c r="F583" s="25"/>
      <c r="G583" s="26"/>
    </row>
    <row r="584" spans="1:7" x14ac:dyDescent="0.25">
      <c r="A584" s="26"/>
      <c r="B584" s="26"/>
      <c r="C584" s="24"/>
      <c r="D584" s="26"/>
      <c r="E584" s="26"/>
      <c r="F584" s="25"/>
      <c r="G584" s="26"/>
    </row>
    <row r="585" spans="1:7" x14ac:dyDescent="0.25">
      <c r="A585" s="26"/>
      <c r="B585" s="26"/>
      <c r="C585" s="24"/>
      <c r="D585" s="26"/>
      <c r="E585" s="26"/>
      <c r="F585" s="25"/>
      <c r="G585" s="26"/>
    </row>
    <row r="586" spans="1:7" x14ac:dyDescent="0.25">
      <c r="A586" s="26"/>
      <c r="B586" s="26"/>
      <c r="C586" s="24"/>
      <c r="D586" s="26"/>
      <c r="E586" s="26"/>
      <c r="F586" s="25"/>
      <c r="G586" s="26"/>
    </row>
    <row r="587" spans="1:7" x14ac:dyDescent="0.25">
      <c r="A587" s="26"/>
      <c r="B587" s="26"/>
      <c r="C587" s="24"/>
      <c r="D587" s="26"/>
      <c r="E587" s="26"/>
      <c r="F587" s="25"/>
      <c r="G587" s="26"/>
    </row>
    <row r="588" spans="1:7" x14ac:dyDescent="0.25">
      <c r="A588" s="26"/>
      <c r="B588" s="26"/>
      <c r="C588" s="24"/>
      <c r="D588" s="26"/>
      <c r="E588" s="26"/>
      <c r="F588" s="25"/>
      <c r="G588" s="26"/>
    </row>
  </sheetData>
  <autoFilter ref="A6:V332"/>
  <mergeCells count="7">
    <mergeCell ref="A4:G4"/>
    <mergeCell ref="A5:A6"/>
    <mergeCell ref="C5:C6"/>
    <mergeCell ref="A7:C7"/>
    <mergeCell ref="F5:F6"/>
    <mergeCell ref="G5:G6"/>
    <mergeCell ref="B5:B6"/>
  </mergeCells>
  <conditionalFormatting sqref="B17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{48EA8B6B-05F6-4360-A3C0-2155C9D06D45}</x14:id>
        </ext>
      </extLst>
    </cfRule>
  </conditionalFormatting>
  <conditionalFormatting sqref="B8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{783944FB-C850-41EB-8BC8-EFF2120BFB1E}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EA8B6B-05F6-4360-A3C0-2155C9D06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B171</xm:sqref>
        </x14:conditionalFormatting>
        <x14:conditionalFormatting xmlns:xm="http://schemas.microsoft.com/office/excel/2006/main">
          <x14:cfRule type="dataBar" id="{783944FB-C850-41EB-8BC8-EFF2120BF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workbookViewId="0">
      <pane ySplit="7" topLeftCell="A182" activePane="bottomLeft" state="frozen"/>
      <selection pane="bottomLeft" activeCell="I191" sqref="I191"/>
    </sheetView>
  </sheetViews>
  <sheetFormatPr defaultRowHeight="15" x14ac:dyDescent="0.25"/>
  <cols>
    <col min="1" max="2" width="6.42578125" style="90" customWidth="1"/>
    <col min="3" max="3" width="24" style="94" customWidth="1"/>
    <col min="4" max="4" width="15.7109375" style="102" customWidth="1"/>
    <col min="5" max="5" width="14.5703125" style="102" customWidth="1"/>
    <col min="6" max="6" width="13.5703125" style="102" customWidth="1"/>
    <col min="7" max="7" width="27.7109375" customWidth="1"/>
  </cols>
  <sheetData>
    <row r="1" spans="1:8" x14ac:dyDescent="0.25">
      <c r="A1" s="88" t="s">
        <v>1</v>
      </c>
      <c r="B1" s="88"/>
      <c r="C1" s="92"/>
      <c r="D1" s="95"/>
      <c r="E1" s="95"/>
      <c r="F1" s="95"/>
      <c r="G1" s="7"/>
      <c r="H1" s="7"/>
    </row>
    <row r="2" spans="1:8" x14ac:dyDescent="0.25">
      <c r="A2" s="88" t="s">
        <v>2</v>
      </c>
      <c r="B2" s="88"/>
      <c r="C2" s="92"/>
      <c r="D2" s="95"/>
      <c r="E2" s="95"/>
      <c r="F2" s="95"/>
      <c r="G2" s="7"/>
      <c r="H2" s="7"/>
    </row>
    <row r="3" spans="1:8" x14ac:dyDescent="0.25">
      <c r="A3" s="89" t="s">
        <v>3</v>
      </c>
      <c r="B3" s="89"/>
      <c r="C3" s="93"/>
      <c r="D3" s="96"/>
      <c r="E3" s="96"/>
      <c r="F3" s="96"/>
      <c r="G3" s="10"/>
      <c r="H3" s="10"/>
    </row>
    <row r="4" spans="1:8" ht="27.75" customHeight="1" x14ac:dyDescent="0.25">
      <c r="A4" s="154" t="s">
        <v>115</v>
      </c>
      <c r="B4" s="154"/>
      <c r="C4" s="154"/>
      <c r="D4" s="154"/>
      <c r="E4" s="154"/>
      <c r="F4" s="154"/>
      <c r="G4" s="154"/>
      <c r="H4" s="7"/>
    </row>
    <row r="5" spans="1:8" x14ac:dyDescent="0.25">
      <c r="A5" s="164" t="s">
        <v>80</v>
      </c>
      <c r="B5" s="173" t="s">
        <v>4</v>
      </c>
      <c r="C5" s="166" t="s">
        <v>5</v>
      </c>
      <c r="D5" s="97" t="s">
        <v>8</v>
      </c>
      <c r="E5" s="103" t="s">
        <v>9</v>
      </c>
      <c r="F5" s="168" t="s">
        <v>77</v>
      </c>
      <c r="G5" s="17" t="s">
        <v>10</v>
      </c>
      <c r="H5" s="1"/>
    </row>
    <row r="6" spans="1:8" x14ac:dyDescent="0.25">
      <c r="A6" s="165"/>
      <c r="B6" s="174"/>
      <c r="C6" s="167"/>
      <c r="D6" s="98" t="s">
        <v>11</v>
      </c>
      <c r="E6" s="98" t="s">
        <v>11</v>
      </c>
      <c r="F6" s="169"/>
      <c r="G6" s="19"/>
      <c r="H6" s="1"/>
    </row>
    <row r="7" spans="1:8" x14ac:dyDescent="0.25">
      <c r="A7" s="170"/>
      <c r="B7" s="171"/>
      <c r="C7" s="172"/>
      <c r="D7" s="99">
        <f>SUM(D8:D101)</f>
        <v>8260</v>
      </c>
      <c r="E7" s="99">
        <f>SUM(E8:E101)</f>
        <v>0</v>
      </c>
      <c r="F7" s="99">
        <f>SUM(F8:F101)</f>
        <v>8260</v>
      </c>
      <c r="G7" s="31"/>
      <c r="H7" s="1"/>
    </row>
    <row r="8" spans="1:8" ht="15.75" x14ac:dyDescent="0.25">
      <c r="A8" s="26">
        <v>1</v>
      </c>
      <c r="B8" s="115">
        <v>26</v>
      </c>
      <c r="C8" s="122" t="str">
        <f>VLOOKUP(B8,MSP!$A$1:$B$80,2,0)</f>
        <v>BC-802</v>
      </c>
      <c r="D8" s="100">
        <v>132</v>
      </c>
      <c r="E8" s="87"/>
      <c r="F8" s="104">
        <f t="shared" ref="F8:F71" si="0">+D8+E8</f>
        <v>132</v>
      </c>
      <c r="G8" s="26"/>
    </row>
    <row r="9" spans="1:8" ht="15.75" x14ac:dyDescent="0.25">
      <c r="A9" s="26">
        <v>1</v>
      </c>
      <c r="B9" s="114">
        <v>29</v>
      </c>
      <c r="C9" s="122" t="str">
        <f>VLOOKUP(B9,MSP!$A$1:$B$80,2,0)</f>
        <v>BC-802SP</v>
      </c>
      <c r="D9" s="100">
        <v>37</v>
      </c>
      <c r="E9" s="87"/>
      <c r="F9" s="104">
        <f t="shared" si="0"/>
        <v>37</v>
      </c>
      <c r="G9" s="26"/>
    </row>
    <row r="10" spans="1:8" ht="15.75" x14ac:dyDescent="0.25">
      <c r="A10" s="26">
        <v>1</v>
      </c>
      <c r="B10" s="114">
        <v>31</v>
      </c>
      <c r="C10" s="122" t="str">
        <f>VLOOKUP(B10,MSP!$A$1:$B$80,2,0)</f>
        <v>BC-812</v>
      </c>
      <c r="D10" s="100">
        <v>18</v>
      </c>
      <c r="E10" s="87"/>
      <c r="F10" s="104">
        <f t="shared" si="0"/>
        <v>18</v>
      </c>
      <c r="G10" s="26"/>
    </row>
    <row r="11" spans="1:8" ht="15.75" x14ac:dyDescent="0.25">
      <c r="A11" s="26">
        <v>1</v>
      </c>
      <c r="B11" s="114">
        <v>34</v>
      </c>
      <c r="C11" s="122" t="str">
        <f>VLOOKUP(B11,MSP!$A$1:$B$80,2,0)</f>
        <v>BC-828S</v>
      </c>
      <c r="D11" s="100">
        <v>24</v>
      </c>
      <c r="E11" s="87"/>
      <c r="F11" s="104">
        <f t="shared" si="0"/>
        <v>24</v>
      </c>
      <c r="G11" s="26"/>
    </row>
    <row r="12" spans="1:8" ht="15.75" x14ac:dyDescent="0.25">
      <c r="A12" s="26">
        <v>1</v>
      </c>
      <c r="B12" s="114">
        <v>35</v>
      </c>
      <c r="C12" s="122" t="str">
        <f>VLOOKUP(B12,MSP!$A$1:$B$80,2,0)</f>
        <v>BC-828TM</v>
      </c>
      <c r="D12" s="100">
        <v>2</v>
      </c>
      <c r="E12" s="87"/>
      <c r="F12" s="104">
        <f t="shared" si="0"/>
        <v>2</v>
      </c>
      <c r="G12" s="26"/>
    </row>
    <row r="13" spans="1:8" ht="15.75" x14ac:dyDescent="0.25">
      <c r="A13" s="26">
        <v>1</v>
      </c>
      <c r="B13" s="115">
        <v>51</v>
      </c>
      <c r="C13" s="116" t="s">
        <v>76</v>
      </c>
      <c r="D13" s="100">
        <v>99</v>
      </c>
      <c r="E13" s="87"/>
      <c r="F13" s="104">
        <f t="shared" si="0"/>
        <v>99</v>
      </c>
      <c r="G13" s="26"/>
    </row>
    <row r="14" spans="1:8" ht="15.75" x14ac:dyDescent="0.25">
      <c r="A14" s="26">
        <v>1</v>
      </c>
      <c r="B14" s="114">
        <v>61</v>
      </c>
      <c r="C14" s="116" t="s">
        <v>64</v>
      </c>
      <c r="D14" s="100">
        <v>15</v>
      </c>
      <c r="E14" s="87"/>
      <c r="F14" s="104">
        <f t="shared" si="0"/>
        <v>15</v>
      </c>
      <c r="G14" s="26"/>
    </row>
    <row r="15" spans="1:8" ht="15.75" x14ac:dyDescent="0.25">
      <c r="A15" s="26">
        <v>1</v>
      </c>
      <c r="B15" s="115">
        <v>25</v>
      </c>
      <c r="C15" s="116" t="str">
        <f>VLOOKUP(B15,MSP!$A$1:$B$80,2,0)</f>
        <v>BC-801SN</v>
      </c>
      <c r="D15" s="100">
        <v>50</v>
      </c>
      <c r="E15" s="87"/>
      <c r="F15" s="104">
        <f t="shared" si="0"/>
        <v>50</v>
      </c>
      <c r="G15" s="26"/>
    </row>
    <row r="16" spans="1:8" ht="15.75" x14ac:dyDescent="0.25">
      <c r="A16" s="26">
        <v>1</v>
      </c>
      <c r="B16" s="114">
        <v>29</v>
      </c>
      <c r="C16" s="122" t="str">
        <f>VLOOKUP(B16,MSP!$A$1:$B$80,2,0)</f>
        <v>BC-802SP</v>
      </c>
      <c r="D16" s="100">
        <v>74</v>
      </c>
      <c r="E16" s="87"/>
      <c r="F16" s="104">
        <f t="shared" si="0"/>
        <v>74</v>
      </c>
      <c r="G16" s="26"/>
    </row>
    <row r="17" spans="1:7" ht="15.75" x14ac:dyDescent="0.25">
      <c r="A17" s="26">
        <v>1</v>
      </c>
      <c r="B17" s="114">
        <v>34</v>
      </c>
      <c r="C17" s="122" t="str">
        <f>VLOOKUP(B17,MSP!$A$1:$B$80,2,0)</f>
        <v>BC-828S</v>
      </c>
      <c r="D17" s="100">
        <v>24</v>
      </c>
      <c r="E17" s="87"/>
      <c r="F17" s="104">
        <f t="shared" si="0"/>
        <v>24</v>
      </c>
      <c r="G17" s="26"/>
    </row>
    <row r="18" spans="1:7" ht="15.75" x14ac:dyDescent="0.25">
      <c r="A18" s="26">
        <v>1</v>
      </c>
      <c r="B18" s="115">
        <v>36</v>
      </c>
      <c r="C18" s="122" t="str">
        <f>VLOOKUP(B18,MSP!$A$1:$B$80,2,0)</f>
        <v>BC-829S</v>
      </c>
      <c r="D18" s="100">
        <v>100</v>
      </c>
      <c r="E18" s="87"/>
      <c r="F18" s="104">
        <f t="shared" si="0"/>
        <v>100</v>
      </c>
      <c r="G18" s="26"/>
    </row>
    <row r="19" spans="1:7" ht="15.75" x14ac:dyDescent="0.25">
      <c r="A19" s="26">
        <v>1</v>
      </c>
      <c r="B19" s="115">
        <v>59</v>
      </c>
      <c r="C19" s="116" t="s">
        <v>62</v>
      </c>
      <c r="D19" s="100">
        <v>10</v>
      </c>
      <c r="E19" s="87"/>
      <c r="F19" s="104">
        <f t="shared" si="0"/>
        <v>10</v>
      </c>
      <c r="G19" s="26"/>
    </row>
    <row r="20" spans="1:7" ht="15.75" x14ac:dyDescent="0.25">
      <c r="A20" s="26">
        <v>1</v>
      </c>
      <c r="B20" s="115">
        <v>54</v>
      </c>
      <c r="C20" s="120" t="s">
        <v>57</v>
      </c>
      <c r="D20" s="100">
        <v>47</v>
      </c>
      <c r="E20" s="87"/>
      <c r="F20" s="104">
        <f t="shared" si="0"/>
        <v>47</v>
      </c>
      <c r="G20" s="26"/>
    </row>
    <row r="21" spans="1:7" ht="15.75" x14ac:dyDescent="0.25">
      <c r="A21" s="26">
        <v>2</v>
      </c>
      <c r="B21" s="114">
        <v>27</v>
      </c>
      <c r="C21" s="123" t="str">
        <f>VLOOKUP(B21,MSP!$A$1:$B$80,2,0)</f>
        <v>BC- 802S</v>
      </c>
      <c r="D21" s="100">
        <v>89</v>
      </c>
      <c r="E21" s="87"/>
      <c r="F21" s="104">
        <f t="shared" si="0"/>
        <v>89</v>
      </c>
      <c r="G21" s="26"/>
    </row>
    <row r="22" spans="1:7" ht="15.75" x14ac:dyDescent="0.25">
      <c r="A22" s="26">
        <v>2</v>
      </c>
      <c r="B22" s="114">
        <v>29</v>
      </c>
      <c r="C22" s="122" t="str">
        <f>VLOOKUP(B22,MSP!$A$1:$B$80,2,0)</f>
        <v>BC-802SP</v>
      </c>
      <c r="D22" s="100">
        <v>50</v>
      </c>
      <c r="E22" s="87"/>
      <c r="F22" s="104">
        <f t="shared" si="0"/>
        <v>50</v>
      </c>
      <c r="G22" s="26"/>
    </row>
    <row r="23" spans="1:7" ht="15.75" x14ac:dyDescent="0.25">
      <c r="A23" s="26">
        <v>2</v>
      </c>
      <c r="B23" s="115">
        <v>54</v>
      </c>
      <c r="C23" s="120" t="s">
        <v>57</v>
      </c>
      <c r="D23" s="100">
        <v>110</v>
      </c>
      <c r="E23" s="87"/>
      <c r="F23" s="104">
        <f t="shared" si="0"/>
        <v>110</v>
      </c>
      <c r="G23" s="26"/>
    </row>
    <row r="24" spans="1:7" ht="15.75" x14ac:dyDescent="0.25">
      <c r="A24" s="26">
        <v>3</v>
      </c>
      <c r="B24" s="114">
        <v>27</v>
      </c>
      <c r="C24" s="123" t="str">
        <f>VLOOKUP(B24,MSP!$A$1:$B$80,2,0)</f>
        <v>BC- 802S</v>
      </c>
      <c r="D24" s="100">
        <v>44</v>
      </c>
      <c r="E24" s="87"/>
      <c r="F24" s="104">
        <f t="shared" si="0"/>
        <v>44</v>
      </c>
      <c r="G24" s="26"/>
    </row>
    <row r="25" spans="1:7" ht="15.75" x14ac:dyDescent="0.25">
      <c r="A25" s="26">
        <v>3</v>
      </c>
      <c r="B25" s="114">
        <v>35</v>
      </c>
      <c r="C25" s="122" t="str">
        <f>VLOOKUP(B25,MSP!$A$1:$B$80,2,0)</f>
        <v>BC-828TM</v>
      </c>
      <c r="D25" s="100">
        <v>23</v>
      </c>
      <c r="E25" s="87"/>
      <c r="F25" s="104">
        <f t="shared" si="0"/>
        <v>23</v>
      </c>
      <c r="G25" s="26"/>
    </row>
    <row r="26" spans="1:7" ht="15.75" x14ac:dyDescent="0.25">
      <c r="A26" s="26">
        <v>3</v>
      </c>
      <c r="B26" s="114">
        <v>34</v>
      </c>
      <c r="C26" s="122" t="str">
        <f>VLOOKUP(B26,MSP!$A$1:$B$80,2,0)</f>
        <v>BC-828S</v>
      </c>
      <c r="D26" s="100">
        <v>20</v>
      </c>
      <c r="E26" s="87"/>
      <c r="F26" s="104">
        <f t="shared" si="0"/>
        <v>20</v>
      </c>
      <c r="G26" s="26"/>
    </row>
    <row r="27" spans="1:7" ht="15.75" x14ac:dyDescent="0.25">
      <c r="A27" s="26">
        <v>3</v>
      </c>
      <c r="B27" s="115">
        <v>25</v>
      </c>
      <c r="C27" s="116" t="str">
        <f>VLOOKUP(B27,MSP!$A$1:$B$80,2,0)</f>
        <v>BC-801SN</v>
      </c>
      <c r="D27" s="100">
        <v>35</v>
      </c>
      <c r="E27" s="87"/>
      <c r="F27" s="104">
        <f t="shared" si="0"/>
        <v>35</v>
      </c>
      <c r="G27" s="26"/>
    </row>
    <row r="28" spans="1:7" ht="15.75" x14ac:dyDescent="0.25">
      <c r="A28" s="26">
        <v>3</v>
      </c>
      <c r="B28" s="115">
        <v>24</v>
      </c>
      <c r="C28" s="116" t="str">
        <f>VLOOKUP(B28,MSP!$A$1:$B$80,2,0)</f>
        <v>BC-800S</v>
      </c>
      <c r="D28" s="100">
        <v>59</v>
      </c>
      <c r="E28" s="87"/>
      <c r="F28" s="104">
        <f t="shared" si="0"/>
        <v>59</v>
      </c>
      <c r="G28" s="26"/>
    </row>
    <row r="29" spans="1:7" ht="15.75" x14ac:dyDescent="0.25">
      <c r="A29" s="26">
        <v>3</v>
      </c>
      <c r="B29" s="114">
        <v>63</v>
      </c>
      <c r="C29" s="120" t="s">
        <v>70</v>
      </c>
      <c r="D29" s="100">
        <v>60</v>
      </c>
      <c r="E29" s="87"/>
      <c r="F29" s="104">
        <f t="shared" si="0"/>
        <v>60</v>
      </c>
      <c r="G29" s="26"/>
    </row>
    <row r="30" spans="1:7" ht="15.75" x14ac:dyDescent="0.25">
      <c r="A30" s="26">
        <v>3</v>
      </c>
      <c r="B30" s="115">
        <v>51</v>
      </c>
      <c r="C30" s="116" t="s">
        <v>76</v>
      </c>
      <c r="D30" s="100">
        <v>144</v>
      </c>
      <c r="E30" s="87"/>
      <c r="F30" s="104">
        <f t="shared" si="0"/>
        <v>144</v>
      </c>
      <c r="G30" s="26"/>
    </row>
    <row r="31" spans="1:7" ht="15.75" x14ac:dyDescent="0.25">
      <c r="A31" s="26">
        <v>3</v>
      </c>
      <c r="B31" s="115">
        <v>18</v>
      </c>
      <c r="C31" s="116" t="s">
        <v>26</v>
      </c>
      <c r="D31" s="100">
        <v>184</v>
      </c>
      <c r="E31" s="87"/>
      <c r="F31" s="104">
        <f t="shared" si="0"/>
        <v>184</v>
      </c>
      <c r="G31" s="26"/>
    </row>
    <row r="32" spans="1:7" ht="15.75" x14ac:dyDescent="0.25">
      <c r="A32" s="26">
        <v>3</v>
      </c>
      <c r="B32" s="115">
        <v>22</v>
      </c>
      <c r="C32" s="116" t="s">
        <v>30</v>
      </c>
      <c r="D32" s="100">
        <v>24</v>
      </c>
      <c r="E32" s="87"/>
      <c r="F32" s="104">
        <f t="shared" si="0"/>
        <v>24</v>
      </c>
      <c r="G32" s="26"/>
    </row>
    <row r="33" spans="1:7" ht="15.75" x14ac:dyDescent="0.25">
      <c r="A33" s="26">
        <v>3</v>
      </c>
      <c r="B33" s="115">
        <v>50</v>
      </c>
      <c r="C33" s="116" t="s">
        <v>55</v>
      </c>
      <c r="D33" s="100">
        <v>74</v>
      </c>
      <c r="E33" s="87"/>
      <c r="F33" s="104">
        <f t="shared" si="0"/>
        <v>74</v>
      </c>
      <c r="G33" s="26"/>
    </row>
    <row r="34" spans="1:7" ht="15.75" x14ac:dyDescent="0.25">
      <c r="A34" s="26">
        <v>3</v>
      </c>
      <c r="B34" s="115">
        <v>49</v>
      </c>
      <c r="C34" s="116" t="s">
        <v>54</v>
      </c>
      <c r="D34" s="100">
        <v>18</v>
      </c>
      <c r="E34" s="87"/>
      <c r="F34" s="104">
        <f t="shared" si="0"/>
        <v>18</v>
      </c>
      <c r="G34" s="26"/>
    </row>
    <row r="35" spans="1:7" ht="15.75" x14ac:dyDescent="0.25">
      <c r="A35" s="26">
        <v>4</v>
      </c>
      <c r="B35" s="114">
        <v>27</v>
      </c>
      <c r="C35" s="123" t="str">
        <f>VLOOKUP(B35,MSP!$A$1:$B$80,2,0)</f>
        <v>BC- 802S</v>
      </c>
      <c r="D35" s="100">
        <v>33</v>
      </c>
      <c r="E35" s="87"/>
      <c r="F35" s="104">
        <f t="shared" si="0"/>
        <v>33</v>
      </c>
      <c r="G35" s="26"/>
    </row>
    <row r="36" spans="1:7" ht="15.75" x14ac:dyDescent="0.25">
      <c r="A36" s="26">
        <v>4</v>
      </c>
      <c r="B36" s="114">
        <v>30</v>
      </c>
      <c r="C36" s="122" t="str">
        <f>VLOOKUP(B36,MSP!$A$1:$B$80,2,0)</f>
        <v>BC-803S</v>
      </c>
      <c r="D36" s="100">
        <v>39</v>
      </c>
      <c r="E36" s="87"/>
      <c r="F36" s="104">
        <f t="shared" si="0"/>
        <v>39</v>
      </c>
      <c r="G36" s="26"/>
    </row>
    <row r="37" spans="1:7" ht="15.75" x14ac:dyDescent="0.25">
      <c r="A37" s="26">
        <v>4</v>
      </c>
      <c r="B37" s="115">
        <v>25</v>
      </c>
      <c r="C37" s="116" t="str">
        <f>VLOOKUP(B37,MSP!$A$1:$B$80,2,0)</f>
        <v>BC-801SN</v>
      </c>
      <c r="D37" s="100">
        <v>25</v>
      </c>
      <c r="E37" s="87"/>
      <c r="F37" s="104">
        <f t="shared" si="0"/>
        <v>25</v>
      </c>
      <c r="G37" s="26"/>
    </row>
    <row r="38" spans="1:7" ht="15.75" x14ac:dyDescent="0.25">
      <c r="A38" s="26">
        <v>4</v>
      </c>
      <c r="B38" s="114">
        <v>29</v>
      </c>
      <c r="C38" s="122" t="str">
        <f>VLOOKUP(B38,MSP!$A$1:$B$80,2,0)</f>
        <v>BC-802SP</v>
      </c>
      <c r="D38" s="100">
        <v>63</v>
      </c>
      <c r="E38" s="87"/>
      <c r="F38" s="104">
        <f t="shared" si="0"/>
        <v>63</v>
      </c>
      <c r="G38" s="26"/>
    </row>
    <row r="39" spans="1:7" ht="15.75" x14ac:dyDescent="0.25">
      <c r="A39" s="26">
        <v>4</v>
      </c>
      <c r="B39" s="115">
        <v>59</v>
      </c>
      <c r="C39" s="116" t="s">
        <v>62</v>
      </c>
      <c r="D39" s="100">
        <v>20</v>
      </c>
      <c r="E39" s="87"/>
      <c r="F39" s="104">
        <f t="shared" si="0"/>
        <v>20</v>
      </c>
      <c r="G39" s="26"/>
    </row>
    <row r="40" spans="1:7" ht="15.75" x14ac:dyDescent="0.25">
      <c r="A40" s="26">
        <v>4</v>
      </c>
      <c r="B40" s="114">
        <v>31</v>
      </c>
      <c r="C40" s="122" t="str">
        <f>VLOOKUP(B40,MSP!$A$1:$B$80,2,0)</f>
        <v>BC-812</v>
      </c>
      <c r="D40" s="100">
        <v>20</v>
      </c>
      <c r="E40" s="87"/>
      <c r="F40" s="104">
        <f t="shared" si="0"/>
        <v>20</v>
      </c>
      <c r="G40" s="26"/>
    </row>
    <row r="41" spans="1:7" ht="15.75" x14ac:dyDescent="0.25">
      <c r="A41" s="26">
        <v>4</v>
      </c>
      <c r="B41" s="114">
        <v>34</v>
      </c>
      <c r="C41" s="122" t="str">
        <f>VLOOKUP(B41,MSP!$A$1:$B$80,2,0)</f>
        <v>BC-828S</v>
      </c>
      <c r="D41" s="100">
        <v>24</v>
      </c>
      <c r="E41" s="87"/>
      <c r="F41" s="104">
        <f t="shared" si="0"/>
        <v>24</v>
      </c>
      <c r="G41" s="26"/>
    </row>
    <row r="42" spans="1:7" ht="15.75" x14ac:dyDescent="0.25">
      <c r="A42" s="26">
        <v>4</v>
      </c>
      <c r="B42" s="115">
        <v>36</v>
      </c>
      <c r="C42" s="122" t="str">
        <f>VLOOKUP(B42,MSP!$A$1:$B$80,2,0)</f>
        <v>BC-829S</v>
      </c>
      <c r="D42" s="100">
        <v>65</v>
      </c>
      <c r="E42" s="87"/>
      <c r="F42" s="104">
        <f t="shared" si="0"/>
        <v>65</v>
      </c>
      <c r="G42" s="26"/>
    </row>
    <row r="43" spans="1:7" ht="15.75" x14ac:dyDescent="0.25">
      <c r="A43" s="26">
        <v>4</v>
      </c>
      <c r="B43" s="114">
        <v>60</v>
      </c>
      <c r="C43" s="116" t="s">
        <v>63</v>
      </c>
      <c r="D43" s="100">
        <v>20</v>
      </c>
      <c r="E43" s="87"/>
      <c r="F43" s="104">
        <f t="shared" si="0"/>
        <v>20</v>
      </c>
      <c r="G43" s="26"/>
    </row>
    <row r="44" spans="1:7" ht="15.75" x14ac:dyDescent="0.25">
      <c r="A44" s="26">
        <v>4</v>
      </c>
      <c r="B44" s="114">
        <v>61</v>
      </c>
      <c r="C44" s="116" t="s">
        <v>64</v>
      </c>
      <c r="D44" s="100">
        <v>45</v>
      </c>
      <c r="E44" s="87"/>
      <c r="F44" s="104">
        <f t="shared" si="0"/>
        <v>45</v>
      </c>
      <c r="G44" s="26"/>
    </row>
    <row r="45" spans="1:7" ht="15.75" x14ac:dyDescent="0.25">
      <c r="A45" s="26">
        <v>4</v>
      </c>
      <c r="B45" s="115">
        <v>33</v>
      </c>
      <c r="C45" s="122" t="str">
        <f>VLOOKUP(B45,MSP!$A$1:$B$80,2,0)</f>
        <v>BC-822</v>
      </c>
      <c r="D45" s="100">
        <v>40</v>
      </c>
      <c r="E45" s="87"/>
      <c r="F45" s="104">
        <f t="shared" si="0"/>
        <v>40</v>
      </c>
      <c r="G45" s="26"/>
    </row>
    <row r="46" spans="1:7" ht="15.75" x14ac:dyDescent="0.25">
      <c r="A46" s="26">
        <v>6</v>
      </c>
      <c r="B46" s="114">
        <v>27</v>
      </c>
      <c r="C46" s="123" t="str">
        <f>VLOOKUP(B46,MSP!$A$1:$B$80,2,0)</f>
        <v>BC- 802S</v>
      </c>
      <c r="D46" s="100">
        <v>48</v>
      </c>
      <c r="E46" s="87"/>
      <c r="F46" s="104">
        <f t="shared" si="0"/>
        <v>48</v>
      </c>
      <c r="G46" s="26"/>
    </row>
    <row r="47" spans="1:7" ht="15.75" x14ac:dyDescent="0.25">
      <c r="A47" s="26">
        <v>6</v>
      </c>
      <c r="B47" s="115">
        <v>26</v>
      </c>
      <c r="C47" s="122" t="str">
        <f>VLOOKUP(B47,MSP!$A$1:$B$80,2,0)</f>
        <v>BC-802</v>
      </c>
      <c r="D47" s="100">
        <v>72</v>
      </c>
      <c r="E47" s="87"/>
      <c r="F47" s="104">
        <f t="shared" si="0"/>
        <v>72</v>
      </c>
      <c r="G47" s="26"/>
    </row>
    <row r="48" spans="1:7" ht="15.75" x14ac:dyDescent="0.25">
      <c r="A48" s="26">
        <v>6</v>
      </c>
      <c r="B48" s="114">
        <v>35</v>
      </c>
      <c r="C48" s="122" t="str">
        <f>VLOOKUP(B48,MSP!$A$1:$B$80,2,0)</f>
        <v>BC-828TM</v>
      </c>
      <c r="D48" s="100">
        <v>30</v>
      </c>
      <c r="E48" s="87"/>
      <c r="F48" s="104">
        <f t="shared" si="0"/>
        <v>30</v>
      </c>
      <c r="G48" s="26"/>
    </row>
    <row r="49" spans="1:7" ht="15.75" x14ac:dyDescent="0.25">
      <c r="A49" s="26">
        <v>6</v>
      </c>
      <c r="B49" s="114">
        <v>27</v>
      </c>
      <c r="C49" s="123" t="str">
        <f>VLOOKUP(B49,MSP!$A$1:$B$80,2,0)</f>
        <v>BC- 802S</v>
      </c>
      <c r="D49" s="100">
        <v>74</v>
      </c>
      <c r="E49" s="87"/>
      <c r="F49" s="104">
        <f t="shared" si="0"/>
        <v>74</v>
      </c>
      <c r="G49" s="26"/>
    </row>
    <row r="50" spans="1:7" ht="15.75" x14ac:dyDescent="0.25">
      <c r="A50" s="26">
        <v>6</v>
      </c>
      <c r="B50" s="115">
        <v>25</v>
      </c>
      <c r="C50" s="116" t="str">
        <f>VLOOKUP(B50,MSP!$A$1:$B$80,2,0)</f>
        <v>BC-801SN</v>
      </c>
      <c r="D50" s="100">
        <v>90</v>
      </c>
      <c r="E50" s="87"/>
      <c r="F50" s="104">
        <f t="shared" si="0"/>
        <v>90</v>
      </c>
      <c r="G50" s="26"/>
    </row>
    <row r="51" spans="1:7" ht="15.75" x14ac:dyDescent="0.25">
      <c r="A51" s="26">
        <v>6</v>
      </c>
      <c r="B51" s="115">
        <v>24</v>
      </c>
      <c r="C51" s="116" t="str">
        <f>VLOOKUP(B51,MSP!$A$1:$B$80,2,0)</f>
        <v>BC-800S</v>
      </c>
      <c r="D51" s="100">
        <v>96</v>
      </c>
      <c r="E51" s="87"/>
      <c r="F51" s="104">
        <f t="shared" si="0"/>
        <v>96</v>
      </c>
      <c r="G51" s="26"/>
    </row>
    <row r="52" spans="1:7" ht="15.75" x14ac:dyDescent="0.25">
      <c r="A52" s="26">
        <v>6</v>
      </c>
      <c r="B52" s="114">
        <v>63</v>
      </c>
      <c r="C52" s="120" t="s">
        <v>70</v>
      </c>
      <c r="D52" s="100">
        <v>48</v>
      </c>
      <c r="E52" s="87"/>
      <c r="F52" s="104">
        <f t="shared" si="0"/>
        <v>48</v>
      </c>
      <c r="G52" s="26"/>
    </row>
    <row r="53" spans="1:7" ht="15.75" x14ac:dyDescent="0.25">
      <c r="A53" s="26">
        <v>6</v>
      </c>
      <c r="B53" s="114">
        <v>34</v>
      </c>
      <c r="C53" s="122" t="str">
        <f>VLOOKUP(B53,MSP!$A$1:$B$80,2,0)</f>
        <v>BC-828S</v>
      </c>
      <c r="D53" s="100">
        <v>74</v>
      </c>
      <c r="E53" s="87"/>
      <c r="F53" s="104">
        <f t="shared" si="0"/>
        <v>74</v>
      </c>
      <c r="G53" s="61"/>
    </row>
    <row r="54" spans="1:7" ht="15.75" x14ac:dyDescent="0.25">
      <c r="A54" s="26">
        <v>6</v>
      </c>
      <c r="B54" s="114">
        <v>29</v>
      </c>
      <c r="C54" s="122" t="str">
        <f>VLOOKUP(B54,MSP!$A$1:$B$80,2,0)</f>
        <v>BC-802SP</v>
      </c>
      <c r="D54" s="100">
        <v>20</v>
      </c>
      <c r="E54" s="87"/>
      <c r="F54" s="104">
        <f t="shared" si="0"/>
        <v>20</v>
      </c>
      <c r="G54" s="26"/>
    </row>
    <row r="55" spans="1:7" ht="15.75" x14ac:dyDescent="0.25">
      <c r="A55" s="26">
        <v>6</v>
      </c>
      <c r="B55" s="115">
        <v>55</v>
      </c>
      <c r="C55" s="120" t="s">
        <v>58</v>
      </c>
      <c r="D55" s="100">
        <v>24</v>
      </c>
      <c r="E55" s="87"/>
      <c r="F55" s="104">
        <f t="shared" si="0"/>
        <v>24</v>
      </c>
      <c r="G55" s="26"/>
    </row>
    <row r="56" spans="1:7" ht="15.75" x14ac:dyDescent="0.25">
      <c r="A56" s="26">
        <v>6</v>
      </c>
      <c r="B56" s="115">
        <v>56</v>
      </c>
      <c r="C56" s="120" t="s">
        <v>59</v>
      </c>
      <c r="D56" s="100">
        <v>24</v>
      </c>
      <c r="E56" s="87"/>
      <c r="F56" s="104">
        <f t="shared" si="0"/>
        <v>24</v>
      </c>
      <c r="G56" s="26"/>
    </row>
    <row r="57" spans="1:7" ht="15.75" x14ac:dyDescent="0.25">
      <c r="A57" s="26">
        <v>7</v>
      </c>
      <c r="B57" s="115">
        <v>25</v>
      </c>
      <c r="C57" s="116" t="str">
        <f>VLOOKUP(B57,MSP!$A$1:$B$80,2,0)</f>
        <v>BC-801SN</v>
      </c>
      <c r="D57" s="100">
        <v>49</v>
      </c>
      <c r="E57" s="87"/>
      <c r="F57" s="104">
        <f t="shared" si="0"/>
        <v>49</v>
      </c>
      <c r="G57" s="26"/>
    </row>
    <row r="58" spans="1:7" ht="15.75" x14ac:dyDescent="0.25">
      <c r="A58" s="26">
        <v>7</v>
      </c>
      <c r="B58" s="114">
        <v>63</v>
      </c>
      <c r="C58" s="120" t="s">
        <v>70</v>
      </c>
      <c r="D58" s="100">
        <v>25</v>
      </c>
      <c r="E58" s="87"/>
      <c r="F58" s="104">
        <f t="shared" si="0"/>
        <v>25</v>
      </c>
      <c r="G58" s="26"/>
    </row>
    <row r="59" spans="1:7" ht="15.75" x14ac:dyDescent="0.25">
      <c r="A59" s="26">
        <v>7</v>
      </c>
      <c r="B59" s="115">
        <v>54</v>
      </c>
      <c r="C59" s="120" t="s">
        <v>57</v>
      </c>
      <c r="D59" s="100">
        <v>110</v>
      </c>
      <c r="E59" s="87"/>
      <c r="F59" s="104">
        <f t="shared" si="0"/>
        <v>110</v>
      </c>
      <c r="G59" s="26"/>
    </row>
    <row r="60" spans="1:7" ht="15.75" x14ac:dyDescent="0.25">
      <c r="A60" s="26">
        <v>7</v>
      </c>
      <c r="B60" s="115">
        <v>36</v>
      </c>
      <c r="C60" s="122" t="str">
        <f>VLOOKUP(B60,MSP!$A$1:$B$80,2,0)</f>
        <v>BC-829S</v>
      </c>
      <c r="D60" s="100">
        <v>30</v>
      </c>
      <c r="E60" s="87"/>
      <c r="F60" s="104">
        <f t="shared" si="0"/>
        <v>30</v>
      </c>
      <c r="G60" s="26"/>
    </row>
    <row r="61" spans="1:7" ht="15.75" x14ac:dyDescent="0.25">
      <c r="A61" s="26">
        <v>7</v>
      </c>
      <c r="B61" s="114">
        <v>29</v>
      </c>
      <c r="C61" s="122" t="str">
        <f>VLOOKUP(B61,MSP!$A$1:$B$80,2,0)</f>
        <v>BC-802SP</v>
      </c>
      <c r="D61" s="100">
        <v>25</v>
      </c>
      <c r="E61" s="87"/>
      <c r="F61" s="104">
        <f t="shared" si="0"/>
        <v>25</v>
      </c>
      <c r="G61" s="26"/>
    </row>
    <row r="62" spans="1:7" ht="15.75" x14ac:dyDescent="0.25">
      <c r="A62" s="26">
        <v>7</v>
      </c>
      <c r="B62" s="115">
        <v>14</v>
      </c>
      <c r="C62" s="116" t="s">
        <v>23</v>
      </c>
      <c r="D62" s="100">
        <v>23</v>
      </c>
      <c r="E62" s="87"/>
      <c r="F62" s="104">
        <f t="shared" si="0"/>
        <v>23</v>
      </c>
      <c r="G62" s="26"/>
    </row>
    <row r="63" spans="1:7" ht="15.75" x14ac:dyDescent="0.25">
      <c r="A63" s="26">
        <v>7</v>
      </c>
      <c r="B63" s="115">
        <v>12</v>
      </c>
      <c r="C63" s="116" t="s">
        <v>22</v>
      </c>
      <c r="D63" s="100">
        <v>22</v>
      </c>
      <c r="E63" s="87"/>
      <c r="F63" s="104">
        <f t="shared" si="0"/>
        <v>22</v>
      </c>
      <c r="G63" s="26"/>
    </row>
    <row r="64" spans="1:7" ht="15.75" x14ac:dyDescent="0.25">
      <c r="A64" s="26">
        <v>7</v>
      </c>
      <c r="B64" s="115">
        <v>9</v>
      </c>
      <c r="C64" s="116" t="s">
        <v>19</v>
      </c>
      <c r="D64" s="100">
        <v>40</v>
      </c>
      <c r="E64" s="87"/>
      <c r="F64" s="104">
        <f t="shared" si="0"/>
        <v>40</v>
      </c>
      <c r="G64" s="26"/>
    </row>
    <row r="65" spans="1:7" ht="15.75" x14ac:dyDescent="0.25">
      <c r="A65" s="26">
        <v>7</v>
      </c>
      <c r="B65" s="115">
        <v>17</v>
      </c>
      <c r="C65" s="116" t="s">
        <v>25</v>
      </c>
      <c r="D65" s="100">
        <v>58</v>
      </c>
      <c r="E65" s="87"/>
      <c r="F65" s="104">
        <f t="shared" si="0"/>
        <v>58</v>
      </c>
      <c r="G65" s="26"/>
    </row>
    <row r="66" spans="1:7" ht="15.75" x14ac:dyDescent="0.25">
      <c r="A66" s="26">
        <v>7</v>
      </c>
      <c r="B66" s="115">
        <v>25</v>
      </c>
      <c r="C66" s="116" t="str">
        <f>VLOOKUP(B66,MSP!$A$1:$B$80,2,0)</f>
        <v>BC-801SN</v>
      </c>
      <c r="D66" s="100">
        <v>10</v>
      </c>
      <c r="E66" s="87"/>
      <c r="F66" s="104">
        <f t="shared" si="0"/>
        <v>10</v>
      </c>
      <c r="G66" s="26"/>
    </row>
    <row r="67" spans="1:7" ht="15.75" x14ac:dyDescent="0.25">
      <c r="A67" s="26">
        <v>7</v>
      </c>
      <c r="B67" s="115">
        <v>24</v>
      </c>
      <c r="C67" s="116" t="str">
        <f>VLOOKUP(B67,MSP!$A$1:$B$80,2,0)</f>
        <v>BC-800S</v>
      </c>
      <c r="D67" s="100">
        <v>45</v>
      </c>
      <c r="E67" s="87"/>
      <c r="F67" s="104">
        <f t="shared" si="0"/>
        <v>45</v>
      </c>
      <c r="G67" s="26"/>
    </row>
    <row r="68" spans="1:7" ht="15.75" x14ac:dyDescent="0.25">
      <c r="A68" s="26">
        <v>7</v>
      </c>
      <c r="B68" s="115">
        <v>3</v>
      </c>
      <c r="C68" s="116" t="s">
        <v>14</v>
      </c>
      <c r="D68" s="100">
        <v>190</v>
      </c>
      <c r="E68" s="87"/>
      <c r="F68" s="104">
        <f t="shared" si="0"/>
        <v>190</v>
      </c>
      <c r="G68" s="26"/>
    </row>
    <row r="69" spans="1:7" ht="15.75" x14ac:dyDescent="0.25">
      <c r="A69" s="26">
        <v>7</v>
      </c>
      <c r="B69" s="115">
        <v>1</v>
      </c>
      <c r="C69" s="116" t="s">
        <v>12</v>
      </c>
      <c r="D69" s="100">
        <v>48</v>
      </c>
      <c r="E69" s="87"/>
      <c r="F69" s="104">
        <f t="shared" si="0"/>
        <v>48</v>
      </c>
      <c r="G69" s="26"/>
    </row>
    <row r="70" spans="1:7" ht="15.75" x14ac:dyDescent="0.25">
      <c r="A70" s="26">
        <v>7</v>
      </c>
      <c r="B70" s="124">
        <v>42</v>
      </c>
      <c r="C70" s="125" t="s">
        <v>49</v>
      </c>
      <c r="D70" s="100">
        <v>99</v>
      </c>
      <c r="E70" s="87"/>
      <c r="F70" s="104">
        <f t="shared" si="0"/>
        <v>99</v>
      </c>
      <c r="G70" s="26"/>
    </row>
    <row r="71" spans="1:7" ht="15.75" x14ac:dyDescent="0.25">
      <c r="A71" s="26">
        <v>8</v>
      </c>
      <c r="B71" s="115">
        <v>41</v>
      </c>
      <c r="C71" s="116" t="s">
        <v>48</v>
      </c>
      <c r="D71" s="100">
        <v>2050</v>
      </c>
      <c r="E71" s="87"/>
      <c r="F71" s="104">
        <f t="shared" si="0"/>
        <v>2050</v>
      </c>
      <c r="G71" s="26"/>
    </row>
    <row r="72" spans="1:7" ht="15.75" x14ac:dyDescent="0.25">
      <c r="A72" s="26">
        <v>8</v>
      </c>
      <c r="B72" s="115">
        <v>48</v>
      </c>
      <c r="C72" s="116" t="s">
        <v>53</v>
      </c>
      <c r="D72" s="100">
        <v>24</v>
      </c>
      <c r="E72" s="87"/>
      <c r="F72" s="104">
        <f t="shared" ref="F72:F135" si="1">+D72+E72</f>
        <v>24</v>
      </c>
      <c r="G72" s="26"/>
    </row>
    <row r="73" spans="1:7" ht="15.75" x14ac:dyDescent="0.25">
      <c r="A73" s="26">
        <v>8</v>
      </c>
      <c r="B73" s="115">
        <v>50</v>
      </c>
      <c r="C73" s="116" t="s">
        <v>55</v>
      </c>
      <c r="D73" s="100">
        <v>123</v>
      </c>
      <c r="E73" s="87"/>
      <c r="F73" s="104">
        <f t="shared" si="1"/>
        <v>123</v>
      </c>
      <c r="G73" s="26"/>
    </row>
    <row r="74" spans="1:7" ht="15.75" x14ac:dyDescent="0.25">
      <c r="A74" s="26">
        <v>8</v>
      </c>
      <c r="B74" s="115">
        <v>18</v>
      </c>
      <c r="C74" s="116" t="s">
        <v>26</v>
      </c>
      <c r="D74" s="100">
        <v>247</v>
      </c>
      <c r="E74" s="87"/>
      <c r="F74" s="104">
        <f t="shared" si="1"/>
        <v>247</v>
      </c>
      <c r="G74" s="26"/>
    </row>
    <row r="75" spans="1:7" ht="15.75" x14ac:dyDescent="0.25">
      <c r="A75" s="26">
        <v>8</v>
      </c>
      <c r="B75" s="124">
        <v>42</v>
      </c>
      <c r="C75" s="125" t="s">
        <v>49</v>
      </c>
      <c r="D75" s="100">
        <v>20</v>
      </c>
      <c r="E75" s="87"/>
      <c r="F75" s="104">
        <f t="shared" si="1"/>
        <v>20</v>
      </c>
      <c r="G75" s="26"/>
    </row>
    <row r="76" spans="1:7" ht="15.75" x14ac:dyDescent="0.25">
      <c r="A76" s="26">
        <v>8</v>
      </c>
      <c r="B76" s="114">
        <v>6</v>
      </c>
      <c r="C76" s="120" t="s">
        <v>16</v>
      </c>
      <c r="D76" s="100">
        <v>20</v>
      </c>
      <c r="E76" s="87"/>
      <c r="F76" s="104">
        <f t="shared" si="1"/>
        <v>20</v>
      </c>
      <c r="G76" s="26"/>
    </row>
    <row r="77" spans="1:7" ht="15.75" x14ac:dyDescent="0.25">
      <c r="A77" s="26">
        <v>8</v>
      </c>
      <c r="B77" s="115">
        <v>7</v>
      </c>
      <c r="C77" s="116" t="s">
        <v>17</v>
      </c>
      <c r="D77" s="100">
        <v>25</v>
      </c>
      <c r="E77" s="87"/>
      <c r="F77" s="104">
        <f t="shared" si="1"/>
        <v>25</v>
      </c>
      <c r="G77" s="26"/>
    </row>
    <row r="78" spans="1:7" ht="15.75" x14ac:dyDescent="0.25">
      <c r="A78" s="26">
        <v>8</v>
      </c>
      <c r="B78" s="115">
        <v>12</v>
      </c>
      <c r="C78" s="116" t="s">
        <v>22</v>
      </c>
      <c r="D78" s="100">
        <v>245</v>
      </c>
      <c r="E78" s="87"/>
      <c r="F78" s="104">
        <f t="shared" si="1"/>
        <v>245</v>
      </c>
      <c r="G78" s="26"/>
    </row>
    <row r="79" spans="1:7" ht="15.75" x14ac:dyDescent="0.25">
      <c r="A79" s="26">
        <v>8</v>
      </c>
      <c r="B79" s="115">
        <v>50</v>
      </c>
      <c r="C79" s="116" t="s">
        <v>55</v>
      </c>
      <c r="D79" s="100">
        <v>124</v>
      </c>
      <c r="E79" s="87"/>
      <c r="F79" s="104">
        <f t="shared" si="1"/>
        <v>124</v>
      </c>
      <c r="G79" s="26"/>
    </row>
    <row r="80" spans="1:7" ht="15.75" x14ac:dyDescent="0.25">
      <c r="A80" s="26">
        <v>8</v>
      </c>
      <c r="B80" s="114">
        <v>11</v>
      </c>
      <c r="C80" s="120" t="s">
        <v>21</v>
      </c>
      <c r="D80" s="100">
        <v>30</v>
      </c>
      <c r="E80" s="87"/>
      <c r="F80" s="104">
        <f t="shared" si="1"/>
        <v>30</v>
      </c>
      <c r="G80" s="26"/>
    </row>
    <row r="81" spans="1:7" ht="15.75" x14ac:dyDescent="0.25">
      <c r="A81" s="26">
        <v>8</v>
      </c>
      <c r="B81" s="115">
        <v>51</v>
      </c>
      <c r="C81" s="116" t="s">
        <v>76</v>
      </c>
      <c r="D81" s="100">
        <v>24</v>
      </c>
      <c r="E81" s="87"/>
      <c r="F81" s="104">
        <f t="shared" si="1"/>
        <v>24</v>
      </c>
      <c r="G81" s="26"/>
    </row>
    <row r="82" spans="1:7" ht="15.75" x14ac:dyDescent="0.25">
      <c r="A82" s="26">
        <v>8</v>
      </c>
      <c r="B82" s="115">
        <v>17</v>
      </c>
      <c r="C82" s="116" t="s">
        <v>25</v>
      </c>
      <c r="D82" s="100">
        <v>24</v>
      </c>
      <c r="E82" s="87"/>
      <c r="F82" s="104">
        <f t="shared" si="1"/>
        <v>24</v>
      </c>
      <c r="G82" s="26"/>
    </row>
    <row r="83" spans="1:7" ht="15.75" x14ac:dyDescent="0.25">
      <c r="A83" s="26">
        <v>8</v>
      </c>
      <c r="B83" s="115">
        <v>26</v>
      </c>
      <c r="C83" s="122" t="str">
        <f>VLOOKUP(B83,MSP!$A$1:$B$80,2,0)</f>
        <v>BC-802</v>
      </c>
      <c r="D83" s="100">
        <v>573</v>
      </c>
      <c r="E83" s="87"/>
      <c r="F83" s="104">
        <f t="shared" si="1"/>
        <v>573</v>
      </c>
      <c r="G83" s="26"/>
    </row>
    <row r="84" spans="1:7" ht="15.75" x14ac:dyDescent="0.25">
      <c r="A84" s="26">
        <v>8</v>
      </c>
      <c r="B84" s="114">
        <v>27</v>
      </c>
      <c r="C84" s="123" t="str">
        <f>VLOOKUP(B84,MSP!$A$1:$B$80,2,0)</f>
        <v>BC- 802S</v>
      </c>
      <c r="D84" s="100">
        <v>97</v>
      </c>
      <c r="E84" s="87"/>
      <c r="F84" s="104">
        <f t="shared" si="1"/>
        <v>97</v>
      </c>
      <c r="G84" s="26"/>
    </row>
    <row r="85" spans="1:7" ht="15.75" x14ac:dyDescent="0.25">
      <c r="A85" s="26">
        <v>9</v>
      </c>
      <c r="B85" s="115">
        <v>33</v>
      </c>
      <c r="C85" s="122" t="str">
        <f>VLOOKUP(B85,MSP!$A$1:$B$80,2,0)</f>
        <v>BC-822</v>
      </c>
      <c r="D85" s="100">
        <v>73</v>
      </c>
      <c r="E85" s="87"/>
      <c r="F85" s="104">
        <f t="shared" si="1"/>
        <v>73</v>
      </c>
      <c r="G85" s="26"/>
    </row>
    <row r="86" spans="1:7" ht="15.75" x14ac:dyDescent="0.25">
      <c r="A86" s="26">
        <v>9</v>
      </c>
      <c r="B86" s="115">
        <v>36</v>
      </c>
      <c r="C86" s="122" t="str">
        <f>VLOOKUP(B86,MSP!$A$1:$B$80,2,0)</f>
        <v>BC-829S</v>
      </c>
      <c r="D86" s="100">
        <v>71</v>
      </c>
      <c r="E86" s="87"/>
      <c r="F86" s="104">
        <f t="shared" si="1"/>
        <v>71</v>
      </c>
      <c r="G86" s="26"/>
    </row>
    <row r="87" spans="1:7" ht="15.75" x14ac:dyDescent="0.25">
      <c r="A87" s="26">
        <v>9</v>
      </c>
      <c r="B87" s="114">
        <v>34</v>
      </c>
      <c r="C87" s="122" t="str">
        <f>VLOOKUP(B87,MSP!$A$1:$B$80,2,0)</f>
        <v>BC-828S</v>
      </c>
      <c r="D87" s="100">
        <v>149</v>
      </c>
      <c r="E87" s="87"/>
      <c r="F87" s="104">
        <f t="shared" si="1"/>
        <v>149</v>
      </c>
      <c r="G87" s="26"/>
    </row>
    <row r="88" spans="1:7" ht="15.75" x14ac:dyDescent="0.25">
      <c r="A88" s="26">
        <v>9</v>
      </c>
      <c r="B88" s="114">
        <v>29</v>
      </c>
      <c r="C88" s="122" t="str">
        <f>VLOOKUP(B88,MSP!$A$1:$B$80,2,0)</f>
        <v>BC-802SP</v>
      </c>
      <c r="D88" s="100">
        <v>98</v>
      </c>
      <c r="E88" s="87"/>
      <c r="F88" s="104">
        <f t="shared" si="1"/>
        <v>98</v>
      </c>
      <c r="G88" s="26"/>
    </row>
    <row r="89" spans="1:7" ht="15.75" x14ac:dyDescent="0.25">
      <c r="A89" s="26">
        <v>9</v>
      </c>
      <c r="B89" s="115">
        <v>55</v>
      </c>
      <c r="C89" s="120" t="s">
        <v>58</v>
      </c>
      <c r="D89" s="100">
        <v>48</v>
      </c>
      <c r="E89" s="87"/>
      <c r="F89" s="104">
        <f t="shared" si="1"/>
        <v>48</v>
      </c>
      <c r="G89" s="26"/>
    </row>
    <row r="90" spans="1:7" ht="15.75" x14ac:dyDescent="0.25">
      <c r="A90" s="26">
        <v>9</v>
      </c>
      <c r="B90" s="115">
        <v>54</v>
      </c>
      <c r="C90" s="120" t="s">
        <v>57</v>
      </c>
      <c r="D90" s="100">
        <v>146</v>
      </c>
      <c r="E90" s="87"/>
      <c r="F90" s="104">
        <f t="shared" si="1"/>
        <v>146</v>
      </c>
      <c r="G90" s="26"/>
    </row>
    <row r="91" spans="1:7" ht="15.75" x14ac:dyDescent="0.25">
      <c r="A91" s="26">
        <v>9</v>
      </c>
      <c r="B91" s="114">
        <v>63</v>
      </c>
      <c r="C91" s="120" t="s">
        <v>70</v>
      </c>
      <c r="D91" s="100">
        <v>25</v>
      </c>
      <c r="E91" s="87"/>
      <c r="F91" s="104">
        <f t="shared" si="1"/>
        <v>25</v>
      </c>
      <c r="G91" s="26"/>
    </row>
    <row r="92" spans="1:7" ht="15.75" x14ac:dyDescent="0.25">
      <c r="A92" s="26">
        <v>9</v>
      </c>
      <c r="B92" s="115">
        <v>24</v>
      </c>
      <c r="C92" s="116" t="str">
        <f>VLOOKUP(B92,MSP!$A$1:$B$80,2,0)</f>
        <v>BC-800S</v>
      </c>
      <c r="D92" s="100">
        <v>55</v>
      </c>
      <c r="E92" s="87"/>
      <c r="F92" s="104">
        <f t="shared" si="1"/>
        <v>55</v>
      </c>
      <c r="G92" s="26"/>
    </row>
    <row r="93" spans="1:7" ht="15.75" x14ac:dyDescent="0.25">
      <c r="A93" s="26">
        <v>9</v>
      </c>
      <c r="B93" s="115">
        <v>25</v>
      </c>
      <c r="C93" s="116" t="str">
        <f>VLOOKUP(B93,MSP!$A$1:$B$80,2,0)</f>
        <v>BC-801SN</v>
      </c>
      <c r="D93" s="100">
        <v>67</v>
      </c>
      <c r="E93" s="87"/>
      <c r="F93" s="104">
        <f t="shared" si="1"/>
        <v>67</v>
      </c>
      <c r="G93" s="26"/>
    </row>
    <row r="94" spans="1:7" ht="15.75" x14ac:dyDescent="0.25">
      <c r="A94" s="26">
        <v>9</v>
      </c>
      <c r="B94" s="114">
        <v>27</v>
      </c>
      <c r="C94" s="123" t="str">
        <f>VLOOKUP(B94,MSP!$A$1:$B$80,2,0)</f>
        <v>BC- 802S</v>
      </c>
      <c r="D94" s="100">
        <v>50</v>
      </c>
      <c r="E94" s="87"/>
      <c r="F94" s="104">
        <f t="shared" si="1"/>
        <v>50</v>
      </c>
      <c r="G94" s="26"/>
    </row>
    <row r="95" spans="1:7" ht="15.75" x14ac:dyDescent="0.25">
      <c r="A95" s="26">
        <v>9</v>
      </c>
      <c r="B95" s="114">
        <v>40</v>
      </c>
      <c r="C95" s="120" t="s">
        <v>47</v>
      </c>
      <c r="D95" s="100">
        <v>130</v>
      </c>
      <c r="E95" s="87"/>
      <c r="F95" s="104">
        <f t="shared" si="1"/>
        <v>130</v>
      </c>
      <c r="G95" s="26"/>
    </row>
    <row r="96" spans="1:7" ht="15.75" x14ac:dyDescent="0.25">
      <c r="A96" s="26">
        <v>9</v>
      </c>
      <c r="B96" s="115">
        <v>59</v>
      </c>
      <c r="C96" s="116" t="s">
        <v>62</v>
      </c>
      <c r="D96" s="100">
        <v>112</v>
      </c>
      <c r="E96" s="87"/>
      <c r="F96" s="104">
        <f t="shared" si="1"/>
        <v>112</v>
      </c>
      <c r="G96" s="26"/>
    </row>
    <row r="97" spans="1:7" ht="15.75" x14ac:dyDescent="0.25">
      <c r="A97" s="26">
        <v>9</v>
      </c>
      <c r="B97" s="114">
        <v>31</v>
      </c>
      <c r="C97" s="122" t="str">
        <f>VLOOKUP(B97,MSP!$A$1:$B$80,2,0)</f>
        <v>BC-812</v>
      </c>
      <c r="D97" s="100">
        <v>50</v>
      </c>
      <c r="E97" s="87"/>
      <c r="F97" s="104">
        <f t="shared" si="1"/>
        <v>50</v>
      </c>
      <c r="G97" s="26"/>
    </row>
    <row r="98" spans="1:7" ht="15.75" x14ac:dyDescent="0.25">
      <c r="A98" s="26">
        <v>9</v>
      </c>
      <c r="B98" s="115">
        <v>26</v>
      </c>
      <c r="C98" s="122" t="str">
        <f>VLOOKUP(B98,MSP!$A$1:$B$80,2,0)</f>
        <v>BC-802</v>
      </c>
      <c r="D98" s="100">
        <v>85</v>
      </c>
      <c r="E98" s="87"/>
      <c r="F98" s="104">
        <f t="shared" si="1"/>
        <v>85</v>
      </c>
      <c r="G98" s="26"/>
    </row>
    <row r="99" spans="1:7" ht="15.75" x14ac:dyDescent="0.25">
      <c r="A99" s="26">
        <v>10</v>
      </c>
      <c r="B99" s="115">
        <v>25</v>
      </c>
      <c r="C99" s="116" t="str">
        <f>VLOOKUP(B99,MSP!$A$1:$B$80,2,0)</f>
        <v>BC-801SN</v>
      </c>
      <c r="D99" s="100">
        <v>17</v>
      </c>
      <c r="E99" s="87"/>
      <c r="F99" s="104">
        <f t="shared" si="1"/>
        <v>17</v>
      </c>
      <c r="G99" s="26"/>
    </row>
    <row r="100" spans="1:7" ht="15.75" x14ac:dyDescent="0.25">
      <c r="A100" s="26">
        <v>10</v>
      </c>
      <c r="B100" s="114">
        <v>27</v>
      </c>
      <c r="C100" s="123" t="str">
        <f>VLOOKUP(B100,MSP!$A$1:$B$80,2,0)</f>
        <v>BC- 802S</v>
      </c>
      <c r="D100" s="100">
        <v>74</v>
      </c>
      <c r="E100" s="87"/>
      <c r="F100" s="104">
        <f t="shared" si="1"/>
        <v>74</v>
      </c>
      <c r="G100" s="26"/>
    </row>
    <row r="101" spans="1:7" ht="15.75" x14ac:dyDescent="0.25">
      <c r="A101" s="26">
        <v>10</v>
      </c>
      <c r="B101" s="114">
        <v>29</v>
      </c>
      <c r="C101" s="122" t="str">
        <f>VLOOKUP(B101,MSP!$A$1:$B$80,2,0)</f>
        <v>BC-802SP</v>
      </c>
      <c r="D101" s="100">
        <v>50</v>
      </c>
      <c r="E101" s="87"/>
      <c r="F101" s="104">
        <f t="shared" si="1"/>
        <v>50</v>
      </c>
      <c r="G101" s="26"/>
    </row>
    <row r="102" spans="1:7" ht="15.75" x14ac:dyDescent="0.25">
      <c r="A102" s="26">
        <v>10</v>
      </c>
      <c r="B102" s="115">
        <v>36</v>
      </c>
      <c r="C102" s="122" t="str">
        <f>VLOOKUP(B102,MSP!$A$1:$B$80,2,0)</f>
        <v>BC-829S</v>
      </c>
      <c r="D102" s="100">
        <v>10</v>
      </c>
      <c r="E102" s="87"/>
      <c r="F102" s="104">
        <f t="shared" si="1"/>
        <v>10</v>
      </c>
      <c r="G102" s="26"/>
    </row>
    <row r="103" spans="1:7" ht="15.75" x14ac:dyDescent="0.25">
      <c r="A103" s="26">
        <v>10</v>
      </c>
      <c r="B103" s="114">
        <v>34</v>
      </c>
      <c r="C103" s="122" t="str">
        <f>VLOOKUP(B103,MSP!$A$1:$B$80,2,0)</f>
        <v>BC-828S</v>
      </c>
      <c r="D103" s="100">
        <v>60</v>
      </c>
      <c r="E103" s="87"/>
      <c r="F103" s="104">
        <f t="shared" si="1"/>
        <v>60</v>
      </c>
      <c r="G103" s="26"/>
    </row>
    <row r="104" spans="1:7" ht="15.75" x14ac:dyDescent="0.25">
      <c r="A104" s="26">
        <v>10</v>
      </c>
      <c r="B104" s="114">
        <v>35</v>
      </c>
      <c r="C104" s="122" t="str">
        <f>VLOOKUP(B104,MSP!$A$1:$B$80,2,0)</f>
        <v>BC-828TM</v>
      </c>
      <c r="D104" s="100">
        <v>70</v>
      </c>
      <c r="E104" s="87"/>
      <c r="F104" s="104">
        <f t="shared" si="1"/>
        <v>70</v>
      </c>
      <c r="G104" s="26"/>
    </row>
    <row r="105" spans="1:7" ht="15.75" x14ac:dyDescent="0.25">
      <c r="A105" s="26">
        <v>10</v>
      </c>
      <c r="B105" s="115">
        <v>8</v>
      </c>
      <c r="C105" s="116" t="s">
        <v>18</v>
      </c>
      <c r="D105" s="100">
        <v>48</v>
      </c>
      <c r="E105" s="87"/>
      <c r="F105" s="104">
        <f t="shared" si="1"/>
        <v>48</v>
      </c>
      <c r="G105" s="26"/>
    </row>
    <row r="106" spans="1:7" ht="15.75" x14ac:dyDescent="0.25">
      <c r="A106" s="26">
        <v>10</v>
      </c>
      <c r="B106" s="115">
        <v>51</v>
      </c>
      <c r="C106" s="116" t="s">
        <v>76</v>
      </c>
      <c r="D106" s="100">
        <v>52</v>
      </c>
      <c r="E106" s="87"/>
      <c r="F106" s="104">
        <f t="shared" si="1"/>
        <v>52</v>
      </c>
      <c r="G106" s="26"/>
    </row>
    <row r="107" spans="1:7" ht="15.75" x14ac:dyDescent="0.25">
      <c r="A107" s="26">
        <v>10</v>
      </c>
      <c r="B107" s="114">
        <v>60</v>
      </c>
      <c r="C107" s="116" t="s">
        <v>63</v>
      </c>
      <c r="D107" s="100">
        <v>10</v>
      </c>
      <c r="E107" s="87"/>
      <c r="F107" s="104">
        <f t="shared" si="1"/>
        <v>10</v>
      </c>
      <c r="G107" s="26"/>
    </row>
    <row r="108" spans="1:7" ht="15.75" x14ac:dyDescent="0.25">
      <c r="A108" s="26">
        <v>10</v>
      </c>
      <c r="B108" s="114">
        <v>61</v>
      </c>
      <c r="C108" s="116" t="s">
        <v>64</v>
      </c>
      <c r="D108" s="100">
        <v>84</v>
      </c>
      <c r="E108" s="87"/>
      <c r="F108" s="104">
        <f t="shared" si="1"/>
        <v>84</v>
      </c>
      <c r="G108" s="26"/>
    </row>
    <row r="109" spans="1:7" ht="15.75" x14ac:dyDescent="0.25">
      <c r="A109" s="26">
        <v>10</v>
      </c>
      <c r="B109" s="115">
        <v>59</v>
      </c>
      <c r="C109" s="116" t="s">
        <v>62</v>
      </c>
      <c r="D109" s="100">
        <v>20</v>
      </c>
      <c r="E109" s="87"/>
      <c r="F109" s="104">
        <f t="shared" si="1"/>
        <v>20</v>
      </c>
      <c r="G109" s="26"/>
    </row>
    <row r="110" spans="1:7" ht="15.75" x14ac:dyDescent="0.25">
      <c r="A110" s="26">
        <v>11</v>
      </c>
      <c r="B110" s="114">
        <v>27</v>
      </c>
      <c r="C110" s="123" t="str">
        <f>VLOOKUP(B110,MSP!$A$1:$B$80,2,0)</f>
        <v>BC- 802S</v>
      </c>
      <c r="D110" s="100">
        <v>53</v>
      </c>
      <c r="E110" s="87"/>
      <c r="F110" s="104">
        <f t="shared" si="1"/>
        <v>53</v>
      </c>
      <c r="G110" s="26"/>
    </row>
    <row r="111" spans="1:7" ht="15.75" x14ac:dyDescent="0.25">
      <c r="A111" s="26">
        <v>11</v>
      </c>
      <c r="B111" s="115">
        <v>25</v>
      </c>
      <c r="C111" s="116" t="str">
        <f>VLOOKUP(B111,MSP!$A$1:$B$80,2,0)</f>
        <v>BC-801SN</v>
      </c>
      <c r="D111" s="100">
        <v>148</v>
      </c>
      <c r="E111" s="87"/>
      <c r="F111" s="104">
        <f t="shared" si="1"/>
        <v>148</v>
      </c>
      <c r="G111" s="26"/>
    </row>
    <row r="112" spans="1:7" ht="15.75" x14ac:dyDescent="0.25">
      <c r="A112" s="26">
        <v>11</v>
      </c>
      <c r="B112" s="114">
        <v>29</v>
      </c>
      <c r="C112" s="122" t="str">
        <f>VLOOKUP(B112,MSP!$A$1:$B$80,2,0)</f>
        <v>BC-802SP</v>
      </c>
      <c r="D112" s="100">
        <v>50</v>
      </c>
      <c r="E112" s="87"/>
      <c r="F112" s="104">
        <f t="shared" si="1"/>
        <v>50</v>
      </c>
      <c r="G112" s="26"/>
    </row>
    <row r="113" spans="1:7" ht="15.75" x14ac:dyDescent="0.25">
      <c r="A113" s="26">
        <v>11</v>
      </c>
      <c r="B113" s="114">
        <v>27</v>
      </c>
      <c r="C113" s="123" t="str">
        <f>VLOOKUP(B113,MSP!$A$1:$B$80,2,0)</f>
        <v>BC- 802S</v>
      </c>
      <c r="D113" s="100">
        <v>15</v>
      </c>
      <c r="E113" s="87"/>
      <c r="F113" s="104">
        <f t="shared" si="1"/>
        <v>15</v>
      </c>
      <c r="G113" s="26"/>
    </row>
    <row r="114" spans="1:7" ht="15.75" x14ac:dyDescent="0.25">
      <c r="A114" s="26">
        <v>11</v>
      </c>
      <c r="B114" s="114">
        <v>30</v>
      </c>
      <c r="C114" s="122" t="str">
        <f>VLOOKUP(B114,MSP!$A$1:$B$80,2,0)</f>
        <v>BC-803S</v>
      </c>
      <c r="D114" s="100">
        <v>50</v>
      </c>
      <c r="E114" s="87"/>
      <c r="F114" s="104">
        <f t="shared" si="1"/>
        <v>50</v>
      </c>
      <c r="G114" s="26"/>
    </row>
    <row r="115" spans="1:7" ht="15.75" x14ac:dyDescent="0.25">
      <c r="A115" s="26">
        <v>11</v>
      </c>
      <c r="B115" s="114">
        <v>61</v>
      </c>
      <c r="C115" s="116" t="s">
        <v>64</v>
      </c>
      <c r="D115" s="100">
        <v>17</v>
      </c>
      <c r="E115" s="87"/>
      <c r="F115" s="104">
        <f t="shared" si="1"/>
        <v>17</v>
      </c>
      <c r="G115" s="26"/>
    </row>
    <row r="116" spans="1:7" ht="15.75" x14ac:dyDescent="0.25">
      <c r="A116" s="26">
        <v>11</v>
      </c>
      <c r="B116" s="114">
        <v>35</v>
      </c>
      <c r="C116" s="122" t="str">
        <f>VLOOKUP(B116,MSP!$A$1:$B$80,2,0)</f>
        <v>BC-828TM</v>
      </c>
      <c r="D116" s="100">
        <v>26</v>
      </c>
      <c r="E116" s="87"/>
      <c r="F116" s="104">
        <f t="shared" si="1"/>
        <v>26</v>
      </c>
      <c r="G116" s="26"/>
    </row>
    <row r="117" spans="1:7" ht="15.75" x14ac:dyDescent="0.25">
      <c r="A117" s="26">
        <v>11</v>
      </c>
      <c r="B117" s="114">
        <v>34</v>
      </c>
      <c r="C117" s="122" t="str">
        <f>VLOOKUP(B117,MSP!$A$1:$B$80,2,0)</f>
        <v>BC-828S</v>
      </c>
      <c r="D117" s="100">
        <v>31</v>
      </c>
      <c r="E117" s="87"/>
      <c r="F117" s="104">
        <f t="shared" si="1"/>
        <v>31</v>
      </c>
      <c r="G117" s="26"/>
    </row>
    <row r="118" spans="1:7" ht="15.75" x14ac:dyDescent="0.25">
      <c r="A118" s="26">
        <v>11</v>
      </c>
      <c r="B118" s="115">
        <v>36</v>
      </c>
      <c r="C118" s="122" t="str">
        <f>VLOOKUP(B118,MSP!$A$1:$B$80,2,0)</f>
        <v>BC-829S</v>
      </c>
      <c r="D118" s="100">
        <v>53</v>
      </c>
      <c r="E118" s="87"/>
      <c r="F118" s="104">
        <f t="shared" si="1"/>
        <v>53</v>
      </c>
      <c r="G118" s="26"/>
    </row>
    <row r="119" spans="1:7" ht="15.75" x14ac:dyDescent="0.25">
      <c r="A119" s="26">
        <v>13</v>
      </c>
      <c r="B119" s="114">
        <v>29</v>
      </c>
      <c r="C119" s="122" t="str">
        <f>VLOOKUP(B119,MSP!$A$1:$B$80,2,0)</f>
        <v>BC-802SP</v>
      </c>
      <c r="D119" s="100">
        <v>220</v>
      </c>
      <c r="E119" s="87"/>
      <c r="F119" s="104">
        <f t="shared" si="1"/>
        <v>220</v>
      </c>
      <c r="G119" s="26"/>
    </row>
    <row r="120" spans="1:7" ht="15.75" x14ac:dyDescent="0.25">
      <c r="A120" s="26">
        <v>13</v>
      </c>
      <c r="B120" s="115">
        <v>25</v>
      </c>
      <c r="C120" s="116" t="str">
        <f>VLOOKUP(B120,MSP!$A$1:$B$80,2,0)</f>
        <v>BC-801SN</v>
      </c>
      <c r="D120" s="100">
        <v>200</v>
      </c>
      <c r="E120" s="87"/>
      <c r="F120" s="104">
        <f t="shared" si="1"/>
        <v>200</v>
      </c>
      <c r="G120" s="26"/>
    </row>
    <row r="121" spans="1:7" ht="15.75" x14ac:dyDescent="0.25">
      <c r="A121" s="26">
        <v>13</v>
      </c>
      <c r="B121" s="115">
        <v>26</v>
      </c>
      <c r="C121" s="122" t="str">
        <f>VLOOKUP(B121,MSP!$A$1:$B$80,2,0)</f>
        <v>BC-802</v>
      </c>
      <c r="D121" s="100">
        <v>250</v>
      </c>
      <c r="E121" s="87"/>
      <c r="F121" s="104">
        <f t="shared" si="1"/>
        <v>250</v>
      </c>
      <c r="G121" s="26"/>
    </row>
    <row r="122" spans="1:7" ht="15.75" x14ac:dyDescent="0.25">
      <c r="A122" s="26">
        <v>13</v>
      </c>
      <c r="B122" s="114">
        <v>30</v>
      </c>
      <c r="C122" s="122" t="str">
        <f>VLOOKUP(B122,MSP!$A$1:$B$80,2,0)</f>
        <v>BC-803S</v>
      </c>
      <c r="D122" s="100">
        <v>28</v>
      </c>
      <c r="E122" s="87"/>
      <c r="F122" s="104">
        <f t="shared" si="1"/>
        <v>28</v>
      </c>
      <c r="G122" s="26"/>
    </row>
    <row r="123" spans="1:7" ht="15.75" x14ac:dyDescent="0.25">
      <c r="A123" s="26">
        <v>13</v>
      </c>
      <c r="B123" s="114">
        <v>27</v>
      </c>
      <c r="C123" s="123" t="str">
        <f>VLOOKUP(B123,MSP!$A$1:$B$80,2,0)</f>
        <v>BC- 802S</v>
      </c>
      <c r="D123" s="100">
        <v>20</v>
      </c>
      <c r="E123" s="87"/>
      <c r="F123" s="104">
        <f t="shared" si="1"/>
        <v>20</v>
      </c>
      <c r="G123" s="26"/>
    </row>
    <row r="124" spans="1:7" ht="15.75" x14ac:dyDescent="0.25">
      <c r="A124" s="26">
        <v>14</v>
      </c>
      <c r="B124" s="114">
        <v>27</v>
      </c>
      <c r="C124" s="123" t="str">
        <f>VLOOKUP(B124,MSP!$A$1:$B$80,2,0)</f>
        <v>BC- 802S</v>
      </c>
      <c r="D124" s="100">
        <v>98</v>
      </c>
      <c r="E124" s="87"/>
      <c r="F124" s="104">
        <f t="shared" si="1"/>
        <v>98</v>
      </c>
      <c r="G124" s="26"/>
    </row>
    <row r="125" spans="1:7" ht="15.75" x14ac:dyDescent="0.25">
      <c r="A125" s="26">
        <v>14</v>
      </c>
      <c r="B125" s="115">
        <v>25</v>
      </c>
      <c r="C125" s="116" t="str">
        <f>VLOOKUP(B125,MSP!$A$1:$B$80,2,0)</f>
        <v>BC-801SN</v>
      </c>
      <c r="D125" s="100">
        <v>108</v>
      </c>
      <c r="E125" s="87"/>
      <c r="F125" s="104">
        <f t="shared" si="1"/>
        <v>108</v>
      </c>
      <c r="G125" s="26"/>
    </row>
    <row r="126" spans="1:7" ht="15.75" x14ac:dyDescent="0.25">
      <c r="A126" s="26">
        <v>14</v>
      </c>
      <c r="B126" s="114">
        <v>40</v>
      </c>
      <c r="C126" s="120" t="s">
        <v>47</v>
      </c>
      <c r="D126" s="100">
        <v>50</v>
      </c>
      <c r="E126" s="87"/>
      <c r="F126" s="104">
        <f t="shared" si="1"/>
        <v>50</v>
      </c>
      <c r="G126" s="26"/>
    </row>
    <row r="127" spans="1:7" ht="15.75" x14ac:dyDescent="0.25">
      <c r="A127" s="26">
        <v>14</v>
      </c>
      <c r="B127" s="115">
        <v>54</v>
      </c>
      <c r="C127" s="120" t="s">
        <v>57</v>
      </c>
      <c r="D127" s="100">
        <v>50</v>
      </c>
      <c r="E127" s="87"/>
      <c r="F127" s="104">
        <f t="shared" si="1"/>
        <v>50</v>
      </c>
      <c r="G127" s="26"/>
    </row>
    <row r="128" spans="1:7" ht="15.75" x14ac:dyDescent="0.25">
      <c r="A128" s="26">
        <v>14</v>
      </c>
      <c r="B128" s="115">
        <v>8</v>
      </c>
      <c r="C128" s="116" t="s">
        <v>18</v>
      </c>
      <c r="D128" s="100">
        <v>258</v>
      </c>
      <c r="E128" s="87"/>
      <c r="F128" s="104">
        <f t="shared" si="1"/>
        <v>258</v>
      </c>
      <c r="G128" s="26"/>
    </row>
    <row r="129" spans="1:7" ht="15.75" x14ac:dyDescent="0.25">
      <c r="A129" s="26">
        <v>14</v>
      </c>
      <c r="B129" s="115">
        <v>12</v>
      </c>
      <c r="C129" s="116" t="s">
        <v>22</v>
      </c>
      <c r="D129" s="100">
        <v>160</v>
      </c>
      <c r="E129" s="87"/>
      <c r="F129" s="104">
        <f t="shared" si="1"/>
        <v>160</v>
      </c>
      <c r="G129" s="26"/>
    </row>
    <row r="130" spans="1:7" ht="15.75" x14ac:dyDescent="0.25">
      <c r="A130" s="26">
        <v>14</v>
      </c>
      <c r="B130" s="115">
        <v>48</v>
      </c>
      <c r="C130" s="116" t="s">
        <v>53</v>
      </c>
      <c r="D130" s="100">
        <v>24</v>
      </c>
      <c r="E130" s="87"/>
      <c r="F130" s="104">
        <f t="shared" si="1"/>
        <v>24</v>
      </c>
      <c r="G130" s="26"/>
    </row>
    <row r="131" spans="1:7" ht="15.75" x14ac:dyDescent="0.25">
      <c r="A131" s="26">
        <v>14</v>
      </c>
      <c r="B131" s="115">
        <v>23</v>
      </c>
      <c r="C131" s="116" t="s">
        <v>31</v>
      </c>
      <c r="D131" s="100">
        <v>23</v>
      </c>
      <c r="E131" s="87"/>
      <c r="F131" s="104">
        <f t="shared" si="1"/>
        <v>23</v>
      </c>
      <c r="G131" s="26"/>
    </row>
    <row r="132" spans="1:7" ht="15.75" x14ac:dyDescent="0.25">
      <c r="A132" s="26">
        <v>14</v>
      </c>
      <c r="B132" s="115">
        <v>18</v>
      </c>
      <c r="C132" s="116" t="s">
        <v>26</v>
      </c>
      <c r="D132" s="100">
        <v>585</v>
      </c>
      <c r="E132" s="87"/>
      <c r="F132" s="104">
        <f t="shared" si="1"/>
        <v>585</v>
      </c>
      <c r="G132" s="26"/>
    </row>
    <row r="133" spans="1:7" ht="15.75" x14ac:dyDescent="0.25">
      <c r="A133" s="26">
        <v>14</v>
      </c>
      <c r="B133" s="115">
        <v>15</v>
      </c>
      <c r="C133" s="116" t="s">
        <v>24</v>
      </c>
      <c r="D133" s="100">
        <v>180</v>
      </c>
      <c r="E133" s="87"/>
      <c r="F133" s="104">
        <f t="shared" si="1"/>
        <v>180</v>
      </c>
      <c r="G133" s="26"/>
    </row>
    <row r="134" spans="1:7" ht="15.75" x14ac:dyDescent="0.25">
      <c r="A134" s="26">
        <v>14</v>
      </c>
      <c r="B134" s="115">
        <v>51</v>
      </c>
      <c r="C134" s="116" t="s">
        <v>76</v>
      </c>
      <c r="D134" s="100">
        <v>20</v>
      </c>
      <c r="E134" s="87"/>
      <c r="F134" s="104">
        <f t="shared" si="1"/>
        <v>20</v>
      </c>
      <c r="G134" s="26"/>
    </row>
    <row r="135" spans="1:7" ht="15.75" x14ac:dyDescent="0.25">
      <c r="A135" s="26">
        <v>14</v>
      </c>
      <c r="B135" s="115">
        <v>50</v>
      </c>
      <c r="C135" s="116" t="s">
        <v>55</v>
      </c>
      <c r="D135" s="100">
        <v>78</v>
      </c>
      <c r="E135" s="87"/>
      <c r="F135" s="104">
        <f t="shared" si="1"/>
        <v>78</v>
      </c>
      <c r="G135" s="26"/>
    </row>
    <row r="136" spans="1:7" ht="15.75" x14ac:dyDescent="0.25">
      <c r="A136" s="26">
        <v>15</v>
      </c>
      <c r="B136" s="114">
        <v>29</v>
      </c>
      <c r="C136" s="122" t="str">
        <f>VLOOKUP(B136,MSP!$A$1:$B$80,2,0)</f>
        <v>BC-802SP</v>
      </c>
      <c r="D136" s="100">
        <v>48</v>
      </c>
      <c r="E136" s="87"/>
      <c r="F136" s="104">
        <f t="shared" ref="F136:F199" si="2">+D136+E136</f>
        <v>48</v>
      </c>
      <c r="G136" s="26"/>
    </row>
    <row r="137" spans="1:7" ht="15.75" x14ac:dyDescent="0.25">
      <c r="A137" s="26">
        <v>15</v>
      </c>
      <c r="B137" s="114">
        <v>64</v>
      </c>
      <c r="C137" s="116" t="str">
        <f>VLOOKUP(B137,MSP!$A$1:$B$80,2,0)</f>
        <v>CÁM KCS</v>
      </c>
      <c r="D137" s="100">
        <v>50</v>
      </c>
      <c r="E137" s="87"/>
      <c r="F137" s="104">
        <f t="shared" si="2"/>
        <v>50</v>
      </c>
      <c r="G137" s="26"/>
    </row>
    <row r="138" spans="1:7" ht="15.75" x14ac:dyDescent="0.25">
      <c r="A138" s="26">
        <v>15</v>
      </c>
      <c r="B138" s="115">
        <v>54</v>
      </c>
      <c r="C138" s="120" t="s">
        <v>57</v>
      </c>
      <c r="D138" s="100">
        <v>10</v>
      </c>
      <c r="E138" s="87"/>
      <c r="F138" s="104">
        <f t="shared" si="2"/>
        <v>10</v>
      </c>
      <c r="G138" s="26"/>
    </row>
    <row r="139" spans="1:7" ht="15.75" x14ac:dyDescent="0.25">
      <c r="A139" s="26">
        <v>15</v>
      </c>
      <c r="B139" s="114">
        <v>27</v>
      </c>
      <c r="C139" s="123" t="str">
        <f>VLOOKUP(B139,MSP!$A$1:$B$80,2,0)</f>
        <v>BC- 802S</v>
      </c>
      <c r="D139" s="100">
        <v>26</v>
      </c>
      <c r="E139" s="87"/>
      <c r="F139" s="104">
        <f t="shared" si="2"/>
        <v>26</v>
      </c>
      <c r="G139" s="26"/>
    </row>
    <row r="140" spans="1:7" ht="15.75" x14ac:dyDescent="0.25">
      <c r="A140" s="26">
        <v>15</v>
      </c>
      <c r="B140" s="115">
        <v>50</v>
      </c>
      <c r="C140" s="116" t="s">
        <v>55</v>
      </c>
      <c r="D140" s="100">
        <v>20</v>
      </c>
      <c r="E140" s="87"/>
      <c r="F140" s="104">
        <f t="shared" si="2"/>
        <v>20</v>
      </c>
      <c r="G140" s="26"/>
    </row>
    <row r="141" spans="1:7" ht="15.75" x14ac:dyDescent="0.25">
      <c r="A141" s="26">
        <v>15</v>
      </c>
      <c r="B141" s="115">
        <v>22</v>
      </c>
      <c r="C141" s="116" t="s">
        <v>30</v>
      </c>
      <c r="D141" s="100">
        <v>336</v>
      </c>
      <c r="E141" s="87"/>
      <c r="F141" s="104">
        <f t="shared" si="2"/>
        <v>336</v>
      </c>
      <c r="G141" s="26"/>
    </row>
    <row r="142" spans="1:7" ht="15.75" x14ac:dyDescent="0.25">
      <c r="A142" s="26">
        <v>15</v>
      </c>
      <c r="B142" s="114">
        <v>29</v>
      </c>
      <c r="C142" s="122" t="str">
        <f>VLOOKUP(B142,MSP!$A$1:$B$80,2,0)</f>
        <v>BC-802SP</v>
      </c>
      <c r="D142" s="100">
        <v>15</v>
      </c>
      <c r="E142" s="87"/>
      <c r="F142" s="104">
        <f t="shared" si="2"/>
        <v>15</v>
      </c>
      <c r="G142" s="26"/>
    </row>
    <row r="143" spans="1:7" ht="15.75" x14ac:dyDescent="0.25">
      <c r="A143" s="26">
        <v>15</v>
      </c>
      <c r="B143" s="115">
        <v>25</v>
      </c>
      <c r="C143" s="116" t="str">
        <f>VLOOKUP(B143,MSP!$A$1:$B$80,2,0)</f>
        <v>BC-801SN</v>
      </c>
      <c r="D143" s="100">
        <v>50</v>
      </c>
      <c r="E143" s="87"/>
      <c r="F143" s="104">
        <f t="shared" si="2"/>
        <v>50</v>
      </c>
      <c r="G143" s="26"/>
    </row>
    <row r="144" spans="1:7" ht="15.75" x14ac:dyDescent="0.25">
      <c r="A144" s="26">
        <v>15</v>
      </c>
      <c r="B144" s="115">
        <v>24</v>
      </c>
      <c r="C144" s="116" t="str">
        <f>VLOOKUP(B144,MSP!$A$1:$B$80,2,0)</f>
        <v>BC-800S</v>
      </c>
      <c r="D144" s="100">
        <v>24</v>
      </c>
      <c r="E144" s="87"/>
      <c r="F144" s="104">
        <f t="shared" si="2"/>
        <v>24</v>
      </c>
      <c r="G144" s="26"/>
    </row>
    <row r="145" spans="1:7" ht="15.75" x14ac:dyDescent="0.25">
      <c r="A145" s="26">
        <v>15</v>
      </c>
      <c r="B145" s="115">
        <v>33</v>
      </c>
      <c r="C145" s="122" t="str">
        <f>VLOOKUP(B145,MSP!$A$1:$B$80,2,0)</f>
        <v>BC-822</v>
      </c>
      <c r="D145" s="100">
        <v>35</v>
      </c>
      <c r="E145" s="87"/>
      <c r="F145" s="104">
        <f t="shared" si="2"/>
        <v>35</v>
      </c>
      <c r="G145" s="26"/>
    </row>
    <row r="146" spans="1:7" ht="15.75" x14ac:dyDescent="0.25">
      <c r="A146" s="26">
        <v>15</v>
      </c>
      <c r="B146" s="114">
        <v>40</v>
      </c>
      <c r="C146" s="120" t="s">
        <v>47</v>
      </c>
      <c r="D146" s="100">
        <v>10</v>
      </c>
      <c r="E146" s="87"/>
      <c r="F146" s="104">
        <f t="shared" si="2"/>
        <v>10</v>
      </c>
      <c r="G146" s="26"/>
    </row>
    <row r="147" spans="1:7" ht="15.75" x14ac:dyDescent="0.25">
      <c r="A147" s="26">
        <v>15</v>
      </c>
      <c r="B147" s="114">
        <v>35</v>
      </c>
      <c r="C147" s="122" t="str">
        <f>VLOOKUP(B147,MSP!$A$1:$B$80,2,0)</f>
        <v>BC-828TM</v>
      </c>
      <c r="D147" s="100">
        <v>54</v>
      </c>
      <c r="E147" s="87"/>
      <c r="F147" s="104">
        <f t="shared" si="2"/>
        <v>54</v>
      </c>
      <c r="G147" s="26"/>
    </row>
    <row r="148" spans="1:7" ht="15.75" x14ac:dyDescent="0.25">
      <c r="A148" s="26">
        <v>15</v>
      </c>
      <c r="B148" s="114">
        <v>31</v>
      </c>
      <c r="C148" s="122" t="str">
        <f>VLOOKUP(B148,MSP!$A$1:$B$80,2,0)</f>
        <v>BC-812</v>
      </c>
      <c r="D148" s="100">
        <v>60</v>
      </c>
      <c r="E148" s="101"/>
      <c r="F148" s="104">
        <f t="shared" si="2"/>
        <v>60</v>
      </c>
      <c r="G148" s="85"/>
    </row>
    <row r="149" spans="1:7" ht="15.75" x14ac:dyDescent="0.25">
      <c r="A149" s="26">
        <v>15</v>
      </c>
      <c r="B149" s="115">
        <v>26</v>
      </c>
      <c r="C149" s="122" t="str">
        <f>VLOOKUP(B149,MSP!$A$1:$B$80,2,0)</f>
        <v>BC-802</v>
      </c>
      <c r="D149" s="100">
        <v>48</v>
      </c>
      <c r="E149" s="87"/>
      <c r="F149" s="104">
        <f t="shared" si="2"/>
        <v>48</v>
      </c>
      <c r="G149" s="86"/>
    </row>
    <row r="150" spans="1:7" ht="15.75" x14ac:dyDescent="0.25">
      <c r="A150" s="26">
        <v>16</v>
      </c>
      <c r="B150" s="114">
        <v>27</v>
      </c>
      <c r="C150" s="123" t="str">
        <f>VLOOKUP(B150,MSP!$A$1:$B$80,2,0)</f>
        <v>BC- 802S</v>
      </c>
      <c r="D150" s="100">
        <v>264</v>
      </c>
      <c r="E150" s="87"/>
      <c r="F150" s="104">
        <f t="shared" si="2"/>
        <v>264</v>
      </c>
      <c r="G150" s="86"/>
    </row>
    <row r="151" spans="1:7" ht="15.75" x14ac:dyDescent="0.25">
      <c r="A151" s="26">
        <v>16</v>
      </c>
      <c r="B151" s="115">
        <v>25</v>
      </c>
      <c r="C151" s="116" t="str">
        <f>VLOOKUP(B151,MSP!$A$1:$B$80,2,0)</f>
        <v>BC-801SN</v>
      </c>
      <c r="D151" s="100">
        <v>24</v>
      </c>
      <c r="E151" s="87"/>
      <c r="F151" s="104">
        <f t="shared" si="2"/>
        <v>24</v>
      </c>
      <c r="G151" s="86"/>
    </row>
    <row r="152" spans="1:7" ht="15.75" x14ac:dyDescent="0.25">
      <c r="A152" s="26">
        <v>16</v>
      </c>
      <c r="B152" s="115">
        <v>37</v>
      </c>
      <c r="C152" s="122" t="str">
        <f>VLOOKUP(B152,MSP!$A$1:$B$80,2,0)</f>
        <v>BC-888</v>
      </c>
      <c r="D152" s="100">
        <v>5</v>
      </c>
      <c r="E152" s="87"/>
      <c r="F152" s="104">
        <f t="shared" si="2"/>
        <v>5</v>
      </c>
      <c r="G152" s="86"/>
    </row>
    <row r="153" spans="1:7" ht="15.75" x14ac:dyDescent="0.25">
      <c r="A153" s="26">
        <v>16</v>
      </c>
      <c r="B153" s="114">
        <v>27</v>
      </c>
      <c r="C153" s="123" t="str">
        <f>VLOOKUP(B153,MSP!$A$1:$B$80,2,0)</f>
        <v>BC- 802S</v>
      </c>
      <c r="D153" s="100">
        <v>264</v>
      </c>
      <c r="E153" s="87"/>
      <c r="F153" s="104">
        <f t="shared" si="2"/>
        <v>264</v>
      </c>
      <c r="G153" s="86"/>
    </row>
    <row r="154" spans="1:7" ht="15.75" x14ac:dyDescent="0.25">
      <c r="A154" s="26">
        <v>16</v>
      </c>
      <c r="B154" s="114">
        <v>29</v>
      </c>
      <c r="C154" s="122" t="str">
        <f>VLOOKUP(B154,MSP!$A$1:$B$80,2,0)</f>
        <v>BC-802SP</v>
      </c>
      <c r="D154" s="100">
        <v>17</v>
      </c>
      <c r="E154" s="87"/>
      <c r="F154" s="104">
        <f t="shared" si="2"/>
        <v>17</v>
      </c>
      <c r="G154" s="86"/>
    </row>
    <row r="155" spans="1:7" ht="15.75" x14ac:dyDescent="0.25">
      <c r="A155" s="26">
        <v>16</v>
      </c>
      <c r="B155" s="115">
        <v>17</v>
      </c>
      <c r="C155" s="116" t="s">
        <v>25</v>
      </c>
      <c r="D155" s="100">
        <v>50</v>
      </c>
      <c r="E155" s="87"/>
      <c r="F155" s="104">
        <f t="shared" si="2"/>
        <v>50</v>
      </c>
      <c r="G155" s="86"/>
    </row>
    <row r="156" spans="1:7" ht="15.75" x14ac:dyDescent="0.25">
      <c r="A156" s="26">
        <v>16</v>
      </c>
      <c r="B156" s="115">
        <v>21</v>
      </c>
      <c r="C156" s="116" t="s">
        <v>29</v>
      </c>
      <c r="D156" s="100">
        <v>22</v>
      </c>
      <c r="E156" s="87"/>
      <c r="F156" s="104">
        <f t="shared" si="2"/>
        <v>22</v>
      </c>
      <c r="G156" s="86"/>
    </row>
    <row r="157" spans="1:7" ht="15.75" x14ac:dyDescent="0.25">
      <c r="A157" s="26">
        <v>16</v>
      </c>
      <c r="B157" s="114">
        <v>27</v>
      </c>
      <c r="C157" s="123" t="str">
        <f>VLOOKUP(B157,MSP!$A$1:$B$80,2,0)</f>
        <v>BC- 802S</v>
      </c>
      <c r="D157" s="100">
        <v>70</v>
      </c>
      <c r="E157" s="87"/>
      <c r="F157" s="104">
        <f t="shared" si="2"/>
        <v>70</v>
      </c>
      <c r="G157" s="86"/>
    </row>
    <row r="158" spans="1:7" ht="15.75" x14ac:dyDescent="0.25">
      <c r="A158" s="26">
        <v>16</v>
      </c>
      <c r="B158" s="115">
        <v>36</v>
      </c>
      <c r="C158" s="122" t="str">
        <f>VLOOKUP(B158,MSP!$A$1:$B$80,2,0)</f>
        <v>BC-829S</v>
      </c>
      <c r="D158" s="100">
        <v>55</v>
      </c>
      <c r="E158" s="87"/>
      <c r="F158" s="104">
        <f t="shared" si="2"/>
        <v>55</v>
      </c>
      <c r="G158" s="86"/>
    </row>
    <row r="159" spans="1:7" ht="15.75" x14ac:dyDescent="0.25">
      <c r="A159" s="26">
        <v>16</v>
      </c>
      <c r="B159" s="114">
        <v>34</v>
      </c>
      <c r="C159" s="122" t="str">
        <f>VLOOKUP(B159,MSP!$A$1:$B$80,2,0)</f>
        <v>BC-828S</v>
      </c>
      <c r="D159" s="100">
        <v>74</v>
      </c>
      <c r="E159" s="87"/>
      <c r="F159" s="104">
        <f t="shared" si="2"/>
        <v>74</v>
      </c>
      <c r="G159" s="86"/>
    </row>
    <row r="160" spans="1:7" ht="15.75" x14ac:dyDescent="0.25">
      <c r="A160" s="26">
        <v>16</v>
      </c>
      <c r="B160" s="115">
        <v>50</v>
      </c>
      <c r="C160" s="116" t="s">
        <v>55</v>
      </c>
      <c r="D160" s="100">
        <v>27</v>
      </c>
      <c r="E160" s="87"/>
      <c r="F160" s="104">
        <f t="shared" si="2"/>
        <v>27</v>
      </c>
      <c r="G160" s="86"/>
    </row>
    <row r="161" spans="1:7" ht="15.75" x14ac:dyDescent="0.25">
      <c r="A161" s="26">
        <v>16</v>
      </c>
      <c r="B161" s="115">
        <v>48</v>
      </c>
      <c r="C161" s="116" t="s">
        <v>53</v>
      </c>
      <c r="D161" s="100">
        <v>24</v>
      </c>
      <c r="E161" s="87"/>
      <c r="F161" s="104">
        <f t="shared" si="2"/>
        <v>24</v>
      </c>
      <c r="G161" s="86"/>
    </row>
    <row r="162" spans="1:7" ht="15.75" x14ac:dyDescent="0.25">
      <c r="A162" s="26">
        <v>16</v>
      </c>
      <c r="B162" s="115">
        <v>25</v>
      </c>
      <c r="C162" s="116" t="str">
        <f>VLOOKUP(B162,MSP!$A$1:$B$80,2,0)</f>
        <v>BC-801SN</v>
      </c>
      <c r="D162" s="100">
        <v>50</v>
      </c>
      <c r="E162" s="87"/>
      <c r="F162" s="104">
        <f t="shared" si="2"/>
        <v>50</v>
      </c>
      <c r="G162" s="86"/>
    </row>
    <row r="163" spans="1:7" ht="15.75" x14ac:dyDescent="0.25">
      <c r="A163" s="26">
        <v>16</v>
      </c>
      <c r="B163" s="114">
        <v>29</v>
      </c>
      <c r="C163" s="122" t="str">
        <f>VLOOKUP(B163,MSP!$A$1:$B$80,2,0)</f>
        <v>BC-802SP</v>
      </c>
      <c r="D163" s="100">
        <v>15</v>
      </c>
      <c r="E163" s="87"/>
      <c r="F163" s="104">
        <f t="shared" si="2"/>
        <v>15</v>
      </c>
      <c r="G163" s="86"/>
    </row>
    <row r="164" spans="1:7" ht="15.75" x14ac:dyDescent="0.25">
      <c r="A164" s="26">
        <v>17</v>
      </c>
      <c r="B164" s="152">
        <v>43</v>
      </c>
      <c r="C164" s="116" t="s">
        <v>50</v>
      </c>
      <c r="D164" s="100">
        <v>20</v>
      </c>
      <c r="E164" s="87"/>
      <c r="F164" s="104">
        <f t="shared" si="2"/>
        <v>20</v>
      </c>
      <c r="G164" s="86"/>
    </row>
    <row r="165" spans="1:7" ht="15.75" x14ac:dyDescent="0.25">
      <c r="A165" s="26">
        <v>17</v>
      </c>
      <c r="B165" s="114">
        <v>402</v>
      </c>
      <c r="C165" s="116" t="str">
        <f>VLOOKUP(B165,MSP!$A$1:$B$80,2,0)</f>
        <v>Cám Vịt</v>
      </c>
      <c r="D165" s="100">
        <v>30</v>
      </c>
      <c r="E165" s="87"/>
      <c r="F165" s="104">
        <f t="shared" si="2"/>
        <v>30</v>
      </c>
      <c r="G165" s="86"/>
    </row>
    <row r="166" spans="1:7" ht="15.75" x14ac:dyDescent="0.25">
      <c r="A166" s="26">
        <v>17</v>
      </c>
      <c r="B166" s="115">
        <v>59</v>
      </c>
      <c r="C166" s="116" t="s">
        <v>62</v>
      </c>
      <c r="D166" s="100">
        <v>30</v>
      </c>
      <c r="E166" s="87"/>
      <c r="F166" s="104">
        <f t="shared" si="2"/>
        <v>30</v>
      </c>
      <c r="G166" s="86"/>
    </row>
    <row r="167" spans="1:7" ht="15.75" x14ac:dyDescent="0.25">
      <c r="A167" s="26">
        <v>17</v>
      </c>
      <c r="B167" s="115">
        <v>25</v>
      </c>
      <c r="C167" s="116" t="str">
        <f>VLOOKUP(B167,MSP!$A$1:$B$80,2,0)</f>
        <v>BC-801SN</v>
      </c>
      <c r="D167" s="100">
        <v>83</v>
      </c>
      <c r="E167" s="87"/>
      <c r="F167" s="104">
        <f t="shared" si="2"/>
        <v>83</v>
      </c>
      <c r="G167" s="86"/>
    </row>
    <row r="168" spans="1:7" ht="15.75" x14ac:dyDescent="0.25">
      <c r="A168" s="26">
        <v>17</v>
      </c>
      <c r="B168" s="115">
        <v>24</v>
      </c>
      <c r="C168" s="116" t="str">
        <f>VLOOKUP(B168,MSP!$A$1:$B$80,2,0)</f>
        <v>BC-800S</v>
      </c>
      <c r="D168" s="100">
        <v>300</v>
      </c>
      <c r="E168" s="87"/>
      <c r="F168" s="104">
        <f t="shared" si="2"/>
        <v>300</v>
      </c>
      <c r="G168" s="86"/>
    </row>
    <row r="169" spans="1:7" ht="15.75" x14ac:dyDescent="0.25">
      <c r="A169" s="26">
        <v>17</v>
      </c>
      <c r="B169" s="114">
        <v>53</v>
      </c>
      <c r="C169" s="120" t="s">
        <v>56</v>
      </c>
      <c r="D169" s="100">
        <v>195</v>
      </c>
      <c r="E169" s="87"/>
      <c r="F169" s="104">
        <f t="shared" si="2"/>
        <v>195</v>
      </c>
      <c r="G169" s="86"/>
    </row>
    <row r="170" spans="1:7" ht="15.75" x14ac:dyDescent="0.25">
      <c r="A170" s="26">
        <v>17</v>
      </c>
      <c r="B170" s="114">
        <v>63</v>
      </c>
      <c r="C170" s="120" t="s">
        <v>70</v>
      </c>
      <c r="D170" s="100">
        <v>25</v>
      </c>
      <c r="E170" s="87"/>
      <c r="F170" s="104">
        <f t="shared" si="2"/>
        <v>25</v>
      </c>
      <c r="G170" s="86"/>
    </row>
    <row r="171" spans="1:7" ht="15.75" x14ac:dyDescent="0.25">
      <c r="A171" s="26">
        <v>17</v>
      </c>
      <c r="B171" s="114">
        <v>27</v>
      </c>
      <c r="C171" s="123" t="str">
        <f>VLOOKUP(B171,MSP!$A$1:$B$80,2,0)</f>
        <v>BC- 802S</v>
      </c>
      <c r="D171" s="100">
        <v>36</v>
      </c>
      <c r="E171" s="87"/>
      <c r="F171" s="104">
        <f t="shared" si="2"/>
        <v>36</v>
      </c>
      <c r="G171" s="86"/>
    </row>
    <row r="172" spans="1:7" ht="15.75" x14ac:dyDescent="0.25">
      <c r="A172" s="26">
        <v>18</v>
      </c>
      <c r="B172" s="115">
        <v>25</v>
      </c>
      <c r="C172" s="116" t="str">
        <f>VLOOKUP(B172,MSP!$A$1:$B$80,2,0)</f>
        <v>BC-801SN</v>
      </c>
      <c r="D172" s="100">
        <v>48</v>
      </c>
      <c r="E172" s="87"/>
      <c r="F172" s="104">
        <f t="shared" si="2"/>
        <v>48</v>
      </c>
      <c r="G172" s="86"/>
    </row>
    <row r="173" spans="1:7" ht="15.75" x14ac:dyDescent="0.25">
      <c r="A173" s="26">
        <v>18</v>
      </c>
      <c r="B173" s="114">
        <v>29</v>
      </c>
      <c r="C173" s="122" t="str">
        <f>VLOOKUP(B173,MSP!$A$1:$B$80,2,0)</f>
        <v>BC-802SP</v>
      </c>
      <c r="D173" s="100">
        <v>85</v>
      </c>
      <c r="E173" s="87"/>
      <c r="F173" s="104">
        <f t="shared" si="2"/>
        <v>85</v>
      </c>
      <c r="G173" s="86"/>
    </row>
    <row r="174" spans="1:7" ht="15.75" x14ac:dyDescent="0.25">
      <c r="A174" s="26">
        <v>18</v>
      </c>
      <c r="B174" s="114">
        <v>27</v>
      </c>
      <c r="C174" s="123" t="str">
        <f>VLOOKUP(B174,MSP!$A$1:$B$80,2,0)</f>
        <v>BC- 802S</v>
      </c>
      <c r="D174" s="100">
        <v>123</v>
      </c>
      <c r="E174" s="87"/>
      <c r="F174" s="104">
        <f t="shared" si="2"/>
        <v>123</v>
      </c>
      <c r="G174" s="86"/>
    </row>
    <row r="175" spans="1:7" ht="15.75" x14ac:dyDescent="0.25">
      <c r="A175" s="26">
        <v>18</v>
      </c>
      <c r="B175" s="115">
        <v>21</v>
      </c>
      <c r="C175" s="116" t="s">
        <v>29</v>
      </c>
      <c r="D175" s="100">
        <v>7</v>
      </c>
      <c r="E175" s="87"/>
      <c r="F175" s="104">
        <f t="shared" si="2"/>
        <v>7</v>
      </c>
      <c r="G175" s="86"/>
    </row>
    <row r="176" spans="1:7" ht="15.75" x14ac:dyDescent="0.25">
      <c r="A176" s="26">
        <v>18</v>
      </c>
      <c r="B176" s="115">
        <v>18</v>
      </c>
      <c r="C176" s="116" t="s">
        <v>26</v>
      </c>
      <c r="D176" s="100">
        <v>45</v>
      </c>
      <c r="E176" s="87"/>
      <c r="F176" s="104">
        <f t="shared" si="2"/>
        <v>45</v>
      </c>
      <c r="G176" s="86"/>
    </row>
    <row r="177" spans="1:7" ht="15.75" x14ac:dyDescent="0.25">
      <c r="A177" s="26">
        <v>18</v>
      </c>
      <c r="B177" s="115">
        <v>12</v>
      </c>
      <c r="C177" s="116" t="s">
        <v>22</v>
      </c>
      <c r="D177" s="100">
        <v>30</v>
      </c>
      <c r="E177" s="87"/>
      <c r="F177" s="104">
        <f t="shared" si="2"/>
        <v>30</v>
      </c>
      <c r="G177" s="86"/>
    </row>
    <row r="178" spans="1:7" ht="15.75" x14ac:dyDescent="0.25">
      <c r="A178" s="26">
        <v>18</v>
      </c>
      <c r="B178" s="114">
        <v>27</v>
      </c>
      <c r="C178" s="123" t="str">
        <f>VLOOKUP(B178,MSP!$A$1:$B$80,2,0)</f>
        <v>BC- 802S</v>
      </c>
      <c r="D178" s="100">
        <v>215</v>
      </c>
      <c r="E178" s="87"/>
      <c r="F178" s="104">
        <f t="shared" si="2"/>
        <v>215</v>
      </c>
      <c r="G178" s="86"/>
    </row>
    <row r="179" spans="1:7" ht="15.75" x14ac:dyDescent="0.25">
      <c r="A179" s="26">
        <v>18</v>
      </c>
      <c r="B179" s="115">
        <v>18</v>
      </c>
      <c r="C179" s="116" t="s">
        <v>26</v>
      </c>
      <c r="D179" s="100">
        <v>418</v>
      </c>
      <c r="E179" s="87"/>
      <c r="F179" s="104">
        <f t="shared" si="2"/>
        <v>418</v>
      </c>
      <c r="G179" s="86"/>
    </row>
    <row r="180" spans="1:7" ht="15.75" x14ac:dyDescent="0.25">
      <c r="A180" s="26">
        <v>18</v>
      </c>
      <c r="B180" s="115">
        <v>17</v>
      </c>
      <c r="C180" s="116" t="s">
        <v>25</v>
      </c>
      <c r="D180" s="100">
        <v>245</v>
      </c>
      <c r="E180" s="87"/>
      <c r="F180" s="104">
        <f t="shared" si="2"/>
        <v>245</v>
      </c>
      <c r="G180" s="86"/>
    </row>
    <row r="181" spans="1:7" ht="15.75" x14ac:dyDescent="0.25">
      <c r="A181" s="26">
        <v>18</v>
      </c>
      <c r="B181" s="115">
        <v>8</v>
      </c>
      <c r="C181" s="116" t="s">
        <v>18</v>
      </c>
      <c r="D181" s="100">
        <v>49</v>
      </c>
      <c r="E181" s="87"/>
      <c r="F181" s="104">
        <f t="shared" si="2"/>
        <v>49</v>
      </c>
      <c r="G181" s="86"/>
    </row>
    <row r="182" spans="1:7" ht="15.75" x14ac:dyDescent="0.25">
      <c r="A182" s="26">
        <v>18</v>
      </c>
      <c r="B182" s="115">
        <v>26</v>
      </c>
      <c r="C182" s="122" t="str">
        <f>VLOOKUP(B182,MSP!$A$1:$B$80,2,0)</f>
        <v>BC-802</v>
      </c>
      <c r="D182" s="100">
        <v>147</v>
      </c>
      <c r="E182" s="87"/>
      <c r="F182" s="104">
        <f t="shared" si="2"/>
        <v>147</v>
      </c>
      <c r="G182" s="86"/>
    </row>
    <row r="183" spans="1:7" ht="15.75" x14ac:dyDescent="0.25">
      <c r="A183" s="26">
        <v>18</v>
      </c>
      <c r="B183" s="114">
        <v>63</v>
      </c>
      <c r="C183" s="120" t="s">
        <v>70</v>
      </c>
      <c r="D183" s="100">
        <v>105</v>
      </c>
      <c r="E183" s="87"/>
      <c r="F183" s="104">
        <f t="shared" si="2"/>
        <v>105</v>
      </c>
      <c r="G183" s="86"/>
    </row>
    <row r="184" spans="1:7" ht="15.75" x14ac:dyDescent="0.25">
      <c r="A184" s="26">
        <v>18</v>
      </c>
      <c r="B184" s="115">
        <v>24</v>
      </c>
      <c r="C184" s="116" t="str">
        <f>VLOOKUP(B184,MSP!$A$1:$B$80,2,0)</f>
        <v>BC-800S</v>
      </c>
      <c r="D184" s="100">
        <v>48</v>
      </c>
      <c r="E184" s="87"/>
      <c r="F184" s="104">
        <f t="shared" si="2"/>
        <v>48</v>
      </c>
      <c r="G184" s="86"/>
    </row>
    <row r="185" spans="1:7" ht="15.75" x14ac:dyDescent="0.25">
      <c r="A185" s="26">
        <v>18</v>
      </c>
      <c r="B185" s="115">
        <v>25</v>
      </c>
      <c r="C185" s="116" t="str">
        <f>VLOOKUP(B185,MSP!$A$1:$B$80,2,0)</f>
        <v>BC-801SN</v>
      </c>
      <c r="D185" s="100">
        <v>180</v>
      </c>
      <c r="E185" s="87"/>
      <c r="F185" s="104">
        <f t="shared" si="2"/>
        <v>180</v>
      </c>
      <c r="G185" s="86"/>
    </row>
    <row r="186" spans="1:7" ht="15.75" x14ac:dyDescent="0.25">
      <c r="A186" s="26">
        <v>18</v>
      </c>
      <c r="B186" s="115">
        <v>54</v>
      </c>
      <c r="C186" s="120" t="s">
        <v>57</v>
      </c>
      <c r="D186" s="100">
        <v>180</v>
      </c>
      <c r="E186" s="87"/>
      <c r="F186" s="104">
        <f t="shared" si="2"/>
        <v>180</v>
      </c>
      <c r="G186" s="86"/>
    </row>
    <row r="187" spans="1:7" ht="15.75" x14ac:dyDescent="0.25">
      <c r="A187" s="26">
        <v>18</v>
      </c>
      <c r="B187" s="115">
        <v>33</v>
      </c>
      <c r="C187" s="122" t="str">
        <f>VLOOKUP(B187,MSP!$A$1:$B$80,2,0)</f>
        <v>BC-822</v>
      </c>
      <c r="D187" s="100">
        <v>34</v>
      </c>
      <c r="E187" s="87"/>
      <c r="F187" s="104">
        <f t="shared" si="2"/>
        <v>34</v>
      </c>
      <c r="G187" s="86"/>
    </row>
    <row r="188" spans="1:7" ht="15.75" x14ac:dyDescent="0.25">
      <c r="A188" s="26">
        <v>18</v>
      </c>
      <c r="B188" s="115">
        <v>22</v>
      </c>
      <c r="C188" s="116" t="s">
        <v>30</v>
      </c>
      <c r="D188" s="100">
        <v>24</v>
      </c>
      <c r="E188" s="87"/>
      <c r="F188" s="104">
        <f t="shared" si="2"/>
        <v>24</v>
      </c>
      <c r="G188" s="86"/>
    </row>
    <row r="189" spans="1:7" ht="15.75" x14ac:dyDescent="0.25">
      <c r="A189" s="26">
        <v>18</v>
      </c>
      <c r="B189" s="115">
        <v>12</v>
      </c>
      <c r="C189" s="116" t="s">
        <v>22</v>
      </c>
      <c r="D189" s="100">
        <v>16</v>
      </c>
      <c r="E189" s="87"/>
      <c r="F189" s="104">
        <f t="shared" si="2"/>
        <v>16</v>
      </c>
      <c r="G189" s="86"/>
    </row>
    <row r="190" spans="1:7" ht="15.75" x14ac:dyDescent="0.25">
      <c r="A190" s="26">
        <v>18</v>
      </c>
      <c r="B190" s="115">
        <v>51</v>
      </c>
      <c r="C190" s="116" t="s">
        <v>76</v>
      </c>
      <c r="D190" s="100">
        <v>40</v>
      </c>
      <c r="E190" s="87"/>
      <c r="F190" s="104">
        <f t="shared" si="2"/>
        <v>40</v>
      </c>
      <c r="G190" s="86"/>
    </row>
    <row r="191" spans="1:7" ht="15.75" x14ac:dyDescent="0.25">
      <c r="A191" s="26">
        <v>18</v>
      </c>
      <c r="B191" s="115">
        <v>50</v>
      </c>
      <c r="C191" s="116" t="s">
        <v>55</v>
      </c>
      <c r="D191" s="100">
        <v>50</v>
      </c>
      <c r="E191" s="87"/>
      <c r="F191" s="104">
        <f t="shared" si="2"/>
        <v>50</v>
      </c>
      <c r="G191" s="86"/>
    </row>
    <row r="192" spans="1:7" ht="15.75" x14ac:dyDescent="0.25">
      <c r="A192" s="26">
        <v>18</v>
      </c>
      <c r="B192" s="114">
        <v>60</v>
      </c>
      <c r="C192" s="116" t="s">
        <v>63</v>
      </c>
      <c r="D192" s="100">
        <v>70</v>
      </c>
      <c r="E192" s="87"/>
      <c r="F192" s="104">
        <f t="shared" si="2"/>
        <v>70</v>
      </c>
      <c r="G192" s="86"/>
    </row>
    <row r="193" spans="1:7" ht="15.75" x14ac:dyDescent="0.25">
      <c r="A193" s="26">
        <v>18</v>
      </c>
      <c r="B193" s="114">
        <v>34</v>
      </c>
      <c r="C193" s="122" t="str">
        <f>VLOOKUP(B193,MSP!$A$1:$B$80,2,0)</f>
        <v>BC-828S</v>
      </c>
      <c r="D193" s="100">
        <v>24</v>
      </c>
      <c r="E193" s="87"/>
      <c r="F193" s="104">
        <f t="shared" si="2"/>
        <v>24</v>
      </c>
      <c r="G193" s="86"/>
    </row>
    <row r="194" spans="1:7" ht="15.75" x14ac:dyDescent="0.25">
      <c r="A194" s="26"/>
      <c r="B194" s="114"/>
      <c r="C194" s="122"/>
      <c r="D194" s="100"/>
      <c r="E194" s="87"/>
      <c r="F194" s="104">
        <f t="shared" si="2"/>
        <v>0</v>
      </c>
      <c r="G194" s="86"/>
    </row>
    <row r="195" spans="1:7" ht="15.75" x14ac:dyDescent="0.25">
      <c r="A195" s="26"/>
      <c r="B195" s="114"/>
      <c r="C195" s="123"/>
      <c r="D195" s="100"/>
      <c r="E195" s="87"/>
      <c r="F195" s="104">
        <f t="shared" si="2"/>
        <v>0</v>
      </c>
      <c r="G195" s="26"/>
    </row>
    <row r="196" spans="1:7" ht="15.75" x14ac:dyDescent="0.25">
      <c r="A196" s="26"/>
      <c r="B196" s="115"/>
      <c r="C196" s="120"/>
      <c r="D196" s="100"/>
      <c r="E196" s="87"/>
      <c r="F196" s="104">
        <f t="shared" si="2"/>
        <v>0</v>
      </c>
      <c r="G196" s="26"/>
    </row>
    <row r="197" spans="1:7" ht="15.75" x14ac:dyDescent="0.25">
      <c r="A197" s="26"/>
      <c r="B197" s="114"/>
      <c r="C197" s="116"/>
      <c r="D197" s="100"/>
      <c r="E197" s="87"/>
      <c r="F197" s="104">
        <f t="shared" si="2"/>
        <v>0</v>
      </c>
      <c r="G197" s="26"/>
    </row>
    <row r="198" spans="1:7" ht="15.75" x14ac:dyDescent="0.25">
      <c r="A198" s="26"/>
      <c r="B198" s="114"/>
      <c r="C198" s="123"/>
      <c r="D198" s="100"/>
      <c r="E198" s="87"/>
      <c r="F198" s="104">
        <f t="shared" si="2"/>
        <v>0</v>
      </c>
      <c r="G198" s="26"/>
    </row>
    <row r="199" spans="1:7" ht="15.75" x14ac:dyDescent="0.25">
      <c r="A199" s="26"/>
      <c r="B199" s="115"/>
      <c r="C199" s="116"/>
      <c r="D199" s="100"/>
      <c r="E199" s="87"/>
      <c r="F199" s="104">
        <f t="shared" si="2"/>
        <v>0</v>
      </c>
      <c r="G199" s="26"/>
    </row>
    <row r="200" spans="1:7" ht="15.75" x14ac:dyDescent="0.25">
      <c r="A200" s="26"/>
      <c r="B200" s="115"/>
      <c r="C200" s="116"/>
      <c r="D200" s="100"/>
      <c r="E200" s="87"/>
      <c r="F200" s="104"/>
      <c r="G200" s="26"/>
    </row>
    <row r="201" spans="1:7" ht="15.75" x14ac:dyDescent="0.25">
      <c r="A201" s="26"/>
      <c r="B201" s="115"/>
      <c r="C201" s="122"/>
      <c r="D201" s="100"/>
      <c r="E201" s="87"/>
      <c r="F201" s="104"/>
      <c r="G201" s="26"/>
    </row>
    <row r="202" spans="1:7" ht="15.75" x14ac:dyDescent="0.25">
      <c r="A202" s="26"/>
      <c r="B202" s="115"/>
      <c r="C202" s="120"/>
      <c r="D202" s="100"/>
      <c r="E202" s="87"/>
      <c r="F202" s="104"/>
      <c r="G202" s="26"/>
    </row>
    <row r="203" spans="1:7" ht="15.75" x14ac:dyDescent="0.25">
      <c r="A203" s="26"/>
      <c r="B203" s="114"/>
      <c r="C203" s="120"/>
      <c r="D203" s="100"/>
      <c r="E203" s="87"/>
      <c r="F203" s="104"/>
      <c r="G203" s="26"/>
    </row>
    <row r="204" spans="1:7" ht="15.75" x14ac:dyDescent="0.25">
      <c r="A204" s="26"/>
      <c r="B204" s="114"/>
      <c r="C204" s="122"/>
      <c r="D204" s="100"/>
      <c r="E204" s="87"/>
      <c r="F204" s="104"/>
      <c r="G204" s="26"/>
    </row>
    <row r="205" spans="1:7" ht="15.75" x14ac:dyDescent="0.25">
      <c r="A205" s="26"/>
      <c r="B205" s="115"/>
      <c r="C205" s="122"/>
      <c r="D205" s="100"/>
      <c r="E205" s="87"/>
      <c r="F205" s="104"/>
      <c r="G205" s="26"/>
    </row>
    <row r="206" spans="1:7" ht="15.75" x14ac:dyDescent="0.25">
      <c r="A206" s="26"/>
      <c r="B206" s="114"/>
      <c r="C206" s="116"/>
      <c r="D206" s="100"/>
      <c r="E206" s="87"/>
      <c r="F206" s="104"/>
      <c r="G206" s="26"/>
    </row>
    <row r="207" spans="1:7" ht="15.75" x14ac:dyDescent="0.25">
      <c r="A207" s="26"/>
      <c r="B207" s="114"/>
      <c r="C207" s="122"/>
      <c r="D207" s="100"/>
      <c r="E207" s="87"/>
      <c r="F207" s="104"/>
      <c r="G207" s="26"/>
    </row>
    <row r="208" spans="1:7" ht="15.75" x14ac:dyDescent="0.25">
      <c r="A208" s="26"/>
      <c r="B208" s="114"/>
      <c r="C208" s="122"/>
      <c r="D208" s="100"/>
      <c r="E208" s="87"/>
      <c r="F208" s="104"/>
      <c r="G208" s="26"/>
    </row>
    <row r="209" spans="1:7" ht="15.75" x14ac:dyDescent="0.25">
      <c r="A209" s="26"/>
      <c r="B209" s="115"/>
      <c r="C209" s="116"/>
      <c r="D209" s="100"/>
      <c r="E209" s="87"/>
      <c r="F209" s="104"/>
      <c r="G209" s="26"/>
    </row>
    <row r="210" spans="1:7" ht="15.75" x14ac:dyDescent="0.25">
      <c r="A210" s="26"/>
      <c r="B210" s="114"/>
      <c r="C210" s="120"/>
      <c r="D210" s="100"/>
      <c r="E210" s="87"/>
      <c r="F210" s="104"/>
      <c r="G210" s="26"/>
    </row>
    <row r="211" spans="1:7" ht="15.75" x14ac:dyDescent="0.25">
      <c r="A211" s="26"/>
      <c r="B211" s="115"/>
      <c r="C211" s="116"/>
      <c r="D211" s="100"/>
      <c r="E211" s="87"/>
      <c r="F211" s="104"/>
      <c r="G211" s="26"/>
    </row>
    <row r="212" spans="1:7" ht="15.75" x14ac:dyDescent="0.25">
      <c r="A212" s="26"/>
      <c r="B212" s="115"/>
      <c r="C212" s="116"/>
      <c r="D212" s="100"/>
      <c r="E212" s="87"/>
      <c r="F212" s="104"/>
      <c r="G212" s="26"/>
    </row>
    <row r="213" spans="1:7" ht="15.75" x14ac:dyDescent="0.25">
      <c r="A213" s="26"/>
      <c r="B213" s="115"/>
      <c r="C213" s="116"/>
      <c r="D213" s="100"/>
      <c r="E213" s="87"/>
      <c r="F213" s="104"/>
      <c r="G213" s="26"/>
    </row>
    <row r="214" spans="1:7" ht="15.75" x14ac:dyDescent="0.25">
      <c r="A214" s="26"/>
      <c r="B214" s="114"/>
      <c r="C214" s="122"/>
      <c r="D214" s="100"/>
      <c r="E214" s="87"/>
      <c r="F214" s="104"/>
      <c r="G214" s="26"/>
    </row>
    <row r="215" spans="1:7" ht="15.75" x14ac:dyDescent="0.25">
      <c r="A215" s="26"/>
      <c r="B215" s="115"/>
      <c r="C215" s="122"/>
      <c r="D215" s="100"/>
      <c r="E215" s="87"/>
      <c r="F215" s="104"/>
      <c r="G215" s="26"/>
    </row>
    <row r="216" spans="1:7" ht="15.75" x14ac:dyDescent="0.25">
      <c r="A216" s="26"/>
      <c r="B216" s="115"/>
      <c r="C216" s="116"/>
      <c r="D216" s="100"/>
      <c r="E216" s="87"/>
      <c r="F216" s="104"/>
      <c r="G216" s="26"/>
    </row>
    <row r="217" spans="1:7" ht="15.75" x14ac:dyDescent="0.25">
      <c r="A217" s="26"/>
      <c r="B217" s="114"/>
      <c r="C217" s="116"/>
      <c r="D217" s="100"/>
      <c r="E217" s="87"/>
      <c r="F217" s="104"/>
      <c r="G217" s="26"/>
    </row>
    <row r="218" spans="1:7" ht="15.75" x14ac:dyDescent="0.25">
      <c r="A218" s="26"/>
      <c r="B218" s="115"/>
      <c r="C218" s="120"/>
      <c r="D218" s="100"/>
      <c r="E218" s="87"/>
      <c r="F218" s="104"/>
      <c r="G218" s="26"/>
    </row>
    <row r="219" spans="1:7" ht="15.75" x14ac:dyDescent="0.25">
      <c r="A219" s="26"/>
      <c r="B219" s="115"/>
      <c r="C219" s="116"/>
      <c r="D219" s="100"/>
      <c r="E219" s="87"/>
      <c r="F219" s="104"/>
      <c r="G219" s="26"/>
    </row>
    <row r="220" spans="1:7" ht="15.75" x14ac:dyDescent="0.25">
      <c r="A220" s="26"/>
      <c r="B220" s="114"/>
      <c r="C220" s="122"/>
      <c r="D220" s="100"/>
      <c r="E220" s="109"/>
      <c r="F220" s="104"/>
      <c r="G220" s="108"/>
    </row>
    <row r="221" spans="1:7" ht="15.75" x14ac:dyDescent="0.25">
      <c r="A221" s="26"/>
      <c r="B221" s="115"/>
      <c r="C221" s="122"/>
      <c r="D221" s="100"/>
      <c r="E221" s="109"/>
      <c r="F221" s="104"/>
      <c r="G221" s="108"/>
    </row>
    <row r="222" spans="1:7" ht="15.75" x14ac:dyDescent="0.25">
      <c r="A222" s="26"/>
      <c r="B222" s="115"/>
      <c r="C222" s="116"/>
      <c r="D222" s="100"/>
      <c r="E222" s="109"/>
      <c r="F222" s="104"/>
      <c r="G222" s="108"/>
    </row>
    <row r="223" spans="1:7" ht="15.75" x14ac:dyDescent="0.25">
      <c r="A223" s="26"/>
      <c r="B223" s="114"/>
      <c r="C223" s="122"/>
      <c r="D223" s="100"/>
      <c r="E223" s="109"/>
      <c r="F223" s="104"/>
      <c r="G223" s="108"/>
    </row>
    <row r="224" spans="1:7" ht="15.75" x14ac:dyDescent="0.25">
      <c r="A224" s="26"/>
      <c r="B224" s="115"/>
      <c r="C224" s="122"/>
      <c r="D224" s="100"/>
      <c r="E224" s="109"/>
      <c r="F224" s="104"/>
      <c r="G224" s="108"/>
    </row>
    <row r="225" spans="1:7" ht="15.75" x14ac:dyDescent="0.25">
      <c r="A225" s="26"/>
      <c r="B225" s="115"/>
      <c r="C225" s="120"/>
      <c r="D225" s="100"/>
      <c r="E225" s="109"/>
      <c r="F225" s="104"/>
      <c r="G225" s="108"/>
    </row>
    <row r="226" spans="1:7" ht="15.75" x14ac:dyDescent="0.25">
      <c r="A226" s="26"/>
      <c r="B226" s="115"/>
      <c r="C226" s="116"/>
      <c r="D226" s="100"/>
      <c r="E226" s="109"/>
      <c r="F226" s="104"/>
      <c r="G226" s="108"/>
    </row>
    <row r="227" spans="1:7" ht="15.75" x14ac:dyDescent="0.25">
      <c r="A227" s="26"/>
      <c r="B227" s="115"/>
      <c r="C227" s="116"/>
      <c r="D227" s="100"/>
      <c r="E227" s="109"/>
      <c r="F227" s="104"/>
      <c r="G227" s="108"/>
    </row>
    <row r="228" spans="1:7" ht="15.75" x14ac:dyDescent="0.25">
      <c r="A228" s="26"/>
      <c r="B228" s="114"/>
      <c r="C228" s="123"/>
      <c r="D228" s="100"/>
      <c r="E228" s="109"/>
      <c r="F228" s="104"/>
      <c r="G228" s="108"/>
    </row>
    <row r="229" spans="1:7" ht="15.75" x14ac:dyDescent="0.25">
      <c r="A229" s="26"/>
      <c r="B229" s="115"/>
      <c r="C229" s="116"/>
      <c r="D229" s="100"/>
      <c r="E229" s="109"/>
      <c r="F229" s="104"/>
      <c r="G229" s="108"/>
    </row>
    <row r="230" spans="1:7" ht="15.75" x14ac:dyDescent="0.25">
      <c r="A230" s="26"/>
      <c r="B230" s="115"/>
      <c r="C230" s="122"/>
      <c r="D230" s="100"/>
      <c r="E230" s="109"/>
      <c r="F230" s="104"/>
      <c r="G230" s="108"/>
    </row>
    <row r="231" spans="1:7" ht="15.75" x14ac:dyDescent="0.25">
      <c r="A231" s="26"/>
      <c r="B231" s="114"/>
      <c r="C231" s="120"/>
      <c r="D231" s="100"/>
      <c r="E231" s="109"/>
      <c r="F231" s="104"/>
      <c r="G231" s="108"/>
    </row>
    <row r="232" spans="1:7" ht="15.75" x14ac:dyDescent="0.25">
      <c r="A232" s="26"/>
      <c r="B232" s="115"/>
      <c r="C232" s="120"/>
      <c r="D232" s="100"/>
      <c r="E232" s="109"/>
      <c r="F232" s="104"/>
      <c r="G232" s="108"/>
    </row>
    <row r="233" spans="1:7" ht="15.75" x14ac:dyDescent="0.25">
      <c r="A233" s="26"/>
      <c r="B233" s="114"/>
      <c r="C233" s="122"/>
      <c r="D233" s="100"/>
      <c r="E233" s="109"/>
      <c r="F233" s="104"/>
      <c r="G233" s="108"/>
    </row>
    <row r="234" spans="1:7" ht="15.75" x14ac:dyDescent="0.25">
      <c r="A234" s="26"/>
      <c r="B234" s="114"/>
      <c r="C234" s="122"/>
      <c r="D234" s="100"/>
      <c r="E234" s="109"/>
      <c r="F234" s="104"/>
      <c r="G234" s="108"/>
    </row>
    <row r="235" spans="1:7" ht="15.75" x14ac:dyDescent="0.25">
      <c r="A235" s="26"/>
      <c r="B235" s="115"/>
      <c r="C235" s="116"/>
      <c r="D235" s="100"/>
      <c r="E235" s="109"/>
      <c r="F235" s="104"/>
      <c r="G235" s="108"/>
    </row>
    <row r="236" spans="1:7" ht="15.75" x14ac:dyDescent="0.25">
      <c r="A236" s="26"/>
      <c r="B236" s="115"/>
      <c r="C236" s="116"/>
      <c r="D236" s="100"/>
      <c r="E236" s="109"/>
      <c r="F236" s="104"/>
      <c r="G236" s="108"/>
    </row>
    <row r="237" spans="1:7" ht="15.75" x14ac:dyDescent="0.25">
      <c r="A237" s="26"/>
      <c r="B237" s="115"/>
      <c r="C237" s="116"/>
      <c r="D237" s="100"/>
      <c r="E237" s="109"/>
      <c r="F237" s="104"/>
      <c r="G237" s="108"/>
    </row>
    <row r="238" spans="1:7" ht="15.75" x14ac:dyDescent="0.25">
      <c r="A238" s="26"/>
      <c r="B238" s="114"/>
      <c r="C238" s="123"/>
      <c r="D238" s="100"/>
      <c r="E238" s="109"/>
      <c r="F238" s="104"/>
      <c r="G238" s="108"/>
    </row>
    <row r="239" spans="1:7" ht="15.75" x14ac:dyDescent="0.25">
      <c r="A239" s="26"/>
      <c r="B239" s="115"/>
      <c r="C239" s="116"/>
      <c r="D239" s="100"/>
      <c r="E239" s="109"/>
      <c r="F239" s="104"/>
      <c r="G239" s="108"/>
    </row>
    <row r="240" spans="1:7" ht="15.75" x14ac:dyDescent="0.25">
      <c r="A240" s="26"/>
      <c r="B240" s="114"/>
      <c r="C240" s="122"/>
      <c r="D240" s="100"/>
      <c r="E240" s="109"/>
      <c r="F240" s="104"/>
      <c r="G240" s="108"/>
    </row>
    <row r="241" spans="1:7" ht="15.75" x14ac:dyDescent="0.25">
      <c r="A241" s="26"/>
      <c r="B241" s="115"/>
      <c r="C241" s="122"/>
      <c r="D241" s="100"/>
      <c r="E241" s="109"/>
      <c r="F241" s="104"/>
      <c r="G241" s="108"/>
    </row>
    <row r="242" spans="1:7" ht="15.75" x14ac:dyDescent="0.25">
      <c r="A242" s="26"/>
      <c r="B242" s="114"/>
      <c r="C242" s="122"/>
      <c r="D242" s="100"/>
      <c r="E242" s="109"/>
      <c r="F242" s="104"/>
      <c r="G242" s="108"/>
    </row>
    <row r="243" spans="1:7" ht="15.75" x14ac:dyDescent="0.25">
      <c r="A243" s="26"/>
      <c r="B243" s="115"/>
      <c r="C243" s="116"/>
      <c r="D243" s="100"/>
      <c r="E243" s="109"/>
      <c r="F243" s="104"/>
      <c r="G243" s="108"/>
    </row>
    <row r="244" spans="1:7" ht="15.75" x14ac:dyDescent="0.25">
      <c r="A244" s="26"/>
      <c r="B244" s="115"/>
      <c r="C244" s="120"/>
      <c r="D244" s="100"/>
      <c r="E244" s="109"/>
      <c r="F244" s="104"/>
      <c r="G244" s="108"/>
    </row>
    <row r="245" spans="1:7" ht="15.75" x14ac:dyDescent="0.25">
      <c r="A245" s="26"/>
      <c r="B245" s="114"/>
      <c r="C245" s="122"/>
      <c r="D245" s="100"/>
      <c r="E245" s="109"/>
      <c r="F245" s="104"/>
      <c r="G245" s="108"/>
    </row>
    <row r="246" spans="1:7" ht="15.75" x14ac:dyDescent="0.25">
      <c r="A246" s="26"/>
      <c r="B246" s="114"/>
      <c r="C246" s="122"/>
      <c r="D246" s="100"/>
      <c r="E246" s="109"/>
      <c r="F246" s="104"/>
      <c r="G246" s="108"/>
    </row>
    <row r="247" spans="1:7" ht="15.75" x14ac:dyDescent="0.25">
      <c r="A247" s="26"/>
      <c r="B247" s="114"/>
      <c r="C247" s="123"/>
      <c r="D247" s="100"/>
      <c r="E247" s="109"/>
      <c r="F247" s="104"/>
      <c r="G247" s="108"/>
    </row>
    <row r="248" spans="1:7" ht="15.75" x14ac:dyDescent="0.25">
      <c r="A248" s="26"/>
      <c r="B248" s="114"/>
      <c r="C248" s="122"/>
      <c r="D248" s="100"/>
      <c r="E248" s="109"/>
      <c r="F248" s="104"/>
      <c r="G248" s="108"/>
    </row>
    <row r="249" spans="1:7" ht="15.75" x14ac:dyDescent="0.25">
      <c r="A249" s="26"/>
      <c r="B249" s="115"/>
      <c r="C249" s="122"/>
      <c r="D249" s="100"/>
      <c r="E249" s="109"/>
      <c r="F249" s="104"/>
      <c r="G249" s="108"/>
    </row>
    <row r="250" spans="1:7" ht="15.75" x14ac:dyDescent="0.25">
      <c r="A250" s="26"/>
      <c r="B250" s="114"/>
      <c r="C250" s="122"/>
      <c r="D250" s="100"/>
      <c r="E250" s="109"/>
      <c r="F250" s="104"/>
      <c r="G250" s="108"/>
    </row>
    <row r="251" spans="1:7" ht="15.75" x14ac:dyDescent="0.25">
      <c r="A251" s="26"/>
      <c r="B251" s="114"/>
      <c r="C251" s="120"/>
      <c r="D251" s="100"/>
      <c r="E251" s="109"/>
      <c r="F251" s="104"/>
      <c r="G251" s="108"/>
    </row>
    <row r="252" spans="1:7" ht="15.75" x14ac:dyDescent="0.25">
      <c r="A252" s="26"/>
      <c r="B252" s="115"/>
      <c r="C252" s="122"/>
      <c r="D252" s="100"/>
      <c r="E252" s="109"/>
      <c r="F252" s="104"/>
      <c r="G252" s="108"/>
    </row>
    <row r="253" spans="1:7" ht="15.75" x14ac:dyDescent="0.25">
      <c r="A253" s="26"/>
      <c r="B253" s="114"/>
      <c r="C253" s="122"/>
      <c r="D253" s="100"/>
      <c r="E253" s="109"/>
      <c r="F253" s="104"/>
      <c r="G253" s="108"/>
    </row>
    <row r="254" spans="1:7" ht="15.75" x14ac:dyDescent="0.25">
      <c r="A254" s="26"/>
      <c r="B254" s="115"/>
      <c r="C254" s="116"/>
      <c r="D254" s="100"/>
      <c r="E254" s="109"/>
      <c r="F254" s="104"/>
      <c r="G254" s="108"/>
    </row>
    <row r="255" spans="1:7" ht="15.75" x14ac:dyDescent="0.25">
      <c r="A255" s="26"/>
      <c r="B255" s="115"/>
      <c r="C255" s="116"/>
      <c r="D255" s="100"/>
      <c r="E255" s="109"/>
      <c r="F255" s="104"/>
      <c r="G255" s="108"/>
    </row>
    <row r="256" spans="1:7" ht="15.75" x14ac:dyDescent="0.25">
      <c r="A256" s="26"/>
      <c r="B256" s="124"/>
      <c r="C256" s="125"/>
      <c r="D256" s="100"/>
      <c r="E256" s="109"/>
      <c r="F256" s="104"/>
      <c r="G256" s="108"/>
    </row>
    <row r="257" spans="1:7" ht="15.75" x14ac:dyDescent="0.25">
      <c r="A257" s="26"/>
      <c r="B257" s="115"/>
      <c r="C257" s="122"/>
      <c r="D257" s="100"/>
      <c r="E257" s="109"/>
      <c r="F257" s="104"/>
      <c r="G257" s="108"/>
    </row>
    <row r="258" spans="1:7" ht="15.75" x14ac:dyDescent="0.25">
      <c r="A258" s="26"/>
      <c r="B258" s="115"/>
      <c r="C258" s="116"/>
      <c r="D258" s="100"/>
      <c r="E258" s="109"/>
      <c r="F258" s="104"/>
      <c r="G258" s="108"/>
    </row>
    <row r="259" spans="1:7" ht="15.75" x14ac:dyDescent="0.25">
      <c r="A259" s="26"/>
      <c r="B259" s="115"/>
      <c r="C259" s="116"/>
      <c r="D259" s="100"/>
      <c r="E259" s="109"/>
      <c r="F259" s="104"/>
      <c r="G259" s="108"/>
    </row>
    <row r="260" spans="1:7" ht="15.75" x14ac:dyDescent="0.25">
      <c r="A260" s="26"/>
      <c r="B260" s="115"/>
      <c r="C260" s="116"/>
      <c r="D260" s="100"/>
      <c r="E260" s="109"/>
      <c r="F260" s="104"/>
      <c r="G260" s="108"/>
    </row>
    <row r="261" spans="1:7" ht="15.75" x14ac:dyDescent="0.25">
      <c r="A261" s="26"/>
      <c r="B261" s="115"/>
      <c r="C261" s="116"/>
      <c r="D261" s="100"/>
      <c r="E261" s="109"/>
      <c r="F261" s="104"/>
      <c r="G261" s="108"/>
    </row>
    <row r="262" spans="1:7" ht="15.75" x14ac:dyDescent="0.25">
      <c r="A262" s="26"/>
      <c r="B262" s="115"/>
      <c r="C262" s="116"/>
      <c r="D262" s="100"/>
      <c r="E262" s="109"/>
      <c r="F262" s="104"/>
      <c r="G262" s="108"/>
    </row>
    <row r="263" spans="1:7" ht="15.75" x14ac:dyDescent="0.25">
      <c r="A263" s="26"/>
      <c r="B263" s="114"/>
      <c r="C263" s="120"/>
      <c r="D263" s="100"/>
      <c r="E263" s="109"/>
      <c r="F263" s="104"/>
      <c r="G263" s="108"/>
    </row>
    <row r="264" spans="1:7" ht="15.75" x14ac:dyDescent="0.25">
      <c r="A264" s="26"/>
      <c r="B264" s="115"/>
      <c r="C264" s="116"/>
      <c r="D264" s="100"/>
      <c r="E264" s="109"/>
      <c r="F264" s="104"/>
      <c r="G264" s="108"/>
    </row>
    <row r="265" spans="1:7" ht="15.75" x14ac:dyDescent="0.25">
      <c r="A265" s="26"/>
      <c r="B265" s="115"/>
      <c r="C265" s="116"/>
      <c r="D265" s="100"/>
      <c r="E265" s="109"/>
      <c r="F265" s="104"/>
      <c r="G265" s="108"/>
    </row>
    <row r="266" spans="1:7" ht="15.75" x14ac:dyDescent="0.25">
      <c r="A266" s="26"/>
      <c r="B266" s="114"/>
      <c r="C266" s="120"/>
      <c r="D266" s="100"/>
      <c r="E266" s="109"/>
      <c r="F266" s="104"/>
      <c r="G266" s="108"/>
    </row>
    <row r="267" spans="1:7" ht="15.75" x14ac:dyDescent="0.25">
      <c r="A267" s="26"/>
      <c r="B267" s="152"/>
      <c r="C267" s="116"/>
      <c r="D267" s="87"/>
      <c r="E267" s="87"/>
      <c r="F267" s="104"/>
      <c r="G267" s="26"/>
    </row>
    <row r="268" spans="1:7" ht="15.75" x14ac:dyDescent="0.25">
      <c r="A268" s="26"/>
      <c r="B268" s="115"/>
      <c r="C268" s="116"/>
      <c r="D268" s="87"/>
      <c r="E268" s="87"/>
      <c r="F268" s="104"/>
      <c r="G268" s="26"/>
    </row>
    <row r="269" spans="1:7" ht="15.75" x14ac:dyDescent="0.25">
      <c r="A269" s="26"/>
      <c r="B269" s="115"/>
      <c r="C269" s="116"/>
      <c r="D269" s="87"/>
      <c r="E269" s="87"/>
      <c r="F269" s="104"/>
      <c r="G269" s="26"/>
    </row>
    <row r="270" spans="1:7" ht="15.75" x14ac:dyDescent="0.25">
      <c r="A270" s="26"/>
      <c r="B270" s="115"/>
      <c r="C270" s="122"/>
      <c r="D270" s="87"/>
      <c r="E270" s="87"/>
      <c r="F270" s="104"/>
      <c r="G270" s="26"/>
    </row>
    <row r="271" spans="1:7" ht="15.75" x14ac:dyDescent="0.25">
      <c r="A271" s="26"/>
      <c r="B271" s="114"/>
      <c r="C271" s="120"/>
      <c r="D271" s="87"/>
      <c r="E271" s="87"/>
      <c r="F271" s="104"/>
      <c r="G271" s="26"/>
    </row>
    <row r="272" spans="1:7" ht="15.75" x14ac:dyDescent="0.25">
      <c r="A272" s="26"/>
      <c r="B272" s="114"/>
      <c r="C272" s="120"/>
      <c r="D272" s="87"/>
      <c r="E272" s="87"/>
      <c r="F272" s="104"/>
      <c r="G272" s="26"/>
    </row>
    <row r="273" spans="1:7" ht="15.75" x14ac:dyDescent="0.25">
      <c r="A273" s="26"/>
      <c r="B273" s="115"/>
      <c r="C273" s="116"/>
      <c r="D273" s="87"/>
      <c r="E273" s="87"/>
      <c r="F273" s="104"/>
      <c r="G273" s="26"/>
    </row>
    <row r="274" spans="1:7" ht="15.75" x14ac:dyDescent="0.25">
      <c r="A274" s="26"/>
      <c r="B274" s="114"/>
      <c r="C274" s="122"/>
      <c r="D274" s="87"/>
      <c r="E274" s="87"/>
      <c r="F274" s="104"/>
      <c r="G274" s="26"/>
    </row>
    <row r="275" spans="1:7" ht="15.75" x14ac:dyDescent="0.25">
      <c r="A275" s="26"/>
      <c r="B275" s="114"/>
      <c r="C275" s="122"/>
      <c r="D275" s="87"/>
      <c r="E275" s="87"/>
      <c r="F275" s="104"/>
      <c r="G275" s="26"/>
    </row>
    <row r="276" spans="1:7" ht="15.75" x14ac:dyDescent="0.25">
      <c r="A276" s="26"/>
      <c r="B276" s="115"/>
      <c r="C276" s="116"/>
      <c r="D276" s="87"/>
      <c r="E276" s="87"/>
      <c r="F276" s="104"/>
      <c r="G276" s="26"/>
    </row>
    <row r="277" spans="1:7" ht="15.75" x14ac:dyDescent="0.25">
      <c r="A277" s="26"/>
      <c r="B277" s="115"/>
      <c r="C277" s="116"/>
      <c r="D277" s="87"/>
      <c r="E277" s="87"/>
      <c r="F277" s="104"/>
      <c r="G277" s="26"/>
    </row>
    <row r="278" spans="1:7" ht="15.75" x14ac:dyDescent="0.25">
      <c r="A278" s="26"/>
      <c r="B278" s="114"/>
      <c r="C278" s="116"/>
      <c r="D278" s="87"/>
      <c r="E278" s="87"/>
      <c r="F278" s="104"/>
      <c r="G278" s="26"/>
    </row>
    <row r="279" spans="1:7" ht="15.75" x14ac:dyDescent="0.25">
      <c r="A279" s="26"/>
      <c r="B279" s="114"/>
      <c r="C279" s="116"/>
      <c r="D279" s="87"/>
      <c r="E279" s="87"/>
      <c r="F279" s="104"/>
      <c r="G279" s="26"/>
    </row>
    <row r="280" spans="1:7" ht="15.75" x14ac:dyDescent="0.25">
      <c r="A280" s="26"/>
      <c r="B280" s="114"/>
      <c r="C280" s="122"/>
      <c r="D280" s="87"/>
      <c r="E280" s="87"/>
      <c r="F280" s="104"/>
      <c r="G280" s="26"/>
    </row>
    <row r="281" spans="1:7" ht="15.75" x14ac:dyDescent="0.25">
      <c r="A281" s="26"/>
      <c r="B281" s="115"/>
      <c r="C281" s="122"/>
      <c r="D281" s="87"/>
      <c r="E281" s="87"/>
      <c r="F281" s="104"/>
      <c r="G281" s="26"/>
    </row>
    <row r="282" spans="1:7" ht="15.75" x14ac:dyDescent="0.25">
      <c r="A282" s="26"/>
      <c r="B282" s="115"/>
      <c r="C282" s="116"/>
      <c r="D282" s="87"/>
      <c r="E282" s="87"/>
      <c r="F282" s="104"/>
      <c r="G282" s="26"/>
    </row>
    <row r="283" spans="1:7" ht="15.75" x14ac:dyDescent="0.25">
      <c r="A283" s="26"/>
      <c r="B283" s="114"/>
      <c r="C283" s="123"/>
      <c r="D283" s="87"/>
      <c r="E283" s="87"/>
      <c r="F283" s="104"/>
      <c r="G283" s="26"/>
    </row>
    <row r="284" spans="1:7" ht="15.75" x14ac:dyDescent="0.25">
      <c r="A284" s="26"/>
      <c r="B284" s="115"/>
      <c r="C284" s="116"/>
      <c r="D284" s="87"/>
      <c r="E284" s="87"/>
      <c r="F284" s="104"/>
      <c r="G284" s="26"/>
    </row>
    <row r="285" spans="1:7" ht="15.75" x14ac:dyDescent="0.25">
      <c r="A285" s="26"/>
      <c r="B285" s="115"/>
      <c r="C285" s="116"/>
      <c r="D285" s="87"/>
      <c r="E285" s="87"/>
      <c r="F285" s="104"/>
      <c r="G285" s="26"/>
    </row>
    <row r="286" spans="1:7" ht="15.75" x14ac:dyDescent="0.25">
      <c r="A286" s="26"/>
      <c r="B286" s="115"/>
      <c r="C286" s="116"/>
      <c r="D286" s="87"/>
      <c r="E286" s="87"/>
      <c r="F286" s="104"/>
      <c r="G286" s="26"/>
    </row>
    <row r="287" spans="1:7" ht="15.75" x14ac:dyDescent="0.25">
      <c r="A287" s="26"/>
      <c r="B287" s="115"/>
      <c r="C287" s="116"/>
      <c r="D287" s="87"/>
      <c r="E287" s="87"/>
      <c r="F287" s="104"/>
      <c r="G287" s="26"/>
    </row>
    <row r="288" spans="1:7" ht="15.75" x14ac:dyDescent="0.25">
      <c r="A288" s="26"/>
      <c r="B288" s="115"/>
      <c r="C288" s="122"/>
      <c r="D288" s="87"/>
      <c r="E288" s="87"/>
      <c r="F288" s="104"/>
      <c r="G288" s="26"/>
    </row>
    <row r="289" spans="1:7" ht="15.75" x14ac:dyDescent="0.25">
      <c r="A289" s="26"/>
      <c r="B289" s="114"/>
      <c r="C289" s="116"/>
      <c r="D289" s="87"/>
      <c r="E289" s="87"/>
      <c r="F289" s="104"/>
      <c r="G289" s="26"/>
    </row>
    <row r="290" spans="1:7" ht="15.75" x14ac:dyDescent="0.25">
      <c r="A290" s="26"/>
      <c r="B290" s="114"/>
      <c r="C290" s="122"/>
      <c r="D290" s="87"/>
      <c r="E290" s="87"/>
      <c r="F290" s="104"/>
      <c r="G290" s="26"/>
    </row>
    <row r="291" spans="1:7" ht="15.75" x14ac:dyDescent="0.25">
      <c r="A291" s="26"/>
      <c r="B291" s="115"/>
      <c r="C291" s="120"/>
      <c r="D291" s="87"/>
      <c r="E291" s="87"/>
      <c r="F291" s="104"/>
      <c r="G291" s="26"/>
    </row>
    <row r="292" spans="1:7" ht="15.75" x14ac:dyDescent="0.25">
      <c r="A292" s="26"/>
      <c r="B292" s="115"/>
      <c r="C292" s="120"/>
      <c r="D292" s="87"/>
      <c r="E292" s="87"/>
      <c r="F292" s="104"/>
      <c r="G292" s="26"/>
    </row>
    <row r="293" spans="1:7" ht="15.75" x14ac:dyDescent="0.25">
      <c r="A293" s="26"/>
      <c r="B293" s="115"/>
      <c r="C293" s="122"/>
      <c r="D293" s="87"/>
      <c r="E293" s="87"/>
      <c r="F293" s="104"/>
      <c r="G293" s="26"/>
    </row>
    <row r="294" spans="1:7" ht="15.75" x14ac:dyDescent="0.25">
      <c r="A294" s="26"/>
      <c r="B294" s="114"/>
      <c r="C294" s="123"/>
      <c r="D294" s="87"/>
      <c r="E294" s="87"/>
      <c r="F294" s="104"/>
      <c r="G294" s="26"/>
    </row>
    <row r="295" spans="1:7" ht="15.75" x14ac:dyDescent="0.25">
      <c r="A295" s="26"/>
      <c r="B295" s="114"/>
      <c r="C295" s="120"/>
      <c r="D295" s="87"/>
      <c r="E295" s="87"/>
      <c r="F295" s="104"/>
      <c r="G295" s="26"/>
    </row>
    <row r="296" spans="1:7" ht="15.75" x14ac:dyDescent="0.25">
      <c r="A296" s="26"/>
      <c r="B296" s="115"/>
      <c r="C296" s="122"/>
      <c r="D296" s="87"/>
      <c r="E296" s="87"/>
      <c r="F296" s="104"/>
      <c r="G296" s="26"/>
    </row>
    <row r="297" spans="1:7" ht="15.75" x14ac:dyDescent="0.25">
      <c r="A297" s="26"/>
      <c r="B297" s="114"/>
      <c r="C297" s="122"/>
      <c r="D297" s="87"/>
      <c r="E297" s="87"/>
      <c r="F297" s="104"/>
      <c r="G297" s="26"/>
    </row>
    <row r="298" spans="1:7" ht="15.75" x14ac:dyDescent="0.25">
      <c r="A298" s="26"/>
      <c r="B298" s="115"/>
      <c r="C298" s="122"/>
      <c r="D298" s="87"/>
      <c r="E298" s="87"/>
      <c r="F298" s="104"/>
      <c r="G298" s="26"/>
    </row>
    <row r="299" spans="1:7" ht="15.75" x14ac:dyDescent="0.25">
      <c r="A299" s="26"/>
      <c r="B299" s="114"/>
      <c r="C299" s="122"/>
      <c r="D299" s="87"/>
      <c r="E299" s="87"/>
      <c r="F299" s="104"/>
      <c r="G299" s="26"/>
    </row>
    <row r="300" spans="1:7" ht="15.75" x14ac:dyDescent="0.25">
      <c r="A300" s="26"/>
      <c r="B300" s="115"/>
      <c r="C300" s="120"/>
      <c r="D300" s="87"/>
      <c r="E300" s="87"/>
      <c r="F300" s="104"/>
      <c r="G300" s="26"/>
    </row>
    <row r="301" spans="1:7" ht="15.75" x14ac:dyDescent="0.25">
      <c r="A301" s="26"/>
      <c r="B301" s="115"/>
      <c r="C301" s="116"/>
      <c r="D301" s="87"/>
      <c r="E301" s="87"/>
      <c r="F301" s="104"/>
      <c r="G301" s="26"/>
    </row>
    <row r="302" spans="1:7" ht="15.75" x14ac:dyDescent="0.25">
      <c r="A302" s="26"/>
      <c r="B302" s="114"/>
      <c r="C302" s="122"/>
      <c r="D302" s="87"/>
      <c r="E302" s="87"/>
      <c r="F302" s="104"/>
      <c r="G302" s="26"/>
    </row>
    <row r="303" spans="1:7" ht="15.75" x14ac:dyDescent="0.25">
      <c r="A303" s="26"/>
      <c r="B303" s="115"/>
      <c r="C303" s="116"/>
      <c r="D303" s="87"/>
      <c r="E303" s="87"/>
      <c r="F303" s="104"/>
      <c r="G303" s="26"/>
    </row>
    <row r="304" spans="1:7" ht="15.75" x14ac:dyDescent="0.25">
      <c r="A304" s="26"/>
      <c r="B304" s="115"/>
      <c r="C304" s="122"/>
      <c r="D304" s="87"/>
      <c r="E304" s="87"/>
      <c r="F304" s="104"/>
      <c r="G304" s="26"/>
    </row>
    <row r="305" spans="1:7" ht="15.75" x14ac:dyDescent="0.25">
      <c r="A305" s="26"/>
      <c r="B305" s="115"/>
      <c r="C305" s="116"/>
      <c r="D305" s="87"/>
      <c r="E305" s="87"/>
      <c r="F305" s="104"/>
      <c r="G305" s="26"/>
    </row>
    <row r="306" spans="1:7" ht="15.75" x14ac:dyDescent="0.25">
      <c r="A306" s="26"/>
      <c r="B306" s="115"/>
      <c r="C306" s="116"/>
      <c r="D306" s="87"/>
      <c r="E306" s="87"/>
      <c r="F306" s="104"/>
      <c r="G306" s="26"/>
    </row>
    <row r="307" spans="1:7" ht="15.75" x14ac:dyDescent="0.25">
      <c r="A307" s="26"/>
      <c r="B307" s="115"/>
      <c r="C307" s="116"/>
      <c r="D307" s="87"/>
      <c r="E307" s="87"/>
      <c r="F307" s="104"/>
      <c r="G307" s="26"/>
    </row>
    <row r="308" spans="1:7" ht="15.75" x14ac:dyDescent="0.25">
      <c r="A308" s="26"/>
      <c r="B308" s="114"/>
      <c r="C308" s="120"/>
      <c r="D308" s="87"/>
      <c r="E308" s="87"/>
      <c r="F308" s="104"/>
      <c r="G308" s="26"/>
    </row>
    <row r="309" spans="1:7" ht="15.75" x14ac:dyDescent="0.25">
      <c r="A309" s="26"/>
      <c r="B309" s="115"/>
      <c r="C309" s="116"/>
      <c r="D309" s="87"/>
      <c r="E309" s="87"/>
      <c r="F309" s="104"/>
      <c r="G309" s="26"/>
    </row>
    <row r="310" spans="1:7" ht="15.75" x14ac:dyDescent="0.25">
      <c r="A310" s="26"/>
      <c r="B310" s="115"/>
      <c r="C310" s="116"/>
      <c r="D310" s="87"/>
      <c r="E310" s="87"/>
      <c r="F310" s="104"/>
      <c r="G310" s="26"/>
    </row>
    <row r="311" spans="1:7" ht="15.75" x14ac:dyDescent="0.25">
      <c r="A311" s="26"/>
      <c r="B311" s="114"/>
      <c r="C311" s="123"/>
      <c r="D311" s="87"/>
      <c r="E311" s="87"/>
      <c r="F311" s="104"/>
      <c r="G311" s="26"/>
    </row>
    <row r="312" spans="1:7" ht="15.75" x14ac:dyDescent="0.25">
      <c r="A312" s="26"/>
      <c r="B312" s="114"/>
      <c r="C312" s="120"/>
      <c r="D312" s="87"/>
      <c r="E312" s="87"/>
      <c r="F312" s="104"/>
      <c r="G312" s="26"/>
    </row>
    <row r="313" spans="1:7" ht="15.75" x14ac:dyDescent="0.25">
      <c r="A313" s="26"/>
      <c r="B313" s="115"/>
      <c r="C313" s="116"/>
      <c r="D313" s="87"/>
      <c r="E313" s="87"/>
      <c r="F313" s="104"/>
      <c r="G313" s="26"/>
    </row>
    <row r="314" spans="1:7" ht="15.75" x14ac:dyDescent="0.25">
      <c r="A314" s="26"/>
      <c r="B314" s="115"/>
      <c r="C314" s="116"/>
      <c r="D314" s="87"/>
      <c r="E314" s="87"/>
      <c r="F314" s="104"/>
      <c r="G314" s="26"/>
    </row>
    <row r="315" spans="1:7" ht="15.75" x14ac:dyDescent="0.25">
      <c r="A315" s="26"/>
      <c r="B315" s="115"/>
      <c r="C315" s="116"/>
      <c r="D315" s="87"/>
      <c r="E315" s="87"/>
      <c r="F315" s="104"/>
      <c r="G315" s="26"/>
    </row>
    <row r="316" spans="1:7" ht="15.75" x14ac:dyDescent="0.25">
      <c r="A316" s="26"/>
      <c r="B316" s="115"/>
      <c r="C316" s="116"/>
      <c r="D316" s="87"/>
      <c r="E316" s="87"/>
      <c r="F316" s="104"/>
      <c r="G316" s="26"/>
    </row>
    <row r="317" spans="1:7" ht="15.75" x14ac:dyDescent="0.25">
      <c r="A317" s="26"/>
      <c r="B317" s="115"/>
      <c r="C317" s="116"/>
      <c r="D317" s="87"/>
      <c r="E317" s="87"/>
      <c r="F317" s="104"/>
      <c r="G317" s="26"/>
    </row>
    <row r="318" spans="1:7" ht="15.75" x14ac:dyDescent="0.25">
      <c r="A318" s="26"/>
      <c r="B318" s="115"/>
      <c r="C318" s="116"/>
      <c r="D318" s="87"/>
      <c r="E318" s="87"/>
      <c r="F318" s="104"/>
      <c r="G318" s="26"/>
    </row>
    <row r="319" spans="1:7" ht="15.75" x14ac:dyDescent="0.25">
      <c r="A319" s="26"/>
      <c r="B319" s="114"/>
      <c r="C319" s="122"/>
      <c r="D319" s="87"/>
      <c r="E319" s="87"/>
      <c r="F319" s="104"/>
      <c r="G319" s="26"/>
    </row>
    <row r="320" spans="1:7" ht="15.75" x14ac:dyDescent="0.25">
      <c r="A320" s="26"/>
      <c r="B320" s="115"/>
      <c r="C320" s="120"/>
      <c r="D320" s="87"/>
      <c r="E320" s="87"/>
      <c r="F320" s="104"/>
      <c r="G320" s="26"/>
    </row>
    <row r="321" spans="1:7" ht="15.75" x14ac:dyDescent="0.25">
      <c r="A321" s="26"/>
      <c r="B321" s="114"/>
      <c r="C321" s="123"/>
      <c r="D321" s="87"/>
      <c r="E321" s="87"/>
      <c r="F321" s="104"/>
      <c r="G321" s="26"/>
    </row>
    <row r="322" spans="1:7" ht="15.75" x14ac:dyDescent="0.25">
      <c r="A322" s="26"/>
      <c r="B322" s="114"/>
      <c r="C322" s="122"/>
      <c r="D322" s="87"/>
      <c r="E322" s="87"/>
      <c r="F322" s="104"/>
      <c r="G322" s="26"/>
    </row>
    <row r="323" spans="1:7" ht="15.75" x14ac:dyDescent="0.25">
      <c r="A323" s="26"/>
      <c r="B323" s="114"/>
      <c r="C323" s="122"/>
      <c r="D323" s="87"/>
      <c r="E323" s="87"/>
      <c r="F323" s="104"/>
      <c r="G323" s="26"/>
    </row>
    <row r="324" spans="1:7" ht="15.75" x14ac:dyDescent="0.25">
      <c r="A324" s="26"/>
      <c r="B324" s="115"/>
      <c r="C324" s="122"/>
      <c r="D324" s="87"/>
      <c r="E324" s="87"/>
      <c r="F324" s="104"/>
      <c r="G324" s="26"/>
    </row>
    <row r="325" spans="1:7" ht="15.75" x14ac:dyDescent="0.25">
      <c r="A325" s="26"/>
      <c r="B325" s="115"/>
      <c r="C325" s="116"/>
      <c r="D325" s="87"/>
      <c r="E325" s="87"/>
      <c r="F325" s="104"/>
      <c r="G325" s="26"/>
    </row>
    <row r="326" spans="1:7" ht="15.75" x14ac:dyDescent="0.25">
      <c r="A326" s="26"/>
      <c r="B326" s="115"/>
      <c r="C326" s="122"/>
      <c r="D326" s="87"/>
      <c r="E326" s="87"/>
      <c r="F326" s="104"/>
      <c r="G326" s="26"/>
    </row>
    <row r="327" spans="1:7" ht="15.75" x14ac:dyDescent="0.25">
      <c r="A327" s="26"/>
      <c r="B327" s="114"/>
      <c r="C327" s="122"/>
      <c r="D327" s="87"/>
      <c r="E327" s="87"/>
      <c r="F327" s="104"/>
      <c r="G327" s="26"/>
    </row>
    <row r="328" spans="1:7" ht="15.75" x14ac:dyDescent="0.25">
      <c r="A328" s="26"/>
      <c r="B328" s="115"/>
      <c r="C328" s="122"/>
      <c r="D328" s="87"/>
      <c r="E328" s="87"/>
      <c r="F328" s="104"/>
      <c r="G328" s="26"/>
    </row>
    <row r="329" spans="1:7" ht="15.75" x14ac:dyDescent="0.25">
      <c r="A329" s="26"/>
      <c r="B329" s="114"/>
      <c r="C329" s="116"/>
      <c r="D329" s="87"/>
      <c r="E329" s="87"/>
      <c r="F329" s="104"/>
      <c r="G329" s="26"/>
    </row>
    <row r="330" spans="1:7" ht="15.75" x14ac:dyDescent="0.25">
      <c r="A330" s="26"/>
      <c r="B330" s="115"/>
      <c r="C330" s="116"/>
      <c r="D330" s="87"/>
      <c r="E330" s="87"/>
      <c r="F330" s="104"/>
      <c r="G330" s="26"/>
    </row>
    <row r="331" spans="1:7" ht="15.75" x14ac:dyDescent="0.25">
      <c r="A331" s="26"/>
      <c r="B331" s="115"/>
      <c r="C331" s="116"/>
      <c r="D331" s="87"/>
      <c r="E331" s="87"/>
      <c r="F331" s="104"/>
      <c r="G331" s="26"/>
    </row>
    <row r="332" spans="1:7" ht="15.75" x14ac:dyDescent="0.25">
      <c r="A332" s="26"/>
      <c r="B332" s="115"/>
      <c r="C332" s="116"/>
      <c r="D332" s="87"/>
      <c r="E332" s="87"/>
      <c r="F332" s="104"/>
      <c r="G332" s="26"/>
    </row>
    <row r="333" spans="1:7" ht="15.75" x14ac:dyDescent="0.25">
      <c r="A333" s="26"/>
      <c r="B333" s="114"/>
      <c r="C333" s="120"/>
      <c r="D333" s="87"/>
      <c r="E333" s="87"/>
      <c r="F333" s="104"/>
      <c r="G333" s="26"/>
    </row>
    <row r="334" spans="1:7" ht="15.75" x14ac:dyDescent="0.25">
      <c r="A334" s="26"/>
      <c r="B334" s="115"/>
      <c r="C334" s="116"/>
      <c r="D334" s="87"/>
      <c r="E334" s="87"/>
      <c r="F334" s="104"/>
      <c r="G334" s="26"/>
    </row>
    <row r="335" spans="1:7" ht="15.75" x14ac:dyDescent="0.25">
      <c r="A335" s="26"/>
      <c r="B335" s="115"/>
      <c r="C335" s="116"/>
      <c r="D335" s="87"/>
      <c r="E335" s="87"/>
      <c r="F335" s="104"/>
      <c r="G335" s="26"/>
    </row>
    <row r="336" spans="1:7" ht="15.75" x14ac:dyDescent="0.25">
      <c r="A336" s="26"/>
      <c r="B336" s="115"/>
      <c r="C336" s="116"/>
      <c r="D336" s="87"/>
      <c r="E336" s="87"/>
      <c r="F336" s="104"/>
      <c r="G336" s="26"/>
    </row>
    <row r="337" spans="1:7" ht="15.75" x14ac:dyDescent="0.25">
      <c r="A337" s="26"/>
      <c r="B337" s="114"/>
      <c r="C337" s="122"/>
      <c r="D337" s="87"/>
      <c r="E337" s="87"/>
      <c r="F337" s="104"/>
      <c r="G337" s="26"/>
    </row>
    <row r="338" spans="1:7" ht="15.75" x14ac:dyDescent="0.25">
      <c r="A338" s="26"/>
      <c r="B338" s="115"/>
      <c r="C338" s="116"/>
      <c r="D338" s="87"/>
      <c r="E338" s="87"/>
      <c r="F338" s="104"/>
      <c r="G338" s="26"/>
    </row>
    <row r="339" spans="1:7" ht="15.75" x14ac:dyDescent="0.25">
      <c r="A339" s="26"/>
      <c r="B339" s="115"/>
      <c r="C339" s="116"/>
      <c r="D339" s="87"/>
      <c r="E339" s="87"/>
      <c r="F339" s="104"/>
      <c r="G339" s="26"/>
    </row>
    <row r="340" spans="1:7" ht="15.75" x14ac:dyDescent="0.25">
      <c r="A340" s="26"/>
      <c r="B340" s="115"/>
      <c r="C340" s="116"/>
      <c r="D340" s="87"/>
      <c r="E340" s="87"/>
      <c r="F340" s="104"/>
      <c r="G340" s="26"/>
    </row>
    <row r="341" spans="1:7" ht="15.75" x14ac:dyDescent="0.25">
      <c r="A341" s="26"/>
      <c r="B341" s="114"/>
      <c r="C341" s="120"/>
      <c r="D341" s="87"/>
      <c r="E341" s="87"/>
      <c r="F341" s="104"/>
      <c r="G341" s="26"/>
    </row>
    <row r="342" spans="1:7" ht="15.75" x14ac:dyDescent="0.25">
      <c r="A342" s="26"/>
      <c r="B342" s="152"/>
      <c r="C342" s="116"/>
      <c r="D342" s="87"/>
      <c r="E342" s="87"/>
      <c r="F342" s="104"/>
      <c r="G342" s="26"/>
    </row>
    <row r="343" spans="1:7" ht="15.75" x14ac:dyDescent="0.25">
      <c r="A343" s="26"/>
      <c r="B343" s="115"/>
      <c r="C343" s="116"/>
      <c r="D343" s="87"/>
      <c r="E343" s="87"/>
      <c r="F343" s="104"/>
      <c r="G343" s="26"/>
    </row>
    <row r="344" spans="1:7" ht="15.75" x14ac:dyDescent="0.25">
      <c r="A344" s="26"/>
      <c r="B344" s="115"/>
      <c r="C344" s="116"/>
      <c r="D344" s="87"/>
      <c r="E344" s="87"/>
      <c r="F344" s="104"/>
      <c r="G344" s="26"/>
    </row>
    <row r="345" spans="1:7" ht="15.75" x14ac:dyDescent="0.25">
      <c r="A345" s="26"/>
      <c r="B345" s="124"/>
      <c r="C345" s="125"/>
      <c r="D345" s="87"/>
      <c r="E345" s="87"/>
      <c r="F345" s="104"/>
      <c r="G345" s="26"/>
    </row>
    <row r="346" spans="1:7" ht="15.75" x14ac:dyDescent="0.25">
      <c r="A346" s="26"/>
      <c r="B346" s="114"/>
      <c r="C346" s="120"/>
      <c r="D346" s="87"/>
      <c r="E346" s="87"/>
      <c r="F346" s="104"/>
      <c r="G346" s="26"/>
    </row>
    <row r="347" spans="1:7" ht="15.75" x14ac:dyDescent="0.25">
      <c r="A347" s="26"/>
      <c r="B347" s="114"/>
      <c r="C347" s="120"/>
      <c r="D347" s="87"/>
      <c r="E347" s="87"/>
      <c r="F347" s="104"/>
      <c r="G347" s="26"/>
    </row>
    <row r="348" spans="1:7" ht="15.75" x14ac:dyDescent="0.25">
      <c r="A348" s="26"/>
      <c r="B348" s="115"/>
      <c r="C348" s="120"/>
      <c r="D348" s="87"/>
      <c r="E348" s="87"/>
      <c r="F348" s="104"/>
      <c r="G348" s="26"/>
    </row>
    <row r="349" spans="1:7" ht="15.75" x14ac:dyDescent="0.25">
      <c r="A349" s="26"/>
      <c r="B349" s="115"/>
      <c r="C349" s="116"/>
      <c r="D349" s="87"/>
      <c r="E349" s="87"/>
      <c r="F349" s="104"/>
      <c r="G349" s="26"/>
    </row>
    <row r="350" spans="1:7" ht="15.75" x14ac:dyDescent="0.25">
      <c r="A350" s="26"/>
      <c r="B350" s="114"/>
      <c r="C350" s="122"/>
      <c r="D350" s="87"/>
      <c r="E350" s="87"/>
      <c r="F350" s="104"/>
      <c r="G350" s="26"/>
    </row>
    <row r="351" spans="1:7" ht="15.75" x14ac:dyDescent="0.25">
      <c r="A351" s="26"/>
      <c r="B351" s="114"/>
      <c r="C351" s="123"/>
      <c r="D351" s="87"/>
      <c r="E351" s="87"/>
      <c r="F351" s="104"/>
      <c r="G351" s="26"/>
    </row>
    <row r="352" spans="1:7" ht="15.75" x14ac:dyDescent="0.25">
      <c r="A352" s="26"/>
      <c r="B352" s="115"/>
      <c r="C352" s="122"/>
      <c r="D352" s="87"/>
      <c r="E352" s="87"/>
      <c r="F352" s="104"/>
      <c r="G352" s="26"/>
    </row>
    <row r="353" spans="1:7" ht="15.75" x14ac:dyDescent="0.25">
      <c r="A353" s="26"/>
      <c r="B353" s="115"/>
      <c r="C353" s="122"/>
      <c r="D353" s="87"/>
      <c r="E353" s="87"/>
      <c r="F353" s="104"/>
      <c r="G353" s="26"/>
    </row>
    <row r="354" spans="1:7" ht="15.75" x14ac:dyDescent="0.25">
      <c r="A354" s="26"/>
      <c r="B354" s="114"/>
      <c r="C354" s="122"/>
      <c r="D354" s="87"/>
      <c r="E354" s="87"/>
      <c r="F354" s="104"/>
      <c r="G354" s="26"/>
    </row>
    <row r="355" spans="1:7" ht="15.75" x14ac:dyDescent="0.25">
      <c r="A355" s="26"/>
      <c r="B355" s="114"/>
      <c r="C355" s="122"/>
      <c r="D355" s="87"/>
      <c r="E355" s="87"/>
      <c r="F355" s="104"/>
      <c r="G355" s="26"/>
    </row>
    <row r="356" spans="1:7" ht="15.75" x14ac:dyDescent="0.25">
      <c r="A356" s="26"/>
      <c r="B356" s="114"/>
      <c r="C356" s="122"/>
      <c r="D356" s="87"/>
      <c r="E356" s="87"/>
      <c r="F356" s="104"/>
      <c r="G356" s="26"/>
    </row>
    <row r="357" spans="1:7" ht="15.75" x14ac:dyDescent="0.25">
      <c r="A357" s="26"/>
      <c r="B357" s="114"/>
      <c r="C357" s="123"/>
      <c r="D357" s="87"/>
      <c r="E357" s="87"/>
      <c r="F357" s="104"/>
      <c r="G357" s="26"/>
    </row>
    <row r="358" spans="1:7" ht="15.75" x14ac:dyDescent="0.25">
      <c r="A358" s="26"/>
      <c r="B358" s="115"/>
      <c r="C358" s="116"/>
      <c r="D358" s="87"/>
      <c r="E358" s="87"/>
      <c r="F358" s="104"/>
      <c r="G358" s="26"/>
    </row>
    <row r="359" spans="1:7" ht="15.75" x14ac:dyDescent="0.25">
      <c r="A359" s="26"/>
      <c r="B359" s="115"/>
      <c r="C359" s="116"/>
      <c r="D359" s="87"/>
      <c r="E359" s="87"/>
      <c r="F359" s="104"/>
      <c r="G359" s="26"/>
    </row>
    <row r="360" spans="1:7" ht="15.75" x14ac:dyDescent="0.25">
      <c r="A360" s="26"/>
      <c r="B360" s="115"/>
      <c r="C360" s="116"/>
      <c r="D360" s="87"/>
      <c r="E360" s="87"/>
      <c r="F360" s="104"/>
      <c r="G360" s="26"/>
    </row>
    <row r="361" spans="1:7" ht="15.75" x14ac:dyDescent="0.25">
      <c r="A361" s="26"/>
      <c r="B361" s="115"/>
      <c r="C361" s="116"/>
      <c r="D361" s="87"/>
      <c r="E361" s="87"/>
      <c r="F361" s="104"/>
      <c r="G361" s="26"/>
    </row>
    <row r="362" spans="1:7" ht="15.75" x14ac:dyDescent="0.25">
      <c r="A362" s="26"/>
      <c r="B362" s="115"/>
      <c r="C362" s="116"/>
      <c r="D362" s="87"/>
      <c r="E362" s="87"/>
      <c r="F362" s="104"/>
      <c r="G362" s="26"/>
    </row>
    <row r="363" spans="1:7" ht="15.75" x14ac:dyDescent="0.25">
      <c r="A363" s="26"/>
      <c r="B363" s="115"/>
      <c r="C363" s="116"/>
      <c r="D363" s="87"/>
      <c r="E363" s="87"/>
      <c r="F363" s="104"/>
      <c r="G363" s="26"/>
    </row>
    <row r="364" spans="1:7" ht="15.75" x14ac:dyDescent="0.25">
      <c r="A364" s="26"/>
      <c r="B364" s="115"/>
      <c r="C364" s="116"/>
      <c r="D364" s="87"/>
      <c r="E364" s="87"/>
      <c r="F364" s="104"/>
      <c r="G364" s="26"/>
    </row>
    <row r="365" spans="1:7" ht="15.75" x14ac:dyDescent="0.25">
      <c r="A365" s="26"/>
      <c r="B365" s="115"/>
      <c r="C365" s="116"/>
      <c r="D365" s="87"/>
      <c r="E365" s="87"/>
      <c r="F365" s="104"/>
      <c r="G365" s="26"/>
    </row>
    <row r="366" spans="1:7" ht="15.75" x14ac:dyDescent="0.25">
      <c r="A366" s="26"/>
      <c r="B366" s="115"/>
      <c r="C366" s="116"/>
      <c r="D366" s="87"/>
      <c r="E366" s="87"/>
      <c r="F366" s="104"/>
      <c r="G366" s="26"/>
    </row>
    <row r="367" spans="1:7" ht="15.75" x14ac:dyDescent="0.25">
      <c r="A367" s="26"/>
      <c r="B367" s="115"/>
      <c r="C367" s="116"/>
      <c r="D367" s="87"/>
      <c r="E367" s="87"/>
      <c r="F367" s="104"/>
      <c r="G367" s="26"/>
    </row>
    <row r="368" spans="1:7" x14ac:dyDescent="0.25">
      <c r="A368" s="26"/>
      <c r="B368" s="26"/>
      <c r="C368" s="24"/>
      <c r="D368" s="87"/>
      <c r="E368" s="87"/>
      <c r="F368" s="104"/>
      <c r="G368" s="26"/>
    </row>
    <row r="369" spans="1:7" ht="15.75" x14ac:dyDescent="0.25">
      <c r="A369" s="26"/>
      <c r="B369" s="115"/>
      <c r="C369" s="24"/>
      <c r="D369" s="87"/>
      <c r="E369" s="87"/>
      <c r="F369" s="104"/>
      <c r="G369" s="26"/>
    </row>
    <row r="370" spans="1:7" x14ac:dyDescent="0.25">
      <c r="A370" s="26"/>
      <c r="B370" s="26"/>
      <c r="C370" s="24" t="e">
        <f>VLOOKUP(B370,[1]MSP!$A$1:$B$80,2,0)</f>
        <v>#N/A</v>
      </c>
      <c r="D370" s="87"/>
      <c r="E370" s="87"/>
      <c r="F370" s="104">
        <f t="shared" ref="F370:F386" si="3">+D370+E370</f>
        <v>0</v>
      </c>
      <c r="G370" s="26"/>
    </row>
    <row r="371" spans="1:7" ht="15.75" x14ac:dyDescent="0.25">
      <c r="A371" s="26"/>
      <c r="B371" s="115"/>
      <c r="C371" s="24" t="e">
        <f>VLOOKUP(B371,[1]MSP!$A$1:$B$80,2,0)</f>
        <v>#N/A</v>
      </c>
      <c r="D371" s="87"/>
      <c r="E371" s="87"/>
      <c r="F371" s="104">
        <f t="shared" si="3"/>
        <v>0</v>
      </c>
      <c r="G371" s="26"/>
    </row>
    <row r="372" spans="1:7" x14ac:dyDescent="0.25">
      <c r="A372" s="26"/>
      <c r="B372" s="26"/>
      <c r="C372" s="24" t="e">
        <f>VLOOKUP(B372,[1]MSP!$A$1:$B$80,2,0)</f>
        <v>#N/A</v>
      </c>
      <c r="D372" s="87"/>
      <c r="E372" s="87"/>
      <c r="F372" s="104">
        <f t="shared" si="3"/>
        <v>0</v>
      </c>
      <c r="G372" s="26"/>
    </row>
    <row r="373" spans="1:7" ht="15.75" x14ac:dyDescent="0.25">
      <c r="A373" s="26"/>
      <c r="B373" s="115"/>
      <c r="C373" s="24" t="e">
        <f>VLOOKUP(B373,[1]MSP!$A$1:$B$80,2,0)</f>
        <v>#N/A</v>
      </c>
      <c r="D373" s="87"/>
      <c r="E373" s="87"/>
      <c r="F373" s="104">
        <f t="shared" si="3"/>
        <v>0</v>
      </c>
      <c r="G373" s="26"/>
    </row>
    <row r="374" spans="1:7" x14ac:dyDescent="0.25">
      <c r="A374" s="26"/>
      <c r="B374" s="26"/>
      <c r="C374" s="24" t="e">
        <f>VLOOKUP(B374,[1]MSP!$A$1:$B$80,2,0)</f>
        <v>#N/A</v>
      </c>
      <c r="D374" s="87"/>
      <c r="E374" s="87"/>
      <c r="F374" s="104">
        <f t="shared" si="3"/>
        <v>0</v>
      </c>
      <c r="G374" s="26"/>
    </row>
    <row r="375" spans="1:7" ht="15.75" x14ac:dyDescent="0.25">
      <c r="A375" s="26"/>
      <c r="B375" s="115"/>
      <c r="C375" s="24" t="e">
        <f>VLOOKUP(B375,[1]MSP!$A$1:$B$80,2,0)</f>
        <v>#N/A</v>
      </c>
      <c r="D375" s="87"/>
      <c r="E375" s="87"/>
      <c r="F375" s="104">
        <f t="shared" si="3"/>
        <v>0</v>
      </c>
      <c r="G375" s="26"/>
    </row>
    <row r="376" spans="1:7" x14ac:dyDescent="0.25">
      <c r="A376" s="26"/>
      <c r="B376" s="26"/>
      <c r="C376" s="24" t="e">
        <f>VLOOKUP(B376,[1]MSP!$A$1:$B$80,2,0)</f>
        <v>#N/A</v>
      </c>
      <c r="D376" s="87"/>
      <c r="E376" s="87"/>
      <c r="F376" s="104">
        <f t="shared" si="3"/>
        <v>0</v>
      </c>
      <c r="G376" s="26"/>
    </row>
    <row r="377" spans="1:7" ht="15.75" x14ac:dyDescent="0.25">
      <c r="A377" s="26"/>
      <c r="B377" s="115"/>
      <c r="C377" s="24" t="e">
        <f>VLOOKUP(B377,[1]MSP!$A$1:$B$80,2,0)</f>
        <v>#N/A</v>
      </c>
      <c r="D377" s="87"/>
      <c r="E377" s="87"/>
      <c r="F377" s="104">
        <f t="shared" si="3"/>
        <v>0</v>
      </c>
      <c r="G377" s="26"/>
    </row>
    <row r="378" spans="1:7" x14ac:dyDescent="0.25">
      <c r="A378" s="26"/>
      <c r="B378" s="26"/>
      <c r="C378" s="24" t="e">
        <f>VLOOKUP(B378,[1]MSP!$A$1:$B$80,2,0)</f>
        <v>#N/A</v>
      </c>
      <c r="D378" s="87"/>
      <c r="E378" s="87"/>
      <c r="F378" s="104">
        <f t="shared" si="3"/>
        <v>0</v>
      </c>
      <c r="G378" s="26"/>
    </row>
    <row r="379" spans="1:7" ht="15.75" x14ac:dyDescent="0.25">
      <c r="A379" s="26"/>
      <c r="B379" s="115"/>
      <c r="C379" s="24" t="e">
        <f>VLOOKUP(B379,[1]MSP!$A$1:$B$80,2,0)</f>
        <v>#N/A</v>
      </c>
      <c r="D379" s="87"/>
      <c r="E379" s="87"/>
      <c r="F379" s="104">
        <f t="shared" si="3"/>
        <v>0</v>
      </c>
      <c r="G379" s="26"/>
    </row>
    <row r="380" spans="1:7" x14ac:dyDescent="0.25">
      <c r="A380" s="26"/>
      <c r="B380" s="26"/>
      <c r="C380" s="24" t="e">
        <f>VLOOKUP(B380,[1]MSP!$A$1:$B$80,2,0)</f>
        <v>#N/A</v>
      </c>
      <c r="D380" s="87"/>
      <c r="E380" s="87"/>
      <c r="F380" s="104">
        <f t="shared" si="3"/>
        <v>0</v>
      </c>
      <c r="G380" s="26"/>
    </row>
    <row r="381" spans="1:7" ht="15.75" x14ac:dyDescent="0.25">
      <c r="A381" s="26"/>
      <c r="B381" s="115"/>
      <c r="C381" s="24" t="e">
        <f>VLOOKUP(B381,[1]MSP!$A$1:$B$80,2,0)</f>
        <v>#N/A</v>
      </c>
      <c r="D381" s="87"/>
      <c r="E381" s="87"/>
      <c r="F381" s="104">
        <f t="shared" si="3"/>
        <v>0</v>
      </c>
      <c r="G381" s="26"/>
    </row>
    <row r="382" spans="1:7" x14ac:dyDescent="0.25">
      <c r="A382" s="26"/>
      <c r="B382" s="26"/>
      <c r="C382" s="24" t="e">
        <f>VLOOKUP(B382,[1]MSP!$A$1:$B$80,2,0)</f>
        <v>#N/A</v>
      </c>
      <c r="D382" s="87"/>
      <c r="E382" s="87"/>
      <c r="F382" s="104">
        <f t="shared" si="3"/>
        <v>0</v>
      </c>
      <c r="G382" s="26"/>
    </row>
    <row r="383" spans="1:7" ht="15.75" x14ac:dyDescent="0.25">
      <c r="A383" s="26"/>
      <c r="B383" s="115"/>
      <c r="C383" s="24" t="e">
        <f>VLOOKUP(B383,[1]MSP!$A$1:$B$80,2,0)</f>
        <v>#N/A</v>
      </c>
      <c r="D383" s="87"/>
      <c r="E383" s="87"/>
      <c r="F383" s="104">
        <f t="shared" si="3"/>
        <v>0</v>
      </c>
      <c r="G383" s="26"/>
    </row>
    <row r="384" spans="1:7" x14ac:dyDescent="0.25">
      <c r="A384" s="26"/>
      <c r="B384" s="26"/>
      <c r="C384" s="24" t="e">
        <f>VLOOKUP(B384,[1]MSP!$A$1:$B$80,2,0)</f>
        <v>#N/A</v>
      </c>
      <c r="D384" s="87"/>
      <c r="E384" s="87"/>
      <c r="F384" s="104">
        <f t="shared" si="3"/>
        <v>0</v>
      </c>
      <c r="G384" s="26"/>
    </row>
    <row r="385" spans="1:7" ht="15.75" x14ac:dyDescent="0.25">
      <c r="A385" s="26"/>
      <c r="B385" s="115"/>
      <c r="C385" s="24" t="e">
        <f>VLOOKUP(B385,[1]MSP!$A$1:$B$80,2,0)</f>
        <v>#N/A</v>
      </c>
      <c r="D385" s="87"/>
      <c r="E385" s="87"/>
      <c r="F385" s="104">
        <f t="shared" si="3"/>
        <v>0</v>
      </c>
      <c r="G385" s="26"/>
    </row>
    <row r="386" spans="1:7" x14ac:dyDescent="0.25">
      <c r="A386" s="26"/>
      <c r="B386" s="26"/>
      <c r="C386" s="24" t="e">
        <f>VLOOKUP(B386,[1]MSP!$A$1:$B$80,2,0)</f>
        <v>#N/A</v>
      </c>
      <c r="D386" s="87"/>
      <c r="E386" s="87"/>
      <c r="F386" s="104">
        <f t="shared" si="3"/>
        <v>0</v>
      </c>
      <c r="G386" s="26"/>
    </row>
  </sheetData>
  <autoFilter ref="A6:W101"/>
  <mergeCells count="6">
    <mergeCell ref="A4:G4"/>
    <mergeCell ref="A5:A6"/>
    <mergeCell ref="C5:C6"/>
    <mergeCell ref="F5:F6"/>
    <mergeCell ref="A7:C7"/>
    <mergeCell ref="B5:B6"/>
  </mergeCells>
  <conditionalFormatting sqref="B13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{0CEB45B4-8764-4693-818C-63C786EA04E2}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EB45B4-8764-4693-818C-63C786EA0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11"/>
  <sheetViews>
    <sheetView tabSelected="1" zoomScaleNormal="100" zoomScaleSheetLayoutView="100" workbookViewId="0">
      <selection activeCell="I11" sqref="I11"/>
    </sheetView>
  </sheetViews>
  <sheetFormatPr defaultRowHeight="15.75" x14ac:dyDescent="0.25"/>
  <cols>
    <col min="1" max="1" width="7" customWidth="1"/>
    <col min="2" max="2" width="37.28515625" customWidth="1"/>
    <col min="3" max="3" width="9.140625" style="150" customWidth="1"/>
    <col min="4" max="4" width="11" customWidth="1"/>
    <col min="5" max="5" width="10.5703125" customWidth="1"/>
    <col min="6" max="6" width="10.140625" customWidth="1"/>
    <col min="7" max="7" width="9.5703125" customWidth="1"/>
    <col min="8" max="8" width="10.7109375" style="38" customWidth="1"/>
    <col min="9" max="9" width="21.7109375" customWidth="1"/>
    <col min="10" max="11" width="9.28515625" bestFit="1" customWidth="1"/>
    <col min="12" max="12" width="15" bestFit="1" customWidth="1"/>
  </cols>
  <sheetData>
    <row r="1" spans="1:13" ht="15.75" customHeight="1" x14ac:dyDescent="0.3">
      <c r="A1" s="146" t="s">
        <v>0</v>
      </c>
      <c r="B1" s="2"/>
      <c r="C1" s="146"/>
      <c r="D1" s="3"/>
      <c r="E1" s="4"/>
      <c r="F1" s="4"/>
      <c r="G1" s="4"/>
      <c r="H1" s="39"/>
      <c r="I1" s="7" t="s">
        <v>156</v>
      </c>
      <c r="J1" s="127"/>
      <c r="K1" s="127"/>
      <c r="L1" s="127"/>
      <c r="M1" s="127"/>
    </row>
    <row r="2" spans="1:13" ht="21.75" customHeight="1" x14ac:dyDescent="0.25">
      <c r="A2" s="5" t="s">
        <v>2</v>
      </c>
      <c r="B2" s="5"/>
      <c r="C2" s="146"/>
      <c r="D2" s="6"/>
      <c r="E2" s="7"/>
      <c r="F2" s="7"/>
      <c r="G2" s="7"/>
      <c r="H2" s="40"/>
      <c r="I2" s="7"/>
      <c r="J2" s="127"/>
      <c r="K2" s="127"/>
      <c r="L2" s="127"/>
      <c r="M2" s="127"/>
    </row>
    <row r="3" spans="1:13" ht="20.25" customHeight="1" x14ac:dyDescent="0.25">
      <c r="A3" s="8" t="s">
        <v>3</v>
      </c>
      <c r="B3" s="8"/>
      <c r="C3" s="147"/>
      <c r="D3" s="9"/>
      <c r="E3" s="10"/>
      <c r="F3" s="10"/>
      <c r="G3" s="10"/>
      <c r="H3" s="41"/>
      <c r="I3" s="10"/>
      <c r="J3" s="127"/>
      <c r="K3" s="127"/>
      <c r="L3" s="127"/>
      <c r="M3" s="127"/>
    </row>
    <row r="4" spans="1:13" ht="17.25" customHeight="1" x14ac:dyDescent="0.25">
      <c r="A4" s="177" t="s">
        <v>84</v>
      </c>
      <c r="B4" s="177"/>
      <c r="C4" s="177"/>
      <c r="D4" s="177"/>
      <c r="E4" s="177"/>
      <c r="F4" s="177"/>
      <c r="G4" s="177"/>
      <c r="H4" s="177"/>
      <c r="I4" s="177"/>
      <c r="J4" s="127"/>
      <c r="K4" s="127"/>
      <c r="L4" s="127"/>
      <c r="M4" s="127"/>
    </row>
    <row r="5" spans="1:13" ht="55.5" customHeight="1" x14ac:dyDescent="0.25">
      <c r="A5" s="178" t="s">
        <v>4</v>
      </c>
      <c r="B5" s="178" t="s">
        <v>5</v>
      </c>
      <c r="C5" s="47" t="s">
        <v>94</v>
      </c>
      <c r="D5" s="48" t="s">
        <v>6</v>
      </c>
      <c r="E5" s="48" t="s">
        <v>7</v>
      </c>
      <c r="F5" s="48" t="s">
        <v>8</v>
      </c>
      <c r="G5" s="49" t="s">
        <v>9</v>
      </c>
      <c r="H5" s="50" t="s">
        <v>95</v>
      </c>
      <c r="I5" s="51" t="s">
        <v>10</v>
      </c>
      <c r="J5" s="127"/>
      <c r="K5" s="127"/>
      <c r="L5" s="127"/>
      <c r="M5" s="127"/>
    </row>
    <row r="6" spans="1:13" x14ac:dyDescent="0.25">
      <c r="A6" s="179"/>
      <c r="B6" s="179"/>
      <c r="C6" s="52" t="s">
        <v>11</v>
      </c>
      <c r="D6" s="53" t="s">
        <v>11</v>
      </c>
      <c r="E6" s="53" t="s">
        <v>11</v>
      </c>
      <c r="F6" s="53" t="s">
        <v>11</v>
      </c>
      <c r="G6" s="53" t="s">
        <v>11</v>
      </c>
      <c r="H6" s="54" t="s">
        <v>11</v>
      </c>
      <c r="I6" s="54" t="s">
        <v>11</v>
      </c>
      <c r="J6" s="127"/>
      <c r="K6" s="127"/>
      <c r="L6" s="127"/>
      <c r="M6" s="127"/>
    </row>
    <row r="7" spans="1:13" s="30" customFormat="1" ht="22.5" customHeight="1" x14ac:dyDescent="0.25">
      <c r="A7" s="180" t="s">
        <v>77</v>
      </c>
      <c r="B7" s="181"/>
      <c r="C7" s="55">
        <f>SUM(C9:C96)</f>
        <v>1135</v>
      </c>
      <c r="D7" s="55">
        <f>+D97</f>
        <v>9638</v>
      </c>
      <c r="E7" s="55">
        <f>+E97</f>
        <v>7492</v>
      </c>
      <c r="F7" s="55">
        <f>+F97</f>
        <v>16058</v>
      </c>
      <c r="G7" s="55">
        <f ca="1">+G97</f>
        <v>0</v>
      </c>
      <c r="H7" s="55">
        <f ca="1">+H97</f>
        <v>2207</v>
      </c>
      <c r="I7" s="55"/>
      <c r="J7" s="128"/>
      <c r="K7" s="128"/>
      <c r="L7" s="128"/>
      <c r="M7" s="128"/>
    </row>
    <row r="8" spans="1:13" ht="27.75" customHeight="1" x14ac:dyDescent="0.25">
      <c r="A8" s="184" t="s">
        <v>81</v>
      </c>
      <c r="B8" s="184"/>
      <c r="C8" s="56"/>
      <c r="D8" s="57"/>
      <c r="E8" s="58"/>
      <c r="F8" s="58"/>
      <c r="G8" s="58"/>
      <c r="H8" s="59"/>
      <c r="I8" s="60"/>
      <c r="J8" s="127"/>
      <c r="K8" s="127"/>
      <c r="L8" s="127"/>
      <c r="M8" s="127"/>
    </row>
    <row r="9" spans="1:13" s="73" customFormat="1" x14ac:dyDescent="0.25">
      <c r="A9" s="115">
        <v>1</v>
      </c>
      <c r="B9" s="116" t="s">
        <v>12</v>
      </c>
      <c r="C9" s="151"/>
      <c r="D9" s="117">
        <f>+SUMIF(Nhập!$B$8:$B$448,A9,Nhập!$D$8:$D$448)</f>
        <v>23</v>
      </c>
      <c r="E9" s="117">
        <f>+SUMIF(Nhập!$B$8:$B$448,'Tổng Hợp'!A9,Nhập!$E$8:$E$448)</f>
        <v>94</v>
      </c>
      <c r="F9" s="117">
        <f>+SUMIF(xuất!$B$8:$B$431,'Tổng Hợp'!A9,xuất!$D$8:$D$431)</f>
        <v>48</v>
      </c>
      <c r="G9" s="117">
        <f ca="1">+SUMIF(xuất!$B$8:$BJ$347,'Tổng Hợp'!A9,xuất!$E$8:$E$347)</f>
        <v>0</v>
      </c>
      <c r="H9" s="118">
        <f ca="1">C9+D9+E9-F9-G9</f>
        <v>69</v>
      </c>
      <c r="I9" s="26" t="s">
        <v>119</v>
      </c>
      <c r="J9" s="130"/>
      <c r="K9" s="131"/>
      <c r="L9" s="131"/>
      <c r="M9" s="131"/>
    </row>
    <row r="10" spans="1:13" x14ac:dyDescent="0.25">
      <c r="A10" s="115">
        <v>2</v>
      </c>
      <c r="B10" s="116" t="s">
        <v>13</v>
      </c>
      <c r="C10" s="148"/>
      <c r="D10" s="117">
        <f>+SUMIF(Nhập!$B$8:$B$448,A10,Nhập!$D$8:$D$448)</f>
        <v>0</v>
      </c>
      <c r="E10" s="117">
        <f>+SUMIF(Nhập!$B$8:$B$448,'Tổng Hợp'!A10,Nhập!$E$8:$E$448)</f>
        <v>0</v>
      </c>
      <c r="F10" s="117">
        <f>+SUMIF(xuất!$B$8:$B$431,'Tổng Hợp'!A10,xuất!$D$8:$D$431)</f>
        <v>0</v>
      </c>
      <c r="G10" s="117">
        <f ca="1">+SUMIF(xuất!$B$8:$BJ$347,'Tổng Hợp'!A10,xuất!$E$8:$E$347)</f>
        <v>0</v>
      </c>
      <c r="H10" s="118">
        <f t="shared" ref="H10:H73" ca="1" si="0">C10+D10+E10-F10-G10</f>
        <v>0</v>
      </c>
      <c r="I10" s="119"/>
      <c r="J10" s="132"/>
      <c r="K10" s="127"/>
      <c r="L10" s="127"/>
      <c r="M10" s="127"/>
    </row>
    <row r="11" spans="1:13" x14ac:dyDescent="0.25">
      <c r="A11" s="115">
        <v>3</v>
      </c>
      <c r="B11" s="116" t="s">
        <v>14</v>
      </c>
      <c r="C11" s="148"/>
      <c r="D11" s="117">
        <f>+SUMIF(Nhập!$B$8:$B$448,A11,Nhập!$D$8:$D$448)</f>
        <v>211</v>
      </c>
      <c r="E11" s="117">
        <f>+SUMIF(Nhập!$B$8:$B$448,'Tổng Hợp'!A11,Nhập!$E$8:$E$448)</f>
        <v>47</v>
      </c>
      <c r="F11" s="117">
        <f>+SUMIF(xuất!$B$8:$B$431,'Tổng Hợp'!A11,xuất!$D$8:$D$431)</f>
        <v>190</v>
      </c>
      <c r="G11" s="117">
        <f ca="1">+SUMIF(xuất!$B$8:$BJ$347,'Tổng Hợp'!A11,xuất!$E$8:$E$347)</f>
        <v>0</v>
      </c>
      <c r="H11" s="118">
        <f t="shared" ca="1" si="0"/>
        <v>68</v>
      </c>
      <c r="I11" s="26" t="s">
        <v>119</v>
      </c>
      <c r="J11" s="132"/>
      <c r="K11" s="127"/>
      <c r="L11" s="127"/>
      <c r="M11" s="127"/>
    </row>
    <row r="12" spans="1:13" x14ac:dyDescent="0.25">
      <c r="A12" s="115">
        <v>4</v>
      </c>
      <c r="B12" s="116" t="s">
        <v>66</v>
      </c>
      <c r="C12" s="148"/>
      <c r="D12" s="117">
        <f>+SUMIF(Nhập!$B$8:$B$448,A12,Nhập!$D$8:$D$448)</f>
        <v>0</v>
      </c>
      <c r="E12" s="117">
        <f>+SUMIF(Nhập!$B$8:$B$448,'Tổng Hợp'!A12,Nhập!$E$8:$E$448)</f>
        <v>0</v>
      </c>
      <c r="F12" s="117">
        <f>+SUMIF(xuất!$B$8:$B$431,'Tổng Hợp'!A12,xuất!$D$8:$D$431)</f>
        <v>0</v>
      </c>
      <c r="G12" s="117">
        <f ca="1">+SUMIF(xuất!$B$8:$BJ$347,'Tổng Hợp'!A12,xuất!$E$8:$E$347)</f>
        <v>0</v>
      </c>
      <c r="H12" s="118">
        <f t="shared" ca="1" si="0"/>
        <v>0</v>
      </c>
      <c r="I12" s="129"/>
      <c r="J12" s="132"/>
      <c r="K12" s="127"/>
      <c r="L12" s="127"/>
      <c r="M12" s="127"/>
    </row>
    <row r="13" spans="1:13" x14ac:dyDescent="0.25">
      <c r="A13" s="115">
        <v>5</v>
      </c>
      <c r="B13" s="116" t="s">
        <v>15</v>
      </c>
      <c r="C13" s="148"/>
      <c r="D13" s="117">
        <f>+SUMIF(Nhập!$B$8:$B$448,A13,Nhập!$D$8:$D$448)</f>
        <v>0</v>
      </c>
      <c r="E13" s="117">
        <f>+SUMIF(Nhập!$B$8:$B$448,'Tổng Hợp'!A13,Nhập!$E$8:$E$448)</f>
        <v>0</v>
      </c>
      <c r="F13" s="117">
        <f>+SUMIF(xuất!$B$8:$B$431,'Tổng Hợp'!A13,xuất!$D$8:$D$431)</f>
        <v>0</v>
      </c>
      <c r="G13" s="117">
        <f ca="1">+SUMIF(xuất!$B$8:$BJ$347,'Tổng Hợp'!A13,xuất!$E$8:$E$347)</f>
        <v>0</v>
      </c>
      <c r="H13" s="118">
        <f t="shared" ca="1" si="0"/>
        <v>0</v>
      </c>
      <c r="I13" s="129"/>
      <c r="J13" s="132"/>
      <c r="K13" s="127"/>
      <c r="L13" s="127"/>
      <c r="M13" s="127"/>
    </row>
    <row r="14" spans="1:13" x14ac:dyDescent="0.25">
      <c r="A14" s="114">
        <v>6</v>
      </c>
      <c r="B14" s="120" t="s">
        <v>16</v>
      </c>
      <c r="C14" s="148"/>
      <c r="D14" s="117">
        <f>+SUMIF(Nhập!$B$8:$B$448,A14,Nhập!$D$8:$D$448)</f>
        <v>20</v>
      </c>
      <c r="E14" s="117">
        <f>+SUMIF(Nhập!$B$8:$B$448,'Tổng Hợp'!A14,Nhập!$E$8:$E$448)</f>
        <v>1396</v>
      </c>
      <c r="F14" s="117">
        <f>+SUMIF(xuất!$B$8:$B$431,'Tổng Hợp'!A14,xuất!$D$8:$D$431)</f>
        <v>20</v>
      </c>
      <c r="G14" s="117">
        <f ca="1">+SUMIF(xuất!$B$8:$BJ$347,'Tổng Hợp'!A14,xuất!$E$8:$E$347)</f>
        <v>0</v>
      </c>
      <c r="H14" s="118">
        <f t="shared" ca="1" si="0"/>
        <v>1396</v>
      </c>
      <c r="I14" s="26" t="s">
        <v>137</v>
      </c>
      <c r="J14" s="132"/>
      <c r="K14" s="127" t="s">
        <v>106</v>
      </c>
      <c r="L14" s="127"/>
      <c r="M14" s="127" t="s">
        <v>106</v>
      </c>
    </row>
    <row r="15" spans="1:13" s="73" customFormat="1" x14ac:dyDescent="0.25">
      <c r="A15" s="115">
        <v>7</v>
      </c>
      <c r="B15" s="116" t="s">
        <v>17</v>
      </c>
      <c r="C15" s="148"/>
      <c r="D15" s="117">
        <f>+SUMIF(Nhập!$B$8:$B$448,A15,Nhập!$D$8:$D$448)</f>
        <v>25</v>
      </c>
      <c r="E15" s="117">
        <f>+SUMIF(Nhập!$B$8:$B$448,'Tổng Hợp'!A15,Nhập!$E$8:$E$448)</f>
        <v>39</v>
      </c>
      <c r="F15" s="117">
        <f>+SUMIF(xuất!$B$8:$B$431,'Tổng Hợp'!A15,xuất!$D$8:$D$431)</f>
        <v>25</v>
      </c>
      <c r="G15" s="117">
        <f ca="1">+SUMIF(xuất!$B$8:$BJ$347,'Tổng Hợp'!A15,xuất!$E$8:$E$347)</f>
        <v>0</v>
      </c>
      <c r="H15" s="118">
        <f t="shared" ca="1" si="0"/>
        <v>39</v>
      </c>
      <c r="I15" s="26" t="s">
        <v>118</v>
      </c>
      <c r="J15" s="130"/>
      <c r="K15" s="131"/>
      <c r="L15" s="131" t="s">
        <v>106</v>
      </c>
      <c r="M15" s="131"/>
    </row>
    <row r="16" spans="1:13" ht="18" customHeight="1" x14ac:dyDescent="0.25">
      <c r="A16" s="185" t="s">
        <v>82</v>
      </c>
      <c r="B16" s="185"/>
      <c r="C16" s="148"/>
      <c r="D16" s="117">
        <f>+SUMIF(Nhập!$B$8:$B$448,A16,Nhập!$D$8:$D$448)</f>
        <v>0</v>
      </c>
      <c r="E16" s="117">
        <f>+SUMIF(Nhập!$B$8:$B$448,'Tổng Hợp'!A16,Nhập!$E$8:$E$448)</f>
        <v>0</v>
      </c>
      <c r="F16" s="117">
        <f>+SUMIF(xuất!$B$8:$B$431,'Tổng Hợp'!A16,xuất!$D$8:$D$431)</f>
        <v>0</v>
      </c>
      <c r="G16" s="117">
        <f ca="1">+SUMIF(xuất!$B$8:$BJ$347,'Tổng Hợp'!A16,xuất!$E$8:$E$347)</f>
        <v>0</v>
      </c>
      <c r="H16" s="118">
        <f t="shared" ref="H16:H22" ca="1" si="1">C16+D16+E16-F16-G16</f>
        <v>0</v>
      </c>
      <c r="I16" s="121"/>
      <c r="J16" s="132"/>
      <c r="K16" s="127"/>
      <c r="L16" s="127"/>
      <c r="M16" s="127"/>
    </row>
    <row r="17" spans="1:13" s="73" customFormat="1" x14ac:dyDescent="0.25">
      <c r="A17" s="115">
        <v>8</v>
      </c>
      <c r="B17" s="116" t="s">
        <v>18</v>
      </c>
      <c r="C17" s="148"/>
      <c r="D17" s="117">
        <f>+SUMIF(Nhập!$B$8:$B$448,A17,Nhập!$D$8:$D$448)</f>
        <v>33</v>
      </c>
      <c r="E17" s="117">
        <f>+SUMIF(Nhập!$B$8:$B$448,'Tổng Hợp'!A17,Nhập!$E$8:$E$448)</f>
        <v>322</v>
      </c>
      <c r="F17" s="117">
        <f>+SUMIF(xuất!$B$8:$B$431,'Tổng Hợp'!A17,xuất!$D$8:$D$431)</f>
        <v>355</v>
      </c>
      <c r="G17" s="117">
        <f ca="1">+SUMIF(xuất!$B$8:$BJ$347,'Tổng Hợp'!A17,xuất!$E$8:$E$347)</f>
        <v>0</v>
      </c>
      <c r="H17" s="118">
        <f t="shared" ca="1" si="1"/>
        <v>0</v>
      </c>
      <c r="I17" s="26"/>
      <c r="J17" s="130"/>
      <c r="K17" s="131"/>
      <c r="L17" s="131" t="s">
        <v>106</v>
      </c>
      <c r="M17" s="131"/>
    </row>
    <row r="18" spans="1:13" s="73" customFormat="1" x14ac:dyDescent="0.25">
      <c r="A18" s="115">
        <v>9</v>
      </c>
      <c r="B18" s="116" t="s">
        <v>19</v>
      </c>
      <c r="C18" s="148"/>
      <c r="D18" s="117">
        <f>+SUMIF(Nhập!$B$8:$B$448,A18,Nhập!$D$8:$D$448)</f>
        <v>40</v>
      </c>
      <c r="E18" s="117">
        <f>+SUMIF(Nhập!$B$8:$B$448,'Tổng Hợp'!A18,Nhập!$E$8:$E$448)</f>
        <v>0</v>
      </c>
      <c r="F18" s="117">
        <f>+SUMIF(xuất!$B$8:$B$431,'Tổng Hợp'!A18,xuất!$D$8:$D$431)</f>
        <v>40</v>
      </c>
      <c r="G18" s="117">
        <f ca="1">+SUMIF(xuất!$B$8:$BJ$347,'Tổng Hợp'!A18,xuất!$E$8:$E$347)</f>
        <v>0</v>
      </c>
      <c r="H18" s="118">
        <f t="shared" ca="1" si="1"/>
        <v>0</v>
      </c>
      <c r="I18" s="26"/>
      <c r="J18" s="133"/>
      <c r="K18" s="131"/>
      <c r="L18" s="131" t="s">
        <v>106</v>
      </c>
      <c r="M18" s="131"/>
    </row>
    <row r="19" spans="1:13" x14ac:dyDescent="0.25">
      <c r="A19" s="114">
        <v>10</v>
      </c>
      <c r="B19" s="120" t="s">
        <v>20</v>
      </c>
      <c r="C19" s="148"/>
      <c r="D19" s="117">
        <f>+SUMIF(Nhập!$B$8:$B$448,A19,Nhập!$D$8:$D$448)</f>
        <v>0</v>
      </c>
      <c r="E19" s="117">
        <f>+SUMIF(Nhập!$B$8:$B$448,'Tổng Hợp'!A19,Nhập!$E$8:$E$448)</f>
        <v>0</v>
      </c>
      <c r="F19" s="117">
        <f>+SUMIF(xuất!$B$8:$B$431,'Tổng Hợp'!A19,xuất!$D$8:$D$431)</f>
        <v>0</v>
      </c>
      <c r="G19" s="117">
        <f ca="1">+SUMIF(xuất!$B$8:$BJ$347,'Tổng Hợp'!A19,xuất!$E$8:$E$347)</f>
        <v>0</v>
      </c>
      <c r="H19" s="118">
        <f t="shared" ca="1" si="1"/>
        <v>0</v>
      </c>
      <c r="I19" s="71"/>
      <c r="J19" s="132"/>
      <c r="K19" s="127"/>
      <c r="L19" s="127"/>
      <c r="M19" s="127" t="s">
        <v>106</v>
      </c>
    </row>
    <row r="20" spans="1:13" x14ac:dyDescent="0.25">
      <c r="A20" s="76">
        <v>74</v>
      </c>
      <c r="B20" s="120" t="s">
        <v>105</v>
      </c>
      <c r="C20" s="148"/>
      <c r="D20" s="117">
        <f>+SUMIF(Nhập!$B$8:$B$448,A20,Nhập!$D$8:$D$448)</f>
        <v>0</v>
      </c>
      <c r="E20" s="117">
        <f>+SUMIF(Nhập!$B$8:$B$448,'Tổng Hợp'!A20,Nhập!$E$8:$E$448)</f>
        <v>0</v>
      </c>
      <c r="F20" s="117">
        <f>+SUMIF(xuất!$B$8:$B$431,'Tổng Hợp'!A20,xuất!$D$8:$D$431)</f>
        <v>0</v>
      </c>
      <c r="G20" s="117">
        <f ca="1">+SUMIF(xuất!$B$8:$BJ$347,'Tổng Hợp'!A20,xuất!$E$8:$E$347)</f>
        <v>0</v>
      </c>
      <c r="H20" s="118">
        <f t="shared" ca="1" si="1"/>
        <v>0</v>
      </c>
      <c r="I20" s="71"/>
      <c r="J20" s="132"/>
      <c r="K20" s="132" t="s">
        <v>106</v>
      </c>
      <c r="L20" s="127"/>
      <c r="M20" s="127"/>
    </row>
    <row r="21" spans="1:13" x14ac:dyDescent="0.25">
      <c r="A21" s="114">
        <v>11</v>
      </c>
      <c r="B21" s="120" t="s">
        <v>21</v>
      </c>
      <c r="C21" s="148"/>
      <c r="D21" s="117">
        <f>+SUMIF(Nhập!$B$8:$B$448,A21,Nhập!$D$8:$D$448)</f>
        <v>30</v>
      </c>
      <c r="E21" s="117">
        <f>+SUMIF(Nhập!$B$8:$B$448,'Tổng Hợp'!A21,Nhập!$E$8:$E$448)</f>
        <v>0</v>
      </c>
      <c r="F21" s="117">
        <f>+SUMIF(xuất!$B$8:$B$431,'Tổng Hợp'!A21,xuất!$D$8:$D$431)</f>
        <v>30</v>
      </c>
      <c r="G21" s="117">
        <f ca="1">+SUMIF(xuất!$B$8:$BJ$347,'Tổng Hợp'!A21,xuất!$E$8:$E$347)</f>
        <v>0</v>
      </c>
      <c r="H21" s="118">
        <f t="shared" ca="1" si="1"/>
        <v>0</v>
      </c>
      <c r="I21" s="26"/>
      <c r="J21" s="132"/>
      <c r="K21" s="127" t="s">
        <v>106</v>
      </c>
      <c r="L21" s="127"/>
      <c r="M21" s="127"/>
    </row>
    <row r="22" spans="1:13" s="73" customFormat="1" x14ac:dyDescent="0.25">
      <c r="A22" s="115">
        <v>12</v>
      </c>
      <c r="B22" s="116" t="s">
        <v>22</v>
      </c>
      <c r="C22" s="151"/>
      <c r="D22" s="117">
        <f>+SUMIF(Nhập!$B$8:$B$448,A22,Nhập!$D$8:$D$448)</f>
        <v>473</v>
      </c>
      <c r="E22" s="117">
        <f>+SUMIF(Nhập!$B$8:$B$448,'Tổng Hợp'!A22,Nhập!$E$8:$E$448)</f>
        <v>0</v>
      </c>
      <c r="F22" s="117">
        <f>+SUMIF(xuất!$B$8:$B$431,'Tổng Hợp'!A22,xuất!$D$8:$D$431)</f>
        <v>473</v>
      </c>
      <c r="G22" s="117">
        <f ca="1">+SUMIF(xuất!$B$8:$BJ$347,'Tổng Hợp'!A22,xuất!$E$8:$E$347)</f>
        <v>0</v>
      </c>
      <c r="H22" s="118">
        <f t="shared" ca="1" si="1"/>
        <v>0</v>
      </c>
      <c r="I22" s="26"/>
      <c r="J22" s="130"/>
      <c r="K22" s="131"/>
      <c r="L22" s="131"/>
      <c r="M22" s="131"/>
    </row>
    <row r="23" spans="1:13" x14ac:dyDescent="0.25">
      <c r="A23" s="115">
        <v>13</v>
      </c>
      <c r="B23" s="116" t="s">
        <v>74</v>
      </c>
      <c r="C23" s="148"/>
      <c r="D23" s="117">
        <f>+SUMIF(Nhập!$B$8:$B$448,A23,Nhập!$D$8:$D$448)</f>
        <v>0</v>
      </c>
      <c r="E23" s="117">
        <f>+SUMIF(Nhập!$B$8:$B$448,'Tổng Hợp'!A23,Nhập!$E$8:$E$448)</f>
        <v>0</v>
      </c>
      <c r="F23" s="117">
        <f>+SUMIF(xuất!$B$8:$B$431,'Tổng Hợp'!A23,xuất!$D$8:$D$431)</f>
        <v>0</v>
      </c>
      <c r="G23" s="117">
        <f ca="1">+SUMIF(xuất!$B$8:$BJ$347,'Tổng Hợp'!A23,xuất!$E$8:$E$347)</f>
        <v>0</v>
      </c>
      <c r="H23" s="118">
        <f t="shared" ca="1" si="0"/>
        <v>0</v>
      </c>
      <c r="I23" s="119"/>
      <c r="J23" s="132"/>
      <c r="K23" s="127"/>
      <c r="L23" s="127"/>
      <c r="M23" s="127"/>
    </row>
    <row r="24" spans="1:13" s="73" customFormat="1" x14ac:dyDescent="0.25">
      <c r="A24" s="115">
        <v>14</v>
      </c>
      <c r="B24" s="116" t="s">
        <v>23</v>
      </c>
      <c r="C24" s="148"/>
      <c r="D24" s="117">
        <f>+SUMIF(Nhập!$B$8:$B$448,A24,Nhập!$D$8:$D$448)</f>
        <v>23</v>
      </c>
      <c r="E24" s="117">
        <f>+SUMIF(Nhập!$B$8:$B$448,'Tổng Hợp'!A24,Nhập!$E$8:$E$448)</f>
        <v>0</v>
      </c>
      <c r="F24" s="117">
        <f>+SUMIF(xuất!$B$8:$B$431,'Tổng Hợp'!A24,xuất!$D$8:$D$431)</f>
        <v>23</v>
      </c>
      <c r="G24" s="117">
        <f ca="1">+SUMIF(xuất!$B$8:$BJ$347,'Tổng Hợp'!A24,xuất!$E$8:$E$347)</f>
        <v>0</v>
      </c>
      <c r="H24" s="118">
        <f t="shared" ca="1" si="0"/>
        <v>0</v>
      </c>
      <c r="I24" s="26"/>
      <c r="J24" s="130"/>
      <c r="K24" s="131"/>
      <c r="L24" s="131"/>
      <c r="M24" s="131"/>
    </row>
    <row r="25" spans="1:13" s="73" customFormat="1" x14ac:dyDescent="0.25">
      <c r="A25" s="115">
        <v>15</v>
      </c>
      <c r="B25" s="116" t="s">
        <v>24</v>
      </c>
      <c r="C25" s="151"/>
      <c r="D25" s="117">
        <f>+SUMIF(Nhập!$B$8:$B$448,A25,Nhập!$D$8:$D$448)</f>
        <v>180</v>
      </c>
      <c r="E25" s="117">
        <f>+SUMIF(Nhập!$B$8:$B$448,'Tổng Hợp'!A25,Nhập!$E$8:$E$448)</f>
        <v>0</v>
      </c>
      <c r="F25" s="117">
        <f>+SUMIF(xuất!$B$8:$B$431,'Tổng Hợp'!A25,xuất!$D$8:$D$431)</f>
        <v>180</v>
      </c>
      <c r="G25" s="117">
        <f ca="1">+SUMIF(xuất!$B$8:$BJ$347,'Tổng Hợp'!A25,xuất!$E$8:$E$347)</f>
        <v>0</v>
      </c>
      <c r="H25" s="118">
        <f t="shared" ca="1" si="0"/>
        <v>0</v>
      </c>
      <c r="I25" s="129"/>
      <c r="J25" s="130"/>
      <c r="K25" s="131"/>
      <c r="L25" s="131"/>
      <c r="M25" s="131"/>
    </row>
    <row r="26" spans="1:13" s="73" customFormat="1" x14ac:dyDescent="0.25">
      <c r="A26" s="115">
        <v>16</v>
      </c>
      <c r="B26" s="116" t="s">
        <v>75</v>
      </c>
      <c r="C26" s="148"/>
      <c r="D26" s="117">
        <f>+SUMIF(Nhập!$B$8:$B$448,A26,Nhập!$D$8:$D$448)</f>
        <v>0</v>
      </c>
      <c r="E26" s="117">
        <f>+SUMIF(Nhập!$B$8:$B$448,'Tổng Hợp'!A26,Nhập!$E$8:$E$448)</f>
        <v>0</v>
      </c>
      <c r="F26" s="117">
        <f>+SUMIF(xuất!$B$8:$B$431,'Tổng Hợp'!A26,xuất!$D$8:$D$431)</f>
        <v>0</v>
      </c>
      <c r="G26" s="117">
        <f ca="1">+SUMIF(xuất!$B$8:$BJ$347,'Tổng Hợp'!A26,xuất!$E$8:$E$347)</f>
        <v>0</v>
      </c>
      <c r="H26" s="118">
        <f t="shared" ca="1" si="0"/>
        <v>0</v>
      </c>
      <c r="I26" s="129"/>
      <c r="J26" s="130"/>
      <c r="K26" s="131"/>
      <c r="L26" s="131"/>
      <c r="M26" s="131"/>
    </row>
    <row r="27" spans="1:13" s="73" customFormat="1" x14ac:dyDescent="0.25">
      <c r="A27" s="115">
        <v>17</v>
      </c>
      <c r="B27" s="116" t="s">
        <v>25</v>
      </c>
      <c r="C27" s="148"/>
      <c r="D27" s="117">
        <f>+SUMIF(Nhập!$B$8:$B$448,A27,Nhập!$D$8:$D$448)</f>
        <v>371</v>
      </c>
      <c r="E27" s="117">
        <f>+SUMIF(Nhập!$B$8:$B$448,'Tổng Hợp'!A27,Nhập!$E$8:$E$448)</f>
        <v>24</v>
      </c>
      <c r="F27" s="117">
        <f>+SUMIF(xuất!$B$8:$B$431,'Tổng Hợp'!A27,xuất!$D$8:$D$431)</f>
        <v>377</v>
      </c>
      <c r="G27" s="117">
        <f ca="1">+SUMIF(xuất!$B$8:$BJ$347,'Tổng Hợp'!A27,xuất!$E$8:$E$347)</f>
        <v>0</v>
      </c>
      <c r="H27" s="118">
        <f t="shared" ca="1" si="0"/>
        <v>18</v>
      </c>
      <c r="I27" s="26"/>
      <c r="J27" s="130"/>
      <c r="K27" s="131"/>
      <c r="L27" s="131"/>
      <c r="M27" s="131"/>
    </row>
    <row r="28" spans="1:13" x14ac:dyDescent="0.25">
      <c r="A28" s="115">
        <v>18</v>
      </c>
      <c r="B28" s="116" t="s">
        <v>26</v>
      </c>
      <c r="C28" s="148"/>
      <c r="D28" s="117">
        <f>+SUMIF(Nhập!$B$8:$B$448,A28,Nhập!$D$8:$D$448)</f>
        <v>1042</v>
      </c>
      <c r="E28" s="117">
        <f>+SUMIF(Nhập!$B$8:$B$448,'Tổng Hợp'!A28,Nhập!$E$8:$E$448)</f>
        <v>484</v>
      </c>
      <c r="F28" s="117">
        <f>+SUMIF(xuất!$B$8:$B$431,'Tổng Hợp'!A28,xuất!$D$8:$D$431)</f>
        <v>1479</v>
      </c>
      <c r="G28" s="117">
        <f ca="1">+SUMIF(xuất!$B$8:$BJ$347,'Tổng Hợp'!A28,xuất!$E$8:$E$347)</f>
        <v>0</v>
      </c>
      <c r="H28" s="118">
        <f t="shared" ca="1" si="0"/>
        <v>47</v>
      </c>
      <c r="I28" s="26"/>
      <c r="J28" s="132"/>
      <c r="K28" s="132"/>
      <c r="L28" s="127" t="s">
        <v>113</v>
      </c>
      <c r="M28" s="127"/>
    </row>
    <row r="29" spans="1:13" s="73" customFormat="1" x14ac:dyDescent="0.25">
      <c r="A29" s="115">
        <v>19</v>
      </c>
      <c r="B29" s="116" t="s">
        <v>27</v>
      </c>
      <c r="C29" s="148"/>
      <c r="D29" s="117">
        <f>+SUMIF(Nhập!$B$8:$B$448,A29,Nhập!$D$8:$D$448)</f>
        <v>0</v>
      </c>
      <c r="E29" s="117">
        <f>+SUMIF(Nhập!$B$8:$B$448,'Tổng Hợp'!A29,Nhập!$E$8:$E$448)</f>
        <v>0</v>
      </c>
      <c r="F29" s="117">
        <f>+SUMIF(xuất!$B$8:$B$431,'Tổng Hợp'!A29,xuất!$D$8:$D$431)</f>
        <v>0</v>
      </c>
      <c r="G29" s="117">
        <f ca="1">+SUMIF(xuất!$B$8:$BJ$347,'Tổng Hợp'!A29,xuất!$E$8:$E$347)</f>
        <v>0</v>
      </c>
      <c r="H29" s="118">
        <f t="shared" ca="1" si="0"/>
        <v>0</v>
      </c>
      <c r="I29" s="129"/>
      <c r="J29" s="130"/>
      <c r="K29" s="134"/>
      <c r="L29" s="131"/>
      <c r="M29" s="131"/>
    </row>
    <row r="30" spans="1:13" s="73" customFormat="1" x14ac:dyDescent="0.25">
      <c r="A30" s="115">
        <v>20</v>
      </c>
      <c r="B30" s="116" t="s">
        <v>28</v>
      </c>
      <c r="C30" s="148"/>
      <c r="D30" s="117">
        <f>+SUMIF(Nhập!$B$8:$B$448,A30,Nhập!$D$8:$D$448)</f>
        <v>0</v>
      </c>
      <c r="E30" s="117">
        <f>+SUMIF(Nhập!$B$8:$B$448,'Tổng Hợp'!A30,Nhập!$E$8:$E$448)</f>
        <v>0</v>
      </c>
      <c r="F30" s="117">
        <f>+SUMIF(xuất!$B$8:$B$431,'Tổng Hợp'!A30,xuất!$D$8:$D$431)</f>
        <v>0</v>
      </c>
      <c r="G30" s="117">
        <f ca="1">+SUMIF(xuất!$B$8:$BJ$347,'Tổng Hợp'!A30,xuất!$E$8:$E$347)</f>
        <v>0</v>
      </c>
      <c r="H30" s="118">
        <f t="shared" ca="1" si="0"/>
        <v>0</v>
      </c>
      <c r="I30" s="129"/>
      <c r="J30" s="130"/>
      <c r="K30" s="131"/>
      <c r="L30" s="131"/>
      <c r="M30" s="131"/>
    </row>
    <row r="31" spans="1:13" x14ac:dyDescent="0.25">
      <c r="A31" s="115">
        <v>21</v>
      </c>
      <c r="B31" s="116" t="s">
        <v>29</v>
      </c>
      <c r="C31" s="148"/>
      <c r="D31" s="117">
        <f>+SUMIF(Nhập!$B$8:$B$448,A31,Nhập!$D$8:$D$448)</f>
        <v>29</v>
      </c>
      <c r="E31" s="117">
        <f>+SUMIF(Nhập!$B$8:$B$448,'Tổng Hợp'!A31,Nhập!$E$8:$E$448)</f>
        <v>0</v>
      </c>
      <c r="F31" s="117">
        <f>+SUMIF(xuất!$B$8:$B$431,'Tổng Hợp'!A31,xuất!$D$8:$D$431)</f>
        <v>29</v>
      </c>
      <c r="G31" s="117">
        <f ca="1">+SUMIF(xuất!$B$8:$BJ$347,'Tổng Hợp'!A31,xuất!$E$8:$E$347)</f>
        <v>0</v>
      </c>
      <c r="H31" s="118">
        <f t="shared" ca="1" si="0"/>
        <v>0</v>
      </c>
      <c r="I31" s="26"/>
      <c r="J31" s="132"/>
      <c r="K31" s="127"/>
      <c r="L31" s="127"/>
      <c r="M31" s="127"/>
    </row>
    <row r="32" spans="1:13" s="73" customFormat="1" x14ac:dyDescent="0.25">
      <c r="A32" s="115">
        <v>22</v>
      </c>
      <c r="B32" s="116" t="s">
        <v>30</v>
      </c>
      <c r="C32" s="148"/>
      <c r="D32" s="117">
        <f>+SUMIF(Nhập!$B$8:$B$448,A32,Nhập!$D$8:$D$448)</f>
        <v>312</v>
      </c>
      <c r="E32" s="117">
        <f>+SUMIF(Nhập!$B$8:$B$448,'Tổng Hợp'!A32,Nhập!$E$8:$E$448)</f>
        <v>72</v>
      </c>
      <c r="F32" s="117">
        <f>+SUMIF(xuất!$B$8:$B$431,'Tổng Hợp'!A32,xuất!$D$8:$D$431)</f>
        <v>384</v>
      </c>
      <c r="G32" s="117">
        <f ca="1">+SUMIF(xuất!$B$8:$BJ$347,'Tổng Hợp'!A32,xuất!$E$8:$E$347)</f>
        <v>0</v>
      </c>
      <c r="H32" s="118">
        <f t="shared" ca="1" si="0"/>
        <v>0</v>
      </c>
      <c r="I32" s="26"/>
      <c r="J32" s="130"/>
      <c r="K32" s="131"/>
      <c r="L32" s="131"/>
      <c r="M32" s="131"/>
    </row>
    <row r="33" spans="1:13" s="73" customFormat="1" x14ac:dyDescent="0.25">
      <c r="A33" s="115">
        <v>23</v>
      </c>
      <c r="B33" s="116" t="s">
        <v>31</v>
      </c>
      <c r="C33" s="151"/>
      <c r="D33" s="117">
        <f>+SUMIF(Nhập!$B$8:$B$448,A33,Nhập!$D$8:$D$448)</f>
        <v>23</v>
      </c>
      <c r="E33" s="117">
        <f>+SUMIF(Nhập!$B$8:$B$448,'Tổng Hợp'!A33,Nhập!$E$8:$E$448)</f>
        <v>0</v>
      </c>
      <c r="F33" s="117">
        <f>+SUMIF(xuất!$B$8:$B$431,'Tổng Hợp'!A33,xuất!$D$8:$D$431)</f>
        <v>23</v>
      </c>
      <c r="G33" s="117">
        <f ca="1">+SUMIF(xuất!$B$8:$BJ$347,'Tổng Hợp'!A33,xuất!$E$8:$E$347)</f>
        <v>0</v>
      </c>
      <c r="H33" s="118">
        <f t="shared" ca="1" si="0"/>
        <v>0</v>
      </c>
      <c r="I33" s="26"/>
      <c r="J33" s="135"/>
      <c r="K33" s="135"/>
      <c r="L33" s="131"/>
      <c r="M33" s="131"/>
    </row>
    <row r="34" spans="1:13" s="30" customFormat="1" ht="19.5" customHeight="1" x14ac:dyDescent="0.25">
      <c r="A34" s="185" t="s">
        <v>87</v>
      </c>
      <c r="B34" s="185"/>
      <c r="C34" s="148"/>
      <c r="D34" s="117">
        <f>+SUMIF(Nhập!$B$8:$B$448,A34,Nhập!$D$8:$D$448)</f>
        <v>0</v>
      </c>
      <c r="E34" s="117">
        <f>+SUMIF(Nhập!$B$8:$B$448,'Tổng Hợp'!A34,Nhập!$E$8:$E$448)</f>
        <v>0</v>
      </c>
      <c r="F34" s="117">
        <f>+SUMIF(xuất!$B$8:$B$431,'Tổng Hợp'!A34,xuất!$D$8:$D$431)</f>
        <v>0</v>
      </c>
      <c r="G34" s="117">
        <f ca="1">+SUMIF(xuất!$B$8:$BJ$347,'Tổng Hợp'!A34,xuất!$E$8:$E$347)</f>
        <v>0</v>
      </c>
      <c r="H34" s="105">
        <f t="shared" ca="1" si="0"/>
        <v>0</v>
      </c>
      <c r="I34" s="121"/>
      <c r="J34" s="132"/>
      <c r="K34" s="128"/>
      <c r="L34" s="128"/>
      <c r="M34" s="128"/>
    </row>
    <row r="35" spans="1:13" s="73" customFormat="1" x14ac:dyDescent="0.25">
      <c r="A35" s="115">
        <v>24</v>
      </c>
      <c r="B35" s="116" t="str">
        <f>VLOOKUP(A35,MSP!$A$1:$B$80,2,0)</f>
        <v>BC-800S</v>
      </c>
      <c r="C35" s="151"/>
      <c r="D35" s="117">
        <f>+SUMIF(Nhập!$B$8:$B$448,A35,Nhập!$D$8:$D$448)</f>
        <v>370</v>
      </c>
      <c r="E35" s="117">
        <f>+SUMIF(Nhập!$B$8:$B$448,'Tổng Hợp'!A35,Nhập!$E$8:$E$448)</f>
        <v>281</v>
      </c>
      <c r="F35" s="117">
        <f>+SUMIF(xuất!$B$8:$B$431,'Tổng Hợp'!A35,xuất!$D$8:$D$431)</f>
        <v>627</v>
      </c>
      <c r="G35" s="117">
        <f ca="1">+SUMIF(xuất!$B$8:$BJ$347,'Tổng Hợp'!A35,xuất!$E$8:$E$347)</f>
        <v>0</v>
      </c>
      <c r="H35" s="118">
        <f t="shared" ca="1" si="0"/>
        <v>24</v>
      </c>
      <c r="I35" s="26" t="s">
        <v>123</v>
      </c>
      <c r="J35" s="130"/>
      <c r="K35" s="131"/>
      <c r="L35" s="131"/>
      <c r="M35" s="131"/>
    </row>
    <row r="36" spans="1:13" s="73" customFormat="1" x14ac:dyDescent="0.25">
      <c r="A36" s="115">
        <v>25</v>
      </c>
      <c r="B36" s="116" t="str">
        <f>VLOOKUP(A36,MSP!$A$1:$B$80,2,0)</f>
        <v>BC-801SN</v>
      </c>
      <c r="C36" s="151"/>
      <c r="D36" s="117">
        <f>+SUMIF(Nhập!$B$8:$B$448,A36,Nhập!$D$8:$D$448)</f>
        <v>915</v>
      </c>
      <c r="E36" s="117">
        <f>+SUMIF(Nhập!$B$8:$B$448,'Tổng Hợp'!A36,Nhập!$E$8:$E$448)</f>
        <v>363</v>
      </c>
      <c r="F36" s="117">
        <f>+SUMIF(xuất!$B$8:$B$431,'Tổng Hợp'!A36,xuất!$D$8:$D$431)</f>
        <v>1234</v>
      </c>
      <c r="G36" s="117">
        <f ca="1">+SUMIF(xuất!$B$8:$BJ$347,'Tổng Hợp'!A36,xuất!$E$8:$E$347)</f>
        <v>0</v>
      </c>
      <c r="H36" s="118">
        <f t="shared" ca="1" si="0"/>
        <v>44</v>
      </c>
      <c r="I36" s="26" t="s">
        <v>118</v>
      </c>
      <c r="J36" s="130"/>
      <c r="K36" s="131"/>
      <c r="L36" s="131"/>
      <c r="M36" s="131"/>
    </row>
    <row r="37" spans="1:13" s="73" customFormat="1" x14ac:dyDescent="0.25">
      <c r="A37" s="115">
        <v>26</v>
      </c>
      <c r="B37" s="122" t="str">
        <f>VLOOKUP(A37,MSP!$A$1:$B$80,2,0)</f>
        <v>BC-802</v>
      </c>
      <c r="C37" s="148">
        <v>132</v>
      </c>
      <c r="D37" s="117">
        <f>+SUMIF(Nhập!$B$8:$B$448,A37,Nhập!$D$8:$D$448)</f>
        <v>988</v>
      </c>
      <c r="E37" s="117">
        <f>+SUMIF(Nhập!$B$8:$B$448,'Tổng Hợp'!A37,Nhập!$E$8:$E$448)</f>
        <v>211</v>
      </c>
      <c r="F37" s="117">
        <f>+SUMIF(xuất!$B$8:$B$431,'Tổng Hợp'!A37,xuất!$D$8:$D$431)</f>
        <v>1307</v>
      </c>
      <c r="G37" s="117">
        <f ca="1">+SUMIF(xuất!$B$8:$BJ$347,'Tổng Hợp'!A37,xuất!$E$8:$E$347)</f>
        <v>0</v>
      </c>
      <c r="H37" s="118">
        <f t="shared" ca="1" si="0"/>
        <v>24</v>
      </c>
      <c r="I37" s="26" t="s">
        <v>118</v>
      </c>
      <c r="J37" s="130"/>
      <c r="K37" s="131"/>
      <c r="L37" s="131" t="s">
        <v>106</v>
      </c>
      <c r="M37" s="131"/>
    </row>
    <row r="38" spans="1:13" x14ac:dyDescent="0.25">
      <c r="A38" s="114">
        <v>27</v>
      </c>
      <c r="B38" s="123" t="str">
        <f>VLOOKUP(A38,MSP!$A$1:$B$80,2,0)</f>
        <v>BC- 802S</v>
      </c>
      <c r="C38" s="148"/>
      <c r="D38" s="117">
        <f>+SUMIF(Nhập!$B$8:$B$448,A38,Nhập!$D$8:$D$448)</f>
        <v>743</v>
      </c>
      <c r="E38" s="117">
        <f>+SUMIF(Nhập!$B$8:$B$448,'Tổng Hợp'!A38,Nhập!$E$8:$E$448)</f>
        <v>984</v>
      </c>
      <c r="F38" s="117">
        <f>+SUMIF(xuất!$B$8:$B$431,'Tổng Hợp'!A38,xuất!$D$8:$D$431)</f>
        <v>1693</v>
      </c>
      <c r="G38" s="117">
        <f ca="1">+SUMIF(xuất!$B$8:$BJ$347,'Tổng Hợp'!A38,xuất!$E$8:$E$347)</f>
        <v>0</v>
      </c>
      <c r="H38" s="105">
        <f t="shared" ca="1" si="0"/>
        <v>34</v>
      </c>
      <c r="I38" s="26"/>
      <c r="J38" s="132"/>
      <c r="K38" s="127"/>
      <c r="L38" s="127" t="s">
        <v>106</v>
      </c>
      <c r="M38" s="127"/>
    </row>
    <row r="39" spans="1:13" x14ac:dyDescent="0.25">
      <c r="A39" s="114">
        <v>28</v>
      </c>
      <c r="B39" s="123" t="str">
        <f>VLOOKUP(A39,MSP!$A$1:$B$80,2,0)</f>
        <v>BC-802S+</v>
      </c>
      <c r="C39" s="148"/>
      <c r="D39" s="117">
        <f>+SUMIF(Nhập!$B$8:$B$448,A39,Nhập!$D$8:$D$448)</f>
        <v>0</v>
      </c>
      <c r="E39" s="117">
        <f>+SUMIF(Nhập!$B$8:$B$448,'Tổng Hợp'!A39,Nhập!$E$8:$E$448)</f>
        <v>0</v>
      </c>
      <c r="F39" s="117">
        <f>+SUMIF(xuất!$B$8:$B$431,'Tổng Hợp'!A39,xuất!$D$8:$D$431)</f>
        <v>0</v>
      </c>
      <c r="G39" s="117">
        <f ca="1">+SUMIF(xuất!$B$8:$BJ$347,'Tổng Hợp'!A39,xuất!$E$8:$E$347)</f>
        <v>0</v>
      </c>
      <c r="H39" s="105">
        <f t="shared" ca="1" si="0"/>
        <v>0</v>
      </c>
      <c r="I39" s="119"/>
      <c r="J39" s="132"/>
      <c r="K39" s="127"/>
      <c r="L39" s="127"/>
      <c r="M39" s="127"/>
    </row>
    <row r="40" spans="1:13" x14ac:dyDescent="0.25">
      <c r="A40" s="114">
        <v>29</v>
      </c>
      <c r="B40" s="122" t="str">
        <f>VLOOKUP(A40,MSP!$A$1:$B$80,2,0)</f>
        <v>BC-802SP</v>
      </c>
      <c r="C40" s="148">
        <v>37</v>
      </c>
      <c r="D40" s="117">
        <f>+SUMIF(Nhập!$B$8:$B$448,A40,Nhập!$D$8:$D$448)</f>
        <v>663</v>
      </c>
      <c r="E40" s="117">
        <f>+SUMIF(Nhập!$B$8:$B$448,'Tổng Hợp'!A40,Nhập!$E$8:$E$448)</f>
        <v>191</v>
      </c>
      <c r="F40" s="117">
        <f>+SUMIF(xuất!$B$8:$B$431,'Tổng Hợp'!A40,xuất!$D$8:$D$431)</f>
        <v>867</v>
      </c>
      <c r="G40" s="117">
        <f ca="1">+SUMIF(xuất!$B$8:$BJ$347,'Tổng Hợp'!A40,xuất!$E$8:$E$347)</f>
        <v>0</v>
      </c>
      <c r="H40" s="105">
        <f t="shared" ca="1" si="0"/>
        <v>24</v>
      </c>
      <c r="I40" s="26" t="s">
        <v>120</v>
      </c>
      <c r="J40" s="132"/>
      <c r="K40" s="127"/>
      <c r="L40" s="127"/>
      <c r="M40" s="127"/>
    </row>
    <row r="41" spans="1:13" x14ac:dyDescent="0.25">
      <c r="A41" s="114">
        <v>30</v>
      </c>
      <c r="B41" s="122" t="str">
        <f>VLOOKUP(A41,MSP!$A$1:$B$80,2,0)</f>
        <v>BC-803S</v>
      </c>
      <c r="C41" s="148"/>
      <c r="D41" s="117">
        <f>+SUMIF(Nhập!$B$8:$B$448,A41,Nhập!$D$8:$D$448)</f>
        <v>94</v>
      </c>
      <c r="E41" s="117">
        <f>+SUMIF(Nhập!$B$8:$B$448,'Tổng Hợp'!A41,Nhập!$E$8:$E$448)</f>
        <v>23</v>
      </c>
      <c r="F41" s="117">
        <f>+SUMIF(xuất!$B$8:$B$431,'Tổng Hợp'!A41,xuất!$D$8:$D$431)</f>
        <v>117</v>
      </c>
      <c r="G41" s="117">
        <f ca="1">+SUMIF(xuất!$B$8:$BJ$347,'Tổng Hợp'!A41,xuất!$E$8:$E$347)</f>
        <v>0</v>
      </c>
      <c r="H41" s="105">
        <f t="shared" ca="1" si="0"/>
        <v>0</v>
      </c>
      <c r="I41" s="26"/>
      <c r="J41" s="132"/>
      <c r="K41" s="127"/>
      <c r="L41" s="127"/>
      <c r="M41" s="127"/>
    </row>
    <row r="42" spans="1:13" x14ac:dyDescent="0.25">
      <c r="A42" s="114">
        <v>31</v>
      </c>
      <c r="B42" s="122" t="str">
        <f>VLOOKUP(A42,MSP!$A$1:$B$80,2,0)</f>
        <v>BC-812</v>
      </c>
      <c r="C42" s="148">
        <v>18</v>
      </c>
      <c r="D42" s="117">
        <f>+SUMIF(Nhập!$B$8:$B$448,A42,Nhập!$D$8:$D$448)</f>
        <v>130</v>
      </c>
      <c r="E42" s="117">
        <f>+SUMIF(Nhập!$B$8:$B$448,'Tổng Hợp'!A42,Nhập!$E$8:$E$448)</f>
        <v>0</v>
      </c>
      <c r="F42" s="117">
        <f>+SUMIF(xuất!$B$8:$B$431,'Tổng Hợp'!A42,xuất!$D$8:$D$431)</f>
        <v>148</v>
      </c>
      <c r="G42" s="117">
        <f ca="1">+SUMIF(xuất!$B$8:$BJ$347,'Tổng Hợp'!A42,xuất!$E$8:$E$347)</f>
        <v>0</v>
      </c>
      <c r="H42" s="105">
        <f ca="1">C42+D42+E42-F42-G42</f>
        <v>0</v>
      </c>
      <c r="I42" s="26"/>
      <c r="J42" s="132"/>
      <c r="K42" s="127"/>
      <c r="L42" s="127"/>
      <c r="M42" s="127"/>
    </row>
    <row r="43" spans="1:13" ht="16.5" customHeight="1" x14ac:dyDescent="0.25">
      <c r="A43" s="114">
        <v>32</v>
      </c>
      <c r="B43" s="122" t="str">
        <f>VLOOKUP(A43,MSP!$A$1:$B$80,2,0)</f>
        <v>BC-813</v>
      </c>
      <c r="C43" s="148"/>
      <c r="D43" s="117">
        <f>+SUMIF(Nhập!$B$8:$B$448,A43,Nhập!$D$8:$D$448)</f>
        <v>0</v>
      </c>
      <c r="E43" s="117">
        <f>+SUMIF(Nhập!$B$8:$B$448,'Tổng Hợp'!A43,Nhập!$E$8:$E$448)</f>
        <v>0</v>
      </c>
      <c r="F43" s="117">
        <f>+SUMIF(xuất!$B$8:$B$431,'Tổng Hợp'!A43,xuất!$D$8:$D$431)</f>
        <v>0</v>
      </c>
      <c r="G43" s="117">
        <f ca="1">+SUMIF(xuất!$B$8:$BJ$347,'Tổng Hợp'!A43,xuất!$E$8:$E$347)</f>
        <v>0</v>
      </c>
      <c r="H43" s="105">
        <f t="shared" ca="1" si="0"/>
        <v>0</v>
      </c>
      <c r="I43" s="71"/>
      <c r="J43" s="132"/>
      <c r="K43" s="127"/>
      <c r="L43" s="127"/>
      <c r="M43" s="127"/>
    </row>
    <row r="44" spans="1:13" s="73" customFormat="1" x14ac:dyDescent="0.25">
      <c r="A44" s="115">
        <v>33</v>
      </c>
      <c r="B44" s="122" t="str">
        <f>VLOOKUP(A44,MSP!$A$1:$B$80,2,0)</f>
        <v>BC-822</v>
      </c>
      <c r="C44" s="151"/>
      <c r="D44" s="117">
        <f>+SUMIF(Nhập!$B$8:$B$448,A44,Nhập!$D$8:$D$448)</f>
        <v>115</v>
      </c>
      <c r="E44" s="117">
        <f>+SUMIF(Nhập!$B$8:$B$448,'Tổng Hợp'!A44,Nhập!$E$8:$E$448)</f>
        <v>87</v>
      </c>
      <c r="F44" s="117">
        <f>+SUMIF(xuất!$B$8:$B$431,'Tổng Hợp'!A44,xuất!$D$8:$D$431)</f>
        <v>182</v>
      </c>
      <c r="G44" s="117">
        <f ca="1">+SUMIF(xuất!$B$8:$BJ$347,'Tổng Hợp'!A44,xuất!$E$8:$E$347)</f>
        <v>0</v>
      </c>
      <c r="H44" s="118">
        <f t="shared" ca="1" si="0"/>
        <v>20</v>
      </c>
      <c r="I44" s="26"/>
      <c r="J44" s="130"/>
      <c r="K44" s="131"/>
      <c r="L44" s="131"/>
      <c r="M44" s="131"/>
    </row>
    <row r="45" spans="1:13" x14ac:dyDescent="0.25">
      <c r="A45" s="114">
        <v>34</v>
      </c>
      <c r="B45" s="122" t="str">
        <f>VLOOKUP(A45,MSP!$A$1:$B$80,2,0)</f>
        <v>BC-828S</v>
      </c>
      <c r="C45" s="148">
        <v>24</v>
      </c>
      <c r="D45" s="117">
        <f>+SUMIF(Nhập!$B$8:$B$448,A45,Nhập!$D$8:$D$448)</f>
        <v>242</v>
      </c>
      <c r="E45" s="117">
        <f>+SUMIF(Nhập!$B$8:$B$448,'Tổng Hợp'!A45,Nhập!$E$8:$E$448)</f>
        <v>238</v>
      </c>
      <c r="F45" s="117">
        <f>+SUMIF(xuất!$B$8:$B$431,'Tổng Hợp'!A45,xuất!$D$8:$D$431)</f>
        <v>504</v>
      </c>
      <c r="G45" s="117">
        <f ca="1">+SUMIF(xuất!$B$8:$BJ$347,'Tổng Hợp'!A45,xuất!$E$8:$E$347)</f>
        <v>0</v>
      </c>
      <c r="H45" s="118">
        <f t="shared" ca="1" si="0"/>
        <v>0</v>
      </c>
      <c r="I45" s="26"/>
      <c r="J45" s="132"/>
      <c r="K45" s="127"/>
      <c r="L45" s="127"/>
      <c r="M45" s="127"/>
    </row>
    <row r="46" spans="1:13" x14ac:dyDescent="0.25">
      <c r="A46" s="114">
        <v>35</v>
      </c>
      <c r="B46" s="122" t="str">
        <f>VLOOKUP(A46,MSP!$A$1:$B$80,2,0)</f>
        <v>BC-828TM</v>
      </c>
      <c r="C46" s="148">
        <v>2</v>
      </c>
      <c r="D46" s="117">
        <f>+SUMIF(Nhập!$B$8:$B$448,A46,Nhập!$D$8:$D$448)</f>
        <v>156</v>
      </c>
      <c r="E46" s="117">
        <f>+SUMIF(Nhập!$B$8:$B$448,'Tổng Hợp'!A46,Nhập!$E$8:$E$448)</f>
        <v>47</v>
      </c>
      <c r="F46" s="117">
        <f>+SUMIF(xuất!$B$8:$B$431,'Tổng Hợp'!A46,xuất!$D$8:$D$431)</f>
        <v>205</v>
      </c>
      <c r="G46" s="117">
        <f ca="1">+SUMIF(xuất!$B$8:$BJ$347,'Tổng Hợp'!A46,xuất!$E$8:$E$347)</f>
        <v>0</v>
      </c>
      <c r="H46" s="105">
        <f t="shared" ca="1" si="0"/>
        <v>0</v>
      </c>
      <c r="I46" s="26"/>
      <c r="J46" s="132"/>
      <c r="K46" s="127"/>
      <c r="L46" s="127"/>
      <c r="M46" s="127"/>
    </row>
    <row r="47" spans="1:13" s="73" customFormat="1" ht="17.25" customHeight="1" x14ac:dyDescent="0.25">
      <c r="A47" s="115">
        <v>36</v>
      </c>
      <c r="B47" s="122" t="str">
        <f>VLOOKUP(A47,MSP!$A$1:$B$80,2,0)</f>
        <v>BC-829S</v>
      </c>
      <c r="C47" s="151"/>
      <c r="D47" s="117">
        <f>+SUMIF(Nhập!$B$8:$B$448,A47,Nhập!$D$8:$D$448)</f>
        <v>226</v>
      </c>
      <c r="E47" s="117">
        <f>+SUMIF(Nhập!$B$8:$B$448,'Tổng Hợp'!A47,Nhập!$E$8:$E$448)</f>
        <v>158</v>
      </c>
      <c r="F47" s="117">
        <f>+SUMIF(xuất!$B$8:$B$431,'Tổng Hợp'!A47,xuất!$D$8:$D$431)</f>
        <v>384</v>
      </c>
      <c r="G47" s="117">
        <f ca="1">+SUMIF(xuất!$B$8:$BJ$347,'Tổng Hợp'!A47,xuất!$E$8:$E$347)</f>
        <v>0</v>
      </c>
      <c r="H47" s="118">
        <f t="shared" ca="1" si="0"/>
        <v>0</v>
      </c>
      <c r="I47" s="26"/>
      <c r="J47" s="130"/>
      <c r="K47" s="131" t="s">
        <v>106</v>
      </c>
      <c r="L47" s="131"/>
      <c r="M47" s="131"/>
    </row>
    <row r="48" spans="1:13" s="73" customFormat="1" x14ac:dyDescent="0.25">
      <c r="A48" s="115">
        <v>37</v>
      </c>
      <c r="B48" s="122" t="str">
        <f>VLOOKUP(A48,MSP!$A$1:$B$80,2,0)</f>
        <v>BC-888</v>
      </c>
      <c r="C48" s="151"/>
      <c r="D48" s="117">
        <f>+SUMIF(Nhập!$B$8:$B$448,A48,Nhập!$D$8:$D$448)</f>
        <v>5</v>
      </c>
      <c r="E48" s="117">
        <f>+SUMIF(Nhập!$B$8:$B$448,'Tổng Hợp'!A48,Nhập!$E$8:$E$448)</f>
        <v>0</v>
      </c>
      <c r="F48" s="117">
        <f>+SUMIF(xuất!$B$8:$B$431,'Tổng Hợp'!A48,xuất!$D$8:$D$431)</f>
        <v>5</v>
      </c>
      <c r="G48" s="117">
        <f ca="1">+SUMIF(xuất!$B$8:$BJ$347,'Tổng Hợp'!A48,xuất!$E$8:$E$347)</f>
        <v>0</v>
      </c>
      <c r="H48" s="118">
        <f t="shared" ca="1" si="0"/>
        <v>0</v>
      </c>
      <c r="I48" s="26"/>
      <c r="J48" s="130"/>
      <c r="K48" s="131"/>
      <c r="L48" s="131"/>
      <c r="M48" s="131"/>
    </row>
    <row r="49" spans="1:24" s="30" customFormat="1" ht="18.75" customHeight="1" x14ac:dyDescent="0.25">
      <c r="A49" s="185" t="s">
        <v>83</v>
      </c>
      <c r="B49" s="185"/>
      <c r="C49" s="148"/>
      <c r="D49" s="117">
        <f>+SUMIF(Nhập!$B$8:$B$448,A49,Nhập!$D$8:$D$448)</f>
        <v>0</v>
      </c>
      <c r="E49" s="117">
        <f>+SUMIF(Nhập!$B$8:$B$448,'Tổng Hợp'!A49,Nhập!$E$8:$E$448)</f>
        <v>0</v>
      </c>
      <c r="F49" s="117">
        <f>+SUMIF(xuất!$B$8:$B$431,'Tổng Hợp'!A49,xuất!$D$8:$D$431)</f>
        <v>0</v>
      </c>
      <c r="G49" s="117">
        <f ca="1">+SUMIF(xuất!$B$8:$BJ$347,'Tổng Hợp'!A49,xuất!$E$8:$E$347)</f>
        <v>0</v>
      </c>
      <c r="H49" s="105">
        <f t="shared" ca="1" si="0"/>
        <v>0</v>
      </c>
      <c r="I49" s="121"/>
      <c r="J49" s="132"/>
      <c r="K49" s="128" t="s">
        <v>113</v>
      </c>
      <c r="L49" s="128"/>
      <c r="M49" s="128"/>
    </row>
    <row r="50" spans="1:24" x14ac:dyDescent="0.25">
      <c r="A50" s="114">
        <v>38</v>
      </c>
      <c r="B50" s="120" t="s">
        <v>45</v>
      </c>
      <c r="C50" s="148"/>
      <c r="D50" s="117">
        <f>+SUMIF(Nhập!$B$8:$B$448,A50,Nhập!$D$8:$D$448)</f>
        <v>0</v>
      </c>
      <c r="E50" s="117">
        <f>+SUMIF(Nhập!$B$8:$B$448,'Tổng Hợp'!A50,Nhập!$E$8:$E$448)</f>
        <v>0</v>
      </c>
      <c r="F50" s="117">
        <f>+SUMIF(xuất!$B$8:$B$431,'Tổng Hợp'!A50,xuất!$D$8:$D$431)</f>
        <v>0</v>
      </c>
      <c r="G50" s="117">
        <f ca="1">+SUMIF(xuất!$B$8:$BJ$347,'Tổng Hợp'!A50,xuất!$E$8:$E$347)</f>
        <v>0</v>
      </c>
      <c r="H50" s="105">
        <f t="shared" ca="1" si="0"/>
        <v>0</v>
      </c>
      <c r="I50" s="121"/>
      <c r="J50" s="132"/>
      <c r="K50" s="136"/>
      <c r="L50" s="136"/>
      <c r="M50" s="136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14">
        <v>39</v>
      </c>
      <c r="B51" s="120" t="s">
        <v>92</v>
      </c>
      <c r="C51" s="148"/>
      <c r="D51" s="117">
        <f>+SUMIF(Nhập!$B$8:$B$448,A51,Nhập!$D$8:$D$448)</f>
        <v>0</v>
      </c>
      <c r="E51" s="117">
        <f>+SUMIF(Nhập!$B$8:$B$448,'Tổng Hợp'!A51,Nhập!$E$8:$E$448)</f>
        <v>0</v>
      </c>
      <c r="F51" s="117">
        <f>+SUMIF(xuất!$B$8:$B$431,'Tổng Hợp'!A51,xuất!$D$8:$D$431)</f>
        <v>0</v>
      </c>
      <c r="G51" s="117">
        <f ca="1">+SUMIF(xuất!$B$8:$BJ$347,'Tổng Hợp'!A51,xuất!$E$8:$E$347)</f>
        <v>0</v>
      </c>
      <c r="H51" s="105">
        <f t="shared" ca="1" si="0"/>
        <v>0</v>
      </c>
      <c r="I51" s="121"/>
      <c r="J51" s="132"/>
      <c r="K51" s="137"/>
      <c r="L51" s="137"/>
      <c r="M51" s="137"/>
      <c r="N51" s="12"/>
      <c r="O51" s="12"/>
      <c r="P51" s="12"/>
      <c r="Q51" s="12"/>
      <c r="R51" s="12"/>
      <c r="S51" s="13"/>
      <c r="T51" s="12"/>
      <c r="U51" s="12"/>
      <c r="V51" s="12"/>
      <c r="W51" s="14"/>
      <c r="X51" s="12"/>
    </row>
    <row r="52" spans="1:24" s="30" customFormat="1" ht="19.5" customHeight="1" x14ac:dyDescent="0.25">
      <c r="A52" s="186" t="s">
        <v>85</v>
      </c>
      <c r="B52" s="186"/>
      <c r="C52" s="148"/>
      <c r="D52" s="117">
        <f>+SUMIF(Nhập!$B$8:$B$448,A52,Nhập!$D$8:$D$448)</f>
        <v>0</v>
      </c>
      <c r="E52" s="117">
        <f>+SUMIF(Nhập!$B$8:$B$448,'Tổng Hợp'!A52,Nhập!$E$8:$E$448)</f>
        <v>0</v>
      </c>
      <c r="F52" s="117">
        <f>+SUMIF(xuất!$B$8:$B$431,'Tổng Hợp'!A52,xuất!$D$8:$D$431)</f>
        <v>0</v>
      </c>
      <c r="G52" s="117">
        <f ca="1">+SUMIF(xuất!$B$8:$BJ$347,'Tổng Hợp'!A52,xuất!$E$8:$E$347)</f>
        <v>0</v>
      </c>
      <c r="H52" s="105">
        <f ca="1">C52+D52+E52-F52-G52</f>
        <v>0</v>
      </c>
      <c r="I52" s="121"/>
      <c r="J52" s="132"/>
      <c r="K52" s="138"/>
      <c r="L52" s="138"/>
      <c r="M52" s="138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 spans="1:24" s="73" customFormat="1" ht="14.25" customHeight="1" x14ac:dyDescent="0.25">
      <c r="A53" s="115">
        <v>41</v>
      </c>
      <c r="B53" s="116" t="s">
        <v>48</v>
      </c>
      <c r="C53" s="148">
        <v>550</v>
      </c>
      <c r="D53" s="117">
        <f>+SUMIF(Nhập!$B$8:$B$448,A53,Nhập!$D$8:$D$448)</f>
        <v>27</v>
      </c>
      <c r="E53" s="117">
        <f>+SUMIF(Nhập!$B$8:$B$448,'Tổng Hợp'!A53,Nhập!$E$8:$E$448)</f>
        <v>1500</v>
      </c>
      <c r="F53" s="117">
        <f>+SUMIF(xuất!$B$8:$B$431,'Tổng Hợp'!A53,xuất!$D$8:$D$431)</f>
        <v>2050</v>
      </c>
      <c r="G53" s="117">
        <f ca="1">+SUMIF(xuất!$B$8:$BJ$347,'Tổng Hợp'!A53,xuất!$E$8:$E$347)</f>
        <v>0</v>
      </c>
      <c r="H53" s="118">
        <f t="shared" ca="1" si="0"/>
        <v>27</v>
      </c>
      <c r="I53" s="26"/>
      <c r="J53" s="130"/>
      <c r="K53" s="139"/>
      <c r="L53" s="139"/>
      <c r="M53" s="139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</row>
    <row r="54" spans="1:24" s="111" customFormat="1" x14ac:dyDescent="0.25">
      <c r="A54" s="124">
        <v>42</v>
      </c>
      <c r="B54" s="125" t="s">
        <v>49</v>
      </c>
      <c r="C54" s="148">
        <v>75</v>
      </c>
      <c r="D54" s="117">
        <f>+SUMIF(Nhập!$B$8:$B$448,A54,Nhập!$D$8:$D$448)</f>
        <v>20</v>
      </c>
      <c r="E54" s="117">
        <f>+SUMIF(Nhập!$B$8:$B$448,'Tổng Hợp'!A54,Nhập!$E$8:$E$448)</f>
        <v>72</v>
      </c>
      <c r="F54" s="117">
        <f>+SUMIF(xuất!$B$8:$B$431,'Tổng Hợp'!A54,xuất!$D$8:$D$431)</f>
        <v>119</v>
      </c>
      <c r="G54" s="117">
        <f ca="1">+SUMIF(xuất!$B$8:$BJ$347,'Tổng Hợp'!A54,xuất!$E$8:$E$347)</f>
        <v>0</v>
      </c>
      <c r="H54" s="126">
        <f t="shared" ca="1" si="0"/>
        <v>48</v>
      </c>
      <c r="I54" s="26" t="s">
        <v>154</v>
      </c>
      <c r="J54" s="140"/>
      <c r="K54" s="141"/>
      <c r="L54" s="141">
        <f>+J54*K54</f>
        <v>0</v>
      </c>
      <c r="M54" s="141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</row>
    <row r="55" spans="1:24" s="73" customFormat="1" x14ac:dyDescent="0.25">
      <c r="A55" s="152">
        <v>43</v>
      </c>
      <c r="B55" s="116" t="s">
        <v>50</v>
      </c>
      <c r="C55" s="151"/>
      <c r="D55" s="117">
        <f>+SUMIF(Nhập!$B$8:$B$448,A55,Nhập!$D$8:$D$448)</f>
        <v>50</v>
      </c>
      <c r="E55" s="117">
        <f>+SUMIF(Nhập!$B$8:$B$448,'Tổng Hợp'!A55,Nhập!$E$8:$E$448)</f>
        <v>0</v>
      </c>
      <c r="F55" s="117">
        <f>+SUMIF(xuất!$B$8:$B$431,'Tổng Hợp'!A55,xuất!$D$8:$D$431)</f>
        <v>20</v>
      </c>
      <c r="G55" s="117">
        <f ca="1">+SUMIF(xuất!$B$8:$BJ$347,'Tổng Hợp'!A55,xuất!$E$8:$E$347)</f>
        <v>0</v>
      </c>
      <c r="H55" s="118">
        <f t="shared" ca="1" si="0"/>
        <v>30</v>
      </c>
      <c r="I55" s="26"/>
      <c r="J55" s="153"/>
      <c r="K55" s="139"/>
      <c r="L55" s="139"/>
      <c r="M55" s="139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</row>
    <row r="56" spans="1:24" s="73" customFormat="1" x14ac:dyDescent="0.25">
      <c r="A56" s="115">
        <v>44</v>
      </c>
      <c r="B56" s="116" t="s">
        <v>73</v>
      </c>
      <c r="C56" s="148"/>
      <c r="D56" s="117">
        <f>+SUMIF(Nhập!$B$8:$B$448,A56,Nhập!$D$8:$D$448)</f>
        <v>0</v>
      </c>
      <c r="E56" s="117">
        <f>+SUMIF(Nhập!$B$8:$B$448,'Tổng Hợp'!A56,Nhập!$E$8:$E$448)</f>
        <v>39</v>
      </c>
      <c r="F56" s="117">
        <f>+SUMIF(xuất!$B$8:$B$431,'Tổng Hợp'!A56,xuất!$D$8:$D$431)</f>
        <v>0</v>
      </c>
      <c r="G56" s="117">
        <f ca="1">+SUMIF(xuất!$B$8:$BJ$347,'Tổng Hợp'!A56,xuất!$E$8:$E$347)</f>
        <v>0</v>
      </c>
      <c r="H56" s="118">
        <f t="shared" ca="1" si="0"/>
        <v>39</v>
      </c>
      <c r="I56" s="26" t="s">
        <v>118</v>
      </c>
      <c r="J56" s="130"/>
      <c r="K56" s="142"/>
      <c r="L56" s="142"/>
      <c r="M56" s="142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</row>
    <row r="57" spans="1:24" s="34" customFormat="1" ht="20.25" customHeight="1" x14ac:dyDescent="0.25">
      <c r="A57" s="186" t="s">
        <v>86</v>
      </c>
      <c r="B57" s="186"/>
      <c r="C57" s="148"/>
      <c r="D57" s="117">
        <f>+SUMIF(Nhập!$B$8:$B$448,A57,Nhập!$D$8:$D$448)</f>
        <v>0</v>
      </c>
      <c r="E57" s="117">
        <f>+SUMIF(Nhập!$B$8:$B$448,'Tổng Hợp'!A57,Nhập!$E$8:$E$448)</f>
        <v>0</v>
      </c>
      <c r="F57" s="117">
        <f>+SUMIF(xuất!$B$8:$B$431,'Tổng Hợp'!A57,xuất!$D$8:$D$431)</f>
        <v>0</v>
      </c>
      <c r="G57" s="117">
        <f ca="1">+SUMIF(xuất!$B$8:$BJ$347,'Tổng Hợp'!A57,xuất!$E$8:$E$347)</f>
        <v>0</v>
      </c>
      <c r="H57" s="105">
        <f t="shared" ca="1" si="0"/>
        <v>0</v>
      </c>
      <c r="I57" s="121"/>
      <c r="J57" s="132"/>
      <c r="K57" s="143"/>
      <c r="L57" s="143"/>
      <c r="M57" s="14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1:24" s="73" customFormat="1" x14ac:dyDescent="0.25">
      <c r="A58" s="115">
        <v>45</v>
      </c>
      <c r="B58" s="116" t="s">
        <v>67</v>
      </c>
      <c r="C58" s="148"/>
      <c r="D58" s="117">
        <f>+SUMIF(Nhập!$B$8:$B$448,A58,Nhập!$D$8:$D$448)</f>
        <v>0</v>
      </c>
      <c r="E58" s="117">
        <f>+SUMIF(Nhập!$B$8:$B$448,'Tổng Hợp'!A58,Nhập!$E$8:$E$448)</f>
        <v>0</v>
      </c>
      <c r="F58" s="117">
        <f>+SUMIF(xuất!$B$8:$B$431,'Tổng Hợp'!A58,xuất!$D$8:$D$431)</f>
        <v>0</v>
      </c>
      <c r="G58" s="117">
        <f ca="1">+SUMIF(xuất!$B$8:$BJ$347,'Tổng Hợp'!A58,xuất!$E$8:$E$347)</f>
        <v>0</v>
      </c>
      <c r="H58" s="118">
        <f t="shared" ca="1" si="0"/>
        <v>0</v>
      </c>
      <c r="I58" s="129"/>
      <c r="J58" s="130"/>
      <c r="K58" s="131"/>
      <c r="L58" s="131"/>
      <c r="M58" s="131"/>
    </row>
    <row r="59" spans="1:24" x14ac:dyDescent="0.25">
      <c r="A59" s="115">
        <v>46</v>
      </c>
      <c r="B59" s="120" t="s">
        <v>51</v>
      </c>
      <c r="C59" s="148"/>
      <c r="D59" s="117">
        <f>+SUMIF(Nhập!$B$8:$B$448,A59,Nhập!$D$8:$D$448)</f>
        <v>0</v>
      </c>
      <c r="E59" s="117">
        <f>+SUMIF(Nhập!$B$8:$B$448,'Tổng Hợp'!A59,Nhập!$E$8:$E$448)</f>
        <v>0</v>
      </c>
      <c r="F59" s="117">
        <f>+SUMIF(xuất!$B$8:$B$431,'Tổng Hợp'!A59,xuất!$D$8:$D$431)</f>
        <v>0</v>
      </c>
      <c r="G59" s="117">
        <f ca="1">+SUMIF(xuất!$B$8:$BJ$347,'Tổng Hợp'!A59,xuất!$E$8:$E$347)</f>
        <v>0</v>
      </c>
      <c r="H59" s="105">
        <f t="shared" ca="1" si="0"/>
        <v>0</v>
      </c>
      <c r="I59" s="71"/>
      <c r="J59" s="132"/>
      <c r="K59" s="136"/>
      <c r="L59" s="136"/>
      <c r="M59" s="136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s="73" customFormat="1" x14ac:dyDescent="0.25">
      <c r="A60" s="115">
        <v>47</v>
      </c>
      <c r="B60" s="116" t="s">
        <v>52</v>
      </c>
      <c r="C60" s="148"/>
      <c r="D60" s="117">
        <f>+SUMIF(Nhập!$B$8:$B$448,A60,Nhập!$D$8:$D$448)</f>
        <v>0</v>
      </c>
      <c r="E60" s="117">
        <f>+SUMIF(Nhập!$B$8:$B$448,'Tổng Hợp'!A60,Nhập!$E$8:$E$448)</f>
        <v>0</v>
      </c>
      <c r="F60" s="117">
        <f>+SUMIF(xuất!$B$8:$B$431,'Tổng Hợp'!A60,xuất!$D$8:$D$431)</f>
        <v>0</v>
      </c>
      <c r="G60" s="117">
        <f ca="1">+SUMIF(xuất!$B$8:$BJ$347,'Tổng Hợp'!A60,xuất!$E$8:$E$347)</f>
        <v>0</v>
      </c>
      <c r="H60" s="118">
        <f t="shared" ca="1" si="0"/>
        <v>0</v>
      </c>
      <c r="I60" s="129"/>
      <c r="J60" s="130"/>
      <c r="K60" s="142"/>
      <c r="L60" s="142"/>
      <c r="M60" s="142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</row>
    <row r="61" spans="1:24" s="73" customFormat="1" x14ac:dyDescent="0.25">
      <c r="A61" s="115">
        <v>48</v>
      </c>
      <c r="B61" s="116" t="s">
        <v>53</v>
      </c>
      <c r="C61" s="148"/>
      <c r="D61" s="117">
        <f>+SUMIF(Nhập!$B$8:$B$448,A61,Nhập!$D$8:$D$448)</f>
        <v>0</v>
      </c>
      <c r="E61" s="117">
        <f>+SUMIF(Nhập!$B$8:$B$448,'Tổng Hợp'!A61,Nhập!$E$8:$E$448)</f>
        <v>72</v>
      </c>
      <c r="F61" s="117">
        <f>+SUMIF(xuất!$B$8:$B$431,'Tổng Hợp'!A61,xuất!$D$8:$D$431)</f>
        <v>72</v>
      </c>
      <c r="G61" s="117">
        <f ca="1">+SUMIF(xuất!$B$8:$BJ$347,'Tổng Hợp'!A61,xuất!$E$8:$E$347)</f>
        <v>0</v>
      </c>
      <c r="H61" s="118">
        <f t="shared" ca="1" si="0"/>
        <v>0</v>
      </c>
      <c r="I61" s="26"/>
      <c r="J61" s="130"/>
      <c r="K61" s="142"/>
      <c r="L61" s="144"/>
      <c r="M61" s="142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</row>
    <row r="62" spans="1:24" s="73" customFormat="1" ht="16.5" customHeight="1" x14ac:dyDescent="0.25">
      <c r="A62" s="115">
        <v>49</v>
      </c>
      <c r="B62" s="116" t="s">
        <v>54</v>
      </c>
      <c r="C62" s="148"/>
      <c r="D62" s="117">
        <f>+SUMIF(Nhập!$B$8:$B$448,A62,Nhập!$D$8:$D$448)</f>
        <v>18</v>
      </c>
      <c r="E62" s="117">
        <f>+SUMIF(Nhập!$B$8:$B$448,'Tổng Hợp'!A62,Nhập!$E$8:$E$448)</f>
        <v>0</v>
      </c>
      <c r="F62" s="117">
        <f>+SUMIF(xuất!$B$8:$B$431,'Tổng Hợp'!A62,xuất!$D$8:$D$431)</f>
        <v>18</v>
      </c>
      <c r="G62" s="117">
        <f ca="1">+SUMIF(xuất!$B$8:$BJ$347,'Tổng Hợp'!A62,xuất!$E$8:$E$347)</f>
        <v>0</v>
      </c>
      <c r="H62" s="118">
        <f t="shared" ca="1" si="0"/>
        <v>0</v>
      </c>
      <c r="I62" s="26"/>
      <c r="J62" s="130"/>
      <c r="K62" s="142"/>
      <c r="L62" s="144" t="s">
        <v>106</v>
      </c>
      <c r="M62" s="142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</row>
    <row r="63" spans="1:24" s="73" customFormat="1" x14ac:dyDescent="0.25">
      <c r="A63" s="115">
        <v>50</v>
      </c>
      <c r="B63" s="116" t="s">
        <v>55</v>
      </c>
      <c r="C63" s="148"/>
      <c r="D63" s="117">
        <f>+SUMIF(Nhập!$B$8:$B$448,A63,Nhập!$D$8:$D$448)</f>
        <v>303</v>
      </c>
      <c r="E63" s="117">
        <f>+SUMIF(Nhập!$B$8:$B$448,'Tổng Hợp'!A63,Nhập!$E$8:$E$448)</f>
        <v>219</v>
      </c>
      <c r="F63" s="117">
        <f>+SUMIF(xuất!$B$8:$B$431,'Tổng Hợp'!A63,xuất!$D$8:$D$431)</f>
        <v>496</v>
      </c>
      <c r="G63" s="117">
        <f ca="1">+SUMIF(xuất!$B$8:$BJ$347,'Tổng Hợp'!A63,xuất!$E$8:$E$347)</f>
        <v>0</v>
      </c>
      <c r="H63" s="118">
        <f t="shared" ca="1" si="0"/>
        <v>26</v>
      </c>
      <c r="I63" s="26"/>
      <c r="J63" s="130"/>
      <c r="K63" s="142"/>
      <c r="L63" s="142"/>
      <c r="M63" s="142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</row>
    <row r="64" spans="1:24" s="73" customFormat="1" x14ac:dyDescent="0.25">
      <c r="A64" s="115">
        <v>51</v>
      </c>
      <c r="B64" s="116" t="s">
        <v>76</v>
      </c>
      <c r="C64" s="151">
        <v>99</v>
      </c>
      <c r="D64" s="117">
        <f>+SUMIF(Nhập!$B$8:$B$448,A64,Nhập!$D$8:$D$448)</f>
        <v>242</v>
      </c>
      <c r="E64" s="117">
        <f>+SUMIF(Nhập!$B$8:$B$448,'Tổng Hợp'!A64,Nhập!$E$8:$E$448)</f>
        <v>48</v>
      </c>
      <c r="F64" s="117">
        <f>+SUMIF(xuất!$B$8:$B$431,'Tổng Hợp'!A64,xuất!$D$8:$D$431)</f>
        <v>379</v>
      </c>
      <c r="G64" s="117">
        <f ca="1">+SUMIF(xuất!$B$8:$BJ$347,'Tổng Hợp'!A64,xuất!$E$8:$E$347)</f>
        <v>0</v>
      </c>
      <c r="H64" s="118">
        <f t="shared" ca="1" si="0"/>
        <v>10</v>
      </c>
      <c r="I64" s="26"/>
      <c r="J64" s="175" t="s">
        <v>106</v>
      </c>
      <c r="K64" s="176"/>
      <c r="L64" s="176"/>
      <c r="M64" s="131"/>
    </row>
    <row r="65" spans="1:24" x14ac:dyDescent="0.25">
      <c r="A65" s="115">
        <v>52</v>
      </c>
      <c r="B65" s="120" t="s">
        <v>69</v>
      </c>
      <c r="C65" s="148"/>
      <c r="D65" s="117">
        <f>+SUMIF(Nhập!$B$8:$B$448,A65,Nhập!$D$8:$D$448)</f>
        <v>0</v>
      </c>
      <c r="E65" s="117">
        <f>+SUMIF(Nhập!$B$8:$B$448,'Tổng Hợp'!A65,Nhập!$E$8:$E$448)</f>
        <v>0</v>
      </c>
      <c r="F65" s="117">
        <f>+SUMIF(xuất!$B$8:$B$431,'Tổng Hợp'!A65,xuất!$D$8:$D$431)</f>
        <v>0</v>
      </c>
      <c r="G65" s="117">
        <f ca="1">+SUMIF(xuất!$B$8:$BJ$347,'Tổng Hợp'!A65,xuất!$E$8:$E$347)</f>
        <v>0</v>
      </c>
      <c r="H65" s="105">
        <f t="shared" ca="1" si="0"/>
        <v>0</v>
      </c>
      <c r="I65" s="121"/>
      <c r="J65" s="132"/>
      <c r="K65" s="127"/>
      <c r="L65" s="127"/>
      <c r="M65" s="127"/>
    </row>
    <row r="66" spans="1:24" ht="21" customHeight="1" x14ac:dyDescent="0.25">
      <c r="A66" s="186" t="s">
        <v>88</v>
      </c>
      <c r="B66" s="186"/>
      <c r="C66" s="148"/>
      <c r="D66" s="117">
        <f>+SUMIF(Nhập!$B$8:$B$448,A66,Nhập!$D$8:$D$448)</f>
        <v>0</v>
      </c>
      <c r="E66" s="117">
        <f>+SUMIF(Nhập!$B$8:$B$448,'Tổng Hợp'!A66,Nhập!$E$8:$E$448)</f>
        <v>0</v>
      </c>
      <c r="F66" s="117">
        <f>+SUMIF(xuất!$B$8:$B$431,'Tổng Hợp'!A66,xuất!$D$8:$D$431)</f>
        <v>0</v>
      </c>
      <c r="G66" s="117">
        <f ca="1">+SUMIF(xuất!$B$8:$BJ$347,'Tổng Hợp'!A66,xuất!$E$8:$E$347)</f>
        <v>0</v>
      </c>
      <c r="H66" s="105">
        <f t="shared" ca="1" si="0"/>
        <v>0</v>
      </c>
      <c r="I66" s="121"/>
      <c r="J66" s="132"/>
      <c r="K66" s="127"/>
      <c r="L66" s="127"/>
      <c r="M66" s="127"/>
    </row>
    <row r="67" spans="1:24" x14ac:dyDescent="0.25">
      <c r="A67" s="114">
        <v>53</v>
      </c>
      <c r="B67" s="120" t="s">
        <v>56</v>
      </c>
      <c r="C67" s="148"/>
      <c r="D67" s="117">
        <f>+SUMIF(Nhập!$B$8:$B$448,A67,Nhập!$D$8:$D$448)</f>
        <v>195</v>
      </c>
      <c r="E67" s="117">
        <f>+SUMIF(Nhập!$B$8:$B$448,'Tổng Hợp'!A67,Nhập!$E$8:$E$448)</f>
        <v>0</v>
      </c>
      <c r="F67" s="117">
        <f>+SUMIF(xuất!$B$8:$B$431,'Tổng Hợp'!A67,xuất!$D$8:$D$431)</f>
        <v>195</v>
      </c>
      <c r="G67" s="117">
        <f ca="1">+SUMIF(xuất!$B$8:$BJ$347,'Tổng Hợp'!A67,xuất!$E$8:$E$347)</f>
        <v>0</v>
      </c>
      <c r="H67" s="105">
        <f t="shared" ca="1" si="0"/>
        <v>0</v>
      </c>
      <c r="I67" s="26"/>
      <c r="J67" s="132"/>
      <c r="K67" s="136"/>
      <c r="L67" s="136"/>
      <c r="M67" s="13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115">
        <v>54</v>
      </c>
      <c r="B68" s="120" t="s">
        <v>57</v>
      </c>
      <c r="C68" s="148"/>
      <c r="D68" s="117">
        <f>+SUMIF(Nhập!$B$8:$B$448,A68,Nhập!$D$8:$D$448)</f>
        <v>436</v>
      </c>
      <c r="E68" s="117">
        <f>+SUMIF(Nhập!$B$8:$B$448,'Tổng Hợp'!A68,Nhập!$E$8:$E$448)</f>
        <v>241</v>
      </c>
      <c r="F68" s="117">
        <f>+SUMIF(xuất!$B$8:$B$431,'Tổng Hợp'!A68,xuất!$D$8:$D$431)</f>
        <v>653</v>
      </c>
      <c r="G68" s="117">
        <f ca="1">+SUMIF(xuất!$B$8:$BJ$347,'Tổng Hợp'!A68,xuất!$E$8:$E$347)</f>
        <v>0</v>
      </c>
      <c r="H68" s="105">
        <f t="shared" ca="1" si="0"/>
        <v>24</v>
      </c>
      <c r="I68" s="26" t="s">
        <v>118</v>
      </c>
      <c r="J68" s="132"/>
      <c r="K68" s="136"/>
      <c r="L68" s="136"/>
      <c r="M68" s="13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115">
        <v>55</v>
      </c>
      <c r="B69" s="120" t="s">
        <v>58</v>
      </c>
      <c r="C69" s="148"/>
      <c r="D69" s="117">
        <f>+SUMIF(Nhập!$B$8:$B$448,A69,Nhập!$D$8:$D$448)</f>
        <v>0</v>
      </c>
      <c r="E69" s="117">
        <f>+SUMIF(Nhập!$B$8:$B$448,'Tổng Hợp'!A69,Nhập!$E$8:$E$448)</f>
        <v>72</v>
      </c>
      <c r="F69" s="117">
        <f>+SUMIF(xuất!$B$8:$B$431,'Tổng Hợp'!A69,xuất!$D$8:$D$431)</f>
        <v>72</v>
      </c>
      <c r="G69" s="117">
        <f ca="1">+SUMIF(xuất!$B$8:$BJ$347,'Tổng Hợp'!A69,xuất!$E$8:$E$347)</f>
        <v>0</v>
      </c>
      <c r="H69" s="105">
        <f t="shared" ca="1" si="0"/>
        <v>0</v>
      </c>
      <c r="I69" s="26"/>
      <c r="J69" s="132"/>
      <c r="K69" s="136"/>
      <c r="L69" s="136"/>
      <c r="M69" s="136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115">
        <v>56</v>
      </c>
      <c r="B70" s="120" t="s">
        <v>59</v>
      </c>
      <c r="C70" s="148"/>
      <c r="D70" s="117">
        <f>+SUMIF(Nhập!$B$8:$B$448,A70,Nhập!$D$8:$D$448)</f>
        <v>0</v>
      </c>
      <c r="E70" s="117">
        <f>+SUMIF(Nhập!$B$8:$B$448,'Tổng Hợp'!A70,Nhập!$E$8:$E$448)</f>
        <v>24</v>
      </c>
      <c r="F70" s="117">
        <f>+SUMIF(xuất!$B$8:$B$431,'Tổng Hợp'!A70,xuất!$D$8:$D$431)</f>
        <v>24</v>
      </c>
      <c r="G70" s="117">
        <f ca="1">+SUMIF(xuất!$B$8:$BJ$347,'Tổng Hợp'!A70,xuất!$E$8:$E$347)</f>
        <v>0</v>
      </c>
      <c r="H70" s="105">
        <f t="shared" ca="1" si="0"/>
        <v>0</v>
      </c>
      <c r="I70" s="26"/>
      <c r="J70" s="132"/>
      <c r="K70" s="127"/>
      <c r="L70" s="127"/>
      <c r="M70" s="127"/>
    </row>
    <row r="71" spans="1:24" x14ac:dyDescent="0.25">
      <c r="A71" s="114">
        <v>57</v>
      </c>
      <c r="B71" s="120" t="s">
        <v>60</v>
      </c>
      <c r="C71" s="148"/>
      <c r="D71" s="117">
        <f>+SUMIF(Nhập!$B$8:$B$448,A71,Nhập!$D$8:$D$448)</f>
        <v>0</v>
      </c>
      <c r="E71" s="117">
        <f>+SUMIF(Nhập!$B$8:$B$448,'Tổng Hợp'!A71,Nhập!$E$8:$E$448)</f>
        <v>0</v>
      </c>
      <c r="F71" s="117">
        <f>+SUMIF(xuất!$B$8:$B$431,'Tổng Hợp'!A71,xuất!$D$8:$D$431)</f>
        <v>0</v>
      </c>
      <c r="G71" s="117">
        <f ca="1">+SUMIF(xuất!$B$8:$BJ$347,'Tổng Hợp'!A71,xuất!$E$8:$E$347)</f>
        <v>0</v>
      </c>
      <c r="H71" s="105">
        <f t="shared" ca="1" si="0"/>
        <v>0</v>
      </c>
      <c r="I71" s="121"/>
      <c r="J71" s="132"/>
      <c r="K71" s="127"/>
      <c r="L71" s="127"/>
      <c r="M71" s="127"/>
    </row>
    <row r="72" spans="1:24" ht="15.75" customHeight="1" x14ac:dyDescent="0.25">
      <c r="A72" s="114">
        <v>58</v>
      </c>
      <c r="B72" s="116" t="s">
        <v>61</v>
      </c>
      <c r="C72" s="148"/>
      <c r="D72" s="117">
        <f>+SUMIF(Nhập!$B$8:$B$448,A72,Nhập!$D$8:$D$448)</f>
        <v>0</v>
      </c>
      <c r="E72" s="117">
        <f>+SUMIF(Nhập!$B$8:$B$448,'Tổng Hợp'!A72,Nhập!$E$8:$E$448)</f>
        <v>23</v>
      </c>
      <c r="F72" s="117">
        <f>+SUMIF(xuất!$B$8:$B$431,'Tổng Hợp'!A72,xuất!$D$8:$D$431)</f>
        <v>0</v>
      </c>
      <c r="G72" s="117">
        <f ca="1">+SUMIF(xuất!$B$8:$BJ$347,'Tổng Hợp'!A72,xuất!$E$8:$E$347)</f>
        <v>0</v>
      </c>
      <c r="H72" s="105">
        <f t="shared" ca="1" si="0"/>
        <v>23</v>
      </c>
      <c r="I72" s="26" t="s">
        <v>118</v>
      </c>
      <c r="J72" s="132"/>
      <c r="K72" s="127"/>
      <c r="L72" s="127"/>
      <c r="M72" s="127"/>
    </row>
    <row r="73" spans="1:24" s="73" customFormat="1" x14ac:dyDescent="0.25">
      <c r="A73" s="115">
        <v>59</v>
      </c>
      <c r="B73" s="116" t="s">
        <v>62</v>
      </c>
      <c r="C73" s="148"/>
      <c r="D73" s="117">
        <f>+SUMIF(Nhập!$B$8:$B$448,A73,Nhập!$D$8:$D$448)</f>
        <v>95</v>
      </c>
      <c r="E73" s="117">
        <f>+SUMIF(Nhập!$B$8:$B$448,'Tổng Hợp'!A73,Nhập!$E$8:$E$448)</f>
        <v>97</v>
      </c>
      <c r="F73" s="117">
        <f>+SUMIF(xuất!$B$8:$B$431,'Tổng Hợp'!A73,xuất!$D$8:$D$431)</f>
        <v>192</v>
      </c>
      <c r="G73" s="117">
        <f ca="1">+SUMIF(xuất!$B$8:$BJ$347,'Tổng Hợp'!A73,xuất!$E$8:$E$347)</f>
        <v>0</v>
      </c>
      <c r="H73" s="118">
        <f t="shared" ca="1" si="0"/>
        <v>0</v>
      </c>
      <c r="I73" s="26"/>
      <c r="J73" s="130"/>
      <c r="K73" s="131"/>
      <c r="L73" s="131"/>
      <c r="M73" s="131"/>
    </row>
    <row r="74" spans="1:24" ht="14.25" customHeight="1" x14ac:dyDescent="0.25">
      <c r="A74" s="114">
        <v>60</v>
      </c>
      <c r="B74" s="116" t="s">
        <v>63</v>
      </c>
      <c r="C74" s="148"/>
      <c r="D74" s="117">
        <f>+SUMIF(Nhập!$B$8:$B$448,A74,Nhập!$D$8:$D$448)</f>
        <v>121</v>
      </c>
      <c r="E74" s="117">
        <f>+SUMIF(Nhập!$B$8:$B$448,'Tổng Hợp'!A74,Nhập!$E$8:$E$448)</f>
        <v>0</v>
      </c>
      <c r="F74" s="117">
        <f>+SUMIF(xuất!$B$8:$B$431,'Tổng Hợp'!A74,xuất!$D$8:$D$431)</f>
        <v>100</v>
      </c>
      <c r="G74" s="117">
        <f ca="1">+SUMIF(xuất!$B$8:$BJ$347,'Tổng Hợp'!A74,xuất!$E$8:$E$347)</f>
        <v>0</v>
      </c>
      <c r="H74" s="105">
        <f t="shared" ref="H74:H96" ca="1" si="2">C74+D74+E74-F74-G74</f>
        <v>21</v>
      </c>
      <c r="I74" s="26"/>
      <c r="J74" s="132"/>
      <c r="K74" s="127"/>
      <c r="L74" s="127"/>
      <c r="M74" s="127"/>
    </row>
    <row r="75" spans="1:24" x14ac:dyDescent="0.25">
      <c r="A75" s="114">
        <v>61</v>
      </c>
      <c r="B75" s="116" t="s">
        <v>64</v>
      </c>
      <c r="C75" s="148">
        <v>15</v>
      </c>
      <c r="D75" s="117">
        <f>+SUMIF(Nhập!$B$8:$B$448,A75,Nhập!$D$8:$D$448)</f>
        <v>122</v>
      </c>
      <c r="E75" s="117">
        <f>+SUMIF(Nhập!$B$8:$B$448,'Tổng Hợp'!A75,Nhập!$E$8:$E$448)</f>
        <v>24</v>
      </c>
      <c r="F75" s="117">
        <f>+SUMIF(xuất!$B$8:$B$431,'Tổng Hợp'!A75,xuất!$D$8:$D$431)</f>
        <v>161</v>
      </c>
      <c r="G75" s="117">
        <f ca="1">+SUMIF(xuất!$B$8:$BJ$347,'Tổng Hợp'!A75,xuất!$E$8:$E$347)</f>
        <v>0</v>
      </c>
      <c r="H75" s="105">
        <f t="shared" ca="1" si="2"/>
        <v>0</v>
      </c>
      <c r="I75" s="26"/>
      <c r="J75" s="132"/>
      <c r="K75" s="127"/>
      <c r="L75" s="127"/>
      <c r="M75" s="127"/>
    </row>
    <row r="76" spans="1:24" x14ac:dyDescent="0.25">
      <c r="A76" s="114">
        <v>62</v>
      </c>
      <c r="B76" s="116" t="s">
        <v>68</v>
      </c>
      <c r="C76" s="148"/>
      <c r="D76" s="117">
        <f>+SUMIF(Nhập!$B$8:$B$448,A76,Nhập!$D$8:$D$448)</f>
        <v>0</v>
      </c>
      <c r="E76" s="117">
        <f>+SUMIF(Nhập!$B$8:$B$448,'Tổng Hợp'!A76,Nhập!$E$8:$E$448)</f>
        <v>0</v>
      </c>
      <c r="F76" s="117">
        <f>+SUMIF(xuất!$B$8:$B$431,'Tổng Hợp'!A76,xuất!$D$8:$D$431)</f>
        <v>0</v>
      </c>
      <c r="G76" s="117">
        <f ca="1">+SUMIF(xuất!$B$8:$BJ$347,'Tổng Hợp'!A76,xuất!$E$8:$E$347)</f>
        <v>0</v>
      </c>
      <c r="H76" s="105">
        <f t="shared" ca="1" si="2"/>
        <v>0</v>
      </c>
      <c r="I76" s="26"/>
      <c r="J76" s="132"/>
      <c r="K76" s="127"/>
      <c r="L76" s="127"/>
      <c r="M76" s="127"/>
    </row>
    <row r="77" spans="1:24" x14ac:dyDescent="0.25">
      <c r="A77" s="114">
        <v>63</v>
      </c>
      <c r="B77" s="120" t="s">
        <v>70</v>
      </c>
      <c r="C77" s="148">
        <v>60</v>
      </c>
      <c r="D77" s="117">
        <f>+SUMIF(Nhập!$B$8:$B$448,A77,Nhập!$D$8:$D$448)</f>
        <v>257</v>
      </c>
      <c r="E77" s="117">
        <f>+SUMIF(Nhập!$B$8:$B$448,'Tổng Hợp'!A77,Nhập!$E$8:$E$448)</f>
        <v>0</v>
      </c>
      <c r="F77" s="117">
        <f>+SUMIF(xuất!$B$8:$B$431,'Tổng Hợp'!A77,xuất!$D$8:$D$431)</f>
        <v>288</v>
      </c>
      <c r="G77" s="117">
        <f ca="1">+SUMIF(xuất!$B$8:$BJ$347,'Tổng Hợp'!A77,xuất!$E$8:$E$347)</f>
        <v>0</v>
      </c>
      <c r="H77" s="105">
        <f t="shared" ca="1" si="2"/>
        <v>29</v>
      </c>
      <c r="I77" s="26"/>
      <c r="J77" s="132"/>
      <c r="K77" s="127"/>
      <c r="L77" s="127"/>
      <c r="M77" s="127"/>
    </row>
    <row r="78" spans="1:24" ht="20.25" customHeight="1" x14ac:dyDescent="0.25">
      <c r="A78" s="187" t="s">
        <v>89</v>
      </c>
      <c r="B78" s="187"/>
      <c r="C78" s="148"/>
      <c r="D78" s="117">
        <f>+SUMIF(Nhập!$B$8:$B$448,A78,Nhập!$D$8:$D$448)</f>
        <v>0</v>
      </c>
      <c r="E78" s="117">
        <f>+SUMIF(Nhập!$B$8:$B$448,'Tổng Hợp'!A78,Nhập!$E$8:$E$448)</f>
        <v>0</v>
      </c>
      <c r="F78" s="117">
        <f>+SUMIF(xuất!$B$8:$B$431,'Tổng Hợp'!A78,xuất!$D$8:$D$431)</f>
        <v>0</v>
      </c>
      <c r="G78" s="117">
        <f ca="1">+SUMIF(xuất!$B$8:$BJ$347,'Tổng Hợp'!A78,xuất!$E$8:$E$347)</f>
        <v>0</v>
      </c>
      <c r="H78" s="105">
        <f t="shared" ca="1" si="2"/>
        <v>0</v>
      </c>
      <c r="I78" s="121"/>
      <c r="J78" s="132" t="s">
        <v>106</v>
      </c>
      <c r="K78" s="127"/>
      <c r="L78" s="127"/>
      <c r="M78" s="127"/>
    </row>
    <row r="79" spans="1:24" x14ac:dyDescent="0.25">
      <c r="A79" s="114">
        <v>40</v>
      </c>
      <c r="B79" s="120" t="s">
        <v>47</v>
      </c>
      <c r="C79" s="148"/>
      <c r="D79" s="117">
        <f>+SUMIF(Nhập!$B$8:$B$448,A79,Nhập!$D$8:$D$448)</f>
        <v>190</v>
      </c>
      <c r="E79" s="117">
        <f>+SUMIF(Nhập!$B$8:$B$448,'Tổng Hợp'!A79,Nhập!$E$8:$E$448)</f>
        <v>0</v>
      </c>
      <c r="F79" s="117">
        <f>+SUMIF(xuất!$B$8:$B$431,'Tổng Hợp'!A79,xuất!$D$8:$D$431)</f>
        <v>190</v>
      </c>
      <c r="G79" s="117">
        <f ca="1">+SUMIF(xuất!$B$8:$BJ$347,'Tổng Hợp'!A79,xuất!$E$8:$E$347)</f>
        <v>0</v>
      </c>
      <c r="H79" s="105">
        <f t="shared" ca="1" si="2"/>
        <v>0</v>
      </c>
      <c r="I79" s="121"/>
      <c r="J79" s="132"/>
      <c r="K79" s="132"/>
      <c r="L79" s="127"/>
      <c r="M79" s="127"/>
    </row>
    <row r="80" spans="1:24" x14ac:dyDescent="0.25">
      <c r="A80" s="114">
        <v>401</v>
      </c>
      <c r="B80" s="116" t="str">
        <f>VLOOKUP(A80,MSP!$A$1:$B$80,2,0)</f>
        <v>Cám hót tầng 2</v>
      </c>
      <c r="C80" s="148"/>
      <c r="D80" s="117">
        <f>+SUMIF(Nhập!$B$8:$B$448,A80,Nhập!$D$8:$D$448)</f>
        <v>0</v>
      </c>
      <c r="E80" s="117">
        <f>+SUMIF(Nhập!$B$8:$B$448,'Tổng Hợp'!A80,Nhập!$E$8:$E$448)</f>
        <v>0</v>
      </c>
      <c r="F80" s="117">
        <f>+SUMIF(xuất!$B$8:$B$431,'Tổng Hợp'!A80,xuất!$D$8:$D$431)</f>
        <v>0</v>
      </c>
      <c r="G80" s="117">
        <f ca="1">+SUMIF(xuất!$B$8:$BJ$347,'Tổng Hợp'!A80,xuất!$E$8:$E$347)</f>
        <v>0</v>
      </c>
      <c r="H80" s="105">
        <f t="shared" ca="1" si="2"/>
        <v>0</v>
      </c>
      <c r="I80" s="121"/>
      <c r="J80" s="132"/>
      <c r="K80" s="132"/>
      <c r="L80" s="127"/>
      <c r="M80" s="127"/>
    </row>
    <row r="81" spans="1:13" x14ac:dyDescent="0.25">
      <c r="A81" s="114">
        <v>402</v>
      </c>
      <c r="B81" s="116" t="str">
        <f>VLOOKUP(A81,MSP!$A$1:$B$80,2,0)</f>
        <v>Cám Vịt</v>
      </c>
      <c r="C81" s="148"/>
      <c r="D81" s="117">
        <f>+SUMIF(Nhập!$B$8:$B$448,A81,Nhập!$D$8:$D$448)</f>
        <v>30</v>
      </c>
      <c r="E81" s="117">
        <f>+SUMIF(Nhập!$B$8:$B$448,'Tổng Hợp'!A81,Nhập!$E$8:$E$448)</f>
        <v>0</v>
      </c>
      <c r="F81" s="117">
        <f>+SUMIF(xuất!$B$8:$B$431,'Tổng Hợp'!A81,xuất!$D$8:$D$431)</f>
        <v>30</v>
      </c>
      <c r="G81" s="117">
        <f ca="1">+SUMIF(xuất!$B$8:$BJ$347,'Tổng Hợp'!A81,xuất!$E$8:$E$347)</f>
        <v>0</v>
      </c>
      <c r="H81" s="105">
        <f t="shared" ca="1" si="2"/>
        <v>0</v>
      </c>
      <c r="I81" s="121"/>
      <c r="J81" s="132"/>
      <c r="K81" s="132"/>
      <c r="L81" s="127"/>
      <c r="M81" s="127"/>
    </row>
    <row r="82" spans="1:13" x14ac:dyDescent="0.25">
      <c r="A82" s="114">
        <v>403</v>
      </c>
      <c r="B82" s="116" t="str">
        <f>VLOOKUP(A82,MSP!$A$1:$B$80,2,0)</f>
        <v>Cám Gà</v>
      </c>
      <c r="C82" s="148"/>
      <c r="D82" s="117">
        <f>+SUMIF(Nhập!$B$8:$B$448,A82,Nhập!$D$8:$D$448)</f>
        <v>0</v>
      </c>
      <c r="E82" s="117">
        <f>+SUMIF(Nhập!$B$8:$B$448,'Tổng Hợp'!A82,Nhập!$E$8:$E$448)</f>
        <v>0</v>
      </c>
      <c r="F82" s="117">
        <f>+SUMIF(xuất!$B$8:$B$431,'Tổng Hợp'!A82,xuất!$D$8:$D$431)</f>
        <v>0</v>
      </c>
      <c r="G82" s="117">
        <f ca="1">+SUMIF(xuất!$B$8:$BJ$347,'Tổng Hợp'!A82,xuất!$E$8:$E$347)</f>
        <v>0</v>
      </c>
      <c r="H82" s="105">
        <f t="shared" ca="1" si="2"/>
        <v>0</v>
      </c>
      <c r="I82" s="121"/>
      <c r="J82" s="132"/>
      <c r="K82" s="132"/>
      <c r="L82" s="127"/>
      <c r="M82" s="127"/>
    </row>
    <row r="83" spans="1:13" x14ac:dyDescent="0.25">
      <c r="A83" s="114">
        <v>404</v>
      </c>
      <c r="B83" s="116" t="str">
        <f>VLOOKUP(A83,MSP!$A$1:$B$80,2,0)</f>
        <v>Cám heo</v>
      </c>
      <c r="C83" s="148"/>
      <c r="D83" s="117">
        <f>+SUMIF(Nhập!$B$8:$B$448,A83,Nhập!$D$8:$D$448)</f>
        <v>0</v>
      </c>
      <c r="E83" s="117">
        <f>+SUMIF(Nhập!$B$8:$B$448,'Tổng Hợp'!A83,Nhập!$E$8:$E$448)</f>
        <v>0</v>
      </c>
      <c r="F83" s="117">
        <f>+SUMIF(xuất!$B$8:$B$431,'Tổng Hợp'!A83,xuất!$D$8:$D$431)</f>
        <v>0</v>
      </c>
      <c r="G83" s="117">
        <f ca="1">+SUMIF(xuất!$B$8:$BJ$347,'Tổng Hợp'!A83,xuất!$E$8:$E$347)</f>
        <v>0</v>
      </c>
      <c r="H83" s="105">
        <f t="shared" ca="1" si="2"/>
        <v>0</v>
      </c>
      <c r="I83" s="121"/>
      <c r="J83" s="132"/>
      <c r="K83" s="132"/>
      <c r="L83" s="127"/>
      <c r="M83" s="127"/>
    </row>
    <row r="84" spans="1:13" x14ac:dyDescent="0.25">
      <c r="A84" s="114">
        <v>405</v>
      </c>
      <c r="B84" s="116" t="str">
        <f>VLOOKUP(A84,MSP!$A$1:$B$80,2,0)</f>
        <v>Cám hót hầm</v>
      </c>
      <c r="C84" s="148"/>
      <c r="D84" s="117">
        <f>+SUMIF(Nhập!$B$8:$B$448,A84,Nhập!$D$8:$D$448)</f>
        <v>0</v>
      </c>
      <c r="E84" s="117">
        <f>+SUMIF(Nhập!$B$8:$B$448,'Tổng Hợp'!A84,Nhập!$E$8:$E$448)</f>
        <v>0</v>
      </c>
      <c r="F84" s="117">
        <f>+SUMIF(xuất!$B$8:$B$431,'Tổng Hợp'!A84,xuất!$D$8:$D$431)</f>
        <v>0</v>
      </c>
      <c r="G84" s="117">
        <f ca="1">+SUMIF(xuất!$B$8:$BJ$347,'Tổng Hợp'!A84,xuất!$E$8:$E$347)</f>
        <v>0</v>
      </c>
      <c r="H84" s="105">
        <f t="shared" ca="1" si="2"/>
        <v>0</v>
      </c>
      <c r="I84" s="121"/>
      <c r="J84" s="132"/>
      <c r="K84" s="132" t="s">
        <v>106</v>
      </c>
      <c r="L84" s="127"/>
      <c r="M84" s="127"/>
    </row>
    <row r="85" spans="1:13" x14ac:dyDescent="0.25">
      <c r="A85" s="114">
        <v>64</v>
      </c>
      <c r="B85" s="116" t="str">
        <f>VLOOKUP(A85,MSP!$A$1:$B$80,2,0)</f>
        <v>CÁM KCS</v>
      </c>
      <c r="C85" s="148"/>
      <c r="D85" s="117">
        <f>+SUMIF(Nhập!$B$8:$B$448,A85,Nhập!$D$8:$D$448)</f>
        <v>50</v>
      </c>
      <c r="E85" s="117">
        <f>+SUMIF(Nhập!$B$8:$B$448,'Tổng Hợp'!A85,Nhập!$E$8:$E$448)</f>
        <v>0</v>
      </c>
      <c r="F85" s="117">
        <f>+SUMIF(xuất!$B$8:$B$431,'Tổng Hợp'!A85,xuất!$D$8:$D$431)</f>
        <v>50</v>
      </c>
      <c r="G85" s="117">
        <f ca="1">+SUMIF(xuất!$B$8:$BJ$347,'Tổng Hợp'!A85,xuất!$E$8:$E$347)</f>
        <v>0</v>
      </c>
      <c r="H85" s="105">
        <f t="shared" ca="1" si="2"/>
        <v>0</v>
      </c>
      <c r="I85" s="121"/>
      <c r="J85" s="132"/>
      <c r="K85" s="127"/>
      <c r="L85" s="127"/>
      <c r="M85" s="127"/>
    </row>
    <row r="86" spans="1:13" x14ac:dyDescent="0.25">
      <c r="A86" s="114">
        <v>65</v>
      </c>
      <c r="B86" s="116" t="str">
        <f>VLOOKUP(A86,MSP!$A$1:$B$80,2,0)</f>
        <v>Cám cá</v>
      </c>
      <c r="C86" s="148"/>
      <c r="D86" s="117">
        <f>+SUMIF(Nhập!$B$8:$B$448,A86,Nhập!$D$8:$D$448)</f>
        <v>0</v>
      </c>
      <c r="E86" s="117">
        <f>+SUMIF(Nhập!$B$8:$B$448,'Tổng Hợp'!A86,Nhập!$E$8:$E$448)</f>
        <v>0</v>
      </c>
      <c r="F86" s="117">
        <f>+SUMIF(xuất!$B$8:$B$431,'Tổng Hợp'!A86,xuất!$D$8:$D$431)</f>
        <v>0</v>
      </c>
      <c r="G86" s="117">
        <f ca="1">+SUMIF(xuất!$B$8:$BJ$347,'Tổng Hợp'!A86,xuất!$E$8:$E$347)</f>
        <v>0</v>
      </c>
      <c r="H86" s="105">
        <f t="shared" ca="1" si="2"/>
        <v>0</v>
      </c>
      <c r="I86" s="121"/>
      <c r="J86" s="127"/>
      <c r="K86" s="127"/>
      <c r="L86" s="127"/>
      <c r="M86" s="127"/>
    </row>
    <row r="87" spans="1:13" ht="20.25" customHeight="1" x14ac:dyDescent="0.25">
      <c r="A87" s="182" t="s">
        <v>96</v>
      </c>
      <c r="B87" s="182"/>
      <c r="C87" s="148"/>
      <c r="D87" s="117">
        <f>+SUMIF(Nhập!$B$8:$B$448,A87,Nhập!$D$8:$D$448)</f>
        <v>0</v>
      </c>
      <c r="E87" s="117">
        <f>+SUMIF(Nhập!$B$8:$B$448,'Tổng Hợp'!A87,Nhập!$E$8:$E$448)</f>
        <v>0</v>
      </c>
      <c r="F87" s="117">
        <f>+SUMIF(xuất!$B$8:$B$431,'Tổng Hợp'!A87,xuất!$D$8:$D$431)</f>
        <v>0</v>
      </c>
      <c r="G87" s="117">
        <f ca="1">+SUMIF(xuất!$B$8:$BJ$347,'Tổng Hợp'!A87,xuất!$E$8:$E$347)</f>
        <v>0</v>
      </c>
      <c r="H87" s="105">
        <f t="shared" ca="1" si="2"/>
        <v>0</v>
      </c>
      <c r="I87" s="121"/>
      <c r="J87" s="132"/>
      <c r="K87" s="127"/>
      <c r="L87" s="127"/>
      <c r="M87" s="127"/>
    </row>
    <row r="88" spans="1:13" x14ac:dyDescent="0.25">
      <c r="A88" s="114">
        <v>66</v>
      </c>
      <c r="B88" s="120" t="str">
        <f>VLOOKUP(A88,MSP!$A$1:$B$80,2,0)</f>
        <v>Cám Mốc (BC828S)</v>
      </c>
      <c r="C88" s="148"/>
      <c r="D88" s="117">
        <f>+SUMIF(Nhập!$B$8:$B$448,A88,Nhập!$D$8:$D$448)</f>
        <v>0</v>
      </c>
      <c r="E88" s="117">
        <f>+SUMIF(Nhập!$B$8:$B$448,'Tổng Hợp'!A88,Nhập!$E$8:$E$448)</f>
        <v>0</v>
      </c>
      <c r="F88" s="117">
        <f>+SUMIF(xuất!$B$8:$B$431,'Tổng Hợp'!A88,xuất!$D$8:$D$431)</f>
        <v>0</v>
      </c>
      <c r="G88" s="117">
        <f ca="1">+SUMIF(xuất!$B$8:$BJ$347,'Tổng Hợp'!A88,xuất!$E$8:$E$347)</f>
        <v>0</v>
      </c>
      <c r="H88" s="105">
        <f t="shared" ca="1" si="2"/>
        <v>0</v>
      </c>
      <c r="I88" s="71"/>
      <c r="J88" s="132"/>
      <c r="K88" s="132"/>
      <c r="L88" s="127"/>
      <c r="M88" s="127"/>
    </row>
    <row r="89" spans="1:13" x14ac:dyDescent="0.25">
      <c r="A89" s="114">
        <v>67</v>
      </c>
      <c r="B89" s="120" t="str">
        <f>VLOOKUP(A89,MSP!$A$1:$B$80,2,0)</f>
        <v>Cám Mốc (BC829S)</v>
      </c>
      <c r="C89" s="148">
        <v>23</v>
      </c>
      <c r="D89" s="117">
        <f>+SUMIF(Nhập!$B$8:$B$448,A89,Nhập!$D$8:$D$448)</f>
        <v>0</v>
      </c>
      <c r="E89" s="117">
        <f>+SUMIF(Nhập!$B$8:$B$448,'Tổng Hợp'!A89,Nhập!$E$8:$E$448)</f>
        <v>0</v>
      </c>
      <c r="F89" s="117">
        <f>+SUMIF(xuất!$B$8:$B$431,'Tổng Hợp'!A89,xuất!$D$8:$D$431)</f>
        <v>0</v>
      </c>
      <c r="G89" s="117">
        <f ca="1">+SUMIF(xuất!$B$8:$BJ$347,'Tổng Hợp'!A89,xuất!$E$8:$E$347)</f>
        <v>0</v>
      </c>
      <c r="H89" s="105">
        <f t="shared" ca="1" si="2"/>
        <v>23</v>
      </c>
      <c r="I89" s="121"/>
      <c r="J89" s="132"/>
      <c r="K89" s="132" t="s">
        <v>113</v>
      </c>
      <c r="L89" s="127"/>
      <c r="M89" s="127"/>
    </row>
    <row r="90" spans="1:13" x14ac:dyDescent="0.25">
      <c r="A90" s="114">
        <v>68</v>
      </c>
      <c r="B90" s="120" t="str">
        <f>VLOOKUP(A90,MSP!$A$1:$B$80,2,0)</f>
        <v>Cám Mốc (BN628S)</v>
      </c>
      <c r="C90" s="148"/>
      <c r="D90" s="117">
        <f>+SUMIF(Nhập!$B$8:$B$448,A90,Nhập!$D$8:$D$448)</f>
        <v>0</v>
      </c>
      <c r="E90" s="117">
        <f>+SUMIF(Nhập!$B$8:$B$448,'Tổng Hợp'!A90,Nhập!$E$8:$E$448)</f>
        <v>0</v>
      </c>
      <c r="F90" s="117">
        <f>+SUMIF(xuất!$B$8:$B$431,'Tổng Hợp'!A90,xuất!$D$8:$D$431)</f>
        <v>0</v>
      </c>
      <c r="G90" s="117">
        <f ca="1">+SUMIF(xuất!$B$8:$BJ$347,'Tổng Hợp'!A90,xuất!$E$8:$E$347)</f>
        <v>0</v>
      </c>
      <c r="H90" s="105">
        <f t="shared" ca="1" si="2"/>
        <v>0</v>
      </c>
      <c r="I90" s="121"/>
      <c r="J90" s="132"/>
      <c r="K90" s="132"/>
      <c r="L90" s="127" t="s">
        <v>106</v>
      </c>
      <c r="M90" s="127"/>
    </row>
    <row r="91" spans="1:13" x14ac:dyDescent="0.25">
      <c r="A91" s="114">
        <v>69</v>
      </c>
      <c r="B91" s="120" t="str">
        <f>VLOOKUP(A91,MSP!$A$1:$B$80,2,0)</f>
        <v>Cám Mốc (BN629S)</v>
      </c>
      <c r="C91" s="148"/>
      <c r="D91" s="117">
        <f>+SUMIF(Nhập!$B$8:$B$448,A91,Nhập!$D$8:$D$448)</f>
        <v>0</v>
      </c>
      <c r="E91" s="117">
        <f>+SUMIF(Nhập!$B$8:$B$448,'Tổng Hợp'!A91,Nhập!$E$8:$E$448)</f>
        <v>0</v>
      </c>
      <c r="F91" s="117">
        <f>+SUMIF(xuất!$B$8:$B$431,'Tổng Hợp'!A91,xuất!$D$8:$D$431)</f>
        <v>0</v>
      </c>
      <c r="G91" s="117">
        <f ca="1">+SUMIF(xuất!$B$8:$BJ$347,'Tổng Hợp'!A91,xuất!$E$8:$E$347)</f>
        <v>0</v>
      </c>
      <c r="H91" s="105">
        <f t="shared" ca="1" si="2"/>
        <v>0</v>
      </c>
      <c r="I91" s="121"/>
      <c r="J91" s="132"/>
      <c r="K91" s="132"/>
      <c r="L91" s="127"/>
      <c r="M91" s="127"/>
    </row>
    <row r="92" spans="1:13" x14ac:dyDescent="0.25">
      <c r="A92" s="114">
        <v>70</v>
      </c>
      <c r="B92" s="120" t="str">
        <f>VLOOKUP(A92,MSP!$A$1:$B$80,2,0)</f>
        <v xml:space="preserve">Cám Mốc </v>
      </c>
      <c r="C92" s="148">
        <v>100</v>
      </c>
      <c r="D92" s="117">
        <f>+SUMIF(Nhập!$B$8:$B$448,A92,Nhập!$D$8:$D$448)</f>
        <v>0</v>
      </c>
      <c r="E92" s="117">
        <f>+SUMIF(Nhập!$B$8:$B$448,'Tổng Hợp'!A92,Nhập!$E$8:$E$448)</f>
        <v>0</v>
      </c>
      <c r="F92" s="117">
        <f>+SUMIF(xuất!$B$8:$B$431,'Tổng Hợp'!A92,xuất!$D$8:$D$431)</f>
        <v>0</v>
      </c>
      <c r="G92" s="117">
        <f ca="1">+SUMIF(xuất!$B$8:$BJ$347,'Tổng Hợp'!A92,xuất!$E$8:$E$347)</f>
        <v>0</v>
      </c>
      <c r="H92" s="105">
        <f t="shared" ca="1" si="2"/>
        <v>100</v>
      </c>
      <c r="I92" s="121"/>
      <c r="J92" s="132"/>
      <c r="K92" s="132" t="s">
        <v>106</v>
      </c>
      <c r="L92" s="127"/>
      <c r="M92" s="127"/>
    </row>
    <row r="93" spans="1:13" x14ac:dyDescent="0.25">
      <c r="A93" s="188" t="s">
        <v>103</v>
      </c>
      <c r="B93" s="188"/>
      <c r="C93" s="148"/>
      <c r="D93" s="117">
        <f>+SUMIF(Nhập!$B$8:$B$448,A93,Nhập!$D$8:$D$448)</f>
        <v>0</v>
      </c>
      <c r="E93" s="117">
        <f>+SUMIF(Nhập!$B$8:$B$448,'Tổng Hợp'!A93,Nhập!$E$8:$E$448)</f>
        <v>0</v>
      </c>
      <c r="F93" s="117">
        <f>+SUMIF(xuất!$B$8:$B$431,'Tổng Hợp'!A93,xuất!$D$8:$D$431)</f>
        <v>0</v>
      </c>
      <c r="G93" s="117">
        <f ca="1">+SUMIF(xuất!$B$8:$BJ$347,'Tổng Hợp'!A93,xuất!$E$8:$E$347)</f>
        <v>0</v>
      </c>
      <c r="H93" s="105">
        <f t="shared" ca="1" si="2"/>
        <v>0</v>
      </c>
      <c r="I93" s="121"/>
      <c r="J93" s="132"/>
      <c r="K93" s="132"/>
      <c r="L93" s="127" t="s">
        <v>106</v>
      </c>
      <c r="M93" s="127"/>
    </row>
    <row r="94" spans="1:13" s="73" customFormat="1" x14ac:dyDescent="0.25">
      <c r="A94" s="115">
        <v>71</v>
      </c>
      <c r="B94" s="116" t="str">
        <f>VLOOKUP(A94,MSP!$A$1:$B$80,2,0)</f>
        <v>BC-702</v>
      </c>
      <c r="C94" s="148"/>
      <c r="D94" s="117">
        <f>+SUMIF(Nhập!$B$8:$B$448,A94,Nhập!$D$8:$D$448)</f>
        <v>0</v>
      </c>
      <c r="E94" s="117">
        <f>+SUMIF(Nhập!$B$8:$B$448,'Tổng Hợp'!A94,Nhập!$E$8:$E$448)</f>
        <v>0</v>
      </c>
      <c r="F94" s="117">
        <f>+SUMIF(xuất!$B$8:$B$431,'Tổng Hợp'!A94,xuất!$D$8:$D$431)</f>
        <v>0</v>
      </c>
      <c r="G94" s="117">
        <f ca="1">+SUMIF(xuất!$B$8:$BJ$347,'Tổng Hợp'!A94,xuất!$E$8:$E$347)</f>
        <v>0</v>
      </c>
      <c r="H94" s="118">
        <f t="shared" ca="1" si="2"/>
        <v>0</v>
      </c>
      <c r="I94" s="129"/>
      <c r="J94" s="130"/>
      <c r="K94" s="130"/>
      <c r="L94" s="131"/>
      <c r="M94" s="131"/>
    </row>
    <row r="95" spans="1:13" x14ac:dyDescent="0.25">
      <c r="A95" s="114">
        <v>72</v>
      </c>
      <c r="B95" s="120" t="e">
        <f>VLOOKUP(A95,MSP!$A$1:$B$80,2,0)</f>
        <v>#N/A</v>
      </c>
      <c r="C95" s="148"/>
      <c r="D95" s="117">
        <f>+SUMIF(Nhập!$B$8:$B$448,A95,Nhập!$D$8:$D$448)</f>
        <v>0</v>
      </c>
      <c r="E95" s="117">
        <f>+SUMIF(Nhập!$B$8:$B$448,'Tổng Hợp'!A95,Nhập!$E$8:$E$448)</f>
        <v>0</v>
      </c>
      <c r="F95" s="117">
        <f>+SUMIF(xuất!$B$8:$B$431,'Tổng Hợp'!A95,xuất!$D$8:$D$431)</f>
        <v>0</v>
      </c>
      <c r="G95" s="117">
        <f ca="1">+SUMIF(xuất!$B$8:$BJ$347,'Tổng Hợp'!A95,xuất!$E$8:$E$347)</f>
        <v>0</v>
      </c>
      <c r="H95" s="105">
        <f t="shared" ca="1" si="2"/>
        <v>0</v>
      </c>
      <c r="I95" s="71"/>
      <c r="J95" s="132"/>
      <c r="K95" s="132"/>
      <c r="L95" s="127"/>
      <c r="M95" s="127"/>
    </row>
    <row r="96" spans="1:13" x14ac:dyDescent="0.25">
      <c r="A96" s="113">
        <v>73</v>
      </c>
      <c r="B96" s="116" t="str">
        <f>VLOOKUP(A96,MSP!$A$1:$B$80,2,0)</f>
        <v>CV-2312</v>
      </c>
      <c r="C96" s="148"/>
      <c r="D96" s="117">
        <f>+SUMIF(Nhập!$B$8:$B$448,A96,Nhập!$D$8:$D$448)</f>
        <v>0</v>
      </c>
      <c r="E96" s="117">
        <f>+SUMIF(Nhập!$B$8:$B$448,'Tổng Hợp'!A96,Nhập!$E$8:$E$448)</f>
        <v>0</v>
      </c>
      <c r="F96" s="117">
        <f>+SUMIF(Nhập!$B$8:$B$448,'Tổng Hợp'!B96,Nhập!$E$8:$E$448)</f>
        <v>0</v>
      </c>
      <c r="G96" s="117">
        <f ca="1">+SUMIF(xuất!$B$8:$BJ$347,'Tổng Hợp'!A96,xuất!$E$8:$E$347)</f>
        <v>0</v>
      </c>
      <c r="H96" s="118">
        <f t="shared" ca="1" si="2"/>
        <v>0</v>
      </c>
      <c r="I96" s="129"/>
      <c r="J96" s="132"/>
      <c r="K96" s="132"/>
      <c r="L96" s="127"/>
      <c r="M96" s="127"/>
    </row>
    <row r="97" spans="1:13" s="30" customFormat="1" x14ac:dyDescent="0.25">
      <c r="A97" s="183" t="s">
        <v>101</v>
      </c>
      <c r="B97" s="183"/>
      <c r="C97" s="148">
        <f>SUM(C9:C96)</f>
        <v>1135</v>
      </c>
      <c r="D97" s="74">
        <f>SUM(D9:D96)</f>
        <v>9638</v>
      </c>
      <c r="E97" s="74">
        <f>SUM(E9:E96)</f>
        <v>7492</v>
      </c>
      <c r="F97" s="74">
        <f>SUM(F9:F96)</f>
        <v>16058</v>
      </c>
      <c r="G97" s="117">
        <f ca="1">+SUMIF(xuất!$B$8:$BJ$347,'Tổng Hợp'!A97,xuất!$E$8:$E$347)</f>
        <v>0</v>
      </c>
      <c r="H97" s="105">
        <f ca="1">C97+D97+E97-F97-G97</f>
        <v>2207</v>
      </c>
      <c r="I97" s="74"/>
      <c r="J97" s="145"/>
      <c r="K97" s="145"/>
      <c r="L97" s="128"/>
      <c r="M97" s="128"/>
    </row>
    <row r="98" spans="1:13" x14ac:dyDescent="0.25">
      <c r="A98" s="64"/>
      <c r="B98" s="72"/>
      <c r="C98" s="68"/>
      <c r="D98" s="68"/>
      <c r="E98" s="68"/>
      <c r="F98" s="68"/>
      <c r="G98" s="68"/>
      <c r="H98" s="68"/>
      <c r="I98" s="68"/>
      <c r="J98" s="35"/>
      <c r="K98" s="35"/>
    </row>
    <row r="99" spans="1:13" x14ac:dyDescent="0.25">
      <c r="A99" s="65"/>
      <c r="B99" s="66"/>
      <c r="C99" s="67" t="s">
        <v>106</v>
      </c>
      <c r="D99" s="68"/>
      <c r="E99" s="68"/>
      <c r="F99" s="68"/>
      <c r="G99" s="68"/>
      <c r="H99" s="75" t="s">
        <v>65</v>
      </c>
      <c r="I99" s="69"/>
    </row>
    <row r="100" spans="1:13" x14ac:dyDescent="0.25">
      <c r="A100" s="22"/>
      <c r="B100" s="22"/>
      <c r="C100" s="68"/>
      <c r="D100" s="68"/>
      <c r="E100" s="68"/>
      <c r="F100" s="68"/>
      <c r="G100" s="68"/>
      <c r="H100" s="68"/>
      <c r="I100" s="22"/>
    </row>
    <row r="101" spans="1:13" x14ac:dyDescent="0.25">
      <c r="A101" s="22"/>
      <c r="B101" s="22"/>
      <c r="C101" s="149"/>
      <c r="D101" s="22"/>
      <c r="E101" s="23"/>
      <c r="F101" s="22"/>
      <c r="G101" s="22"/>
      <c r="H101" s="22"/>
      <c r="I101" s="22"/>
    </row>
    <row r="103" spans="1:13" x14ac:dyDescent="0.25">
      <c r="A103" s="1"/>
      <c r="B103" s="1"/>
      <c r="C103" s="149"/>
      <c r="D103" s="11"/>
      <c r="E103" s="1"/>
      <c r="F103" s="1"/>
      <c r="G103" s="11"/>
      <c r="H103" s="37" t="s">
        <v>106</v>
      </c>
      <c r="I103" s="1"/>
    </row>
    <row r="109" spans="1:13" x14ac:dyDescent="0.25">
      <c r="J109" s="15"/>
    </row>
    <row r="110" spans="1:13" x14ac:dyDescent="0.25">
      <c r="J110" s="15"/>
    </row>
    <row r="111" spans="1:13" x14ac:dyDescent="0.25">
      <c r="J111" s="15"/>
    </row>
  </sheetData>
  <mergeCells count="16">
    <mergeCell ref="A87:B87"/>
    <mergeCell ref="A97:B97"/>
    <mergeCell ref="A8:B8"/>
    <mergeCell ref="A16:B16"/>
    <mergeCell ref="A34:B34"/>
    <mergeCell ref="A66:B66"/>
    <mergeCell ref="A78:B78"/>
    <mergeCell ref="A49:B49"/>
    <mergeCell ref="A52:B52"/>
    <mergeCell ref="A57:B57"/>
    <mergeCell ref="A93:B93"/>
    <mergeCell ref="J64:L64"/>
    <mergeCell ref="A4:I4"/>
    <mergeCell ref="A5:A6"/>
    <mergeCell ref="B5:B6"/>
    <mergeCell ref="A7:B7"/>
  </mergeCells>
  <pageMargins left="0.32" right="0.2" top="0.44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MSP</vt:lpstr>
      <vt:lpstr>Nhập</vt:lpstr>
      <vt:lpstr>xuất</vt:lpstr>
      <vt:lpstr>Tổng Hợp</vt:lpstr>
      <vt:lpstr>'Tổng Hợp'!Print_Area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cp:lastPrinted>2021-07-30T09:42:55Z</cp:lastPrinted>
  <dcterms:created xsi:type="dcterms:W3CDTF">2019-01-03T03:30:52Z</dcterms:created>
  <dcterms:modified xsi:type="dcterms:W3CDTF">2021-12-20T06:40:52Z</dcterms:modified>
</cp:coreProperties>
</file>