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an\Desktop\Epicode\"/>
    </mc:Choice>
  </mc:AlternateContent>
  <xr:revisionPtr revIDLastSave="0" documentId="8_{FF800C27-3251-43A6-8A75-EA1C49C1656F}" xr6:coauthVersionLast="47" xr6:coauthVersionMax="47" xr10:uidLastSave="{00000000-0000-0000-0000-000000000000}"/>
  <bookViews>
    <workbookView xWindow="8610" yWindow="1335" windowWidth="28800" windowHeight="1543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10" i="6"/>
  <c r="H9" i="6"/>
  <c r="H8" i="6"/>
  <c r="H7" i="6"/>
  <c r="H6" i="6"/>
  <c r="H5" i="6"/>
  <c r="I9" i="5"/>
  <c r="I10" i="5"/>
  <c r="I11" i="5"/>
  <c r="I12" i="5"/>
  <c r="I13" i="5"/>
  <c r="I14" i="5"/>
  <c r="I8" i="5"/>
  <c r="I6" i="5"/>
  <c r="I5" i="5"/>
  <c r="I4" i="5"/>
  <c r="I3" i="5"/>
  <c r="H4" i="4"/>
  <c r="E3" i="2"/>
  <c r="E4" i="2"/>
  <c r="E5" i="2"/>
  <c r="E6" i="2"/>
  <c r="E7" i="2"/>
  <c r="E8" i="2"/>
  <c r="E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E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4" i="1"/>
  <c r="G4" i="1"/>
  <c r="G3" i="2"/>
  <c r="G4" i="2"/>
  <c r="G5" i="2"/>
  <c r="G6" i="2"/>
  <c r="G7" i="2"/>
  <c r="G8" i="2"/>
  <c r="G9" i="2"/>
  <c r="G2" i="2"/>
  <c r="E2" i="2"/>
  <c r="B3" i="2"/>
  <c r="B4" i="2"/>
  <c r="B5" i="2"/>
  <c r="B6" i="2"/>
  <c r="B7" i="2"/>
  <c r="B8" i="2"/>
  <c r="B9" i="2"/>
  <c r="B2" i="2"/>
  <c r="D16" i="4"/>
  <c r="I26" i="7" l="1"/>
  <c r="I25" i="7"/>
  <c r="I24" i="7"/>
  <c r="I22" i="7"/>
  <c r="I21" i="7"/>
  <c r="I23" i="7"/>
  <c r="I20" i="7"/>
  <c r="I19" i="7"/>
  <c r="I18" i="7"/>
  <c r="I17" i="7"/>
  <c r="I16" i="7"/>
  <c r="I15" i="7"/>
  <c r="I14" i="7"/>
  <c r="I13" i="7"/>
  <c r="I12" i="7"/>
  <c r="I11" i="7"/>
  <c r="I10" i="7"/>
  <c r="I29" i="7"/>
  <c r="I9" i="7"/>
  <c r="I8" i="7"/>
  <c r="I28" i="7"/>
  <c r="I27" i="7"/>
  <c r="I7" i="7"/>
  <c r="H26" i="7"/>
  <c r="H20" i="7"/>
  <c r="H18" i="7"/>
  <c r="H25" i="7"/>
  <c r="H23" i="7"/>
  <c r="H24" i="7"/>
  <c r="H22" i="7"/>
  <c r="H21" i="7"/>
  <c r="H19" i="7"/>
  <c r="H17" i="7"/>
  <c r="H15" i="7"/>
  <c r="H13" i="7"/>
  <c r="H12" i="7"/>
  <c r="H16" i="7"/>
  <c r="H11" i="7"/>
  <c r="H10" i="7"/>
  <c r="H14" i="7"/>
  <c r="H29" i="7"/>
  <c r="H9" i="7"/>
  <c r="H28" i="7"/>
  <c r="H8" i="7"/>
  <c r="H27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<sst xmlns="http://schemas.openxmlformats.org/spreadsheetml/2006/main" count="1005" uniqueCount="657">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</sst>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  <numFmt numFmtId="170" formatCode="[$-F800]dddd\,\ mmmm\ dd\,\ yyyy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10" xfId="0" applyFont="1" applyBorder="1" applyAlignment="1">
      <alignment horizontal="center"/>
    </xf>
    <xf numFmtId="169" fontId="1" fillId="0" borderId="0" xfId="0" applyNumberFormat="1" applyFont="1"/>
    <xf numFmtId="0" fontId="0" fillId="0" borderId="33" xfId="0" applyBorder="1"/>
    <xf numFmtId="0" fontId="0" fillId="0" borderId="34" xfId="0" applyBorder="1"/>
    <xf numFmtId="0" fontId="10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170" fontId="1" fillId="0" borderId="0" xfId="0" applyNumberFormat="1" applyFont="1"/>
    <xf numFmtId="165" fontId="1" fillId="0" borderId="0" xfId="0" applyNumberFormat="1" applyFont="1" applyAlignment="1">
      <alignment horizontal="center"/>
    </xf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9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0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Cerca_Vert_Spese-style" pivot="0" count="4" xr9:uid="{00000000-0011-0000-FFFF-FFFF01000000}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63037C-EC33-4EB9-AB5D-3210D12260D6}" name="Tabella4" displayName="Tabella4" ref="D20:D21" insertRow="1" totalsRowShown="0">
  <autoFilter ref="D20:D21" xr:uid="{2563037C-EC33-4EB9-AB5D-3210D12260D6}"/>
  <tableColumns count="1">
    <tableColumn id="1" xr3:uid="{9E093EA9-C22D-445F-BDB3-0E0A8AFDC91D}" name="Colonna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 $F$3:$H$6,2)</calculatedColumnFormula>
    </tableColumn>
  </tableColumns>
  <tableStyleInfo name="Cerca_Vert_Giudizi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4375DB-6079-48DD-9D25-ED6214C3FF54}" name="Tabella3" displayName="Tabella3" ref="A6:I29" totalsRowShown="0" headerRowDxfId="11">
  <autoFilter ref="A6:I29" xr:uid="{F04375DB-6079-48DD-9D25-ED6214C3FF54}"/>
  <tableColumns count="9">
    <tableColumn id="1" xr3:uid="{2732EB16-B222-467F-963F-EE07B6E38D9B}" name="data" dataDxfId="10"/>
    <tableColumn id="2" xr3:uid="{7491162F-4248-4961-BAF1-B90C28BDC6AF}" name="tipo" dataDxfId="9"/>
    <tableColumn id="3" xr3:uid="{DBF695C6-0B4B-48DC-989E-176801D7BA04}" name="descrizione" dataDxfId="8"/>
    <tableColumn id="4" xr3:uid="{0A8F2D45-B30C-40A4-BB60-CDA20E1D4176}" name="importo" dataDxfId="7"/>
    <tableColumn id="5" xr3:uid="{ABE8FFE1-A7EE-4826-8021-666CFF201C27}" name="ANNO">
      <calculatedColumnFormula>YEAR(A7)</calculatedColumnFormula>
    </tableColumn>
    <tableColumn id="6" xr3:uid="{4CF10F5C-BD91-4913-81EC-9820E03BF8EE}" name="MESE">
      <calculatedColumnFormula>MONTH(A7)</calculatedColumnFormula>
    </tableColumn>
    <tableColumn id="7" xr3:uid="{0CCAA1B9-EF9C-4E16-9418-2C505175CD22}" name="GIORNO">
      <calculatedColumnFormula>DAY(A7)</calculatedColumnFormula>
    </tableColumn>
    <tableColumn id="8" xr3:uid="{C48A5A04-BC82-4DBD-BD9B-D528CF2A95DC}" name="Quanti giorni ad oggi?" dataDxfId="6">
      <calculatedColumnFormula>DAYS360($F$4,A7)</calculatedColumnFormula>
    </tableColumn>
    <tableColumn id="9" xr3:uid="{C655C6F3-837D-4AEA-B0FB-4437DE9A1F1D}" name="Quanti giorni lavorativi ad oggi?" dataDxfId="5">
      <calculatedColumnFormula>NETWORKDAYS($F$4,$A$7)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J339" sqref="J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1.7109375" customWidth="1"/>
    <col min="5" max="5" width="47.7109375" customWidth="1"/>
    <col min="6" max="6" width="5.5703125" customWidth="1"/>
    <col min="7" max="7" width="44" customWidth="1"/>
    <col min="8" max="26" width="8.7109375" customWidth="1"/>
  </cols>
  <sheetData>
    <row r="1" spans="1:26" ht="39" customHeight="1" x14ac:dyDescent="0.2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 t="str">
        <f>_xlfn.CONCAT(A4,  " ",B4)</f>
        <v>MON.SVGA 0,28 14" AOC 4VLR 1024 x 768, MPR II, N.I.,  Energy Star Digital</v>
      </c>
      <c r="F4" s="1"/>
      <c r="G4" s="52">
        <f>SUM(C4+(C4*$G$3))</f>
        <v>337200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 t="str">
        <f t="shared" ref="E5:E68" si="0">_xlfn.CONCAT(A5,  " ",B5)</f>
        <v>MON.SVGA 0,28 15" AOC 5VLR 1280 x 1024, MPR II, N.I., Energy Star Digital</v>
      </c>
      <c r="F5" s="1"/>
      <c r="G5" s="52">
        <f t="shared" ref="G5:G68" si="1">SUM(C5+(C5*$G$3))</f>
        <v>387600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 t="str">
        <f t="shared" si="0"/>
        <v>MON.SVGA 0,28 15" AOC 5NLR OSD 1280 x 1024, MPR II, N.I., Energy Star Digital, 69KHz</v>
      </c>
      <c r="F6" s="1"/>
      <c r="G6" s="52">
        <f t="shared" si="1"/>
        <v>412800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 t="str">
        <f t="shared" si="0"/>
        <v>MON.SVGA 0,28 15" AOC 5GLR+ OSD 1280 x 1024, MPR II,TCO'92 N.I., Energy Star Digit 69KHz</v>
      </c>
      <c r="F7" s="1"/>
      <c r="G7" s="52">
        <f t="shared" si="1"/>
        <v>433200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 t="str">
        <f t="shared" si="0"/>
        <v>MON. 15" 0.23 CM500ET HITACHI 1152x870, 75 Hz, MPR II,TCO'92, N.I.,Energy Star, P&amp;P</v>
      </c>
      <c r="F8" s="1"/>
      <c r="G8" s="52">
        <f t="shared" si="1"/>
        <v>625200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 t="str">
        <f t="shared" si="0"/>
        <v>MON. 15" 0.28 A500 NEC 1280x1024, 60Hz, MPR II, Energy Star, P&amp;P</v>
      </c>
      <c r="F9" s="1"/>
      <c r="G9" s="52">
        <f t="shared" si="1"/>
        <v>632400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 t="str">
        <f t="shared" si="0"/>
        <v>MON.SVGA 0,28 17" AOC 7VLR 1280 x 1024, MPR II, N.I., Energy Star Digital  70KHz</v>
      </c>
      <c r="F10" s="1"/>
      <c r="G10" s="52">
        <f t="shared" si="1"/>
        <v>751200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 t="str">
        <f t="shared" si="0"/>
        <v>MON. 15" 0.25 E500 NEC, Croma Clear 1280x1024, 65Hz,TCO'95, MPR II, Energy Star, P&amp;P</v>
      </c>
      <c r="F11" s="1"/>
      <c r="G11" s="52">
        <f t="shared" si="1"/>
        <v>787200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 t="str">
        <f t="shared" si="0"/>
        <v>MON.SVGA 0,26 17" AOC 7GLR OSD 1280 x 1024,TCO '92, Energy Star Digital, 85KHz</v>
      </c>
      <c r="F12" s="1"/>
      <c r="G12" s="52">
        <f t="shared" si="1"/>
        <v>799200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 t="str">
        <f t="shared" si="0"/>
        <v>MON. 17" 0.28 A700 NEC 1280x1024, 65Hz, MPR II, Energy Star, P&amp;P</v>
      </c>
      <c r="F13" s="1"/>
      <c r="G13" s="52">
        <f t="shared" si="1"/>
        <v>1058400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 t="str">
        <f t="shared" si="0"/>
        <v xml:space="preserve">MON. 17" 0.21 CM630ET HITACHI 1280x1024,80 Hz,TCO '95 N.I.,Energy Star, P&amp;P </v>
      </c>
      <c r="F14" s="1"/>
      <c r="G14" s="52">
        <f t="shared" si="1"/>
        <v>1329600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 t="str">
        <f t="shared" si="0"/>
        <v>MON. 17" 0.25 P750 NEC, Croma Clear 1600x1280, 75Hz, TCO'92, MPR II, Energy Star, P&amp;P</v>
      </c>
      <c r="F15" s="1"/>
      <c r="G15" s="52">
        <f t="shared" si="1"/>
        <v>1579200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 t="str">
        <f t="shared" si="0"/>
        <v xml:space="preserve">MON. 19" 0.22 CM751ET HITACHI 1600x1200,75 Hz,TCO '95 N.I.,Energy Star, P&amp;P </v>
      </c>
      <c r="F16" s="1"/>
      <c r="G16" s="52">
        <f t="shared" si="1"/>
        <v>1912800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 t="str">
        <f t="shared" si="0"/>
        <v xml:space="preserve">MON. 21" 0.21 CM802ETM HITACHI 1600x1280,75 Hz,TCO '95 N.I.,Energy Star, P&amp;P </v>
      </c>
      <c r="F17" s="1"/>
      <c r="G17" s="52">
        <f t="shared" si="1"/>
        <v>3262800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0"/>
        <v xml:space="preserve">MONITOR  LCD </v>
      </c>
      <c r="F18" s="1"/>
      <c r="G18" s="52">
        <f t="shared" si="1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 t="str">
        <f t="shared" si="0"/>
        <v>MON. 14" LCD 0.28 LCD400V NEC 1024x768 75Hz, TFT, Energy Star, P&amp;P</v>
      </c>
      <c r="F19" s="1"/>
      <c r="G19" s="52">
        <f t="shared" si="1"/>
        <v>4910400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 t="str">
        <f t="shared" si="0"/>
        <v>MON. 20" LCD 0.31 LCD2000sf NEC 1280X1024 75Hz, TFT, Energy Star, P&amp;P</v>
      </c>
      <c r="F20" s="1"/>
      <c r="G20" s="52">
        <f t="shared" si="1"/>
        <v>16630800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0"/>
        <v xml:space="preserve">SCHEDE MADRI </v>
      </c>
      <c r="F21" s="1"/>
      <c r="G21" s="52">
        <f t="shared" si="1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 t="str">
        <f t="shared" si="0"/>
        <v>M/B ASUS SP97-V SVGA SHARE MEMORY PCI/ISA/Media Bus. SIS 5598 Share Memory, 4XPCI, 3XISA</v>
      </c>
      <c r="F22" s="1"/>
      <c r="G22" s="52">
        <f t="shared" si="1"/>
        <v>200400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 t="str">
        <f t="shared" si="0"/>
        <v>M/B ASUS TXP4 PCI/ISA/Media Bus.TX/ 2 x 168 Pin DIMM, 4 x 72 Pin</v>
      </c>
      <c r="F23" s="1"/>
      <c r="G23" s="52">
        <f t="shared" si="1"/>
        <v>242400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 t="str">
        <f t="shared" si="0"/>
        <v>M/B ASUS SP98AGP-X ATX PCI/ISA/Media Bus. SIS 5591 Share Memory, 3XPCI, 3XISA</v>
      </c>
      <c r="F24" s="1"/>
      <c r="G24" s="52">
        <f t="shared" si="1"/>
        <v>243600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 t="str">
        <f t="shared" si="0"/>
        <v>M/B ASUS TX-97 - E  PCI/ISA/Media Bus.TX/ 2 x 168 Pin DIMM, 4 x 72 Pin</v>
      </c>
      <c r="F25" s="1"/>
      <c r="G25" s="52">
        <f t="shared" si="1"/>
        <v>280800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 t="str">
        <f t="shared" si="0"/>
        <v>M/B ASUS TX-97  PCI/ISA/Media Bus.TX/ 3 x 168 Pin DIMM</v>
      </c>
      <c r="F26" s="1"/>
      <c r="G26" s="52">
        <f t="shared" si="1"/>
        <v>302400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 t="str">
        <f t="shared" si="0"/>
        <v>M/B ASUS TX-97 - XE ATX NO AUDIO PCI/ISA/Media Bus.TX/ 2 x 168 Pin DIMM, 4 x 72 Pin</v>
      </c>
      <c r="F27" s="1"/>
      <c r="G27" s="52">
        <f t="shared" si="1"/>
        <v>310800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 t="str">
        <f t="shared" si="0"/>
        <v>M/B ASUS P2L97-B PCI/ISA/Intel 440LX/233-333 Mhz AT BABY</v>
      </c>
      <c r="F28" s="1"/>
      <c r="G28" s="52">
        <f t="shared" si="1"/>
        <v>322800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 t="str">
        <f t="shared" si="0"/>
        <v>M/B ASUS  P55T2P4 430HX 512K P5 PCI/ISA/Media Bus.Triton II/ZIF7/75-200 MHz</v>
      </c>
      <c r="F29" s="1"/>
      <c r="G29" s="52">
        <f t="shared" si="1"/>
        <v>325200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 t="str">
        <f t="shared" si="0"/>
        <v>M/B ASUS P2L97 ATX PCI/ISA/Intel 440LX/233-333 Mhz</v>
      </c>
      <c r="F30" s="1"/>
      <c r="G30" s="52">
        <f t="shared" si="1"/>
        <v>350400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 t="str">
        <f t="shared" si="0"/>
        <v>M/B ASUS XP55T2P4 512K ATX P5 PCI/ISA/Media Bus.Triton II/ZIF7/ 75-200 MHz</v>
      </c>
      <c r="F31" s="1"/>
      <c r="G31" s="52">
        <f t="shared" si="1"/>
        <v>351600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 t="str">
        <f t="shared" si="0"/>
        <v>M/B ASUS TX-97 -XE ATX -CREATIVE VIBRA16 PCI/ISA/Media Bus.TX/ 2 x 168 Pin DIMM, 4 x 72 Pin</v>
      </c>
      <c r="F32" s="1"/>
      <c r="G32" s="52">
        <f t="shared" si="1"/>
        <v>368400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 t="str">
        <f t="shared" si="0"/>
        <v>M/B ASUS P2L97-A ATX+VGA AGP 4MB PCI/ISA/Intel 440LX/233-333 Mhz ATI 3D Rage Pro AGP</v>
      </c>
      <c r="F33" s="1"/>
      <c r="G33" s="52">
        <f t="shared" si="1"/>
        <v>528000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 t="str">
        <f t="shared" si="0"/>
        <v>M/B ASUS P2L97-S ADAPTEC ATX PCI/ISA/Intel 440LX/233-333 Mhz/Adaptec 7880</v>
      </c>
      <c r="F34" s="1"/>
      <c r="G34" s="52">
        <f t="shared" si="1"/>
        <v>584400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 t="str">
        <f t="shared" si="0"/>
        <v>M/B ASUS P65UP5+P55T2D 512K DUAL P5 PCI/ISA/Media Bus/Intel 430HX/75-200 Mhz</v>
      </c>
      <c r="F35" s="1"/>
      <c r="G35" s="52">
        <f t="shared" si="1"/>
        <v>679200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 t="str">
        <f t="shared" si="0"/>
        <v>M/B ASUS P2L97-DS DUAL P II PCI/ISA/Intel 440LX/233-333 Mhz/Adaptec 7880</v>
      </c>
      <c r="F36" s="1"/>
      <c r="G36" s="52">
        <f t="shared" si="1"/>
        <v>962400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 t="str">
        <f t="shared" si="0"/>
        <v>M/B ASUS P65UP8+PKND DUAL PII Intel 440FX CPU INTEL RISC i960, SCSI I20 RAID, EXP 1GB</v>
      </c>
      <c r="F37" s="1"/>
      <c r="G37" s="52">
        <f t="shared" si="1"/>
        <v>1894800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0"/>
        <v xml:space="preserve">SCHEDE VIDEO </v>
      </c>
      <c r="F38" s="1"/>
      <c r="G38" s="52">
        <f t="shared" si="1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 t="str">
        <f t="shared" si="0"/>
        <v>SVGA S3 3D PRO VIRGE 2MB S3 PRO VIRGE DX 2MB Edo exp. 4MB 3D Acc.</v>
      </c>
      <c r="F39" s="1"/>
      <c r="G39" s="52">
        <f t="shared" si="1"/>
        <v>84000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 t="str">
        <f t="shared" si="0"/>
        <v>CREATIVE ECLIPSE 4MB ACC. 2D/3D 4MB LAGUNA 3D max 1600x1200</v>
      </c>
      <c r="F40" s="1"/>
      <c r="G40" s="52">
        <f t="shared" si="1"/>
        <v>124800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 t="str">
        <f t="shared" si="0"/>
        <v>ADD-ON MATROX m3D 4MB MATROX - NEC Power VR PCX2</v>
      </c>
      <c r="F41" s="1"/>
      <c r="G41" s="52">
        <f t="shared" si="1"/>
        <v>152400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 t="str">
        <f t="shared" si="0"/>
        <v>ASUS 3DP-V264GT2 4MB TV-OUT ATI Rage II+ , 2D/3D, DVD Acc.,TV OUT</v>
      </c>
      <c r="F42" s="1"/>
      <c r="G42" s="52">
        <f t="shared" si="1"/>
        <v>194400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 t="str">
        <f t="shared" si="0"/>
        <v>SVGA MYSTIQUE 220 "BULK" 4MB MATROX,MGA 1064SG SGRAM</v>
      </c>
      <c r="F43" s="1"/>
      <c r="G43" s="52">
        <f t="shared" si="1"/>
        <v>214800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 t="str">
        <f t="shared" si="0"/>
        <v>ASUS 3DP-V385GX2 4MB TV-OUT  S3 VIRGE/GX2,2D/3D DVD Acc. VIDEO-IN&amp;TV OUT</v>
      </c>
      <c r="F44" s="1"/>
      <c r="G44" s="52">
        <f t="shared" si="1"/>
        <v>223200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 t="str">
        <f t="shared" si="0"/>
        <v>ASUS V385GX2 AGP 4MB TV-OUT S3 VIRGE/GX2,2D/3D DVD Acc. VIDEO-IN&amp;TV OUT</v>
      </c>
      <c r="F45" s="1"/>
      <c r="G45" s="52">
        <f t="shared" si="1"/>
        <v>223200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 t="str">
        <f t="shared" si="0"/>
        <v>CREATIVE GRAPHIC EXXTREME 4MB ACC. 2D/3D 4MB SGRAM T.I.9735AC</v>
      </c>
      <c r="F46" s="1"/>
      <c r="G46" s="52">
        <f t="shared" si="1"/>
        <v>243600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 t="str">
        <f t="shared" si="0"/>
        <v>SVGA MYSTIQUE 220  4MB MATROX,MGA 1064SG SGRAM</v>
      </c>
      <c r="F47" s="1"/>
      <c r="G47" s="52">
        <f t="shared" si="1"/>
        <v>254400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 t="str">
        <f t="shared" si="0"/>
        <v>SVGA ACC. 3D/FX VOODO RUSH 4MB ACC.2D/3D 3D/FX Voodo Rush+AT25 Game+Giochi</v>
      </c>
      <c r="F48" s="1"/>
      <c r="G48" s="52">
        <f t="shared" si="1"/>
        <v>266400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 t="str">
        <f t="shared" si="0"/>
        <v>SVGA ACC. 3D/FX VOODO RUSH 6MB ACC.2D/3D 3D/FX Voodoo Rush+AT25 Game+Giochi</v>
      </c>
      <c r="F49" s="1"/>
      <c r="G49" s="52">
        <f t="shared" si="1"/>
        <v>294000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 t="str">
        <f t="shared" si="0"/>
        <v>RAINBOW R. TV MATROX</v>
      </c>
      <c r="F50" s="1"/>
      <c r="G50" s="52">
        <f t="shared" si="1"/>
        <v>301200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 t="str">
        <f t="shared" si="0"/>
        <v>ASUS 3D EXPLORER AGP 4MB TV-OUT ASUS, 2D/3D, 4MB SGRAM SGS T. RIVA128</v>
      </c>
      <c r="F51" s="1"/>
      <c r="G51" s="52">
        <f t="shared" si="1"/>
        <v>308400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 t="str">
        <f t="shared" si="0"/>
        <v>ASUS 3D EXPLORER PCI 4MB TV-OUT ASUS, 2D/3D, 4MB SGRAM SGS T. RIVA128</v>
      </c>
      <c r="F52" s="1"/>
      <c r="G52" s="52">
        <f t="shared" si="1"/>
        <v>322800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 t="str">
        <f t="shared" si="0"/>
        <v xml:space="preserve">SVGA MILLENNIUM II 4MB "BULK" MATROX,MGA MILLENNIUM II WRAM </v>
      </c>
      <c r="F53" s="1"/>
      <c r="G53" s="52">
        <f t="shared" si="1"/>
        <v>376800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 t="str">
        <f t="shared" si="0"/>
        <v>SVGA MILLENNIUM II 4MB AGP MATROX,MGA MILLENNIUM II WRAM  AGP</v>
      </c>
      <c r="F54" s="1"/>
      <c r="G54" s="52">
        <f t="shared" si="1"/>
        <v>390000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 t="str">
        <f t="shared" si="0"/>
        <v>RAINBOW R. STUDIO per MATROX MYSTIQUE</v>
      </c>
      <c r="F55" s="1"/>
      <c r="G55" s="52">
        <f t="shared" si="1"/>
        <v>416400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 t="str">
        <f t="shared" si="0"/>
        <v xml:space="preserve">SVGA MILLENNIUM II 4MB MATROX,MGA MILLENNIUM II WRAM </v>
      </c>
      <c r="F56" s="1"/>
      <c r="G56" s="52">
        <f t="shared" si="1"/>
        <v>442800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 t="str">
        <f t="shared" si="0"/>
        <v>CREATIVE VOODO-2 8MB Add-on ACC.3D Voodo 3Dfx + Pixelfx PQFP 256pin+Texelfx PQFP208pin</v>
      </c>
      <c r="F57" s="1"/>
      <c r="G57" s="52">
        <f t="shared" si="1"/>
        <v>482400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 t="str">
        <f t="shared" si="0"/>
        <v xml:space="preserve">SVGA MILLENNIUM II 8MB "BULK" MATROX,MGA MILLENNIUM II WRAM </v>
      </c>
      <c r="F58" s="1"/>
      <c r="G58" s="52">
        <f t="shared" si="1"/>
        <v>565200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 t="str">
        <f t="shared" si="0"/>
        <v>SVGA MILLENNIUM II 8MB AGP MATROX,MGA MILLENNIUM II WRAM  AGP</v>
      </c>
      <c r="F59" s="1"/>
      <c r="G59" s="52">
        <f t="shared" si="1"/>
        <v>571200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 t="str">
        <f t="shared" si="0"/>
        <v>CREATIVE VOODO-2 12MB Add-on ACC.3D Voodo 3Dfx + Pixelfx PQFP 256pin+Texelfx PQFP208pin</v>
      </c>
      <c r="F60" s="1"/>
      <c r="G60" s="52">
        <f t="shared" si="1"/>
        <v>590400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 t="str">
        <f t="shared" si="0"/>
        <v>VIDEO &amp; GRAPHIC KIT MATROX MISTIQUE 4MB+ RAINBOW RUNNER</v>
      </c>
      <c r="F61" s="1"/>
      <c r="G61" s="52">
        <f t="shared" si="1"/>
        <v>637200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 t="str">
        <f t="shared" si="0"/>
        <v xml:space="preserve">SVGA MILLENNIUM II 8MB MATROX,MGA MILLENNIUM II WRAM </v>
      </c>
      <c r="F62" s="1"/>
      <c r="G62" s="52">
        <f t="shared" si="1"/>
        <v>662400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 t="str">
        <f t="shared" si="0"/>
        <v>ASUS 3DP- V500TX 16MB Work.Prof.3d 3D LABS GLINT500TX,8MB VRAM Frame Buffer,8MB DRAM</v>
      </c>
      <c r="F63" s="1"/>
      <c r="G63" s="52">
        <f t="shared" si="1"/>
        <v>1784400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0"/>
        <v xml:space="preserve">SCHEDE I/O </v>
      </c>
      <c r="F64" s="1"/>
      <c r="G64" s="52">
        <f t="shared" si="1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 t="str">
        <f t="shared" si="0"/>
        <v>Contr. PCI SCSI Fast SCSI-2</v>
      </c>
      <c r="F65" s="1"/>
      <c r="G65" s="52">
        <f t="shared" si="1"/>
        <v>121200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 t="str">
        <f t="shared" si="0"/>
        <v>Contr. PCI EIDE Tekram 690B, 4 canali EIDE</v>
      </c>
      <c r="F66" s="1"/>
      <c r="G66" s="52">
        <f t="shared" si="1"/>
        <v>45600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 t="str">
        <f t="shared" si="0"/>
        <v>Contr. PCI SC200 SCSI-2 ASUS NCR-53C810 Ultra Fast, SCSI-2</v>
      </c>
      <c r="F67" s="1"/>
      <c r="G67" s="52">
        <f t="shared" si="1"/>
        <v>164400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 t="str">
        <f t="shared" si="0"/>
        <v>Contr. PCI SC875 Wide SCSI, SCSI-2 ASUS NCR-53C875 Ultra Fast, Wide SCSI e SCSI-2</v>
      </c>
      <c r="F68" s="1"/>
      <c r="G68" s="52">
        <f t="shared" si="1"/>
        <v>266400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 t="str">
        <f t="shared" ref="E69:E132" si="2">_xlfn.CONCAT(A69,  " ",B69)</f>
        <v>Contr. PCI AHA 2940AU SCSI-2 Adaptec 2940 Ultra Fast, SCSI-2, sw EZ SCSI 4.0</v>
      </c>
      <c r="F69" s="1"/>
      <c r="G69" s="52">
        <f t="shared" ref="G69:G132" si="3">SUM(C69+(C69*$G$3))</f>
        <v>601200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 t="str">
        <f t="shared" si="2"/>
        <v>Contr. PCI AHA 2940UW Wide SCSI OEM Adaptec 2940 Ultra Fast, Wide SCSI e SCSI-2</v>
      </c>
      <c r="F70" s="1"/>
      <c r="G70" s="52">
        <f t="shared" si="3"/>
        <v>513600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 t="str">
        <f t="shared" si="2"/>
        <v>Contr. PCI AHA 2940UW Wide SCSI Adaptec 2940 Ultra Fast, Wide SCSI e SCSI-2, sw EZ SCSI</v>
      </c>
      <c r="F71" s="1"/>
      <c r="G71" s="52">
        <f t="shared" si="3"/>
        <v>673200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 t="str">
        <f t="shared" si="2"/>
        <v>Contr.PCI DA2100 Dual Wide SCSI ASUS Infotrend-500127 dual Ultra Fast, Wide SCSI, RAID</v>
      </c>
      <c r="F72" s="1"/>
      <c r="G72" s="52">
        <f t="shared" si="3"/>
        <v>1893600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 t="str">
        <f t="shared" si="2"/>
        <v>Scheda 2 porte seriali, 1 porta parallela 16550 Fast UART</v>
      </c>
      <c r="F73" s="1"/>
      <c r="G73" s="52">
        <f t="shared" si="3"/>
        <v>40800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 t="str">
        <f t="shared" si="2"/>
        <v xml:space="preserve">Scheda singola seriale  </v>
      </c>
      <c r="F74" s="1"/>
      <c r="G74" s="52">
        <f t="shared" si="3"/>
        <v>24000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 t="str">
        <f t="shared" si="2"/>
        <v xml:space="preserve">Scheda doppia seriale  </v>
      </c>
      <c r="F75" s="1"/>
      <c r="G75" s="52">
        <f t="shared" si="3"/>
        <v>27600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 t="str">
        <f t="shared" si="2"/>
        <v xml:space="preserve">Scheda 4 porte seriali </v>
      </c>
      <c r="F76" s="1"/>
      <c r="G76" s="52">
        <f t="shared" si="3"/>
        <v>117600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 t="str">
        <f t="shared" si="2"/>
        <v xml:space="preserve">Scheda 8 porte seriali </v>
      </c>
      <c r="F77" s="1"/>
      <c r="G77" s="52">
        <f t="shared" si="3"/>
        <v>301200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 t="str">
        <f t="shared" si="2"/>
        <v xml:space="preserve">Scheda singola parallela </v>
      </c>
      <c r="F78" s="1"/>
      <c r="G78" s="52">
        <f t="shared" si="3"/>
        <v>18000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 t="str">
        <f t="shared" si="2"/>
        <v xml:space="preserve">Scheda 2 porte joystick </v>
      </c>
      <c r="F79" s="1"/>
      <c r="G79" s="52">
        <f t="shared" si="3"/>
        <v>16800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2"/>
        <v xml:space="preserve">HARD DISK </v>
      </c>
      <c r="F80" s="1"/>
      <c r="G80" s="52">
        <f t="shared" si="3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 t="str">
        <f t="shared" si="2"/>
        <v>HARD DISK 2.5"  2,1GB U.Dma 2,5" 12mm HITACHI - DK226A-21</v>
      </c>
      <c r="F81" s="1"/>
      <c r="G81" s="52">
        <f t="shared" si="3"/>
        <v>478800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 t="str">
        <f t="shared" si="2"/>
        <v xml:space="preserve">HD 2,1 GB Ultra DMA 5400rpm 3,5" ULTRA DMA FUJITSU </v>
      </c>
      <c r="F82" s="1"/>
      <c r="G82" s="52">
        <f t="shared" si="3"/>
        <v>310800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 t="str">
        <f t="shared" si="2"/>
        <v xml:space="preserve">HD 3,2 GB Ultra DMA 5400rpm 3,5" ULTRA DMA FUJITSU </v>
      </c>
      <c r="F83" s="1"/>
      <c r="G83" s="52">
        <f t="shared" si="3"/>
        <v>388800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 t="str">
        <f t="shared" si="2"/>
        <v xml:space="preserve">HD 4,3 GB Ultra DMA 5400rpm 3,5" ULTRA DMA FUJITSU </v>
      </c>
      <c r="F84" s="1"/>
      <c r="G84" s="52">
        <f t="shared" si="3"/>
        <v>453600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 t="str">
        <f t="shared" si="2"/>
        <v xml:space="preserve">HD 5,2 GB Ultra DMA 5400rpm 3,5" ULTRA DMA FUJITSU </v>
      </c>
      <c r="F85" s="1"/>
      <c r="G85" s="52">
        <f t="shared" si="3"/>
        <v>562800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 t="str">
        <f t="shared" si="2"/>
        <v xml:space="preserve">HD 6,4 GB Ultra DMA 5400rpm 3,5" ULTRA DMA FUJITSU </v>
      </c>
      <c r="F86" s="1"/>
      <c r="G86" s="52">
        <f t="shared" si="3"/>
        <v>667200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 t="str">
        <f t="shared" si="2"/>
        <v>HD 2 GB SCSI III 5400 rpm 3,5" SCSI QUANTUM FIREBALL ST</v>
      </c>
      <c r="F87" s="1"/>
      <c r="G87" s="52">
        <f t="shared" si="3"/>
        <v>571200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 t="str">
        <f t="shared" si="2"/>
        <v>HD 3,2 GB SCSI III 5400rpm 3,5" SCSI QUANTUM FIREBALL ST</v>
      </c>
      <c r="F88" s="1"/>
      <c r="G88" s="52">
        <f t="shared" si="3"/>
        <v>572400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 t="str">
        <f t="shared" si="2"/>
        <v>HD 4,3 GB SCSI 5400 rpm 3,5" SCSI QUANTUM FIREBALL ST</v>
      </c>
      <c r="F89" s="1"/>
      <c r="G89" s="52">
        <f t="shared" si="3"/>
        <v>667200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 t="str">
        <f t="shared" si="2"/>
        <v>HD 4,5 GB SCSI ULTRA WIDE 7200rpm 3,5" SCSI III, QUANTUM VIKING</v>
      </c>
      <c r="F90" s="1"/>
      <c r="G90" s="52">
        <f t="shared" si="3"/>
        <v>834000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 t="str">
        <f t="shared" si="2"/>
        <v>HD 4,5 GB SCSI ULTRA WIDE 10.000rpm 3,5" SCSI U.W. SEAGATE CHEETAH</v>
      </c>
      <c r="F91" s="1"/>
      <c r="G91" s="52">
        <f t="shared" si="3"/>
        <v>1534800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 t="str">
        <f t="shared" si="2"/>
        <v>FDD 1,44MB PANASONIC</v>
      </c>
      <c r="F92" s="1"/>
      <c r="G92" s="52">
        <f t="shared" si="3"/>
        <v>42000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 t="str">
        <f t="shared" si="2"/>
        <v>FLOPPY DRIVE 120MB PANASONIC LS-120</v>
      </c>
      <c r="F93" s="1"/>
      <c r="G93" s="52">
        <f t="shared" si="3"/>
        <v>210000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 t="str">
        <f t="shared" si="2"/>
        <v>ZIP DRIVE 100MB PARALL. IOMEGA</v>
      </c>
      <c r="F94" s="1"/>
      <c r="G94" s="52">
        <f t="shared" si="3"/>
        <v>326400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 t="str">
        <f t="shared" si="2"/>
        <v>ZIP ATAPI 100MB INTERNO IOMEGA</v>
      </c>
      <c r="F95" s="1"/>
      <c r="G95" s="52">
        <f t="shared" si="3"/>
        <v>237600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 t="str">
        <f t="shared" si="2"/>
        <v>ZIP DRIVE 100MB SCSI IOMEGA</v>
      </c>
      <c r="F96" s="1"/>
      <c r="G96" s="52">
        <f t="shared" si="3"/>
        <v>348000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 t="str">
        <f t="shared" si="2"/>
        <v>JAZ DRIVE 1GB INT. IOMEGA</v>
      </c>
      <c r="F97" s="1"/>
      <c r="G97" s="52">
        <f t="shared" si="3"/>
        <v>706800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 t="str">
        <f t="shared" si="2"/>
        <v>JAZ DRIVE 1GB EXT. IOMEGA</v>
      </c>
      <c r="F98" s="1"/>
      <c r="G98" s="52">
        <f t="shared" si="3"/>
        <v>891600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 t="str">
        <f t="shared" si="2"/>
        <v xml:space="preserve">KIT 10  CARTUCCE ZIP DRIVE  </v>
      </c>
      <c r="F99" s="1"/>
      <c r="G99" s="52">
        <f t="shared" si="3"/>
        <v>325200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 t="str">
        <f t="shared" si="2"/>
        <v xml:space="preserve">KIT 3 CARTUCCE JAZ DRIVE  </v>
      </c>
      <c r="F100" s="1"/>
      <c r="G100" s="52">
        <f t="shared" si="3"/>
        <v>758400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 t="str">
        <f t="shared" si="2"/>
        <v>KIT 3 CARTUCCE 120MB 3M per LS-120</v>
      </c>
      <c r="F101" s="1"/>
      <c r="G101" s="52">
        <f t="shared" si="3"/>
        <v>108000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 t="str">
        <f t="shared" si="2"/>
        <v>FRAME HDD  Kit montaggio Hard Disk 3,5"</v>
      </c>
      <c r="F102" s="1"/>
      <c r="G102" s="52">
        <f t="shared" si="3"/>
        <v>4800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 t="str">
        <f t="shared" si="2"/>
        <v>FRAME FDD  Kit montaggio Floppy Disk Drive 3,5"</v>
      </c>
      <c r="F103" s="1"/>
      <c r="G103" s="52">
        <f t="shared" si="3"/>
        <v>6000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 t="str">
        <f t="shared" si="2"/>
        <v>FRAME REMOVIBILE 3.5" Kit FRAME REMOVIBILE per HDD 3,5"</v>
      </c>
      <c r="F104" s="1"/>
      <c r="G104" s="52">
        <f t="shared" si="3"/>
        <v>49200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2"/>
        <v xml:space="preserve">MAGNETO-OTTICI </v>
      </c>
      <c r="F105" s="1"/>
      <c r="G105" s="52">
        <f t="shared" si="3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 t="str">
        <f t="shared" si="2"/>
        <v>M.O. + CD 4X,  PD 2000 INT. 650 MB PLASMON PD2000I</v>
      </c>
      <c r="F106" s="1"/>
      <c r="G106" s="52">
        <f t="shared" si="3"/>
        <v>884400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 t="str">
        <f t="shared" si="2"/>
        <v>M.O. + CD 4X,  PD 2000 EXT. 650 MB PLASMON PD2000E</v>
      </c>
      <c r="F107" s="1"/>
      <c r="G107" s="52">
        <f t="shared" si="3"/>
        <v>1092000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 t="str">
        <f t="shared" si="2"/>
        <v xml:space="preserve">KIT 5 CARTUCCE 650 MB </v>
      </c>
      <c r="F108" s="1"/>
      <c r="G108" s="52">
        <f t="shared" si="3"/>
        <v>289200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2"/>
        <v xml:space="preserve">CD ROM </v>
      </c>
      <c r="F109" s="1"/>
      <c r="G109" s="52">
        <f t="shared" si="3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 t="str">
        <f t="shared" si="2"/>
        <v>CD ROM 24X HITACHI CDR 8330 24 velocita',EIDE</v>
      </c>
      <c r="F110" s="1"/>
      <c r="G110" s="52">
        <f t="shared" si="3"/>
        <v>134400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 t="str">
        <f t="shared" si="2"/>
        <v>CD ROM 24X CREATIVE 24 velocita',EIDE</v>
      </c>
      <c r="F111" s="1"/>
      <c r="G111" s="52">
        <f t="shared" si="3"/>
        <v>135600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 t="str">
        <f t="shared" si="2"/>
        <v>CD ROM 24X PIONEER 502-S Bulk 24 velocita',EIDE,SLOT-IN</v>
      </c>
      <c r="F112" s="1"/>
      <c r="G112" s="52">
        <f t="shared" si="3"/>
        <v>145200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 t="str">
        <f t="shared" si="2"/>
        <v>CD ROM 34X ASUS 34 velocita',EIDE</v>
      </c>
      <c r="F113" s="1"/>
      <c r="G113" s="52">
        <f t="shared" si="3"/>
        <v>192000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 t="str">
        <f t="shared" si="2"/>
        <v>CD ROM 24X SCSI NEC 24 velocita',SCSI</v>
      </c>
      <c r="F114" s="1"/>
      <c r="G114" s="52">
        <f t="shared" si="3"/>
        <v>234000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 t="str">
        <f t="shared" si="2"/>
        <v>CD ROM 32X SCSI WAITEC 32 velocita',SCSI</v>
      </c>
      <c r="F115" s="1"/>
      <c r="G115" s="52">
        <f t="shared" si="3"/>
        <v>258000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 t="str">
        <f t="shared" si="2"/>
        <v>CD ROM PLEXTOR PX-32TSI 32 velocita',SCSI</v>
      </c>
      <c r="F116" s="1"/>
      <c r="G116" s="52">
        <f t="shared" si="3"/>
        <v>385200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 t="str">
        <f t="shared" si="2"/>
        <v>DVD CREATIVE KIT ENCORE DXR2 CREATIVE</v>
      </c>
      <c r="F117" s="1"/>
      <c r="G117" s="52">
        <f t="shared" si="3"/>
        <v>736800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2"/>
        <v xml:space="preserve">MASTERIZZATORI </v>
      </c>
      <c r="F118" s="1"/>
      <c r="G118" s="52">
        <f t="shared" si="3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 t="str">
        <f t="shared" si="2"/>
        <v>CONFEZIONE 10 CDR 74' Kit 10 pz.</v>
      </c>
      <c r="F119" s="1"/>
      <c r="G119" s="52">
        <f t="shared" si="3"/>
        <v>36000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 t="str">
        <f t="shared" si="2"/>
        <v>CD RISCRIVIBILE 74' VERBATIM</v>
      </c>
      <c r="F120" s="1"/>
      <c r="G120" s="52">
        <f t="shared" si="3"/>
        <v>40800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 t="str">
        <f t="shared" si="2"/>
        <v>CONFEZIONE 10 CDR 74' KODAK Kit 10 pz.</v>
      </c>
      <c r="F121" s="1"/>
      <c r="G121" s="52">
        <f t="shared" si="3"/>
        <v>42000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 t="str">
        <f t="shared" si="2"/>
        <v>SOFTWARE LABELLER CD KIT Software per creazione etichette CD</v>
      </c>
      <c r="F122" s="1"/>
      <c r="G122" s="52">
        <f t="shared" si="3"/>
        <v>92400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 t="str">
        <f t="shared" si="2"/>
        <v>WAITEC WT48/1 - GEAR - int. 4 WRITE 8 READ</v>
      </c>
      <c r="F123" s="1"/>
      <c r="G123" s="52">
        <f t="shared" si="3"/>
        <v>867600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 t="str">
        <f t="shared" si="2"/>
        <v>WAITEC 2036EI/1 - SOFTWARE  CD RISCRIVIBILE 2REW,2WRI,6READ, EIDE</v>
      </c>
      <c r="F124" s="1"/>
      <c r="G124" s="52">
        <f t="shared" si="3"/>
        <v>890400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 t="str">
        <f t="shared" si="2"/>
        <v>RICOH MP6200ADP + SOFT.+5 CDR CD RISCRIVIBILE 2REW,2WRI,6R E-IDE</v>
      </c>
      <c r="F125" s="1"/>
      <c r="G125" s="52">
        <f t="shared" si="3"/>
        <v>933600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 t="str">
        <f t="shared" si="2"/>
        <v>RICOH MP6200SR - SOFTWARE SCSI CD RISCRIVIBILE 2REW,2WRI,6READ, SCSI</v>
      </c>
      <c r="F126" s="1"/>
      <c r="G126" s="52">
        <f t="shared" si="3"/>
        <v>1053600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 t="str">
        <f t="shared" si="2"/>
        <v>WAITEC 2026/1 - SOFTWARE SCSI CD RISCRIVIBILE 2REW,2WRI,6READ, SCSI</v>
      </c>
      <c r="F127" s="1"/>
      <c r="G127" s="52">
        <f t="shared" si="3"/>
        <v>1059600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 t="str">
        <f t="shared" si="2"/>
        <v>CDR 480i PLASMON EASY CD int. 4 WRITE 8 READ</v>
      </c>
      <c r="F128" s="1"/>
      <c r="G128" s="52">
        <f t="shared" si="3"/>
        <v>1095600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 t="str">
        <f t="shared" si="2"/>
        <v>CDR 480e PLASMON EASY CD ext. 4 WRITE 8 READ</v>
      </c>
      <c r="F129" s="1"/>
      <c r="G129" s="52">
        <f t="shared" si="3"/>
        <v>1350000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2"/>
        <v xml:space="preserve">MEMORIE </v>
      </c>
      <c r="F130" s="1"/>
      <c r="G130" s="52">
        <f t="shared" si="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 t="str">
        <f t="shared" si="2"/>
        <v xml:space="preserve">SIMM 8MB 72 PIN (EDO) </v>
      </c>
      <c r="F131" s="1"/>
      <c r="G131" s="52">
        <f t="shared" si="3"/>
        <v>39600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 t="str">
        <f t="shared" si="2"/>
        <v xml:space="preserve">SIMM 16MB 72 PIN (EDO) </v>
      </c>
      <c r="F132" s="1"/>
      <c r="G132" s="52">
        <f t="shared" si="3"/>
        <v>62400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 t="str">
        <f t="shared" ref="E133:E196" si="4">_xlfn.CONCAT(A133,  " ",B133)</f>
        <v xml:space="preserve">SIMM 32MB 72 PIN (EDO) </v>
      </c>
      <c r="F133" s="1"/>
      <c r="G133" s="52">
        <f t="shared" ref="G133:G196" si="5">SUM(C133+(C133*$G$3))</f>
        <v>116400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4"/>
        <v xml:space="preserve">MODEM FAX - VIDEOCAMERA  </v>
      </c>
      <c r="F134" s="1"/>
      <c r="G134" s="52">
        <f t="shared" si="5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 t="str">
        <f t="shared" si="4"/>
        <v>M/F MOTOROLA 3400PRO 28800 EXT MOTOROLA</v>
      </c>
      <c r="F135" s="1"/>
      <c r="G135" s="52">
        <f t="shared" si="5"/>
        <v>157200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 t="str">
        <f t="shared" si="4"/>
        <v>M/F LEONARDO PC 33600 INT OEM DIGICOM</v>
      </c>
      <c r="F136" s="1"/>
      <c r="G136" s="52">
        <f t="shared" si="5"/>
        <v>202800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 t="str">
        <f t="shared" si="4"/>
        <v>M/F LEONARDO PC 33600 EXT DIGICOM</v>
      </c>
      <c r="F137" s="1"/>
      <c r="G137" s="52">
        <f t="shared" si="5"/>
        <v>228000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 t="str">
        <f t="shared" si="4"/>
        <v>M/F MOTOROLA 56K  EXT BULK MOTOROLA</v>
      </c>
      <c r="F138" s="1"/>
      <c r="G138" s="52">
        <f t="shared" si="5"/>
        <v>229200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 t="str">
        <f t="shared" si="4"/>
        <v>M/F LEONARDO PC 33600 INT DIGICOM</v>
      </c>
      <c r="F139" s="1"/>
      <c r="G139" s="52">
        <f t="shared" si="5"/>
        <v>236400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 t="str">
        <f t="shared" si="4"/>
        <v>M/F TIZIANO 33600 EXT DIGICOM</v>
      </c>
      <c r="F140" s="1"/>
      <c r="G140" s="52">
        <f t="shared" si="5"/>
        <v>241200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 t="str">
        <f t="shared" si="4"/>
        <v>M/F SPORTSTER FLASH 33600 EXT ITA  US ROBOTICS</v>
      </c>
      <c r="F141" s="1"/>
      <c r="G141" s="52">
        <f t="shared" si="5"/>
        <v>264000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 t="str">
        <f t="shared" si="4"/>
        <v>M/F MOTOROLA 56K  EXT MOTOROLA</v>
      </c>
      <c r="F142" s="1"/>
      <c r="G142" s="52">
        <f t="shared" si="5"/>
        <v>300000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 t="str">
        <f t="shared" si="4"/>
        <v>M/F LEONARDO  56K  EXT DIGICOM</v>
      </c>
      <c r="F143" s="1"/>
      <c r="G143" s="52">
        <f t="shared" si="5"/>
        <v>308400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 t="str">
        <f t="shared" si="4"/>
        <v>M/F TIZIANO 56K EXT DIGICOM</v>
      </c>
      <c r="F144" s="1"/>
      <c r="G144" s="52">
        <f t="shared" si="5"/>
        <v>333600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 t="str">
        <f t="shared" si="4"/>
        <v>M/F SPORTSTER MESSAGE PLUS US ROBOTICS</v>
      </c>
      <c r="F145" s="1"/>
      <c r="G145" s="52">
        <f t="shared" si="5"/>
        <v>336000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 t="str">
        <f t="shared" si="4"/>
        <v>M/F LEONARDO PCMCIA 33600 DIGICOM</v>
      </c>
      <c r="F146" s="1"/>
      <c r="G146" s="52">
        <f t="shared" si="5"/>
        <v>360000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 t="str">
        <f t="shared" si="4"/>
        <v>KIT VIDEOCONFERENZA "GALILEO" DIGICOM / H.324</v>
      </c>
      <c r="F147" s="1"/>
      <c r="G147" s="52">
        <f t="shared" si="5"/>
        <v>366000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 t="str">
        <f t="shared" si="4"/>
        <v>MODEM ISDN TINTORETTO EXT. DIGICOM</v>
      </c>
      <c r="F148" s="1"/>
      <c r="G148" s="52">
        <f t="shared" si="5"/>
        <v>402000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 t="str">
        <f t="shared" si="4"/>
        <v>M/F LEONARDO PCMCIA 56K DIGICOM</v>
      </c>
      <c r="F149" s="1"/>
      <c r="G149" s="52">
        <f t="shared" si="5"/>
        <v>432000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 t="str">
        <f t="shared" si="4"/>
        <v>MODEM MOTOROLA ISDN  EXT.64/128K MOTOROLA</v>
      </c>
      <c r="F150" s="1"/>
      <c r="G150" s="52">
        <f t="shared" si="5"/>
        <v>514800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 t="str">
        <f t="shared" si="4"/>
        <v>M/F ISDN DONATELLO EXT. DIGICOM</v>
      </c>
      <c r="F151" s="1"/>
      <c r="G151" s="52">
        <f t="shared" si="5"/>
        <v>841200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4"/>
        <v xml:space="preserve">MULTIMEDIA </v>
      </c>
      <c r="F152" s="1"/>
      <c r="G152" s="52">
        <f t="shared" si="5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 t="str">
        <f t="shared" si="4"/>
        <v>SOUND AXP201/U PCI 64 Asus - ESS Maestro-1 Audio accellerator</v>
      </c>
      <c r="F153" s="1"/>
      <c r="G153" s="52">
        <f t="shared" si="5"/>
        <v>108000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 t="str">
        <f t="shared" si="4"/>
        <v>SOUND BLASTER 16 PnP  O.E.M. Creative</v>
      </c>
      <c r="F154" s="1"/>
      <c r="G154" s="52">
        <f t="shared" si="5"/>
        <v>82800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 t="str">
        <f t="shared" si="4"/>
        <v>SOUND BLASTER 16 PnP NO IDE Creative</v>
      </c>
      <c r="F155" s="1"/>
      <c r="G155" s="52">
        <f t="shared" si="5"/>
        <v>106800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 t="str">
        <f t="shared" si="4"/>
        <v>SOUND BLASTER AWE64 STD OEM Creative</v>
      </c>
      <c r="F156" s="1"/>
      <c r="G156" s="52">
        <f t="shared" si="5"/>
        <v>165600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 t="str">
        <f t="shared" si="4"/>
        <v>SOUND BLASTER AWE64 STANDARD Creative</v>
      </c>
      <c r="F157" s="1"/>
      <c r="G157" s="52">
        <f t="shared" si="5"/>
        <v>235200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 t="str">
        <f t="shared" si="4"/>
        <v>SOUND BLASTER AWE64 GOLD PNP  Creative</v>
      </c>
      <c r="F158" s="1"/>
      <c r="G158" s="52">
        <f t="shared" si="5"/>
        <v>394800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 t="str">
        <f t="shared" si="4"/>
        <v>KIT "DISCOVERY AWE64" 24X PNP Creative</v>
      </c>
      <c r="F159" s="1"/>
      <c r="G159" s="52">
        <f t="shared" si="5"/>
        <v>354000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 t="str">
        <f t="shared" si="4"/>
        <v>SPEAKERS MLI-699 MLI-60</v>
      </c>
      <c r="F160" s="1"/>
      <c r="G160" s="52">
        <f t="shared" si="5"/>
        <v>22800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 t="str">
        <f t="shared" si="4"/>
        <v>SPEAKER 25 W FS-60</v>
      </c>
      <c r="F161" s="1"/>
      <c r="G161" s="52">
        <f t="shared" si="5"/>
        <v>31200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 t="str">
        <f t="shared" si="4"/>
        <v>SPEAKER PROFESSIONAL 70 W FS-70</v>
      </c>
      <c r="F162" s="1"/>
      <c r="G162" s="52">
        <f t="shared" si="5"/>
        <v>33600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 t="str">
        <f t="shared" si="4"/>
        <v>ULTRA SPEAKER 130W FS-100</v>
      </c>
      <c r="F163" s="1"/>
      <c r="G163" s="52">
        <f t="shared" si="5"/>
        <v>67200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4"/>
        <v xml:space="preserve">MICROPROCESSORI </v>
      </c>
      <c r="F164" s="1"/>
      <c r="G164" s="52">
        <f t="shared" si="5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 t="str">
        <f t="shared" si="4"/>
        <v xml:space="preserve">PENTIUM 166 INTEL MMX </v>
      </c>
      <c r="F165" s="1"/>
      <c r="G165" s="52">
        <f t="shared" si="5"/>
        <v>259200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 t="str">
        <f t="shared" si="4"/>
        <v xml:space="preserve">PENTIUM 200 INTEL MMX </v>
      </c>
      <c r="F166" s="1"/>
      <c r="G166" s="52">
        <f t="shared" si="5"/>
        <v>300000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 t="str">
        <f t="shared" si="4"/>
        <v xml:space="preserve">PENTIUM 233 INTEL MMX </v>
      </c>
      <c r="F167" s="1"/>
      <c r="G167" s="52">
        <f t="shared" si="5"/>
        <v>458400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 t="str">
        <f t="shared" si="4"/>
        <v xml:space="preserve">PENTIUM II 233 INTEL 512k </v>
      </c>
      <c r="F168" s="1"/>
      <c r="G168" s="52">
        <f t="shared" si="5"/>
        <v>628800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 t="str">
        <f t="shared" si="4"/>
        <v xml:space="preserve">PENTIUM II 266 INTEL 512k </v>
      </c>
      <c r="F169" s="1"/>
      <c r="G169" s="52">
        <f t="shared" si="5"/>
        <v>908400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 t="str">
        <f t="shared" si="4"/>
        <v xml:space="preserve">PENTIUM II 300 INTEL 512K </v>
      </c>
      <c r="F170" s="1"/>
      <c r="G170" s="52">
        <f t="shared" si="5"/>
        <v>1254000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 t="str">
        <f t="shared" si="4"/>
        <v xml:space="preserve">PENTIUM II 333 INTEL 512K </v>
      </c>
      <c r="F171" s="1"/>
      <c r="G171" s="52">
        <f t="shared" si="5"/>
        <v>1881600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 t="str">
        <f t="shared" si="4"/>
        <v xml:space="preserve">SGS P 166+ </v>
      </c>
      <c r="F172" s="1"/>
      <c r="G172" s="52">
        <f t="shared" si="5"/>
        <v>140400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 t="str">
        <f t="shared" si="4"/>
        <v xml:space="preserve">IBM 200 MX </v>
      </c>
      <c r="F173" s="1"/>
      <c r="G173" s="52">
        <f t="shared" si="5"/>
        <v>189600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 t="str">
        <f t="shared" si="4"/>
        <v xml:space="preserve">IBM 233 MX </v>
      </c>
      <c r="F174" s="1"/>
      <c r="G174" s="52">
        <f t="shared" si="5"/>
        <v>312000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 t="str">
        <f t="shared" si="4"/>
        <v xml:space="preserve">AMD K6-166 </v>
      </c>
      <c r="F175" s="1"/>
      <c r="G175" s="52">
        <f t="shared" si="5"/>
        <v>231600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 t="str">
        <f t="shared" si="4"/>
        <v xml:space="preserve">AMD K6-200 </v>
      </c>
      <c r="F176" s="1"/>
      <c r="G176" s="52">
        <f t="shared" si="5"/>
        <v>324000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 t="str">
        <f t="shared" si="4"/>
        <v xml:space="preserve">AMD K6-233 </v>
      </c>
      <c r="F177" s="1"/>
      <c r="G177" s="52">
        <f t="shared" si="5"/>
        <v>376800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 t="str">
        <f t="shared" si="4"/>
        <v xml:space="preserve">PENTIUM PRO 180 MZH </v>
      </c>
      <c r="F178" s="1"/>
      <c r="G178" s="52">
        <f t="shared" si="5"/>
        <v>1072800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 t="str">
        <f t="shared" si="4"/>
        <v xml:space="preserve">PENTIUM PRO 200 MZH </v>
      </c>
      <c r="F179" s="1"/>
      <c r="G179" s="52">
        <f t="shared" si="5"/>
        <v>1248000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 t="str">
        <f t="shared" si="4"/>
        <v xml:space="preserve">VENTOLINA PENTIUM 75-166 </v>
      </c>
      <c r="F180" s="1"/>
      <c r="G180" s="52">
        <f t="shared" si="5"/>
        <v>9600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 t="str">
        <f t="shared" si="4"/>
        <v xml:space="preserve">VENTOLINA PENTIUM 200 </v>
      </c>
      <c r="F181" s="1"/>
      <c r="G181" s="52">
        <f t="shared" si="5"/>
        <v>12000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 t="str">
        <f t="shared" si="4"/>
        <v xml:space="preserve">VENTOLA PER PENTIUM PRO </v>
      </c>
      <c r="F182" s="1"/>
      <c r="G182" s="52">
        <f t="shared" si="5"/>
        <v>28800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 t="str">
        <f t="shared" si="4"/>
        <v xml:space="preserve">VENTOLINA PER IBM/CYRIX 686  </v>
      </c>
      <c r="F183" s="1"/>
      <c r="G183" s="52">
        <f t="shared" si="5"/>
        <v>13200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 t="str">
        <f t="shared" si="4"/>
        <v xml:space="preserve">VENTOLA 3 PIN per TX97  </v>
      </c>
      <c r="F184" s="1"/>
      <c r="G184" s="52">
        <f t="shared" si="5"/>
        <v>12000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 t="str">
        <f t="shared" si="4"/>
        <v xml:space="preserve">VENTOLA PENTIUM II  </v>
      </c>
      <c r="F185" s="1"/>
      <c r="G185" s="52">
        <f t="shared" si="5"/>
        <v>31200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4"/>
        <v xml:space="preserve">TASTIERE </v>
      </c>
      <c r="F186" s="1"/>
      <c r="G186" s="52">
        <f t="shared" si="5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 t="str">
        <f t="shared" si="4"/>
        <v>TAST. ITA 105 TASTI WIN 95 UNIKEY</v>
      </c>
      <c r="F187" s="1"/>
      <c r="G187" s="52">
        <f t="shared" si="5"/>
        <v>26400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 t="str">
        <f t="shared" si="4"/>
        <v>TAST. ITA   79t BTC</v>
      </c>
      <c r="F188" s="1"/>
      <c r="G188" s="52">
        <f t="shared" si="5"/>
        <v>75600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 t="str">
        <f t="shared" si="4"/>
        <v>TAST. USA 79t BTC</v>
      </c>
      <c r="F189" s="1"/>
      <c r="G189" s="52">
        <f t="shared" si="5"/>
        <v>75600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 t="str">
        <f t="shared" si="4"/>
        <v>TAST. USA 105 TASTI WIN95 BTC</v>
      </c>
      <c r="F190" s="1"/>
      <c r="G190" s="52">
        <f t="shared" si="5"/>
        <v>31200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 t="str">
        <f t="shared" si="4"/>
        <v>TAST. ITA  105 TASTI NMB, WIN95 NMB</v>
      </c>
      <c r="F191" s="1"/>
      <c r="G191" s="52">
        <f t="shared" si="5"/>
        <v>30000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 t="str">
        <f t="shared" si="4"/>
        <v>TAST. ITA  105 TASTI NMB, PS/2 WIN95 NMB</v>
      </c>
      <c r="F192" s="1"/>
      <c r="G192" s="52">
        <f t="shared" si="5"/>
        <v>30000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 t="str">
        <f t="shared" si="4"/>
        <v>TAST. ITA 105 TASTI "CYPRESS"  WIN95 NMB</v>
      </c>
      <c r="F193" s="1"/>
      <c r="G193" s="52">
        <f t="shared" si="5"/>
        <v>55200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4"/>
        <v xml:space="preserve">SCANNER E ACCESSORI </v>
      </c>
      <c r="F194" s="1"/>
      <c r="G194" s="52">
        <f t="shared" si="5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 t="str">
        <f t="shared" si="4"/>
        <v>MOUSE  PILOT SERIALE LOGITECH</v>
      </c>
      <c r="F195" s="1"/>
      <c r="G195" s="52">
        <f t="shared" si="5"/>
        <v>44400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 t="str">
        <f t="shared" si="4"/>
        <v>MOUSE  PILOT P/S2 LOGITECH</v>
      </c>
      <c r="F196" s="1"/>
      <c r="G196" s="52">
        <f t="shared" si="5"/>
        <v>44400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 t="str">
        <f t="shared" ref="E197:E260" si="6">_xlfn.CONCAT(A197,  " ",B197)</f>
        <v>MOUSE SERIALE 3 TASTI PRIMAX</v>
      </c>
      <c r="F197" s="1"/>
      <c r="G197" s="52">
        <f t="shared" ref="G197:G260" si="7">SUM(C197+(C197*$G$3))</f>
        <v>13200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 t="str">
        <f t="shared" si="6"/>
        <v>MOUSE TRACKBALL  PRIMAX</v>
      </c>
      <c r="F198" s="1"/>
      <c r="G198" s="52">
        <f t="shared" si="7"/>
        <v>55200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 t="str">
        <f t="shared" si="6"/>
        <v>MOUSE "RAINBOW" SERIALE PRIMAX</v>
      </c>
      <c r="F199" s="1"/>
      <c r="G199" s="52">
        <f t="shared" si="7"/>
        <v>22800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 t="str">
        <f t="shared" si="6"/>
        <v>MOUSE  ECHO PS/2 PRIMAX</v>
      </c>
      <c r="F200" s="1"/>
      <c r="G200" s="52">
        <f t="shared" si="7"/>
        <v>15600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 t="str">
        <f t="shared" si="6"/>
        <v>VENUS MOUSE SERIALE PRIMAX</v>
      </c>
      <c r="F201" s="1"/>
      <c r="G201" s="52">
        <f t="shared" si="7"/>
        <v>31200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 t="str">
        <f t="shared" si="6"/>
        <v>VENUS MOUSE PS/2 PRIMAX</v>
      </c>
      <c r="F202" s="1"/>
      <c r="G202" s="52">
        <f t="shared" si="7"/>
        <v>31200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 t="str">
        <f t="shared" si="6"/>
        <v>JOYSTICK DIGITALE PRIMAX</v>
      </c>
      <c r="F203" s="1"/>
      <c r="G203" s="52">
        <f t="shared" si="7"/>
        <v>24000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 t="str">
        <f t="shared" si="6"/>
        <v>JOYSTICK ULTRASTRIKER PRIMAX</v>
      </c>
      <c r="F204" s="1"/>
      <c r="G204" s="52">
        <f t="shared" si="7"/>
        <v>58800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 t="str">
        <f t="shared" si="6"/>
        <v>NAVIGATOR MOUSE PRIMAX</v>
      </c>
      <c r="F205" s="1"/>
      <c r="G205" s="52">
        <f t="shared" si="7"/>
        <v>39600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 t="str">
        <f t="shared" si="6"/>
        <v>JOYSTICK EXCALIBUR PRIMAX</v>
      </c>
      <c r="F206" s="1"/>
      <c r="G206" s="52">
        <f t="shared" si="7"/>
        <v>81600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 t="str">
        <f t="shared" si="6"/>
        <v>GAMEPAD CONQUEROR PRIMAX</v>
      </c>
      <c r="F207" s="1"/>
      <c r="G207" s="52">
        <f t="shared" si="7"/>
        <v>39600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 t="str">
        <f t="shared" si="6"/>
        <v>COLOR HAND SCANNER PRIMAX</v>
      </c>
      <c r="F208" s="1"/>
      <c r="G208" s="52">
        <f t="shared" si="7"/>
        <v>176400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 t="str">
        <f t="shared" si="6"/>
        <v>SCANNER COLORADO 4800 SW + OCR  PRIMAX</v>
      </c>
      <c r="F209" s="1"/>
      <c r="G209" s="52">
        <f t="shared" si="7"/>
        <v>181200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 t="str">
        <f t="shared" si="6"/>
        <v>SCANNER COLORADO D600 SW + OCR  PRIMAX</v>
      </c>
      <c r="F210" s="1"/>
      <c r="G210" s="52">
        <f t="shared" si="7"/>
        <v>236400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 t="str">
        <f t="shared" si="6"/>
        <v>SCANNER  DIRECT 9600 SW + OCR PRIMAX</v>
      </c>
      <c r="F211" s="1"/>
      <c r="G211" s="52">
        <f t="shared" si="7"/>
        <v>372000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 t="str">
        <f t="shared" si="6"/>
        <v>SCANNER  JEWEL 4800 SCSI PRIMAX</v>
      </c>
      <c r="F212" s="1"/>
      <c r="G212" s="52">
        <f t="shared" si="7"/>
        <v>325200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 t="str">
        <f t="shared" si="6"/>
        <v>SCANNER PROFI  9600 SCSI PRIMAX</v>
      </c>
      <c r="F213" s="1"/>
      <c r="G213" s="52">
        <f t="shared" si="7"/>
        <v>549600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 t="str">
        <f t="shared" si="6"/>
        <v>SCANNER PHODOX U. S. 300 PRIMAX</v>
      </c>
      <c r="F214" s="1"/>
      <c r="G214" s="52">
        <f t="shared" si="7"/>
        <v>494400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 t="str">
        <f t="shared" si="6"/>
        <v>FILMSCAN-200PC EPSON</v>
      </c>
      <c r="F215" s="1"/>
      <c r="G215" s="52">
        <f t="shared" si="7"/>
        <v>968400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 t="str">
        <f t="shared" si="6"/>
        <v xml:space="preserve">TAPPETINO PER MOUSE </v>
      </c>
      <c r="F216" s="1"/>
      <c r="G216" s="52">
        <f t="shared" si="7"/>
        <v>4800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 t="str">
        <f t="shared" si="6"/>
        <v xml:space="preserve">ALIMENTATORE 200 W CE </v>
      </c>
      <c r="F217" s="1"/>
      <c r="G217" s="52">
        <f t="shared" si="7"/>
        <v>97200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 t="str">
        <f t="shared" si="6"/>
        <v xml:space="preserve">ALIMENTATORE 250 W CE ATX </v>
      </c>
      <c r="F218" s="1"/>
      <c r="G218" s="52">
        <f t="shared" si="7"/>
        <v>150000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 t="str">
        <f t="shared" si="6"/>
        <v xml:space="preserve">ALIMENTATORE 230 W CE ATX </v>
      </c>
      <c r="F219" s="1"/>
      <c r="G219" s="52">
        <f t="shared" si="7"/>
        <v>117600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 t="str">
        <f t="shared" si="6"/>
        <v xml:space="preserve">ALIMENTATORE 300 W CE ATX </v>
      </c>
      <c r="F220" s="1"/>
      <c r="G220" s="52">
        <f t="shared" si="7"/>
        <v>168000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 t="str">
        <f t="shared" si="6"/>
        <v>CAVO PARALLELO STAMP. MT 1,8 Unidirez.</v>
      </c>
      <c r="F221" s="1"/>
      <c r="G221" s="52">
        <f t="shared" si="7"/>
        <v>6000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 t="str">
        <f t="shared" si="6"/>
        <v>CAVO PARALLELO STAMP. MT 1,8 Bidirez.</v>
      </c>
      <c r="F222" s="1"/>
      <c r="G222" s="52">
        <f t="shared" si="7"/>
        <v>7200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 t="str">
        <f t="shared" si="6"/>
        <v xml:space="preserve">CAVO PARALLELO STAMP. MT 3 </v>
      </c>
      <c r="F223" s="1"/>
      <c r="G223" s="52">
        <f t="shared" si="7"/>
        <v>10800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 t="str">
        <f t="shared" si="6"/>
        <v>CONNETTORE MOUSE PS/2 per M/B ASUS P55T2P4</v>
      </c>
      <c r="F224" s="1"/>
      <c r="G224" s="52">
        <f t="shared" si="7"/>
        <v>9600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 t="str">
        <f t="shared" si="6"/>
        <v xml:space="preserve">CONNETTORE TASTIERA PS/2 </v>
      </c>
      <c r="F225" s="1"/>
      <c r="G225" s="52">
        <f t="shared" si="7"/>
        <v>13200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 t="str">
        <f t="shared" si="6"/>
        <v>CONNETTORE USB/MIR per M/B ASUS TX97</v>
      </c>
      <c r="F226" s="1"/>
      <c r="G226" s="52">
        <f t="shared" si="7"/>
        <v>25200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 t="str">
        <f t="shared" si="6"/>
        <v>DATA-SWITCH 2/1 MANUALE PRIMAX</v>
      </c>
      <c r="F227" s="1"/>
      <c r="G227" s="52">
        <f t="shared" si="7"/>
        <v>16800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 t="str">
        <f t="shared" si="6"/>
        <v>DATA-SWITCH 2/2 MANUALE PRIMAX</v>
      </c>
      <c r="F228" s="1"/>
      <c r="G228" s="52">
        <f t="shared" si="7"/>
        <v>27600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 t="str">
        <f t="shared" si="6"/>
        <v>DATA-SWITCH 2/1 BIDIREZ. PRIMAX</v>
      </c>
      <c r="F229" s="1"/>
      <c r="G229" s="52">
        <f t="shared" si="7"/>
        <v>61200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6"/>
        <v xml:space="preserve">SOFTWARE </v>
      </c>
      <c r="F230" s="1"/>
      <c r="G230" s="52">
        <f t="shared" si="7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 t="str">
        <f t="shared" si="6"/>
        <v>COMBO DOS6.22+WIN3.11+DSK.MAN. MICROSOFT  OEM</v>
      </c>
      <c r="F231" s="1"/>
      <c r="G231" s="52">
        <f t="shared" si="7"/>
        <v>237600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 t="str">
        <f t="shared" si="6"/>
        <v>WINDOWS 95, MANUALI + CD MICROSOFT  OEM</v>
      </c>
      <c r="F232" s="1"/>
      <c r="G232" s="52">
        <f t="shared" si="7"/>
        <v>200400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 t="str">
        <f t="shared" si="6"/>
        <v>LICENZA STUDENTE SISTEMI  MICROSOFT  STUDENTE</v>
      </c>
      <c r="F233" s="1"/>
      <c r="G233" s="52">
        <f t="shared" si="7"/>
        <v>114000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 t="str">
        <f t="shared" si="6"/>
        <v>LICENZA STUDENTE APPLICAZIONI MICROSOFT  STUDENTE</v>
      </c>
      <c r="F234" s="1"/>
      <c r="G234" s="52">
        <f t="shared" si="7"/>
        <v>169200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 t="str">
        <f t="shared" si="6"/>
        <v>WIN NT WORKSTATION 4.0 MICROSOFT  OEM</v>
      </c>
      <c r="F235" s="1"/>
      <c r="G235" s="52">
        <f t="shared" si="7"/>
        <v>421200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 t="str">
        <f t="shared" si="6"/>
        <v>OFFICE SMALL BUSINESS WORD97,EXCEL97,OUTLOOK97,PUBLISHER97</v>
      </c>
      <c r="F236" s="1"/>
      <c r="G236" s="52">
        <f t="shared" si="7"/>
        <v>496800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 t="str">
        <f t="shared" si="6"/>
        <v>WORKS 4.5 ITA, MANUALI + CD MICROSOFT  OEM</v>
      </c>
      <c r="F237" s="1"/>
      <c r="G237" s="52">
        <f t="shared" si="7"/>
        <v>73200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 t="str">
        <f t="shared" si="6"/>
        <v>FIVE PACK WIN 95 MICROSOFT  OEM</v>
      </c>
      <c r="F238" s="1"/>
      <c r="G238" s="52">
        <f t="shared" si="7"/>
        <v>1071600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 t="str">
        <f t="shared" si="6"/>
        <v>FIVE PACK COMBO WIN3.11-DOS MICROSOFT  OEM</v>
      </c>
      <c r="F239" s="1"/>
      <c r="G239" s="52">
        <f t="shared" si="7"/>
        <v>1182000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 t="str">
        <f t="shared" si="6"/>
        <v>FIVE PACK WORKS 4.5 MICROSOFT  OEM</v>
      </c>
      <c r="F240" s="1"/>
      <c r="G240" s="52">
        <f t="shared" si="7"/>
        <v>355200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 t="str">
        <f t="shared" si="6"/>
        <v>3-PACK  HOME ESSENTIALS 98 MICROSOFT  OEM</v>
      </c>
      <c r="F241" s="1"/>
      <c r="G241" s="52">
        <f t="shared" si="7"/>
        <v>822000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 t="str">
        <f t="shared" si="6"/>
        <v>3-PACK WIN NT WORKSTATION 4.0 MICROSOFT  OEM</v>
      </c>
      <c r="F242" s="1"/>
      <c r="G242" s="52">
        <f t="shared" si="7"/>
        <v>1365600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 t="str">
        <f t="shared" si="6"/>
        <v>3-PACK OFFICE SMALL BUSINESS MICROSOFT  OEM</v>
      </c>
      <c r="F243" s="1"/>
      <c r="G243" s="52">
        <f t="shared" si="7"/>
        <v>1600800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 t="str">
        <f t="shared" si="6"/>
        <v xml:space="preserve">CD VIDEOGUIDA  WIN'95  </v>
      </c>
      <c r="F244" s="1"/>
      <c r="G244" s="52">
        <f t="shared" si="7"/>
        <v>36000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 t="str">
        <f t="shared" si="6"/>
        <v xml:space="preserve">CD VIDEGUIDA INTERNET  </v>
      </c>
      <c r="F245" s="1"/>
      <c r="G245" s="52">
        <f t="shared" si="7"/>
        <v>36000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 t="str">
        <f t="shared" si="6"/>
        <v>WINDOWS 95  MICROSOFT</v>
      </c>
      <c r="F246" s="1"/>
      <c r="G246" s="52">
        <f t="shared" si="7"/>
        <v>487200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 t="str">
        <f t="shared" si="6"/>
        <v>WINDOWS 95 Lic. Agg. MICROSOFT</v>
      </c>
      <c r="F247" s="1"/>
      <c r="G247" s="52">
        <f t="shared" si="7"/>
        <v>236400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 t="str">
        <f t="shared" si="6"/>
        <v>EXCEL 7.0 MICROSOFT</v>
      </c>
      <c r="F248" s="1"/>
      <c r="G248" s="52">
        <f t="shared" si="7"/>
        <v>774000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 t="str">
        <f t="shared" si="6"/>
        <v>EXCEL 97 MICROSOFT</v>
      </c>
      <c r="F249" s="1"/>
      <c r="G249" s="52">
        <f t="shared" si="7"/>
        <v>774000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 t="str">
        <f t="shared" si="6"/>
        <v>EXCEL 97 Agg. MICROSOFT</v>
      </c>
      <c r="F250" s="1"/>
      <c r="G250" s="52">
        <f t="shared" si="7"/>
        <v>310800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 t="str">
        <f t="shared" si="6"/>
        <v>WORD 97 MICROSOFT</v>
      </c>
      <c r="F251" s="1"/>
      <c r="G251" s="52">
        <f t="shared" si="7"/>
        <v>775200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 t="str">
        <f t="shared" si="6"/>
        <v>WORD 97 Agg. MICROSOFT</v>
      </c>
      <c r="F252" s="1"/>
      <c r="G252" s="52">
        <f t="shared" si="7"/>
        <v>310800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 t="str">
        <f t="shared" si="6"/>
        <v>ACCESS 97 MICROSOFT</v>
      </c>
      <c r="F253" s="1"/>
      <c r="G253" s="52">
        <f t="shared" si="7"/>
        <v>774000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 t="str">
        <f t="shared" si="6"/>
        <v>OFFICE 97 SMALL BUSINESS MICROSOFT</v>
      </c>
      <c r="F254" s="1"/>
      <c r="G254" s="52">
        <f t="shared" si="7"/>
        <v>1054800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 t="str">
        <f t="shared" si="6"/>
        <v>HOME ESSENTIALS 98 MICROSOFT</v>
      </c>
      <c r="F255" s="1"/>
      <c r="G255" s="52">
        <f t="shared" si="7"/>
        <v>310800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 t="str">
        <f t="shared" si="6"/>
        <v>FRONTPAGE 98 MICROSOFT</v>
      </c>
      <c r="F256" s="1"/>
      <c r="G256" s="52">
        <f t="shared" si="7"/>
        <v>328800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 t="str">
        <f t="shared" si="6"/>
        <v>OFFICE '97 MICROSOFT</v>
      </c>
      <c r="F257" s="1"/>
      <c r="G257" s="52">
        <f t="shared" si="7"/>
        <v>1170000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 t="str">
        <f t="shared" si="6"/>
        <v>OFFICE '97 Agg. MICROSOFT</v>
      </c>
      <c r="F258" s="1"/>
      <c r="G258" s="52">
        <f t="shared" si="7"/>
        <v>576000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 t="str">
        <f t="shared" si="6"/>
        <v>OFFICE '97 Professional MICROSOFT</v>
      </c>
      <c r="F259" s="1"/>
      <c r="G259" s="52">
        <f t="shared" si="7"/>
        <v>1424400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 t="str">
        <f t="shared" si="6"/>
        <v>OFFICE '97 Professional Agg. MICROSOFT</v>
      </c>
      <c r="F260" s="1"/>
      <c r="G260" s="52">
        <f t="shared" si="7"/>
        <v>998400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 t="str">
        <f t="shared" ref="E261:E324" si="8">_xlfn.CONCAT(A261,  " ",B261)</f>
        <v>VISUAL BASIC 4.0 STD MICROSOFT</v>
      </c>
      <c r="F261" s="1"/>
      <c r="G261" s="52">
        <f t="shared" ref="G261:G324" si="9">SUM(C261+(C261*$G$3))</f>
        <v>272400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 t="str">
        <f t="shared" si="8"/>
        <v>VISUAL BASIC 4.0 Agg. MICROSOFT</v>
      </c>
      <c r="F262" s="1"/>
      <c r="G262" s="52">
        <f t="shared" si="9"/>
        <v>117600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 t="str">
        <f t="shared" si="8"/>
        <v>VISUAL BASIC 4.0 PROFESSIONAL MICROSOFT</v>
      </c>
      <c r="F263" s="1"/>
      <c r="G263" s="52">
        <f t="shared" si="9"/>
        <v>1428000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 t="str">
        <f t="shared" si="8"/>
        <v>VISUAL BASIC 4.0 PROF. Agg. MICROSOFT</v>
      </c>
      <c r="F264" s="1"/>
      <c r="G264" s="52">
        <f t="shared" si="9"/>
        <v>360000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 t="str">
        <f t="shared" si="8"/>
        <v>VISUAL BASIC 4.0 ENTERPRICE MICROSOFT</v>
      </c>
      <c r="F265" s="1"/>
      <c r="G265" s="52">
        <f t="shared" si="9"/>
        <v>2888400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 t="str">
        <f t="shared" si="8"/>
        <v>VISUAL BASIC 4.0 ENTERPRICE Agg. MICROSOFT</v>
      </c>
      <c r="F266" s="1"/>
      <c r="G266" s="52">
        <f t="shared" si="9"/>
        <v>1225200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 t="str">
        <f t="shared" si="8"/>
        <v>POWERPOINT 97 MICROSOFT</v>
      </c>
      <c r="F267" s="1"/>
      <c r="G267" s="52">
        <f t="shared" si="9"/>
        <v>775200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 t="str">
        <f t="shared" si="8"/>
        <v>POWERPOINT 97 Agg. MICROSOFT</v>
      </c>
      <c r="F268" s="1"/>
      <c r="G268" s="52">
        <f t="shared" si="9"/>
        <v>310800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 t="str">
        <f t="shared" si="8"/>
        <v>PUBLISHER 3.0 MICROSOFT</v>
      </c>
      <c r="F269" s="1"/>
      <c r="G269" s="52">
        <f t="shared" si="9"/>
        <v>231600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 t="str">
        <f t="shared" si="8"/>
        <v>PUBLISHER 3.0 Agg. MICROSOFT</v>
      </c>
      <c r="F270" s="1"/>
      <c r="G270" s="52">
        <f t="shared" si="9"/>
        <v>115200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 t="str">
        <f t="shared" si="8"/>
        <v>WINDOWS NT 4.0 WORKSTATION MICROSOFT</v>
      </c>
      <c r="F271" s="1"/>
      <c r="G271" s="52">
        <f t="shared" si="9"/>
        <v>712800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 t="str">
        <f t="shared" si="8"/>
        <v>WINDOWS NT 4.0 Agg. WORKSTATION MICROSOFT</v>
      </c>
      <c r="F272" s="1"/>
      <c r="G272" s="52">
        <f t="shared" si="9"/>
        <v>338400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 t="str">
        <f t="shared" si="8"/>
        <v>WINDOWS NT 4.0 SERVER 5 client MICROSOFT</v>
      </c>
      <c r="F273" s="1"/>
      <c r="G273" s="52">
        <f t="shared" si="9"/>
        <v>2176800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 t="str">
        <f t="shared" si="8"/>
        <v>WINDOWS 3.1 MICROSOFT</v>
      </c>
      <c r="F274" s="1"/>
      <c r="G274" s="52">
        <f t="shared" si="9"/>
        <v>231600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 t="str">
        <f t="shared" si="8"/>
        <v>POWERPOINT 4.0 MICROSOFT</v>
      </c>
      <c r="F275" s="1"/>
      <c r="G275" s="52">
        <f t="shared" si="9"/>
        <v>784800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 t="str">
        <f t="shared" si="8"/>
        <v>EXCEL 5.0 MICROSOFT</v>
      </c>
      <c r="F276" s="1"/>
      <c r="G276" s="52">
        <f t="shared" si="9"/>
        <v>874800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 t="str">
        <f t="shared" si="8"/>
        <v>ACCESS 2.0 MICROSOFT</v>
      </c>
      <c r="F277" s="1"/>
      <c r="G277" s="52">
        <f t="shared" si="9"/>
        <v>758400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 t="str">
        <f t="shared" si="8"/>
        <v>ACCESS 2.0 Competitivo MICROSOFT</v>
      </c>
      <c r="F278" s="1"/>
      <c r="G278" s="52">
        <f t="shared" si="9"/>
        <v>288000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 t="str">
        <f t="shared" si="8"/>
        <v xml:space="preserve">OFFICE 4.2 MICROSOFT </v>
      </c>
      <c r="F279" s="1"/>
      <c r="G279" s="52">
        <f t="shared" si="9"/>
        <v>1146000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 t="str">
        <f t="shared" si="8"/>
        <v xml:space="preserve">OFFICE 4.3 PROFESSIONAL MICROSOFT </v>
      </c>
      <c r="F280" s="1"/>
      <c r="G280" s="52">
        <f t="shared" si="9"/>
        <v>1351200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8"/>
        <v xml:space="preserve">STAMPANTI </v>
      </c>
      <c r="F281" s="1"/>
      <c r="G281" s="52">
        <f t="shared" si="9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 t="str">
        <f t="shared" si="8"/>
        <v>STAMP.EPSON LX300 9 aghi, 80 col. 220 cps. opz. colore</v>
      </c>
      <c r="F282" s="1"/>
      <c r="G282" s="52">
        <f t="shared" si="9"/>
        <v>356400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 t="str">
        <f t="shared" si="8"/>
        <v>STAMP.EPSON LX1050+ 9 aghi, 136 col. 200 cps</v>
      </c>
      <c r="F283" s="1"/>
      <c r="G283" s="52">
        <f t="shared" si="9"/>
        <v>775200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 t="str">
        <f t="shared" si="8"/>
        <v>STAMP.EPSON FX870 9 aghi, 80 col. 380 cps</v>
      </c>
      <c r="F284" s="1"/>
      <c r="G284" s="52">
        <f t="shared" si="9"/>
        <v>856800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 t="str">
        <f t="shared" si="8"/>
        <v>STAMP.EPSON FX1170 9 aghi, 136 col.380 cps</v>
      </c>
      <c r="F285" s="1"/>
      <c r="G285" s="52">
        <f t="shared" si="9"/>
        <v>968400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 t="str">
        <f t="shared" si="8"/>
        <v>STAMP.EPSON LQ570+ 24 aghi, 80 col. 225 cps</v>
      </c>
      <c r="F286" s="1"/>
      <c r="G286" s="52">
        <f t="shared" si="9"/>
        <v>709200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 t="str">
        <f t="shared" si="8"/>
        <v>STAMP.EPSON LQ2070+ 24 aghi, 136 col. 225 cps</v>
      </c>
      <c r="F287" s="1"/>
      <c r="G287" s="52">
        <f t="shared" si="9"/>
        <v>1101600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 t="str">
        <f t="shared" si="8"/>
        <v>STAMP.EPSON LQ 2170 24 aghi, 136 col. 440 cps</v>
      </c>
      <c r="F288" s="1"/>
      <c r="G288" s="52">
        <f t="shared" si="9"/>
        <v>1518000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 t="str">
        <f t="shared" si="8"/>
        <v>STAMP.EPSON STYLUS 300COLOR Ink Jet A4,1ppm col.</v>
      </c>
      <c r="F289" s="1"/>
      <c r="G289" s="52">
        <f t="shared" si="9"/>
        <v>307200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 t="str">
        <f t="shared" si="8"/>
        <v>STAMP.EPSON STYLUS 400COLOR Ink Jet A4,3ppm col.</v>
      </c>
      <c r="F290" s="1"/>
      <c r="G290" s="52">
        <f t="shared" si="9"/>
        <v>445200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 t="str">
        <f t="shared" si="8"/>
        <v>STAMP.EPSON STYLUS 600COLOR Ink Jet A4,4ppm col.</v>
      </c>
      <c r="F291" s="1"/>
      <c r="G291" s="52">
        <f t="shared" si="9"/>
        <v>548400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 t="str">
        <f t="shared" si="8"/>
        <v>STAMP.EPSON STYLUS 800COLOR Ink Jet A4,7ppm col.</v>
      </c>
      <c r="F292" s="1"/>
      <c r="G292" s="52">
        <f t="shared" si="9"/>
        <v>770400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 t="str">
        <f t="shared" si="8"/>
        <v>STAMP.EPSON STYLUS 1520COLOR Ink Jet A2,800cps draft</v>
      </c>
      <c r="F293" s="1"/>
      <c r="G293" s="52">
        <f t="shared" si="9"/>
        <v>1885200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 t="str">
        <f t="shared" si="8"/>
        <v>STAMP.EPSON STYLUS 1000 Ink Jet A3,250cps draft</v>
      </c>
      <c r="F294" s="1"/>
      <c r="G294" s="52">
        <f t="shared" si="9"/>
        <v>907200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 t="str">
        <f t="shared" si="8"/>
        <v>STAMP.EPSON STYLUS PRO XL+ Ink Jet A4/A3</v>
      </c>
      <c r="F295" s="1"/>
      <c r="G295" s="52">
        <f t="shared" si="9"/>
        <v>1885200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 t="str">
        <f t="shared" si="8"/>
        <v xml:space="preserve">STAMP.EPSON STYLUS  3000 Ink Jet A2 800cpc 1440*720 dpi </v>
      </c>
      <c r="F296" s="1"/>
      <c r="G296" s="52">
        <f t="shared" si="9"/>
        <v>3259200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 t="str">
        <f t="shared" si="8"/>
        <v xml:space="preserve">STAMP.EPSON STYLUS PHOTO Ink Jet A4 6 colori 2ppm </v>
      </c>
      <c r="F297" s="1"/>
      <c r="G297" s="52">
        <f t="shared" si="9"/>
        <v>768000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 t="str">
        <f t="shared" si="8"/>
        <v>STAMP. CANON BJ-250 COLOR Ink Jet A4, 1ppm col</v>
      </c>
      <c r="F298" s="1"/>
      <c r="G298" s="52">
        <f t="shared" si="9"/>
        <v>306000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 t="str">
        <f t="shared" si="8"/>
        <v>STAMP. CANON BJC-80 COLOR Ink jet A4, 2ppm col.</v>
      </c>
      <c r="F299" s="1"/>
      <c r="G299" s="52">
        <f t="shared" si="9"/>
        <v>495600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 t="str">
        <f t="shared" si="8"/>
        <v>STAMP. CANON BJC-4300 COLOR Ink Jet A4, 1ppm col.</v>
      </c>
      <c r="F300" s="1"/>
      <c r="G300" s="52">
        <f t="shared" si="9"/>
        <v>433200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 t="str">
        <f t="shared" si="8"/>
        <v>STAMP. CANON BJC-4550 COLOR Ink Jet A4/A3, 1 ppm</v>
      </c>
      <c r="F301" s="1"/>
      <c r="G301" s="52">
        <f t="shared" si="9"/>
        <v>652800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 t="str">
        <f t="shared" si="8"/>
        <v>STAMP. CANON BJC-4650 COLOR Ink Jet A4/A3, 4,5 ppm</v>
      </c>
      <c r="F302" s="1"/>
      <c r="G302" s="52">
        <f t="shared" si="9"/>
        <v>813600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 t="str">
        <f t="shared" si="8"/>
        <v>STAMP. CANON BJC-5500 COLOR Ink Jet A3/A2 694cps</v>
      </c>
      <c r="F303" s="1"/>
      <c r="G303" s="52">
        <f t="shared" si="9"/>
        <v>1264800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 t="str">
        <f t="shared" si="8"/>
        <v>STAMP. CANON BJC-620 COLOR Ink Jet A4, 300cps</v>
      </c>
      <c r="F304" s="1"/>
      <c r="G304" s="52">
        <f t="shared" si="9"/>
        <v>578400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 t="str">
        <f t="shared" si="8"/>
        <v>STAMP. CANON BJC-7000 COLOR Ink Jet A4,4,5ppm, 1200x600dpi</v>
      </c>
      <c r="F305" s="1"/>
      <c r="G305" s="52">
        <f t="shared" si="9"/>
        <v>866400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 t="str">
        <f t="shared" si="8"/>
        <v>STAMP. HP 400L Ink Jet A4, 3 ppm col.</v>
      </c>
      <c r="F306" s="1"/>
      <c r="G306" s="52">
        <f t="shared" si="9"/>
        <v>322800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 t="str">
        <f t="shared" si="8"/>
        <v>STAMP. HP 670 Ink Jet A4, 3 ppm col.</v>
      </c>
      <c r="F307" s="1"/>
      <c r="G307" s="52">
        <f t="shared" si="9"/>
        <v>445200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 t="str">
        <f t="shared" si="8"/>
        <v>STAMP. HP 690+ Ink Jet A4,  5 ppm col.</v>
      </c>
      <c r="F308" s="1"/>
      <c r="G308" s="52">
        <f t="shared" si="9"/>
        <v>554400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 t="str">
        <f t="shared" si="8"/>
        <v>STAMP. HP 720C Ink Jet A4,  7 ppm col.</v>
      </c>
      <c r="F309" s="1"/>
      <c r="G309" s="52">
        <f t="shared" si="9"/>
        <v>649200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 t="str">
        <f t="shared" si="8"/>
        <v>STAMP. HP 870 CXI Ink Jet A4,  8 ppm col.</v>
      </c>
      <c r="F310" s="1"/>
      <c r="G310" s="52">
        <f t="shared" si="9"/>
        <v>777600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 t="str">
        <f t="shared" si="8"/>
        <v>STAMP. HP 890C Ink Jet A4,  9 ppm col.</v>
      </c>
      <c r="F311" s="1"/>
      <c r="G311" s="52">
        <f t="shared" si="9"/>
        <v>772800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 t="str">
        <f t="shared" si="8"/>
        <v>STAMP. HP 1100C Ink Jet A3/A4,  6 ppm col., 2Mb</v>
      </c>
      <c r="F312" s="1"/>
      <c r="G312" s="52">
        <f t="shared" si="9"/>
        <v>1082400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 t="str">
        <f t="shared" si="8"/>
        <v>STAMP. HP 6L Laser, A4 600dpi, 6ppm</v>
      </c>
      <c r="F313" s="1"/>
      <c r="G313" s="52">
        <f t="shared" si="9"/>
        <v>866400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 t="str">
        <f t="shared" si="8"/>
        <v>STAMP. HP 6P Laser, A4 600dpi, 6ppm</v>
      </c>
      <c r="F314" s="1"/>
      <c r="G314" s="52">
        <f t="shared" si="9"/>
        <v>1748400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 t="str">
        <f t="shared" si="8"/>
        <v>STAMP. HP 6MP Laser, A4 600dpi, 8ppm, 3Mb</v>
      </c>
      <c r="F315" s="1"/>
      <c r="G315" s="52">
        <f t="shared" si="9"/>
        <v>2143200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8"/>
        <v xml:space="preserve">CABINATI  </v>
      </c>
      <c r="F316" s="1"/>
      <c r="G316" s="52">
        <f t="shared" si="9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 t="str">
        <f t="shared" si="8"/>
        <v>CASE DESKTOP   CE CK 131-6 P/S 200W</v>
      </c>
      <c r="F317" s="1"/>
      <c r="G317" s="52">
        <f t="shared" si="9"/>
        <v>102000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 t="str">
        <f t="shared" si="8"/>
        <v>CASE MINITOWER CE CK 136-1 P/S 200W</v>
      </c>
      <c r="F318" s="1"/>
      <c r="G318" s="52">
        <f t="shared" si="9"/>
        <v>100800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 t="str">
        <f t="shared" si="8"/>
        <v xml:space="preserve">CASE MIDITOWER CE CK 135-1 P/S 230W </v>
      </c>
      <c r="F319" s="1"/>
      <c r="G319" s="52">
        <f t="shared" si="9"/>
        <v>138000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 t="str">
        <f t="shared" si="8"/>
        <v xml:space="preserve">CASE BIG TOWER CE   CK139-1 P/S 230W </v>
      </c>
      <c r="F320" s="1"/>
      <c r="G320" s="52">
        <f t="shared" si="9"/>
        <v>182400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 t="str">
        <f t="shared" si="8"/>
        <v>CASE DESKTOP CE CK 131-8 P/S 200W</v>
      </c>
      <c r="F321" s="1"/>
      <c r="G321" s="52">
        <f t="shared" si="9"/>
        <v>98400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 t="str">
        <f t="shared" si="8"/>
        <v>CASE SUB-MIDITOWER CE  CK 132-3 P/S 200W</v>
      </c>
      <c r="F322" s="1"/>
      <c r="G322" s="52">
        <f t="shared" si="9"/>
        <v>100800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 t="str">
        <f t="shared" si="8"/>
        <v>CASE  MIDITOWER CE  CK 135-2 P/S 230W</v>
      </c>
      <c r="F323" s="1"/>
      <c r="G323" s="52">
        <f t="shared" si="9"/>
        <v>138000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 t="str">
        <f t="shared" si="8"/>
        <v>CASE TOWER CE CK 139-2 P/S 230W</v>
      </c>
      <c r="F324" s="1"/>
      <c r="G324" s="52">
        <f t="shared" si="9"/>
        <v>183600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 t="str">
        <f t="shared" ref="E325:E339" si="10">_xlfn.CONCAT(A325,  " ",B325)</f>
        <v>CASE MIDITOWER BC VIP 432 P/S 230W</v>
      </c>
      <c r="F325" s="1"/>
      <c r="G325" s="52">
        <f t="shared" ref="G325:G339" si="11">SUM(C325+(C325*$G$3))</f>
        <v>96000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 t="str">
        <f t="shared" si="10"/>
        <v>CASE TOWER BC VIP 730 P/S 230W</v>
      </c>
      <c r="F326" s="1"/>
      <c r="G326" s="52">
        <f t="shared" si="11"/>
        <v>122400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10"/>
        <v xml:space="preserve">GRUPPI DI CONTINUITA' </v>
      </c>
      <c r="F327" s="1"/>
      <c r="G327" s="52">
        <f t="shared" si="11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 t="str">
        <f t="shared" si="10"/>
        <v>GR.CONT.REVOLUTION E300  STAND- BY</v>
      </c>
      <c r="F328" s="1"/>
      <c r="G328" s="52">
        <f t="shared" si="11"/>
        <v>237600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 t="str">
        <f t="shared" si="10"/>
        <v>GR.CONT.REVOLUTION F450 STAND- BY</v>
      </c>
      <c r="F329" s="1"/>
      <c r="G329" s="52">
        <f t="shared" si="11"/>
        <v>279600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 t="str">
        <f t="shared" si="10"/>
        <v>GR.CONT.REVOLUTION L600 STAND- BY</v>
      </c>
      <c r="F330" s="1"/>
      <c r="G330" s="52">
        <f t="shared" si="11"/>
        <v>334800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 t="str">
        <f t="shared" si="10"/>
        <v>GR.CONT.POWER PRO 600 LINE INTERACTIVE</v>
      </c>
      <c r="F331" s="1"/>
      <c r="G331" s="52">
        <f t="shared" si="11"/>
        <v>357600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 t="str">
        <f t="shared" si="10"/>
        <v>GR.CONT.POWER PRO 750 LINE INTERACTIVE</v>
      </c>
      <c r="F332" s="1"/>
      <c r="G332" s="52">
        <f t="shared" si="11"/>
        <v>573600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 t="str">
        <f t="shared" si="10"/>
        <v>GR.CONT.POWER PRO 900 LINE INTERACTIVE</v>
      </c>
      <c r="F333" s="1"/>
      <c r="G333" s="52">
        <f t="shared" si="11"/>
        <v>751200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 t="str">
        <f t="shared" si="10"/>
        <v>GR.CONT.POWER PRO 1000 LINE INTERACTIVE</v>
      </c>
      <c r="F334" s="1"/>
      <c r="G334" s="52">
        <f t="shared" si="11"/>
        <v>908400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 t="str">
        <f t="shared" si="10"/>
        <v>GR.CONT.POWER PRO 1600 LINE INTERACTIVE</v>
      </c>
      <c r="F335" s="1"/>
      <c r="G335" s="52">
        <f t="shared" si="11"/>
        <v>1353600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 t="str">
        <f t="shared" si="10"/>
        <v>GR.CONT.POWER PRO 2400 LINE INTERACTIVE</v>
      </c>
      <c r="F336" s="1"/>
      <c r="G336" s="52">
        <f t="shared" si="11"/>
        <v>1832400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 t="str">
        <f t="shared" si="10"/>
        <v>GR.CONT.POWERSAVE 4000 ON-LINE</v>
      </c>
      <c r="F337" s="1"/>
      <c r="G337" s="52">
        <f t="shared" si="11"/>
        <v>4960800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 t="str">
        <f t="shared" si="10"/>
        <v>GR.CONT.POWERSAVE 7500 ON-LINE</v>
      </c>
      <c r="F338" s="1"/>
      <c r="G338" s="52">
        <f t="shared" si="11"/>
        <v>8220000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 t="str">
        <f t="shared" si="10"/>
        <v>GR.CONT.POWERSAVE 12500 ON-LINE</v>
      </c>
      <c r="F339" s="1"/>
      <c r="G339" s="52">
        <f t="shared" si="11"/>
        <v>14054400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20" sqref="D20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710937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51">
        <f>DAY(  D2)</f>
        <v>1</v>
      </c>
      <c r="G2" s="13" t="str">
        <f>_xlfn.CONCAT(A2)</f>
        <v>a23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51">
        <f t="shared" ref="E3:E9" si="1">DAY(  D3)</f>
        <v>2</v>
      </c>
      <c r="G3" s="13" t="str">
        <f t="shared" ref="G3:G9" si="2">_xlfn.CONCAT(A3)</f>
        <v>b31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51">
        <f t="shared" si="1"/>
        <v>3</v>
      </c>
      <c r="G4" s="13" t="str">
        <f t="shared" si="2"/>
        <v>c45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51">
        <f t="shared" si="1"/>
        <v>23</v>
      </c>
      <c r="G5" s="13" t="str">
        <f t="shared" si="2"/>
        <v>u87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51">
        <f t="shared" si="1"/>
        <v>5</v>
      </c>
      <c r="G6" s="13" t="str">
        <f t="shared" si="2"/>
        <v>a09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51">
        <f t="shared" si="1"/>
        <v>6</v>
      </c>
      <c r="G7" s="13" t="str">
        <f t="shared" si="2"/>
        <v>l98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51">
        <f t="shared" si="1"/>
        <v>7</v>
      </c>
      <c r="G8" s="13" t="str">
        <f t="shared" si="2"/>
        <v>v34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51">
        <f t="shared" si="1"/>
        <v>8</v>
      </c>
      <c r="G9" s="13" t="str">
        <f t="shared" si="2"/>
        <v>q11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4:4" ht="12.75" customHeight="1" x14ac:dyDescent="0.2"/>
    <row r="18" spans="4:4" ht="12.75" customHeight="1" x14ac:dyDescent="0.2"/>
    <row r="19" spans="4:4" ht="12.75" customHeight="1" x14ac:dyDescent="0.2"/>
    <row r="20" spans="4:4" ht="12.75" customHeight="1" x14ac:dyDescent="0.2">
      <c r="D20" t="s">
        <v>656</v>
      </c>
    </row>
    <row r="21" spans="4:4" ht="12.75" customHeight="1" x14ac:dyDescent="0.2"/>
    <row r="22" spans="4:4" ht="12.75" customHeight="1" x14ac:dyDescent="0.2"/>
    <row r="23" spans="4:4" ht="12.75" customHeight="1" x14ac:dyDescent="0.2"/>
    <row r="24" spans="4:4" ht="12.75" customHeight="1" x14ac:dyDescent="0.2"/>
    <row r="25" spans="4:4" ht="12.75" customHeight="1" x14ac:dyDescent="0.2"/>
    <row r="26" spans="4:4" ht="12.75" customHeight="1" x14ac:dyDescent="0.2"/>
    <row r="27" spans="4:4" ht="12.75" customHeight="1" x14ac:dyDescent="0.2"/>
    <row r="28" spans="4:4" ht="12.75" customHeight="1" x14ac:dyDescent="0.2"/>
    <row r="29" spans="4:4" ht="12.75" customHeight="1" x14ac:dyDescent="0.2"/>
    <row r="30" spans="4:4" ht="12.75" customHeight="1" x14ac:dyDescent="0.2"/>
    <row r="31" spans="4:4" ht="12.75" customHeight="1" x14ac:dyDescent="0.2"/>
    <row r="32" spans="4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 $F$3:$H$6,2)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 $F$3:$H$6,2)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 $F$3:$H$6,2)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 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 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 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 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5" sqref="J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540</v>
      </c>
      <c r="H4" s="30">
        <f>(VLOOKUP(G4,C4:D15,2))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COUNTIF(C$1:C80,H3)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COUNTIF(C$1:C81,H4)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COUNTIF(C$1:C82,H5)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COUNTIF(C$1:C83,H6)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55" t="s">
        <v>553</v>
      </c>
      <c r="I8" s="53">
        <f>COUNTIF(B$1:B$80,H8)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56" t="s">
        <v>561</v>
      </c>
      <c r="I9" s="54">
        <f t="shared" ref="I9:I13" si="0">COUNTIF(B$1:B$80,H9)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56" t="s">
        <v>563</v>
      </c>
      <c r="I10" s="54">
        <f t="shared" si="0"/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56" t="s">
        <v>565</v>
      </c>
      <c r="I11" s="54">
        <f t="shared" si="0"/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56" t="s">
        <v>570</v>
      </c>
      <c r="I12" s="54">
        <f t="shared" si="0"/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56" t="s">
        <v>572</v>
      </c>
      <c r="I13" s="54">
        <f t="shared" si="0"/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57" t="s">
        <v>575</v>
      </c>
      <c r="I14" s="53">
        <f t="shared" ref="I14" si="1">COUNTIF(B$1:B$80,H14)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25" sqref="J2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6" t="s">
        <v>621</v>
      </c>
      <c r="C1" s="67"/>
      <c r="D1" s="67"/>
    </row>
    <row r="2" spans="1:11" ht="12.75" customHeight="1" x14ac:dyDescent="0.2"/>
    <row r="3" spans="1:11" ht="12.75" customHeight="1" x14ac:dyDescent="0.3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6"/>
      <c r="I3" s="26"/>
      <c r="J3" s="26"/>
      <c r="K3" s="26"/>
    </row>
    <row r="4" spans="1:11" ht="12.75" customHeight="1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6" t="s">
        <v>632</v>
      </c>
      <c r="H5" s="47">
        <f>SUMIF(C$4:C26,G5,E$4:E26)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48" t="s">
        <v>628</v>
      </c>
      <c r="H6" s="47">
        <f>SUMIF(C$4:C27,G6,E$4:E27)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48" t="s">
        <v>637</v>
      </c>
      <c r="H7" s="47">
        <f>SUMIF(C$4:C28,G7,E$4:E28)</f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48" t="s">
        <v>639</v>
      </c>
      <c r="H8" s="47">
        <f>SUMIF(C$4:C29,G8,E$4:E29)</f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48" t="s">
        <v>635</v>
      </c>
      <c r="H9" s="47">
        <f>SUMIF(C$4:C30,G9,E$4:E30)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49" t="s">
        <v>630</v>
      </c>
      <c r="H10" s="47">
        <f>SUMIF(C$4:C31,G10,E$4:E31)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P46" sqref="P46"/>
    </sheetView>
  </sheetViews>
  <sheetFormatPr defaultColWidth="14.42578125" defaultRowHeight="15" customHeight="1" x14ac:dyDescent="0.2"/>
  <cols>
    <col min="1" max="1" width="35" customWidth="1"/>
    <col min="2" max="3" width="12.140625" customWidth="1"/>
    <col min="4" max="4" width="9.42578125" customWidth="1"/>
    <col min="5" max="5" width="17.5703125" customWidth="1"/>
    <col min="6" max="6" width="18.7109375" customWidth="1"/>
    <col min="7" max="7" width="11.28515625" customWidth="1"/>
    <col min="8" max="8" width="27.140625" customWidth="1"/>
    <col min="9" max="9" width="32.5703125" customWidth="1"/>
    <col min="10" max="26" width="8.7109375" customWidth="1"/>
  </cols>
  <sheetData>
    <row r="1" spans="1:9" ht="12.75" customHeight="1" x14ac:dyDescent="0.25">
      <c r="A1" s="50" t="s">
        <v>650</v>
      </c>
    </row>
    <row r="2" spans="1:9" ht="12.75" customHeight="1" x14ac:dyDescent="0.25">
      <c r="A2" s="50"/>
    </row>
    <row r="3" spans="1:9" ht="12.75" customHeight="1" x14ac:dyDescent="0.2">
      <c r="A3" s="35"/>
    </row>
    <row r="4" spans="1:9" ht="12.75" customHeight="1" x14ac:dyDescent="0.2">
      <c r="A4" s="35"/>
      <c r="E4" s="45" t="s">
        <v>651</v>
      </c>
      <c r="F4" s="60">
        <f ca="1">TODAY()</f>
        <v>45379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59" t="s">
        <v>623</v>
      </c>
      <c r="B6" s="36" t="s">
        <v>624</v>
      </c>
      <c r="C6" s="36" t="s">
        <v>625</v>
      </c>
      <c r="D6" s="36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2">
      <c r="A7" s="58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ca="1" si="0">DAYS360($F$4,A7)</f>
        <v>-7647</v>
      </c>
      <c r="I7">
        <f t="shared" ref="I7:I29" ca="1" si="1">NETWORKDAYS($F$4,$A$7)</f>
        <v>-5542</v>
      </c>
    </row>
    <row r="8" spans="1:9" ht="12.75" customHeight="1" x14ac:dyDescent="0.2">
      <c r="A8" s="58">
        <v>37261</v>
      </c>
      <c r="B8" s="36" t="s">
        <v>630</v>
      </c>
      <c r="C8" s="36" t="s">
        <v>631</v>
      </c>
      <c r="D8" s="36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>
        <f t="shared" ca="1" si="0"/>
        <v>-8003</v>
      </c>
      <c r="I8">
        <f t="shared" ca="1" si="1"/>
        <v>-5542</v>
      </c>
    </row>
    <row r="9" spans="1:9" ht="12.75" customHeight="1" x14ac:dyDescent="0.2">
      <c r="A9" s="58">
        <v>38718</v>
      </c>
      <c r="B9" s="36" t="s">
        <v>633</v>
      </c>
      <c r="C9" s="36" t="s">
        <v>634</v>
      </c>
      <c r="D9" s="36">
        <v>69</v>
      </c>
      <c r="E9">
        <f t="shared" si="2"/>
        <v>2006</v>
      </c>
      <c r="F9">
        <f t="shared" si="3"/>
        <v>1</v>
      </c>
      <c r="G9">
        <f t="shared" si="4"/>
        <v>1</v>
      </c>
      <c r="H9">
        <f t="shared" ca="1" si="0"/>
        <v>-6567</v>
      </c>
      <c r="I9">
        <f t="shared" ca="1" si="1"/>
        <v>-5542</v>
      </c>
    </row>
    <row r="10" spans="1:9" ht="12.75" customHeight="1" x14ac:dyDescent="0.2">
      <c r="A10" s="58">
        <v>37634</v>
      </c>
      <c r="B10" s="36" t="s">
        <v>635</v>
      </c>
      <c r="C10" s="36" t="s">
        <v>636</v>
      </c>
      <c r="D10" s="36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>
        <f t="shared" ca="1" si="0"/>
        <v>-7635</v>
      </c>
      <c r="I10">
        <f t="shared" ca="1" si="1"/>
        <v>-5542</v>
      </c>
    </row>
    <row r="11" spans="1:9" ht="12.75" customHeight="1" x14ac:dyDescent="0.2">
      <c r="A11" s="58">
        <v>37635</v>
      </c>
      <c r="B11" s="36" t="s">
        <v>630</v>
      </c>
      <c r="C11" s="36" t="s">
        <v>638</v>
      </c>
      <c r="D11" s="36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>
        <f t="shared" ca="1" si="0"/>
        <v>-7634</v>
      </c>
      <c r="I11">
        <f t="shared" ca="1" si="1"/>
        <v>-5542</v>
      </c>
    </row>
    <row r="12" spans="1:9" ht="12.75" customHeight="1" x14ac:dyDescent="0.2">
      <c r="A12" s="58">
        <v>37642</v>
      </c>
      <c r="B12" s="36" t="s">
        <v>635</v>
      </c>
      <c r="C12" s="36" t="s">
        <v>640</v>
      </c>
      <c r="D12" s="36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>
        <f t="shared" ca="1" si="0"/>
        <v>-7627</v>
      </c>
      <c r="I12">
        <f t="shared" ca="1" si="1"/>
        <v>-5542</v>
      </c>
    </row>
    <row r="13" spans="1:9" ht="12.75" customHeight="1" x14ac:dyDescent="0.2">
      <c r="A13" s="58">
        <v>37650</v>
      </c>
      <c r="B13" s="36" t="s">
        <v>630</v>
      </c>
      <c r="C13" s="36" t="s">
        <v>641</v>
      </c>
      <c r="D13" s="36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>
        <f t="shared" ca="1" si="0"/>
        <v>-7619</v>
      </c>
      <c r="I13">
        <f t="shared" ca="1" si="1"/>
        <v>-5542</v>
      </c>
    </row>
    <row r="14" spans="1:9" ht="12.75" customHeight="1" x14ac:dyDescent="0.2">
      <c r="A14" s="58">
        <v>37653</v>
      </c>
      <c r="B14" s="36" t="s">
        <v>632</v>
      </c>
      <c r="C14" s="36" t="s">
        <v>642</v>
      </c>
      <c r="D14" s="36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>
        <f t="shared" ca="1" si="0"/>
        <v>-7617</v>
      </c>
      <c r="I14">
        <f t="shared" ca="1" si="1"/>
        <v>-5542</v>
      </c>
    </row>
    <row r="15" spans="1:9" ht="12.75" customHeight="1" x14ac:dyDescent="0.2">
      <c r="A15" s="58">
        <v>37657</v>
      </c>
      <c r="B15" s="36" t="s">
        <v>635</v>
      </c>
      <c r="C15" s="36" t="s">
        <v>640</v>
      </c>
      <c r="D15" s="36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>
        <f t="shared" ca="1" si="0"/>
        <v>-7613</v>
      </c>
      <c r="I15">
        <f t="shared" ca="1" si="1"/>
        <v>-5542</v>
      </c>
    </row>
    <row r="16" spans="1:9" ht="12.75" customHeight="1" x14ac:dyDescent="0.2">
      <c r="A16" s="58">
        <v>37658</v>
      </c>
      <c r="B16" s="36" t="s">
        <v>628</v>
      </c>
      <c r="C16" s="36" t="s">
        <v>629</v>
      </c>
      <c r="D16" s="3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>
        <f t="shared" ca="1" si="0"/>
        <v>-7612</v>
      </c>
      <c r="I16">
        <f t="shared" ca="1" si="1"/>
        <v>-5542</v>
      </c>
    </row>
    <row r="17" spans="1:9" ht="12.75" customHeight="1" x14ac:dyDescent="0.2">
      <c r="A17" s="58">
        <v>37663</v>
      </c>
      <c r="B17" s="36" t="s">
        <v>639</v>
      </c>
      <c r="C17" s="36" t="s">
        <v>643</v>
      </c>
      <c r="D17" s="36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>
        <f t="shared" ca="1" si="0"/>
        <v>-7607</v>
      </c>
      <c r="I17">
        <f t="shared" ca="1" si="1"/>
        <v>-5542</v>
      </c>
    </row>
    <row r="18" spans="1:9" ht="12.75" customHeight="1" x14ac:dyDescent="0.2">
      <c r="A18" s="58">
        <v>37666</v>
      </c>
      <c r="B18" s="36" t="s">
        <v>637</v>
      </c>
      <c r="C18" s="36" t="s">
        <v>644</v>
      </c>
      <c r="D18" s="36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>
        <f t="shared" ca="1" si="0"/>
        <v>-7604</v>
      </c>
      <c r="I18">
        <f t="shared" ca="1" si="1"/>
        <v>-5542</v>
      </c>
    </row>
    <row r="19" spans="1:9" ht="12.75" customHeight="1" x14ac:dyDescent="0.2">
      <c r="A19" s="58">
        <v>38402</v>
      </c>
      <c r="B19" s="36" t="s">
        <v>637</v>
      </c>
      <c r="C19" s="36" t="s">
        <v>645</v>
      </c>
      <c r="D19" s="36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>
        <f t="shared" ca="1" si="0"/>
        <v>-6879</v>
      </c>
      <c r="I19">
        <f t="shared" ca="1" si="1"/>
        <v>-5542</v>
      </c>
    </row>
    <row r="20" spans="1:9" ht="12.75" customHeight="1" x14ac:dyDescent="0.2">
      <c r="A20" s="58">
        <v>37673</v>
      </c>
      <c r="B20" s="36" t="s">
        <v>635</v>
      </c>
      <c r="C20" s="36" t="s">
        <v>640</v>
      </c>
      <c r="D20" s="36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>
        <f t="shared" ca="1" si="0"/>
        <v>-7597</v>
      </c>
      <c r="I20">
        <f t="shared" ca="1" si="1"/>
        <v>-5542</v>
      </c>
    </row>
    <row r="21" spans="1:9" ht="12.75" customHeight="1" x14ac:dyDescent="0.2">
      <c r="A21" s="58">
        <v>37675</v>
      </c>
      <c r="B21" s="36" t="s">
        <v>628</v>
      </c>
      <c r="C21" s="36" t="s">
        <v>646</v>
      </c>
      <c r="D21" s="36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>
        <f t="shared" ca="1" si="0"/>
        <v>-7595</v>
      </c>
      <c r="I21">
        <f t="shared" ca="1" si="1"/>
        <v>-5542</v>
      </c>
    </row>
    <row r="22" spans="1:9" ht="12.75" customHeight="1" x14ac:dyDescent="0.2">
      <c r="A22" s="58">
        <v>37678</v>
      </c>
      <c r="B22" s="36" t="s">
        <v>635</v>
      </c>
      <c r="C22" s="36" t="s">
        <v>640</v>
      </c>
      <c r="D22" s="36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>
        <f t="shared" ca="1" si="0"/>
        <v>-7592</v>
      </c>
      <c r="I22">
        <f t="shared" ca="1" si="1"/>
        <v>-5542</v>
      </c>
    </row>
    <row r="23" spans="1:9" ht="12.75" customHeight="1" x14ac:dyDescent="0.2">
      <c r="A23" s="58">
        <v>38048</v>
      </c>
      <c r="B23" s="36" t="s">
        <v>632</v>
      </c>
      <c r="C23" s="36" t="s">
        <v>647</v>
      </c>
      <c r="D23" s="36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>
        <f t="shared" ca="1" si="0"/>
        <v>-7226</v>
      </c>
      <c r="I23">
        <f t="shared" ca="1" si="1"/>
        <v>-5542</v>
      </c>
    </row>
    <row r="24" spans="1:9" ht="12.75" customHeight="1" x14ac:dyDescent="0.2">
      <c r="A24" s="58">
        <v>37685</v>
      </c>
      <c r="B24" s="36" t="s">
        <v>635</v>
      </c>
      <c r="C24" s="36" t="s">
        <v>640</v>
      </c>
      <c r="D24" s="36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>
        <f t="shared" ca="1" si="0"/>
        <v>-7583</v>
      </c>
      <c r="I24">
        <f t="shared" ca="1" si="1"/>
        <v>-5542</v>
      </c>
    </row>
    <row r="25" spans="1:9" ht="12.75" customHeight="1" x14ac:dyDescent="0.2">
      <c r="A25" s="58">
        <v>37690</v>
      </c>
      <c r="B25" s="36" t="s">
        <v>628</v>
      </c>
      <c r="C25" s="36" t="s">
        <v>629</v>
      </c>
      <c r="D25" s="36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>
        <f t="shared" ca="1" si="0"/>
        <v>-7578</v>
      </c>
      <c r="I25">
        <f t="shared" ca="1" si="1"/>
        <v>-5542</v>
      </c>
    </row>
    <row r="26" spans="1:9" ht="12.75" customHeight="1" x14ac:dyDescent="0.2">
      <c r="A26" s="58">
        <v>37695</v>
      </c>
      <c r="B26" s="36" t="s">
        <v>639</v>
      </c>
      <c r="C26" s="36" t="s">
        <v>643</v>
      </c>
      <c r="D26" s="3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>
        <f t="shared" ca="1" si="0"/>
        <v>-7573</v>
      </c>
      <c r="I26">
        <f t="shared" ca="1" si="1"/>
        <v>-5542</v>
      </c>
    </row>
    <row r="27" spans="1:9" ht="12.75" customHeight="1" x14ac:dyDescent="0.2">
      <c r="A27" s="58">
        <v>38065</v>
      </c>
      <c r="B27" s="36" t="s">
        <v>637</v>
      </c>
      <c r="C27" s="36" t="s">
        <v>648</v>
      </c>
      <c r="D27" s="36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>
        <f t="shared" ca="1" si="0"/>
        <v>-7209</v>
      </c>
      <c r="I27">
        <f t="shared" ca="1" si="1"/>
        <v>-5542</v>
      </c>
    </row>
    <row r="28" spans="1:9" ht="12.75" customHeight="1" x14ac:dyDescent="0.2">
      <c r="A28" s="58">
        <v>39528</v>
      </c>
      <c r="B28" s="36" t="s">
        <v>637</v>
      </c>
      <c r="C28" s="36" t="s">
        <v>649</v>
      </c>
      <c r="D28" s="36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>
        <f t="shared" ca="1" si="0"/>
        <v>-5767</v>
      </c>
      <c r="I28">
        <f t="shared" ca="1" si="1"/>
        <v>-5542</v>
      </c>
    </row>
    <row r="29" spans="1:9" ht="12.75" customHeight="1" x14ac:dyDescent="0.2">
      <c r="A29" s="58">
        <v>37705</v>
      </c>
      <c r="B29" s="36" t="s">
        <v>635</v>
      </c>
      <c r="C29" s="36" t="s">
        <v>640</v>
      </c>
      <c r="D29" s="36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>
        <f t="shared" ca="1" si="0"/>
        <v>-7563</v>
      </c>
      <c r="I29">
        <f t="shared" ca="1" si="1"/>
        <v>-5542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gianfranco candela</cp:lastModifiedBy>
  <dcterms:created xsi:type="dcterms:W3CDTF">2005-04-12T12:35:30Z</dcterms:created>
  <dcterms:modified xsi:type="dcterms:W3CDTF">2024-03-28T18:44:15Z</dcterms:modified>
</cp:coreProperties>
</file>