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E29DA80-69F8-4FD8-B66E-E17F24DEC3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M6" i="1" s="1"/>
  <c r="J4" i="1"/>
  <c r="I4" i="1" s="1"/>
  <c r="S2" i="1"/>
  <c r="I3" i="1"/>
  <c r="P2" i="1"/>
  <c r="L3" i="1"/>
  <c r="M3" i="1" s="1"/>
  <c r="I6" i="1" l="1"/>
  <c r="O2" i="1"/>
  <c r="J5" i="1"/>
  <c r="I5" i="1" s="1"/>
  <c r="L4" i="1"/>
  <c r="M4" i="1" s="1"/>
  <c r="L5" i="1" l="1"/>
  <c r="M5" i="1" s="1"/>
  <c r="N2" i="1" l="1"/>
  <c r="Q2" i="1" s="1"/>
  <c r="R2" i="1" s="1"/>
</calcChain>
</file>

<file path=xl/sharedStrings.xml><?xml version="1.0" encoding="utf-8"?>
<sst xmlns="http://schemas.openxmlformats.org/spreadsheetml/2006/main" count="29" uniqueCount="22">
  <si>
    <t>STT</t>
  </si>
  <si>
    <t>Tổng Tiền</t>
  </si>
  <si>
    <t>Coin</t>
  </si>
  <si>
    <t>Giá mua</t>
  </si>
  <si>
    <t>Giá bán</t>
  </si>
  <si>
    <t>số coin</t>
  </si>
  <si>
    <t>Nạp</t>
  </si>
  <si>
    <t>Rút</t>
  </si>
  <si>
    <t>X</t>
  </si>
  <si>
    <t>VNDR</t>
  </si>
  <si>
    <t>SHIB</t>
  </si>
  <si>
    <t>Mua</t>
  </si>
  <si>
    <t>Giá Hiện tại</t>
  </si>
  <si>
    <t>Lãi</t>
  </si>
  <si>
    <t>Tổng</t>
  </si>
  <si>
    <t>Tiền Dư</t>
  </si>
  <si>
    <t>Tổng Tiền Coin</t>
  </si>
  <si>
    <t>Lãi/Lỗ</t>
  </si>
  <si>
    <t>Tổng Coin</t>
  </si>
  <si>
    <t>Lệch Giá</t>
  </si>
  <si>
    <t>TB giá bán</t>
  </si>
  <si>
    <t>PEPE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</si>
</sst>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49474A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4" fontId="0" fillId="4" borderId="0" xfId="0" applyNumberFormat="1" applyFill="1"/>
    <xf numFmtId="3" fontId="0" fillId="4" borderId="0" xfId="0" applyNumberFormat="1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1" fillId="5" borderId="0" xfId="0" applyNumberFormat="1" applyFont="1" applyFill="1"/>
    <xf numFmtId="0" fontId="0" fillId="0" borderId="2" xfId="0" applyBorder="1"/>
    <xf numFmtId="0" fontId="0" fillId="2" borderId="2" xfId="0" applyFill="1" applyBorder="1"/>
    <xf numFmtId="3" fontId="0" fillId="3" borderId="4" xfId="0" applyNumberFormat="1" applyFill="1" applyBorder="1"/>
    <xf numFmtId="0" fontId="0" fillId="5" borderId="2" xfId="0" applyFill="1" applyBorder="1"/>
    <xf numFmtId="3" fontId="0" fillId="5" borderId="2" xfId="0" applyNumberFormat="1" applyFill="1" applyBorder="1"/>
    <xf numFmtId="0" fontId="0" fillId="6" borderId="0" xfId="0" applyFill="1"/>
    <xf numFmtId="0" fontId="0" fillId="7" borderId="0" xfId="0" applyFill="1"/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5" borderId="0" xfId="0" applyNumberFormat="1" applyFill="1"/>
    <xf numFmtId="164" fontId="0" fillId="7" borderId="0" xfId="0" applyNumberFormat="1" applyFill="1"/>
    <xf numFmtId="2" fontId="2" fillId="7" borderId="1" xfId="0" applyNumberFormat="1" applyFont="1" applyFill="1" applyBorder="1" applyAlignment="1">
      <alignment horizontal="center" vertical="center"/>
    </xf>
    <xf numFmtId="2" fontId="0" fillId="7" borderId="0" xfId="0" applyNumberFormat="1" applyFill="1"/>
    <xf numFmtId="164" fontId="0" fillId="4" borderId="0" xfId="0" applyNumberFormat="1" applyFill="1"/>
    <xf numFmtId="165" fontId="0" fillId="7" borderId="0" xfId="0" applyNumberFormat="1" applyFill="1"/>
    <xf numFmtId="165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workbookViewId="0">
      <selection activeCell="E20" sqref="E20"/>
    </sheetView>
  </sheetViews>
  <sheetFormatPr defaultRowHeight="14.4" x14ac:dyDescent="0.3"/>
  <cols>
    <col min="1" max="1" width="4.6640625" style="8" customWidth="1"/>
    <col min="2" max="2" width="4.5546875" style="1" customWidth="1"/>
    <col min="3" max="3" width="4.6640625" style="1" customWidth="1"/>
    <col min="4" max="4" width="5" style="9" customWidth="1"/>
    <col min="5" max="5" width="11.21875" style="10" bestFit="1" customWidth="1"/>
    <col min="6" max="6" width="6.77734375" style="13" customWidth="1"/>
    <col min="7" max="7" width="9.77734375" style="29" bestFit="1" customWidth="1"/>
    <col min="8" max="8" width="10.109375" style="14" customWidth="1"/>
    <col min="9" max="9" width="10.77734375" style="14" customWidth="1"/>
    <col min="10" max="10" width="12.88671875" style="6" customWidth="1"/>
    <col min="11" max="11" width="14.33203125" style="6" customWidth="1"/>
    <col min="12" max="12" width="14.6640625" style="5" customWidth="1"/>
    <col min="13" max="13" width="12.33203125" style="11" bestFit="1" customWidth="1"/>
    <col min="14" max="14" width="16.44140625" style="4" customWidth="1"/>
    <col min="15" max="15" width="13.21875" style="4" customWidth="1"/>
    <col min="16" max="16" width="13.88671875" style="4" customWidth="1"/>
    <col min="17" max="17" width="14.77734375" style="4" customWidth="1"/>
    <col min="18" max="18" width="13" style="4" customWidth="1"/>
    <col min="19" max="19" width="11.77734375" style="4" bestFit="1" customWidth="1"/>
  </cols>
  <sheetData>
    <row r="1" spans="1:19" s="25" customFormat="1" ht="33.6" customHeight="1" x14ac:dyDescent="0.3">
      <c r="A1" s="15" t="s">
        <v>0</v>
      </c>
      <c r="B1" s="16" t="s">
        <v>6</v>
      </c>
      <c r="C1" s="16" t="s">
        <v>7</v>
      </c>
      <c r="D1" s="17" t="s">
        <v>11</v>
      </c>
      <c r="E1" s="18" t="s">
        <v>1</v>
      </c>
      <c r="F1" s="19" t="s">
        <v>2</v>
      </c>
      <c r="G1" s="28" t="s">
        <v>3</v>
      </c>
      <c r="H1" s="20" t="s">
        <v>4</v>
      </c>
      <c r="I1" s="20" t="s">
        <v>19</v>
      </c>
      <c r="J1" s="21" t="s">
        <v>12</v>
      </c>
      <c r="K1" s="21" t="s">
        <v>5</v>
      </c>
      <c r="L1" s="22" t="s">
        <v>14</v>
      </c>
      <c r="M1" s="23" t="s">
        <v>13</v>
      </c>
      <c r="N1" s="24" t="s">
        <v>16</v>
      </c>
      <c r="O1" s="24" t="s">
        <v>18</v>
      </c>
      <c r="P1" s="24" t="s">
        <v>15</v>
      </c>
      <c r="Q1" s="24" t="s">
        <v>1</v>
      </c>
      <c r="R1" s="24" t="s">
        <v>17</v>
      </c>
      <c r="S1" s="24" t="s">
        <v>20</v>
      </c>
    </row>
    <row r="2" spans="1:19" x14ac:dyDescent="0.3">
      <c r="A2" s="8">
        <v>1</v>
      </c>
      <c r="B2" s="1" t="s">
        <v>8</v>
      </c>
      <c r="E2" s="10">
        <v>5100000</v>
      </c>
      <c r="F2" s="13" t="s">
        <v>9</v>
      </c>
      <c r="N2" s="2">
        <f>SUM(L2:L31)</f>
        <v>2345390.3804033999</v>
      </c>
      <c r="O2" s="2">
        <f>SUM(K3:K27)</f>
        <v>36118630.530000001</v>
      </c>
      <c r="P2" s="3">
        <f>E2-SUM(E3:E26)</f>
        <v>2600000</v>
      </c>
      <c r="Q2" s="2">
        <f>N2+P2</f>
        <v>4945390.3804033995</v>
      </c>
      <c r="R2" s="2">
        <f>Q2-E2</f>
        <v>-154609.61959660053</v>
      </c>
      <c r="S2" s="30">
        <f>AVERAGE(G3:G27)</f>
        <v>0.1531325</v>
      </c>
    </row>
    <row r="3" spans="1:19" x14ac:dyDescent="0.3">
      <c r="A3" s="8">
        <v>3</v>
      </c>
      <c r="D3" s="9" t="s">
        <v>8</v>
      </c>
      <c r="E3" s="10">
        <v>1000000</v>
      </c>
      <c r="F3" s="13" t="s">
        <v>10</v>
      </c>
      <c r="G3" s="27">
        <v>0.19689999999999999</v>
      </c>
      <c r="I3" s="27">
        <f>J3-G3</f>
        <v>-1.26E-2</v>
      </c>
      <c r="J3" s="26">
        <v>0.18429999999999999</v>
      </c>
      <c r="K3" s="7">
        <v>5027850.0199999996</v>
      </c>
      <c r="L3" s="5">
        <f>K3*J3</f>
        <v>926632.7586859999</v>
      </c>
      <c r="M3" s="12">
        <f>L3-E3</f>
        <v>-73367.241314000101</v>
      </c>
    </row>
    <row r="4" spans="1:19" x14ac:dyDescent="0.3">
      <c r="A4" s="8">
        <v>4</v>
      </c>
      <c r="D4" s="9" t="s">
        <v>8</v>
      </c>
      <c r="E4" s="10">
        <v>500000</v>
      </c>
      <c r="F4" s="13" t="s">
        <v>10</v>
      </c>
      <c r="G4" s="27">
        <v>0.19570000000000001</v>
      </c>
      <c r="I4" s="27">
        <f t="shared" ref="I4:I5" si="0">J4-G4</f>
        <v>-1.1400000000000021E-2</v>
      </c>
      <c r="J4" s="26">
        <f>J3</f>
        <v>0.18429999999999999</v>
      </c>
      <c r="K4" s="7">
        <v>2528481.94</v>
      </c>
      <c r="L4" s="5">
        <f>K4*J4</f>
        <v>465999.22154199996</v>
      </c>
      <c r="M4" s="12">
        <f>L4-E4</f>
        <v>-34000.778458000044</v>
      </c>
    </row>
    <row r="5" spans="1:19" x14ac:dyDescent="0.3">
      <c r="A5" s="8">
        <v>5</v>
      </c>
      <c r="D5" s="9" t="s">
        <v>8</v>
      </c>
      <c r="E5" s="10">
        <v>500000</v>
      </c>
      <c r="F5" s="13" t="s">
        <v>10</v>
      </c>
      <c r="G5" s="27">
        <v>0.2009</v>
      </c>
      <c r="I5" s="27">
        <f t="shared" si="0"/>
        <v>-1.6600000000000004E-2</v>
      </c>
      <c r="J5" s="26">
        <f>J4</f>
        <v>0.18429999999999999</v>
      </c>
      <c r="K5" s="7">
        <v>2461843.15</v>
      </c>
      <c r="L5" s="5">
        <f>K5*J5</f>
        <v>453717.69254499994</v>
      </c>
      <c r="M5" s="12">
        <f>L5-E5</f>
        <v>-46282.30745500006</v>
      </c>
    </row>
    <row r="6" spans="1:19" x14ac:dyDescent="0.3">
      <c r="A6" s="8">
        <v>6</v>
      </c>
      <c r="D6" s="9" t="s">
        <v>8</v>
      </c>
      <c r="E6" s="10">
        <v>500000</v>
      </c>
      <c r="F6" s="13" t="s">
        <v>21</v>
      </c>
      <c r="G6" s="31">
        <v>1.9029999999999998E-2</v>
      </c>
      <c r="I6" s="31">
        <f t="shared" ref="I6" si="1">J6-G6</f>
        <v>9.0000000000003272E-5</v>
      </c>
      <c r="J6" s="32">
        <v>1.9120000000000002E-2</v>
      </c>
      <c r="K6" s="7">
        <v>26100455.420000002</v>
      </c>
      <c r="L6" s="5">
        <f>K6*J6</f>
        <v>499040.70763040008</v>
      </c>
      <c r="M6" s="12">
        <f>L6-E6</f>
        <v>-959.29236959991977</v>
      </c>
    </row>
    <row r="7" spans="1:19" x14ac:dyDescent="0.3">
      <c r="A7" s="8">
        <v>7</v>
      </c>
      <c r="G7" s="27"/>
      <c r="K7" s="7"/>
    </row>
    <row r="8" spans="1:19" x14ac:dyDescent="0.3">
      <c r="A8" s="8">
        <v>8</v>
      </c>
      <c r="G8" s="27"/>
    </row>
    <row r="9" spans="1:19" x14ac:dyDescent="0.3">
      <c r="A9" s="8">
        <v>9</v>
      </c>
      <c r="G9" s="27"/>
    </row>
    <row r="10" spans="1:19" x14ac:dyDescent="0.3">
      <c r="A10" s="8">
        <v>10</v>
      </c>
      <c r="G10" s="27"/>
    </row>
    <row r="11" spans="1:19" x14ac:dyDescent="0.3">
      <c r="G11" s="27"/>
    </row>
    <row r="12" spans="1:19" x14ac:dyDescent="0.3">
      <c r="G12" s="27"/>
    </row>
    <row r="13" spans="1:19" x14ac:dyDescent="0.3">
      <c r="G13" s="27"/>
    </row>
    <row r="14" spans="1:19" x14ac:dyDescent="0.3">
      <c r="G14" s="27"/>
    </row>
    <row r="15" spans="1:19" x14ac:dyDescent="0.3">
      <c r="G15" s="27"/>
    </row>
    <row r="16" spans="1:19" x14ac:dyDescent="0.3">
      <c r="G16" s="27"/>
    </row>
    <row r="17" spans="7:7" x14ac:dyDescent="0.3">
      <c r="G17" s="27"/>
    </row>
    <row r="18" spans="7:7" x14ac:dyDescent="0.3">
      <c r="G18" s="27"/>
    </row>
    <row r="19" spans="7:7" x14ac:dyDescent="0.3">
      <c r="G19" s="27"/>
    </row>
    <row r="20" spans="7:7" x14ac:dyDescent="0.3">
      <c r="G20" s="27"/>
    </row>
    <row r="21" spans="7:7" x14ac:dyDescent="0.3">
      <c r="G21" s="27"/>
    </row>
    <row r="22" spans="7:7" x14ac:dyDescent="0.3">
      <c r="G22" s="27"/>
    </row>
    <row r="23" spans="7:7" x14ac:dyDescent="0.3">
      <c r="G23" s="27"/>
    </row>
    <row r="24" spans="7:7" x14ac:dyDescent="0.3">
      <c r="G24" s="27"/>
    </row>
    <row r="25" spans="7:7" x14ac:dyDescent="0.3">
      <c r="G25" s="27"/>
    </row>
    <row r="26" spans="7:7" x14ac:dyDescent="0.3">
      <c r="G26" s="27"/>
    </row>
    <row r="27" spans="7:7" x14ac:dyDescent="0.3">
      <c r="G2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Giang Lê</cp:lastModifiedBy>
  <dcterms:created xsi:type="dcterms:W3CDTF">2015-06-05T18:17:20Z</dcterms:created>
  <dcterms:modified xsi:type="dcterms:W3CDTF">2023-09-14T06:20:51Z</dcterms:modified>
</cp:coreProperties>
</file>