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l\Desktop\"/>
    </mc:Choice>
  </mc:AlternateContent>
  <xr:revisionPtr revIDLastSave="0" documentId="13_ncr:1_{9FF7F731-0DBF-404C-A25E-302866FA3E98}" xr6:coauthVersionLast="47" xr6:coauthVersionMax="47" xr10:uidLastSave="{00000000-0000-0000-0000-000000000000}"/>
  <bookViews>
    <workbookView xWindow="-120" yWindow="-120" windowWidth="29040" windowHeight="15720" activeTab="4" xr2:uid="{51F9229C-5446-4C38-96A6-F590ADFF0556}"/>
  </bookViews>
  <sheets>
    <sheet name="Notes" sheetId="2" r:id="rId1"/>
    <sheet name="Original Data" sheetId="1" r:id="rId2"/>
    <sheet name="Cleaned Data" sheetId="3" r:id="rId3"/>
    <sheet name="Pivot Table" sheetId="4" r:id="rId4"/>
    <sheet name="Graphs" sheetId="5" r:id="rId5"/>
  </sheet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G15" i="3"/>
  <c r="G18" i="3"/>
  <c r="G3" i="3"/>
  <c r="G4" i="3"/>
  <c r="G5" i="3"/>
  <c r="G6" i="3"/>
  <c r="G7" i="3"/>
  <c r="G8" i="3"/>
  <c r="G9" i="3"/>
  <c r="G10" i="3"/>
  <c r="G11" i="3"/>
  <c r="G12" i="3"/>
  <c r="G13" i="3"/>
  <c r="G14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</calcChain>
</file>

<file path=xl/sharedStrings.xml><?xml version="1.0" encoding="utf-8"?>
<sst xmlns="http://schemas.openxmlformats.org/spreadsheetml/2006/main" count="459" uniqueCount="87">
  <si>
    <t>Insured Name</t>
  </si>
  <si>
    <t>Claimant Name</t>
  </si>
  <si>
    <t>Service Date</t>
  </si>
  <si>
    <t>Payment Date</t>
  </si>
  <si>
    <t>Claim Amount</t>
  </si>
  <si>
    <t>Claim Type</t>
  </si>
  <si>
    <t>Stacy Bob</t>
  </si>
  <si>
    <t>Henry Acosta</t>
  </si>
  <si>
    <t>Gerry Springer</t>
  </si>
  <si>
    <t>Derek Sham</t>
  </si>
  <si>
    <t>Frederick Paul</t>
  </si>
  <si>
    <t>Ruth Albornoz</t>
  </si>
  <si>
    <t>Gianluc Robinson</t>
  </si>
  <si>
    <t>Reishard Kek</t>
  </si>
  <si>
    <t>Richard Ryan</t>
  </si>
  <si>
    <t>Ryan Shepperd</t>
  </si>
  <si>
    <t>Stacey Ann</t>
  </si>
  <si>
    <t>Meaghan Stall</t>
  </si>
  <si>
    <t>Besham Maharaj</t>
  </si>
  <si>
    <t>Bobb Bobb</t>
  </si>
  <si>
    <t>Jimmy Acosta</t>
  </si>
  <si>
    <t>Lionel Messi</t>
  </si>
  <si>
    <t>Christiano Ronaldo</t>
  </si>
  <si>
    <t>Quasim Speaker</t>
  </si>
  <si>
    <t>Jonathon Earl</t>
  </si>
  <si>
    <t>Earl kirk</t>
  </si>
  <si>
    <t>Juan Mata</t>
  </si>
  <si>
    <t>Harry Maquire</t>
  </si>
  <si>
    <t>Didier Drogba</t>
  </si>
  <si>
    <t>Joshua Allum</t>
  </si>
  <si>
    <t>Jonathon Clavery</t>
  </si>
  <si>
    <t>Meaghan Olton</t>
  </si>
  <si>
    <t>Miquel Garcia</t>
  </si>
  <si>
    <t>Stephon Nurse</t>
  </si>
  <si>
    <t>Harry Styles</t>
  </si>
  <si>
    <t>Indera Chote</t>
  </si>
  <si>
    <t>Ashley Kek</t>
  </si>
  <si>
    <t>Rolin Stone</t>
  </si>
  <si>
    <t>Marlon Knights</t>
  </si>
  <si>
    <t>Henry Cavilry</t>
  </si>
  <si>
    <t>Ian Payne</t>
  </si>
  <si>
    <t>Earl Kirk</t>
  </si>
  <si>
    <t>Gary Nurse</t>
  </si>
  <si>
    <t>Dental</t>
  </si>
  <si>
    <t>Medical</t>
  </si>
  <si>
    <t>Vision</t>
  </si>
  <si>
    <t>1) Turn around time for claims handling</t>
  </si>
  <si>
    <t>2) What are the majority of claims being filed for?</t>
  </si>
  <si>
    <t>4) Claims per month</t>
  </si>
  <si>
    <t>5) Claims breakdown of costs (medical/dental/Vision)</t>
  </si>
  <si>
    <t>Added columns</t>
  </si>
  <si>
    <t>29/02/2023</t>
  </si>
  <si>
    <t>EMPLOYEE GROUP</t>
  </si>
  <si>
    <t>RETIREES</t>
  </si>
  <si>
    <t>MANAGERS</t>
  </si>
  <si>
    <t>EMPLOYEES</t>
  </si>
  <si>
    <t>Employee_ID</t>
  </si>
  <si>
    <t xml:space="preserve">   Stacy Bob</t>
  </si>
  <si>
    <t xml:space="preserve">Henry Acosta  </t>
  </si>
  <si>
    <t>Frederick   Paul</t>
  </si>
  <si>
    <t xml:space="preserve">Meaghan Stall  </t>
  </si>
  <si>
    <t>Lionel   Messi</t>
  </si>
  <si>
    <t xml:space="preserve">           Christiano Ronaldo</t>
  </si>
  <si>
    <t xml:space="preserve">                      Stacey Ann</t>
  </si>
  <si>
    <t xml:space="preserve">                  Stephon Nurse</t>
  </si>
  <si>
    <t>Fental</t>
  </si>
  <si>
    <t>Objectives</t>
  </si>
  <si>
    <t xml:space="preserve">       Gerry Springer</t>
  </si>
  <si>
    <t xml:space="preserve">      Ashley Kek</t>
  </si>
  <si>
    <t xml:space="preserve">         Harry Maquire</t>
  </si>
  <si>
    <t>Information</t>
  </si>
  <si>
    <t>This Dataset is based on a real template and example from the Insurance company I currently work in (using fake names and claim amounts). This project was chosen to demonstrate my data cleaning, validation, wrangling and visualization skills using Excel.</t>
  </si>
  <si>
    <t>Employee_Division</t>
  </si>
  <si>
    <t>Claim Turnaround Time</t>
  </si>
  <si>
    <t>Row Labels</t>
  </si>
  <si>
    <t>Grand Total</t>
  </si>
  <si>
    <t>Jan</t>
  </si>
  <si>
    <t>Feb</t>
  </si>
  <si>
    <t>Mar</t>
  </si>
  <si>
    <t>Apr</t>
  </si>
  <si>
    <t>May</t>
  </si>
  <si>
    <t>3) Total number of Claimants (Insureds and Claimants)</t>
  </si>
  <si>
    <t>Unique Names (Claimants/Insureds)</t>
  </si>
  <si>
    <t>TOTAL CLAIMANTS</t>
  </si>
  <si>
    <t>Sum of Claim Amount</t>
  </si>
  <si>
    <t>Claim Amounts</t>
  </si>
  <si>
    <t>Avg. Claim Turnaround Time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</si>
</sst>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8"/>
      <name val="Calibri"/>
      <family val="2"/>
      <scheme val="minor"/>
    </font>
    <font>
      <sz val="11"/>
      <color rgb="FF37415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0" fillId="2" borderId="0" xfId="0" applyFill="1"/>
    <xf numFmtId="164" fontId="0" fillId="0" borderId="0" xfId="0" applyNumberFormat="1"/>
    <xf numFmtId="0" fontId="0" fillId="0" borderId="0" xfId="0" applyAlignment="1">
      <alignment wrapText="1"/>
    </xf>
    <xf numFmtId="0" fontId="2" fillId="3" borderId="0" xfId="0" applyFont="1" applyFill="1"/>
    <xf numFmtId="44" fontId="6" fillId="0" borderId="0" xfId="1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/>
    <xf numFmtId="0" fontId="0" fillId="0" borderId="0" xfId="0" applyAlignment="1">
      <alignment horizontal="right"/>
    </xf>
    <xf numFmtId="0" fontId="0" fillId="4" borderId="1" xfId="0" applyFont="1" applyFill="1" applyBorder="1"/>
    <xf numFmtId="0" fontId="0" fillId="0" borderId="1" xfId="0" applyFont="1" applyBorder="1"/>
    <xf numFmtId="14" fontId="0" fillId="0" borderId="0" xfId="0" applyNumberFormat="1" applyAlignment="1">
      <alignment horizontal="right"/>
    </xf>
    <xf numFmtId="14" fontId="2" fillId="3" borderId="0" xfId="0" applyNumberFormat="1" applyFont="1" applyFill="1"/>
    <xf numFmtId="0" fontId="0" fillId="0" borderId="2" xfId="0" applyBorder="1"/>
    <xf numFmtId="0" fontId="6" fillId="0" borderId="2" xfId="0" applyFont="1" applyBorder="1" applyAlignment="1">
      <alignment vertical="center"/>
    </xf>
    <xf numFmtId="0" fontId="2" fillId="3" borderId="2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2" xfId="0" applyBorder="1" applyAlignment="1">
      <alignment horizontal="left"/>
    </xf>
    <xf numFmtId="166" fontId="0" fillId="0" borderId="2" xfId="0" applyNumberFormat="1" applyBorder="1"/>
    <xf numFmtId="0" fontId="3" fillId="4" borderId="2" xfId="0" applyFont="1" applyFill="1" applyBorder="1" applyAlignment="1">
      <alignment horizontal="left"/>
    </xf>
    <xf numFmtId="166" fontId="3" fillId="4" borderId="2" xfId="0" applyNumberFormat="1" applyFont="1" applyFill="1" applyBorder="1"/>
  </cellXfs>
  <cellStyles count="2">
    <cellStyle name="Currency" xfId="1" builtinId="4"/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7415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7415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 b="1"/>
              <a:t>Claims</a:t>
            </a:r>
            <a:r>
              <a:rPr lang="en-TT" b="1" baseline="0"/>
              <a:t> Type Distribution</a:t>
            </a:r>
            <a:endParaRPr lang="en-T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28575"/>
          </c:spPr>
          <c:dPt>
            <c:idx val="0"/>
            <c:bubble3D val="0"/>
            <c:spPr>
              <a:solidFill>
                <a:schemeClr val="accent1"/>
              </a:solidFill>
              <a:ln w="285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C5-48F0-A53E-F3A80BCEB8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85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C5-48F0-A53E-F3A80BCEB8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85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C5-48F0-A53E-F3A80BCEB8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Table'!$J$1:$J$3</c:f>
              <c:strCache>
                <c:ptCount val="3"/>
                <c:pt idx="0">
                  <c:v>Dental</c:v>
                </c:pt>
                <c:pt idx="1">
                  <c:v>Medical</c:v>
                </c:pt>
                <c:pt idx="2">
                  <c:v>Vision</c:v>
                </c:pt>
              </c:strCache>
            </c:strRef>
          </c:cat>
          <c:val>
            <c:numRef>
              <c:f>'Pivot Table'!$K$1:$K$3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C5-48F0-A53E-F3A80BCEB8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 b="1"/>
              <a:t>Claims</a:t>
            </a:r>
            <a:r>
              <a:rPr lang="en-TT" b="1" baseline="0"/>
              <a:t> Per Month</a:t>
            </a:r>
            <a:endParaRPr lang="en-T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222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Table'!$N$1:$N$5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'Pivot Table'!$O$1:$O$5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5</c:v>
                </c:pt>
                <c:pt idx="3">
                  <c:v>16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0-4350-B436-4AF5874F7D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"/>
        <c:overlap val="-27"/>
        <c:axId val="1973586400"/>
        <c:axId val="2025178624"/>
      </c:barChart>
      <c:catAx>
        <c:axId val="19735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78624"/>
        <c:crosses val="autoZero"/>
        <c:auto val="1"/>
        <c:lblAlgn val="ctr"/>
        <c:lblOffset val="100"/>
        <c:noMultiLvlLbl val="0"/>
      </c:catAx>
      <c:valAx>
        <c:axId val="2025178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358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 b="1"/>
              <a:t>Employee Division</a:t>
            </a:r>
            <a:r>
              <a:rPr lang="en-TT" b="1" baseline="0"/>
              <a:t> Claim Usage</a:t>
            </a:r>
            <a:endParaRPr lang="en-T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Table'!$R$1:$R$3</c:f>
              <c:strCache>
                <c:ptCount val="3"/>
                <c:pt idx="0">
                  <c:v>EMPLOYEES</c:v>
                </c:pt>
                <c:pt idx="1">
                  <c:v>MANAGERS</c:v>
                </c:pt>
                <c:pt idx="2">
                  <c:v>RETIREES</c:v>
                </c:pt>
              </c:strCache>
            </c:strRef>
          </c:cat>
          <c:val>
            <c:numRef>
              <c:f>'Pivot Table'!$S$1:$S$3</c:f>
              <c:numCache>
                <c:formatCode>General</c:formatCode>
                <c:ptCount val="3"/>
                <c:pt idx="0">
                  <c:v>26</c:v>
                </c:pt>
                <c:pt idx="1">
                  <c:v>5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8-4EEE-836E-D5BCC814AC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1"/>
        <c:axId val="2026471792"/>
        <c:axId val="2026473232"/>
      </c:barChart>
      <c:catAx>
        <c:axId val="202647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73232"/>
        <c:crosses val="autoZero"/>
        <c:auto val="1"/>
        <c:lblAlgn val="ctr"/>
        <c:lblOffset val="100"/>
        <c:noMultiLvlLbl val="0"/>
      </c:catAx>
      <c:valAx>
        <c:axId val="2026473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647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13</xdr:row>
      <xdr:rowOff>38100</xdr:rowOff>
    </xdr:from>
    <xdr:to>
      <xdr:col>4</xdr:col>
      <xdr:colOff>104775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7CBF1-FEBB-4239-B8B3-F1949F4FC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0</xdr:row>
      <xdr:rowOff>85725</xdr:rowOff>
    </xdr:from>
    <xdr:to>
      <xdr:col>12</xdr:col>
      <xdr:colOff>409575</xdr:colOff>
      <xdr:row>12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41605F-972F-42B5-B3E0-88EB351FE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285751</xdr:colOff>
      <xdr:row>13</xdr:row>
      <xdr:rowOff>47625</xdr:rowOff>
    </xdr:from>
    <xdr:to>
      <xdr:col>12</xdr:col>
      <xdr:colOff>438150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184414-D026-4998-9A2A-DF994325D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luc" refreshedDate="45032.740970370367" createdVersion="8" refreshedVersion="8" minRefreshableVersion="3" recordCount="50" xr:uid="{B36F1D63-E36F-45C9-A76B-6B9A1ADF84CF}">
  <cacheSource type="worksheet">
    <worksheetSource name="Table1"/>
  </cacheSource>
  <cacheFields count="10">
    <cacheField name="Employee_ID" numFmtId="0">
      <sharedItems containsSemiMixedTypes="0" containsString="0" containsNumber="1" containsInteger="1" minValue="1" maxValue="30"/>
    </cacheField>
    <cacheField name="Employee_Division" numFmtId="0">
      <sharedItems count="3">
        <s v="EMPLOYEES"/>
        <s v="RETIREES"/>
        <s v="MANAGERS"/>
      </sharedItems>
    </cacheField>
    <cacheField name="Insured Name" numFmtId="0">
      <sharedItems/>
    </cacheField>
    <cacheField name="Claimant Name" numFmtId="0">
      <sharedItems/>
    </cacheField>
    <cacheField name="Service Date" numFmtId="14">
      <sharedItems containsSemiMixedTypes="0" containsNonDate="0" containsDate="1" containsString="0" minDate="2023-01-01T00:00:00" maxDate="2023-05-30T00:00:00" count="45">
        <d v="2023-01-01T00:00:00"/>
        <d v="2023-01-14T00:00:00"/>
        <d v="2023-01-18T00:00:00"/>
        <d v="2023-01-19T00:00:00"/>
        <d v="2023-01-26T00:00:00"/>
        <d v="2023-01-29T00:00:00"/>
        <d v="2023-02-04T00:00:00"/>
        <d v="2023-02-05T00:00:00"/>
        <d v="2023-02-09T00:00:00"/>
        <d v="2023-02-11T00:00:00"/>
        <d v="2023-02-13T00:00:00"/>
        <d v="2023-02-14T00:00:00"/>
        <d v="2023-02-17T00:00:00"/>
        <d v="2023-02-19T00:00:00"/>
        <d v="2023-02-27T00:00:00"/>
        <d v="2023-02-28T00:00:00"/>
        <d v="2023-03-01T00:00:00"/>
        <d v="2023-03-15T00:00:00"/>
        <d v="2023-03-18T00:00:00"/>
        <d v="2023-03-29T00:00:00"/>
        <d v="2023-03-31T00:00:00"/>
        <d v="2023-04-03T00:00:00"/>
        <d v="2023-04-05T00:00:00"/>
        <d v="2023-04-09T00:00:00"/>
        <d v="2023-04-10T00:00:00"/>
        <d v="2023-04-13T00:00:00"/>
        <d v="2023-04-15T00:00:00"/>
        <d v="2023-04-19T00:00:00"/>
        <d v="2023-04-21T00:00:00"/>
        <d v="2023-04-22T00:00:00"/>
        <d v="2023-04-23T00:00:00"/>
        <d v="2023-04-24T00:00:00"/>
        <d v="2023-04-29T00:00:00"/>
        <d v="2023-04-30T00:00:00"/>
        <d v="2023-05-02T00:00:00"/>
        <d v="2023-05-03T00:00:00"/>
        <d v="2023-05-06T00:00:00"/>
        <d v="2023-05-12T00:00:00"/>
        <d v="2023-05-14T00:00:00"/>
        <d v="2023-05-16T00:00:00"/>
        <d v="2023-05-17T00:00:00"/>
        <d v="2023-05-20T00:00:00"/>
        <d v="2023-05-26T00:00:00"/>
        <d v="2023-05-28T00:00:00"/>
        <d v="2023-05-29T00:00:00"/>
      </sharedItems>
      <fieldGroup par="9" base="4">
        <rangePr groupBy="days" startDate="2023-01-01T00:00:00" endDate="2023-05-30T00:00:00"/>
        <groupItems count="368">
          <s v="&lt;01/01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/05/2023"/>
        </groupItems>
      </fieldGroup>
    </cacheField>
    <cacheField name="Payment Date" numFmtId="14">
      <sharedItems containsDate="1" containsMixedTypes="1" minDate="2023-01-04T00:00:00" maxDate="2023-06-09T00:00:00"/>
    </cacheField>
    <cacheField name="Claim Turnaround Time" numFmtId="0">
      <sharedItems containsSemiMixedTypes="0" containsString="0" containsNumber="1" containsInteger="1" minValue="1" maxValue="10"/>
    </cacheField>
    <cacheField name="Claim Amount" numFmtId="44">
      <sharedItems containsSemiMixedTypes="0" containsString="0" containsNumber="1" containsInteger="1" minValue="181" maxValue="5826"/>
    </cacheField>
    <cacheField name="Claim Type" numFmtId="0">
      <sharedItems count="3">
        <s v="Vision"/>
        <s v="Medical"/>
        <s v="Dental"/>
      </sharedItems>
    </cacheField>
    <cacheField name="Months" numFmtId="0" databaseField="0">
      <fieldGroup base="4">
        <rangePr groupBy="months" startDate="2023-01-01T00:00:00" endDate="2023-05-30T00:00:00"/>
        <groupItems count="14">
          <s v="&lt;01/0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0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s v="Stacy Bob"/>
    <s v="Stacy Bob"/>
    <x v="0"/>
    <d v="2023-01-04T00:00:00"/>
    <n v="3"/>
    <n v="714"/>
    <x v="0"/>
  </r>
  <r>
    <n v="2"/>
    <x v="1"/>
    <s v="Henry Acosta"/>
    <s v="Gerry Springer"/>
    <x v="0"/>
    <d v="2023-01-05T00:00:00"/>
    <n v="4"/>
    <n v="2134"/>
    <x v="0"/>
  </r>
  <r>
    <n v="2"/>
    <x v="1"/>
    <s v="Henry Acosta"/>
    <s v="Gerry Springer"/>
    <x v="1"/>
    <d v="2023-01-16T00:00:00"/>
    <n v="2"/>
    <n v="5826"/>
    <x v="1"/>
  </r>
  <r>
    <n v="3"/>
    <x v="0"/>
    <s v="Stacy Bob"/>
    <s v="Stacy Bob"/>
    <x v="2"/>
    <d v="2023-01-21T00:00:00"/>
    <n v="3"/>
    <n v="181"/>
    <x v="0"/>
  </r>
  <r>
    <n v="4"/>
    <x v="1"/>
    <s v="Derek Sham"/>
    <s v="Derek Sham"/>
    <x v="3"/>
    <d v="2023-01-22T00:00:00"/>
    <n v="3"/>
    <n v="5037"/>
    <x v="0"/>
  </r>
  <r>
    <n v="5"/>
    <x v="0"/>
    <s v="Frederick Paul"/>
    <s v="Frederick Paul"/>
    <x v="4"/>
    <d v="2023-01-30T00:00:00"/>
    <n v="4"/>
    <n v="4896"/>
    <x v="0"/>
  </r>
  <r>
    <n v="6"/>
    <x v="0"/>
    <s v="Ruth Albornoz"/>
    <s v="Ruth Albornoz"/>
    <x v="5"/>
    <d v="2023-01-30T00:00:00"/>
    <n v="1"/>
    <n v="869"/>
    <x v="1"/>
  </r>
  <r>
    <n v="7"/>
    <x v="0"/>
    <s v="Gianluc Robinson"/>
    <s v="Gianluc Robinson"/>
    <x v="6"/>
    <d v="2023-02-08T00:00:00"/>
    <n v="4"/>
    <n v="3287"/>
    <x v="2"/>
  </r>
  <r>
    <n v="7"/>
    <x v="0"/>
    <s v="Gianluc Robinson"/>
    <s v="Indera Chote"/>
    <x v="7"/>
    <d v="2023-02-12T00:00:00"/>
    <n v="7"/>
    <n v="788"/>
    <x v="1"/>
  </r>
  <r>
    <n v="7"/>
    <x v="0"/>
    <s v="Gianluc Robinson"/>
    <s v="Gianluc Robinson"/>
    <x v="8"/>
    <d v="2023-02-10T00:00:00"/>
    <n v="1"/>
    <n v="5622"/>
    <x v="2"/>
  </r>
  <r>
    <n v="8"/>
    <x v="0"/>
    <s v="Reishard Kek"/>
    <s v="Ashley Kek"/>
    <x v="9"/>
    <d v="2023-02-18T00:00:00"/>
    <n v="7"/>
    <n v="2710"/>
    <x v="1"/>
  </r>
  <r>
    <n v="9"/>
    <x v="0"/>
    <s v="Richard Ryan"/>
    <s v="Richard Ryan"/>
    <x v="10"/>
    <d v="2023-02-14T00:00:00"/>
    <n v="1"/>
    <n v="4164"/>
    <x v="0"/>
  </r>
  <r>
    <n v="10"/>
    <x v="1"/>
    <s v="Ryan Shepperd"/>
    <s v="Ryan Shepperd"/>
    <x v="11"/>
    <d v="2023-02-17T00:00:00"/>
    <n v="3"/>
    <n v="5292"/>
    <x v="2"/>
  </r>
  <r>
    <n v="10"/>
    <x v="1"/>
    <s v="Ryan Shepperd"/>
    <s v="Rolin Stone"/>
    <x v="12"/>
    <d v="2023-02-23T00:00:00"/>
    <n v="6"/>
    <n v="4825"/>
    <x v="0"/>
  </r>
  <r>
    <n v="10"/>
    <x v="1"/>
    <s v="Ryan Shepperd"/>
    <s v="Ryan Shepperd"/>
    <x v="13"/>
    <s v="29/02/2023"/>
    <n v="10"/>
    <n v="256"/>
    <x v="0"/>
  </r>
  <r>
    <n v="11"/>
    <x v="0"/>
    <s v="Stacey Ann"/>
    <s v="Marlon Knights"/>
    <x v="14"/>
    <s v="29/02/2023"/>
    <n v="2"/>
    <n v="2446"/>
    <x v="1"/>
  </r>
  <r>
    <n v="11"/>
    <x v="0"/>
    <s v="Stacey Ann"/>
    <s v="Marlon Knights"/>
    <x v="15"/>
    <d v="2023-03-02T00:00:00"/>
    <n v="2"/>
    <n v="3131"/>
    <x v="1"/>
  </r>
  <r>
    <n v="12"/>
    <x v="1"/>
    <s v="Meaghan Stall"/>
    <s v="Henry Cavilry"/>
    <x v="16"/>
    <d v="2023-03-05T00:00:00"/>
    <n v="4"/>
    <n v="3982"/>
    <x v="2"/>
  </r>
  <r>
    <n v="13"/>
    <x v="1"/>
    <s v="Besham Maharaj"/>
    <s v="Besham Maharaj"/>
    <x v="17"/>
    <d v="2023-03-16T00:00:00"/>
    <n v="1"/>
    <n v="4919"/>
    <x v="1"/>
  </r>
  <r>
    <n v="14"/>
    <x v="1"/>
    <s v="Bobb Bobb"/>
    <s v="Bobb Bobb"/>
    <x v="18"/>
    <d v="2023-03-21T00:00:00"/>
    <n v="3"/>
    <n v="3756"/>
    <x v="0"/>
  </r>
  <r>
    <n v="15"/>
    <x v="0"/>
    <s v="Jimmy Acosta"/>
    <s v="Jimmy Acosta"/>
    <x v="19"/>
    <d v="2023-04-01T00:00:00"/>
    <n v="3"/>
    <n v="4950"/>
    <x v="2"/>
  </r>
  <r>
    <n v="16"/>
    <x v="2"/>
    <s v="Lionel Messi"/>
    <s v="Lionel Messi"/>
    <x v="20"/>
    <d v="2023-04-04T00:00:00"/>
    <n v="4"/>
    <n v="836"/>
    <x v="2"/>
  </r>
  <r>
    <n v="17"/>
    <x v="0"/>
    <s v="Christiano Ronaldo"/>
    <s v="Christiano Ronaldo"/>
    <x v="21"/>
    <d v="2023-04-07T00:00:00"/>
    <n v="4"/>
    <n v="5673"/>
    <x v="0"/>
  </r>
  <r>
    <n v="17"/>
    <x v="0"/>
    <s v="Christiano Ronaldo"/>
    <s v="Christiano Ronaldo"/>
    <x v="21"/>
    <d v="2023-04-11T00:00:00"/>
    <n v="8"/>
    <n v="4451"/>
    <x v="1"/>
  </r>
  <r>
    <n v="18"/>
    <x v="1"/>
    <s v="Richard Ryan"/>
    <s v="Richard Ryan"/>
    <x v="22"/>
    <d v="2023-04-07T00:00:00"/>
    <n v="2"/>
    <n v="3430"/>
    <x v="1"/>
  </r>
  <r>
    <n v="10"/>
    <x v="1"/>
    <s v="Ryan Shepperd"/>
    <s v="Ryan Shepperd"/>
    <x v="23"/>
    <d v="2023-04-12T00:00:00"/>
    <n v="3"/>
    <n v="3788"/>
    <x v="2"/>
  </r>
  <r>
    <n v="7"/>
    <x v="0"/>
    <s v="Gianluc Robinson"/>
    <s v="Indera Chote"/>
    <x v="24"/>
    <d v="2023-04-13T00:00:00"/>
    <n v="3"/>
    <n v="4620"/>
    <x v="1"/>
  </r>
  <r>
    <n v="6"/>
    <x v="0"/>
    <s v="Ruth Albornoz"/>
    <s v="Ruth Albornoz"/>
    <x v="25"/>
    <d v="2023-04-15T00:00:00"/>
    <n v="2"/>
    <n v="505"/>
    <x v="2"/>
  </r>
  <r>
    <n v="11"/>
    <x v="0"/>
    <s v="Stacey Ann"/>
    <s v="Stacey Ann"/>
    <x v="25"/>
    <d v="2023-04-20T00:00:00"/>
    <n v="7"/>
    <n v="2994"/>
    <x v="1"/>
  </r>
  <r>
    <n v="19"/>
    <x v="1"/>
    <s v="Quasim Speaker"/>
    <s v="Quasim Speaker"/>
    <x v="26"/>
    <d v="2023-04-19T00:00:00"/>
    <n v="4"/>
    <n v="1668"/>
    <x v="2"/>
  </r>
  <r>
    <n v="20"/>
    <x v="2"/>
    <s v="Jonathon Earl"/>
    <s v="Jonathon Earl"/>
    <x v="27"/>
    <d v="2023-04-22T00:00:00"/>
    <n v="3"/>
    <n v="1579"/>
    <x v="2"/>
  </r>
  <r>
    <n v="21"/>
    <x v="0"/>
    <s v="Earl kirk"/>
    <s v="Ian Payne"/>
    <x v="28"/>
    <d v="2023-04-25T00:00:00"/>
    <n v="4"/>
    <n v="820"/>
    <x v="1"/>
  </r>
  <r>
    <n v="21"/>
    <x v="0"/>
    <s v="Earl kirk"/>
    <s v="Earl Kirk"/>
    <x v="29"/>
    <d v="2023-04-26T00:00:00"/>
    <n v="4"/>
    <n v="5611"/>
    <x v="0"/>
  </r>
  <r>
    <n v="20"/>
    <x v="2"/>
    <s v="Jonathon Earl"/>
    <s v="Jonathon Earl"/>
    <x v="30"/>
    <d v="2023-04-24T00:00:00"/>
    <n v="1"/>
    <n v="2146"/>
    <x v="0"/>
  </r>
  <r>
    <n v="19"/>
    <x v="1"/>
    <s v="Quasim Speaker"/>
    <s v="Quasim Speaker"/>
    <x v="31"/>
    <d v="2023-04-30T00:00:00"/>
    <n v="6"/>
    <n v="2213"/>
    <x v="2"/>
  </r>
  <r>
    <n v="22"/>
    <x v="1"/>
    <s v="Juan Mata"/>
    <s v="Juan Mata"/>
    <x v="31"/>
    <d v="2023-05-04T00:00:00"/>
    <n v="10"/>
    <n v="3645"/>
    <x v="1"/>
  </r>
  <r>
    <n v="23"/>
    <x v="0"/>
    <s v="Harry Maquire"/>
    <s v="Harry Maquire"/>
    <x v="32"/>
    <d v="2023-04-30T00:00:00"/>
    <n v="1"/>
    <n v="3196"/>
    <x v="1"/>
  </r>
  <r>
    <n v="24"/>
    <x v="1"/>
    <s v="Didier Drogba"/>
    <s v="Didier Drogba"/>
    <x v="33"/>
    <d v="2023-05-05T00:00:00"/>
    <n v="5"/>
    <n v="3006"/>
    <x v="1"/>
  </r>
  <r>
    <n v="17"/>
    <x v="0"/>
    <s v="Christiano Ronaldo"/>
    <s v="Christiano Ronaldo"/>
    <x v="34"/>
    <d v="2023-05-05T00:00:00"/>
    <n v="3"/>
    <n v="4350"/>
    <x v="2"/>
  </r>
  <r>
    <n v="16"/>
    <x v="2"/>
    <s v="Lionel Messi"/>
    <s v="Lionel Messi"/>
    <x v="35"/>
    <d v="2023-05-11T00:00:00"/>
    <n v="8"/>
    <n v="4746"/>
    <x v="2"/>
  </r>
  <r>
    <n v="12"/>
    <x v="1"/>
    <s v="Meaghan Stall"/>
    <s v="Meaghan Stall"/>
    <x v="35"/>
    <d v="2023-05-07T00:00:00"/>
    <n v="4"/>
    <n v="2310"/>
    <x v="2"/>
  </r>
  <r>
    <n v="25"/>
    <x v="1"/>
    <s v="Joshua Allum"/>
    <s v="Joshua Allum"/>
    <x v="36"/>
    <d v="2023-05-13T00:00:00"/>
    <n v="7"/>
    <n v="3739"/>
    <x v="0"/>
  </r>
  <r>
    <n v="26"/>
    <x v="0"/>
    <s v="Jonathon Clavery"/>
    <s v="Jonathon Clavery"/>
    <x v="37"/>
    <d v="2023-05-19T00:00:00"/>
    <n v="7"/>
    <n v="4486"/>
    <x v="1"/>
  </r>
  <r>
    <n v="27"/>
    <x v="1"/>
    <s v="Meaghan Olton"/>
    <s v="Meaghan Olton"/>
    <x v="38"/>
    <d v="2023-05-20T00:00:00"/>
    <n v="6"/>
    <n v="1365"/>
    <x v="2"/>
  </r>
  <r>
    <n v="28"/>
    <x v="2"/>
    <s v="Miquel Garcia"/>
    <s v="Miquel Garcia"/>
    <x v="39"/>
    <d v="2023-05-23T00:00:00"/>
    <n v="7"/>
    <n v="1485"/>
    <x v="2"/>
  </r>
  <r>
    <n v="29"/>
    <x v="0"/>
    <s v="Stephon Nurse"/>
    <s v="Stephon Nurse"/>
    <x v="40"/>
    <d v="2023-05-20T00:00:00"/>
    <n v="3"/>
    <n v="3878"/>
    <x v="1"/>
  </r>
  <r>
    <n v="29"/>
    <x v="0"/>
    <s v="Stephon Nurse"/>
    <s v="Gary Nurse"/>
    <x v="41"/>
    <d v="2023-05-29T00:00:00"/>
    <n v="9"/>
    <n v="458"/>
    <x v="2"/>
  </r>
  <r>
    <n v="27"/>
    <x v="1"/>
    <s v="Meaghan Olton"/>
    <s v="Meaghan Olton"/>
    <x v="42"/>
    <d v="2023-06-04T00:00:00"/>
    <n v="9"/>
    <n v="1215"/>
    <x v="2"/>
  </r>
  <r>
    <n v="30"/>
    <x v="0"/>
    <s v="Harry Styles"/>
    <s v="Harry Styles"/>
    <x v="43"/>
    <d v="2023-06-06T00:00:00"/>
    <n v="9"/>
    <n v="5225"/>
    <x v="1"/>
  </r>
  <r>
    <n v="30"/>
    <x v="0"/>
    <s v="Harry Styles"/>
    <s v="Harry Styles"/>
    <x v="44"/>
    <d v="2023-06-08T00:00:00"/>
    <n v="10"/>
    <n v="175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C116D-210E-44C5-A266-C1918D6AF5B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7" firstHeaderRow="1" firstDataRow="1" firstDataCol="1"/>
  <pivotFields count="10"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numFmtId="44" showAll="0"/>
    <pivotField axis="axisRow" showAll="0">
      <items count="4">
        <item x="2"/>
        <item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laim Amount" fld="7" baseField="8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440F4D-92D5-4BC3-8B11-FDB7E3BD845F}" name="Table1" displayName="Table1" ref="A1:I51" totalsRowShown="0" headerRowDxfId="10" dataDxfId="9">
  <autoFilter ref="A1:I51" xr:uid="{6B440F4D-92D5-4BC3-8B11-FDB7E3BD845F}"/>
  <tableColumns count="9">
    <tableColumn id="1" xr3:uid="{74F3261E-6791-45EB-A009-9AA5CF7A0F96}" name="Employee_ID" dataDxfId="8"/>
    <tableColumn id="9" xr3:uid="{D8DAFBA1-3599-4097-BAD1-E73B3B9CD4D9}" name="Employee_Division" dataDxfId="7">
      <calculatedColumnFormula>_xlfn.XLOOKUP(Table1[[#This Row],[Employee_ID]],$M$1:$M$31,$N$1:$N$31,0)</calculatedColumnFormula>
    </tableColumn>
    <tableColumn id="2" xr3:uid="{3DC1EF21-4FC7-44DF-B4F5-B5B25F428029}" name="Insured Name" dataDxfId="6"/>
    <tableColumn id="3" xr3:uid="{A573D982-0852-428F-84D2-B6F5A93BCAD8}" name="Claimant Name" dataDxfId="2"/>
    <tableColumn id="4" xr3:uid="{0AB87FCE-6E08-4B87-8691-53F269E3D8A1}" name="Service Date" dataDxfId="0"/>
    <tableColumn id="5" xr3:uid="{E2293010-0B25-4852-8257-407EF05374D7}" name="Payment Date" dataDxfId="1"/>
    <tableColumn id="10" xr3:uid="{F57D200E-6938-4EFD-B1A9-0264FB8D4025}" name="Claim Turnaround Time" dataDxfId="3">
      <calculatedColumnFormula>DATEDIF(Table1[[#This Row],[Service Date]], Table1[[#This Row],[Payment Date]], "d")</calculatedColumnFormula>
    </tableColumn>
    <tableColumn id="6" xr3:uid="{C5A6F035-246D-436B-B172-AFFD5AB8256D}" name="Claim Amount" dataDxfId="5" dataCellStyle="Currency"/>
    <tableColumn id="7" xr3:uid="{9331C21F-7870-485B-BDF1-04AA0CCD1657}" name="Claim Typ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6386-FCB1-4824-ADF1-C123E41772C1}">
  <dimension ref="A1:B17"/>
  <sheetViews>
    <sheetView workbookViewId="0">
      <selection activeCell="A8" sqref="A8"/>
    </sheetView>
  </sheetViews>
  <sheetFormatPr defaultRowHeight="15" x14ac:dyDescent="0.25"/>
  <cols>
    <col min="1" max="1" width="81.5703125" bestFit="1" customWidth="1"/>
  </cols>
  <sheetData>
    <row r="1" spans="1:2" x14ac:dyDescent="0.25">
      <c r="A1" t="s">
        <v>66</v>
      </c>
    </row>
    <row r="2" spans="1:2" x14ac:dyDescent="0.25">
      <c r="A2" t="s">
        <v>46</v>
      </c>
    </row>
    <row r="3" spans="1:2" x14ac:dyDescent="0.25">
      <c r="A3" t="s">
        <v>47</v>
      </c>
    </row>
    <row r="4" spans="1:2" x14ac:dyDescent="0.25">
      <c r="A4" t="s">
        <v>81</v>
      </c>
    </row>
    <row r="5" spans="1:2" x14ac:dyDescent="0.25">
      <c r="A5" t="s">
        <v>48</v>
      </c>
    </row>
    <row r="6" spans="1:2" x14ac:dyDescent="0.25">
      <c r="A6" t="s">
        <v>49</v>
      </c>
    </row>
    <row r="12" spans="1:2" x14ac:dyDescent="0.25">
      <c r="A12" t="s">
        <v>50</v>
      </c>
      <c r="B12" s="4"/>
    </row>
    <row r="16" spans="1:2" x14ac:dyDescent="0.25">
      <c r="A16" s="1" t="s">
        <v>70</v>
      </c>
    </row>
    <row r="17" spans="1:1" ht="45" x14ac:dyDescent="0.25">
      <c r="A17" s="6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78A4-1FD1-431B-A7C3-E23FF891E696}">
  <dimension ref="A1:L52"/>
  <sheetViews>
    <sheetView workbookViewId="0">
      <selection activeCell="E24" sqref="E24"/>
    </sheetView>
  </sheetViews>
  <sheetFormatPr defaultRowHeight="15" x14ac:dyDescent="0.25"/>
  <cols>
    <col min="1" max="1" width="20" customWidth="1"/>
    <col min="2" max="3" width="18" bestFit="1" customWidth="1"/>
    <col min="4" max="4" width="22.42578125" bestFit="1" customWidth="1"/>
    <col min="5" max="5" width="23.140625" bestFit="1" customWidth="1"/>
    <col min="6" max="6" width="13.7109375" bestFit="1" customWidth="1"/>
    <col min="7" max="7" width="22.7109375" customWidth="1"/>
    <col min="11" max="11" width="12.7109375" bestFit="1" customWidth="1"/>
    <col min="12" max="12" width="17" bestFit="1" customWidth="1"/>
  </cols>
  <sheetData>
    <row r="1" spans="1:12" x14ac:dyDescent="0.25">
      <c r="A1" t="s">
        <v>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56</v>
      </c>
      <c r="L1" t="s">
        <v>52</v>
      </c>
    </row>
    <row r="2" spans="1:12" ht="17.25" x14ac:dyDescent="0.25">
      <c r="A2">
        <v>1</v>
      </c>
      <c r="B2" t="s">
        <v>57</v>
      </c>
      <c r="C2" t="s">
        <v>6</v>
      </c>
      <c r="D2" s="2">
        <v>44927</v>
      </c>
      <c r="E2" s="2">
        <v>44930</v>
      </c>
      <c r="F2" s="3">
        <v>714</v>
      </c>
      <c r="G2" s="3" t="s">
        <v>45</v>
      </c>
      <c r="K2">
        <v>1</v>
      </c>
      <c r="L2" s="3" t="s">
        <v>55</v>
      </c>
    </row>
    <row r="3" spans="1:12" ht="17.25" x14ac:dyDescent="0.25">
      <c r="A3">
        <v>2</v>
      </c>
      <c r="B3" t="s">
        <v>58</v>
      </c>
      <c r="C3" t="s">
        <v>8</v>
      </c>
      <c r="D3" s="2">
        <v>44927</v>
      </c>
      <c r="E3" s="2">
        <v>44931</v>
      </c>
      <c r="F3" s="3">
        <v>2134</v>
      </c>
      <c r="G3" s="3" t="s">
        <v>45</v>
      </c>
      <c r="K3">
        <v>2</v>
      </c>
      <c r="L3" s="3" t="s">
        <v>53</v>
      </c>
    </row>
    <row r="4" spans="1:12" ht="17.25" x14ac:dyDescent="0.25">
      <c r="A4">
        <v>2</v>
      </c>
      <c r="B4" t="s">
        <v>7</v>
      </c>
      <c r="C4" t="s">
        <v>67</v>
      </c>
      <c r="D4" s="2">
        <v>44940</v>
      </c>
      <c r="E4" s="2">
        <v>44942</v>
      </c>
      <c r="F4" s="3">
        <v>5826</v>
      </c>
      <c r="G4" s="3" t="s">
        <v>44</v>
      </c>
      <c r="K4">
        <v>3</v>
      </c>
      <c r="L4" s="3" t="s">
        <v>55</v>
      </c>
    </row>
    <row r="5" spans="1:12" ht="17.25" x14ac:dyDescent="0.25">
      <c r="A5">
        <v>3</v>
      </c>
      <c r="B5" t="s">
        <v>6</v>
      </c>
      <c r="C5" t="s">
        <v>6</v>
      </c>
      <c r="D5" s="2">
        <v>44944</v>
      </c>
      <c r="E5" s="2">
        <v>44947</v>
      </c>
      <c r="F5" s="3">
        <v>181</v>
      </c>
      <c r="G5" s="3" t="s">
        <v>45</v>
      </c>
      <c r="K5">
        <v>4</v>
      </c>
      <c r="L5" s="3" t="s">
        <v>53</v>
      </c>
    </row>
    <row r="6" spans="1:12" ht="17.25" x14ac:dyDescent="0.25">
      <c r="A6">
        <v>4</v>
      </c>
      <c r="B6" t="s">
        <v>9</v>
      </c>
      <c r="C6" t="s">
        <v>9</v>
      </c>
      <c r="D6" s="2">
        <v>44945</v>
      </c>
      <c r="E6" s="2">
        <v>44948</v>
      </c>
      <c r="F6" s="3">
        <v>5037</v>
      </c>
      <c r="G6" s="3" t="s">
        <v>45</v>
      </c>
      <c r="K6">
        <v>5</v>
      </c>
      <c r="L6" s="3" t="s">
        <v>55</v>
      </c>
    </row>
    <row r="7" spans="1:12" ht="17.25" x14ac:dyDescent="0.25">
      <c r="A7">
        <v>5</v>
      </c>
      <c r="B7" t="s">
        <v>59</v>
      </c>
      <c r="C7" t="s">
        <v>10</v>
      </c>
      <c r="D7" s="2">
        <v>44952</v>
      </c>
      <c r="E7" s="5">
        <v>44956</v>
      </c>
      <c r="F7" s="3">
        <v>4896</v>
      </c>
      <c r="G7" s="3" t="s">
        <v>45</v>
      </c>
      <c r="K7">
        <v>6</v>
      </c>
      <c r="L7" s="3" t="s">
        <v>55</v>
      </c>
    </row>
    <row r="8" spans="1:12" ht="17.25" x14ac:dyDescent="0.25">
      <c r="A8">
        <v>6</v>
      </c>
      <c r="B8" t="s">
        <v>11</v>
      </c>
      <c r="C8" t="s">
        <v>11</v>
      </c>
      <c r="D8" s="2">
        <v>44955</v>
      </c>
      <c r="E8" s="2">
        <v>44956</v>
      </c>
      <c r="F8" s="3">
        <v>869</v>
      </c>
      <c r="G8" s="3" t="s">
        <v>44</v>
      </c>
      <c r="K8">
        <v>7</v>
      </c>
      <c r="L8" s="3" t="s">
        <v>55</v>
      </c>
    </row>
    <row r="9" spans="1:12" ht="17.25" x14ac:dyDescent="0.25">
      <c r="A9">
        <v>7</v>
      </c>
      <c r="B9" t="s">
        <v>12</v>
      </c>
      <c r="C9" t="s">
        <v>12</v>
      </c>
      <c r="D9" s="2">
        <v>44961</v>
      </c>
      <c r="E9" s="2">
        <v>44965</v>
      </c>
      <c r="F9" s="3">
        <v>3287</v>
      </c>
      <c r="G9" s="3" t="s">
        <v>43</v>
      </c>
      <c r="K9">
        <v>8</v>
      </c>
      <c r="L9" s="3" t="s">
        <v>55</v>
      </c>
    </row>
    <row r="10" spans="1:12" ht="17.25" x14ac:dyDescent="0.25">
      <c r="A10">
        <v>7</v>
      </c>
      <c r="B10" t="s">
        <v>12</v>
      </c>
      <c r="C10" t="s">
        <v>35</v>
      </c>
      <c r="D10" s="2">
        <v>44962</v>
      </c>
      <c r="E10" s="2">
        <v>44969</v>
      </c>
      <c r="F10" s="3">
        <v>788</v>
      </c>
      <c r="G10" s="3" t="s">
        <v>44</v>
      </c>
      <c r="K10">
        <v>9</v>
      </c>
      <c r="L10" s="3" t="s">
        <v>55</v>
      </c>
    </row>
    <row r="11" spans="1:12" ht="17.25" x14ac:dyDescent="0.25">
      <c r="A11">
        <v>7</v>
      </c>
      <c r="B11" t="s">
        <v>12</v>
      </c>
      <c r="C11" t="s">
        <v>12</v>
      </c>
      <c r="D11" s="2">
        <v>44966</v>
      </c>
      <c r="E11" s="2">
        <v>44967</v>
      </c>
      <c r="F11" s="3">
        <v>5622</v>
      </c>
      <c r="G11" s="3" t="s">
        <v>43</v>
      </c>
      <c r="K11">
        <v>10</v>
      </c>
      <c r="L11" s="3" t="s">
        <v>53</v>
      </c>
    </row>
    <row r="12" spans="1:12" ht="17.25" x14ac:dyDescent="0.25">
      <c r="A12">
        <v>8</v>
      </c>
      <c r="B12" t="s">
        <v>13</v>
      </c>
      <c r="C12" t="s">
        <v>68</v>
      </c>
      <c r="D12" s="2">
        <v>44968</v>
      </c>
      <c r="E12" s="2">
        <v>44975</v>
      </c>
      <c r="F12" s="3">
        <v>2710</v>
      </c>
      <c r="G12" s="3" t="s">
        <v>44</v>
      </c>
      <c r="K12">
        <v>11</v>
      </c>
      <c r="L12" s="3" t="s">
        <v>55</v>
      </c>
    </row>
    <row r="13" spans="1:12" ht="17.25" x14ac:dyDescent="0.25">
      <c r="A13">
        <v>9</v>
      </c>
      <c r="B13" t="s">
        <v>14</v>
      </c>
      <c r="C13" t="s">
        <v>14</v>
      </c>
      <c r="D13" s="2">
        <v>44970</v>
      </c>
      <c r="E13" s="2">
        <v>44971</v>
      </c>
      <c r="F13" s="3">
        <v>4164</v>
      </c>
      <c r="G13" s="3" t="s">
        <v>45</v>
      </c>
      <c r="K13">
        <v>12</v>
      </c>
      <c r="L13" s="3" t="s">
        <v>53</v>
      </c>
    </row>
    <row r="14" spans="1:12" ht="17.25" x14ac:dyDescent="0.25">
      <c r="A14">
        <v>10</v>
      </c>
      <c r="B14" t="s">
        <v>15</v>
      </c>
      <c r="C14" t="s">
        <v>15</v>
      </c>
      <c r="D14" s="2">
        <v>44971</v>
      </c>
      <c r="E14" s="2">
        <v>44974</v>
      </c>
      <c r="F14" s="3">
        <v>5292</v>
      </c>
      <c r="G14" s="3" t="s">
        <v>43</v>
      </c>
      <c r="K14">
        <v>13</v>
      </c>
      <c r="L14" s="3" t="s">
        <v>53</v>
      </c>
    </row>
    <row r="15" spans="1:12" ht="17.25" x14ac:dyDescent="0.25">
      <c r="A15">
        <v>10</v>
      </c>
      <c r="B15" t="s">
        <v>15</v>
      </c>
      <c r="C15" t="s">
        <v>15</v>
      </c>
      <c r="D15" s="2">
        <v>44971</v>
      </c>
      <c r="E15" s="2">
        <v>44974</v>
      </c>
      <c r="F15" s="3">
        <v>5292</v>
      </c>
      <c r="G15" s="3" t="s">
        <v>43</v>
      </c>
      <c r="K15">
        <v>14</v>
      </c>
      <c r="L15" s="3" t="s">
        <v>53</v>
      </c>
    </row>
    <row r="16" spans="1:12" ht="17.25" x14ac:dyDescent="0.25">
      <c r="A16">
        <v>10</v>
      </c>
      <c r="B16" t="s">
        <v>15</v>
      </c>
      <c r="C16" t="s">
        <v>37</v>
      </c>
      <c r="D16" s="2">
        <v>44974</v>
      </c>
      <c r="E16" s="2">
        <v>44980</v>
      </c>
      <c r="F16" s="3">
        <v>4825</v>
      </c>
      <c r="G16" s="3" t="s">
        <v>45</v>
      </c>
      <c r="K16">
        <v>15</v>
      </c>
      <c r="L16" s="3" t="s">
        <v>55</v>
      </c>
    </row>
    <row r="17" spans="1:12" ht="17.25" x14ac:dyDescent="0.25">
      <c r="A17">
        <v>10</v>
      </c>
      <c r="B17" t="s">
        <v>15</v>
      </c>
      <c r="C17" t="s">
        <v>15</v>
      </c>
      <c r="D17" s="2">
        <v>44976</v>
      </c>
      <c r="E17" t="s">
        <v>51</v>
      </c>
      <c r="F17" s="3">
        <v>256</v>
      </c>
      <c r="G17" s="3" t="s">
        <v>45</v>
      </c>
      <c r="K17">
        <v>16</v>
      </c>
      <c r="L17" s="3" t="s">
        <v>54</v>
      </c>
    </row>
    <row r="18" spans="1:12" ht="17.25" x14ac:dyDescent="0.25">
      <c r="A18">
        <v>11</v>
      </c>
      <c r="B18" t="s">
        <v>16</v>
      </c>
      <c r="C18" t="s">
        <v>38</v>
      </c>
      <c r="D18" s="2">
        <v>44984</v>
      </c>
      <c r="E18" t="s">
        <v>51</v>
      </c>
      <c r="F18" s="3">
        <v>2446</v>
      </c>
      <c r="G18" s="3" t="s">
        <v>44</v>
      </c>
      <c r="K18">
        <v>17</v>
      </c>
      <c r="L18" s="3" t="s">
        <v>55</v>
      </c>
    </row>
    <row r="19" spans="1:12" ht="17.25" x14ac:dyDescent="0.25">
      <c r="A19">
        <v>11</v>
      </c>
      <c r="B19" t="s">
        <v>16</v>
      </c>
      <c r="C19" t="s">
        <v>38</v>
      </c>
      <c r="D19" s="2">
        <v>44985</v>
      </c>
      <c r="E19" s="2">
        <v>44987</v>
      </c>
      <c r="F19" s="3">
        <v>3131</v>
      </c>
      <c r="G19" s="3" t="s">
        <v>44</v>
      </c>
      <c r="K19">
        <v>18</v>
      </c>
      <c r="L19" s="3" t="s">
        <v>53</v>
      </c>
    </row>
    <row r="20" spans="1:12" ht="17.25" x14ac:dyDescent="0.25">
      <c r="A20">
        <v>12</v>
      </c>
      <c r="B20" t="s">
        <v>60</v>
      </c>
      <c r="C20" t="s">
        <v>39</v>
      </c>
      <c r="D20" s="2">
        <v>44986</v>
      </c>
      <c r="E20" s="2">
        <v>44990</v>
      </c>
      <c r="F20" s="3">
        <v>3982</v>
      </c>
      <c r="G20" s="3" t="s">
        <v>43</v>
      </c>
      <c r="K20">
        <v>19</v>
      </c>
      <c r="L20" s="3" t="s">
        <v>53</v>
      </c>
    </row>
    <row r="21" spans="1:12" ht="17.25" x14ac:dyDescent="0.25">
      <c r="A21">
        <v>13</v>
      </c>
      <c r="B21" t="s">
        <v>18</v>
      </c>
      <c r="C21" t="s">
        <v>18</v>
      </c>
      <c r="D21" s="2">
        <v>45000</v>
      </c>
      <c r="E21" s="2">
        <v>45001</v>
      </c>
      <c r="F21" s="3">
        <v>4919</v>
      </c>
      <c r="G21" s="3" t="s">
        <v>44</v>
      </c>
      <c r="K21">
        <v>20</v>
      </c>
      <c r="L21" s="3" t="s">
        <v>54</v>
      </c>
    </row>
    <row r="22" spans="1:12" ht="17.25" x14ac:dyDescent="0.25">
      <c r="A22">
        <v>14</v>
      </c>
      <c r="B22" t="s">
        <v>19</v>
      </c>
      <c r="C22" t="s">
        <v>19</v>
      </c>
      <c r="D22" s="5">
        <v>45003</v>
      </c>
      <c r="E22" s="2">
        <v>45006</v>
      </c>
      <c r="F22" s="3">
        <v>3756</v>
      </c>
      <c r="G22" s="3" t="s">
        <v>45</v>
      </c>
      <c r="K22">
        <v>21</v>
      </c>
      <c r="L22" s="3" t="s">
        <v>55</v>
      </c>
    </row>
    <row r="23" spans="1:12" ht="17.25" x14ac:dyDescent="0.25">
      <c r="A23">
        <v>15</v>
      </c>
      <c r="B23" t="s">
        <v>20</v>
      </c>
      <c r="C23" t="s">
        <v>20</v>
      </c>
      <c r="D23" s="2">
        <v>45014</v>
      </c>
      <c r="E23" s="2">
        <v>45017</v>
      </c>
      <c r="F23" s="3">
        <v>4950</v>
      </c>
      <c r="G23" s="3" t="s">
        <v>43</v>
      </c>
      <c r="K23">
        <v>22</v>
      </c>
      <c r="L23" s="3" t="s">
        <v>53</v>
      </c>
    </row>
    <row r="24" spans="1:12" ht="17.25" x14ac:dyDescent="0.25">
      <c r="A24">
        <v>16</v>
      </c>
      <c r="B24" t="s">
        <v>61</v>
      </c>
      <c r="C24" t="s">
        <v>21</v>
      </c>
      <c r="D24" s="2">
        <v>45016</v>
      </c>
      <c r="E24" s="2">
        <v>45020</v>
      </c>
      <c r="F24" s="3">
        <v>836</v>
      </c>
      <c r="G24" s="3" t="s">
        <v>43</v>
      </c>
      <c r="K24">
        <v>23</v>
      </c>
      <c r="L24" s="3" t="s">
        <v>55</v>
      </c>
    </row>
    <row r="25" spans="1:12" ht="17.25" x14ac:dyDescent="0.25">
      <c r="A25">
        <v>17</v>
      </c>
      <c r="B25" t="s">
        <v>22</v>
      </c>
      <c r="C25" t="s">
        <v>22</v>
      </c>
      <c r="D25" s="2">
        <v>45019</v>
      </c>
      <c r="E25" s="2">
        <v>45023</v>
      </c>
      <c r="F25" s="3">
        <v>5673</v>
      </c>
      <c r="G25" s="3" t="s">
        <v>45</v>
      </c>
      <c r="K25">
        <v>24</v>
      </c>
      <c r="L25" s="3" t="s">
        <v>53</v>
      </c>
    </row>
    <row r="26" spans="1:12" ht="17.25" x14ac:dyDescent="0.25">
      <c r="A26">
        <v>17</v>
      </c>
      <c r="B26" t="s">
        <v>62</v>
      </c>
      <c r="C26" t="s">
        <v>22</v>
      </c>
      <c r="D26" s="2">
        <v>45019</v>
      </c>
      <c r="E26" s="2">
        <v>45027</v>
      </c>
      <c r="F26" s="3">
        <v>4451</v>
      </c>
      <c r="G26" s="3" t="s">
        <v>44</v>
      </c>
      <c r="K26">
        <v>25</v>
      </c>
      <c r="L26" s="3" t="s">
        <v>53</v>
      </c>
    </row>
    <row r="27" spans="1:12" ht="17.25" x14ac:dyDescent="0.25">
      <c r="A27">
        <v>18</v>
      </c>
      <c r="B27" t="s">
        <v>14</v>
      </c>
      <c r="C27" t="s">
        <v>14</v>
      </c>
      <c r="D27" s="2">
        <v>45021</v>
      </c>
      <c r="E27" s="2">
        <v>45023</v>
      </c>
      <c r="F27" s="3">
        <v>3430</v>
      </c>
      <c r="G27" s="3" t="s">
        <v>44</v>
      </c>
      <c r="K27">
        <v>26</v>
      </c>
      <c r="L27" s="3" t="s">
        <v>55</v>
      </c>
    </row>
    <row r="28" spans="1:12" ht="17.25" x14ac:dyDescent="0.25">
      <c r="A28">
        <v>10</v>
      </c>
      <c r="B28" t="s">
        <v>15</v>
      </c>
      <c r="C28" t="s">
        <v>15</v>
      </c>
      <c r="D28" s="2">
        <v>45025</v>
      </c>
      <c r="E28" s="2">
        <v>45028</v>
      </c>
      <c r="F28" s="3">
        <v>3788</v>
      </c>
      <c r="G28" s="3" t="s">
        <v>65</v>
      </c>
      <c r="K28">
        <v>27</v>
      </c>
      <c r="L28" s="3" t="s">
        <v>53</v>
      </c>
    </row>
    <row r="29" spans="1:12" ht="17.25" x14ac:dyDescent="0.25">
      <c r="A29">
        <v>7</v>
      </c>
      <c r="B29" t="s">
        <v>12</v>
      </c>
      <c r="C29" s="1" t="s">
        <v>35</v>
      </c>
      <c r="D29" s="2">
        <v>45026</v>
      </c>
      <c r="E29" s="2">
        <v>45029</v>
      </c>
      <c r="F29" s="3">
        <v>4620</v>
      </c>
      <c r="G29" s="3" t="s">
        <v>44</v>
      </c>
      <c r="K29">
        <v>28</v>
      </c>
      <c r="L29" s="3" t="s">
        <v>54</v>
      </c>
    </row>
    <row r="30" spans="1:12" ht="17.25" x14ac:dyDescent="0.25">
      <c r="A30">
        <v>6</v>
      </c>
      <c r="B30" t="s">
        <v>11</v>
      </c>
      <c r="C30" t="s">
        <v>11</v>
      </c>
      <c r="D30" s="2">
        <v>45029</v>
      </c>
      <c r="E30" s="2">
        <v>45031</v>
      </c>
      <c r="F30" s="3">
        <v>505</v>
      </c>
      <c r="G30" s="3" t="s">
        <v>43</v>
      </c>
      <c r="K30">
        <v>29</v>
      </c>
      <c r="L30" s="3" t="s">
        <v>55</v>
      </c>
    </row>
    <row r="31" spans="1:12" ht="17.25" x14ac:dyDescent="0.25">
      <c r="A31">
        <v>11</v>
      </c>
      <c r="B31" t="s">
        <v>63</v>
      </c>
      <c r="C31" t="s">
        <v>16</v>
      </c>
      <c r="D31" s="2">
        <v>45029</v>
      </c>
      <c r="E31" s="2">
        <v>45036</v>
      </c>
      <c r="F31" s="3">
        <v>2994</v>
      </c>
      <c r="G31" s="3" t="s">
        <v>44</v>
      </c>
      <c r="K31">
        <v>30</v>
      </c>
      <c r="L31" s="3" t="s">
        <v>55</v>
      </c>
    </row>
    <row r="32" spans="1:12" ht="17.25" x14ac:dyDescent="0.25">
      <c r="A32">
        <v>19</v>
      </c>
      <c r="B32" t="s">
        <v>23</v>
      </c>
      <c r="C32" t="s">
        <v>23</v>
      </c>
      <c r="D32" s="2">
        <v>45031</v>
      </c>
      <c r="E32" s="2">
        <v>45035</v>
      </c>
      <c r="F32" s="3">
        <v>1668</v>
      </c>
      <c r="G32" s="3" t="s">
        <v>43</v>
      </c>
    </row>
    <row r="33" spans="1:7" ht="17.25" x14ac:dyDescent="0.25">
      <c r="A33">
        <v>20</v>
      </c>
      <c r="B33" t="s">
        <v>24</v>
      </c>
      <c r="C33" t="s">
        <v>24</v>
      </c>
      <c r="D33" s="2">
        <v>45035</v>
      </c>
      <c r="E33" s="2">
        <v>45038</v>
      </c>
      <c r="F33" s="3">
        <v>1579</v>
      </c>
      <c r="G33" s="3" t="s">
        <v>43</v>
      </c>
    </row>
    <row r="34" spans="1:7" ht="17.25" x14ac:dyDescent="0.25">
      <c r="A34">
        <v>21</v>
      </c>
      <c r="B34" t="s">
        <v>25</v>
      </c>
      <c r="C34" t="s">
        <v>40</v>
      </c>
      <c r="D34" s="2">
        <v>45037</v>
      </c>
      <c r="E34" s="2">
        <v>45041</v>
      </c>
      <c r="F34" s="3">
        <v>820</v>
      </c>
      <c r="G34" s="3" t="s">
        <v>44</v>
      </c>
    </row>
    <row r="35" spans="1:7" ht="17.25" x14ac:dyDescent="0.25">
      <c r="A35">
        <v>21</v>
      </c>
      <c r="B35" t="s">
        <v>25</v>
      </c>
      <c r="C35" t="s">
        <v>41</v>
      </c>
      <c r="D35" s="2">
        <v>45038</v>
      </c>
      <c r="E35" s="2">
        <v>45042</v>
      </c>
      <c r="F35" s="3">
        <v>5611</v>
      </c>
      <c r="G35" s="3" t="s">
        <v>45</v>
      </c>
    </row>
    <row r="36" spans="1:7" ht="17.25" x14ac:dyDescent="0.25">
      <c r="A36">
        <v>20</v>
      </c>
      <c r="B36" t="s">
        <v>24</v>
      </c>
      <c r="C36" t="s">
        <v>24</v>
      </c>
      <c r="D36" s="2">
        <v>45039</v>
      </c>
      <c r="E36" s="5">
        <v>45040</v>
      </c>
      <c r="F36" s="3">
        <v>2146</v>
      </c>
      <c r="G36" s="3" t="s">
        <v>45</v>
      </c>
    </row>
    <row r="37" spans="1:7" ht="17.25" x14ac:dyDescent="0.25">
      <c r="A37">
        <v>19</v>
      </c>
      <c r="B37" t="s">
        <v>23</v>
      </c>
      <c r="C37" t="s">
        <v>23</v>
      </c>
      <c r="D37" s="2">
        <v>45040</v>
      </c>
      <c r="E37" s="2">
        <v>45046</v>
      </c>
      <c r="F37" s="3">
        <v>2213</v>
      </c>
      <c r="G37" s="3" t="s">
        <v>43</v>
      </c>
    </row>
    <row r="38" spans="1:7" ht="17.25" x14ac:dyDescent="0.25">
      <c r="A38">
        <v>22</v>
      </c>
      <c r="B38" t="s">
        <v>26</v>
      </c>
      <c r="C38" t="s">
        <v>26</v>
      </c>
      <c r="D38" s="2">
        <v>45040</v>
      </c>
      <c r="E38" s="2">
        <v>45050</v>
      </c>
      <c r="F38" s="3">
        <v>3645</v>
      </c>
      <c r="G38" s="3" t="s">
        <v>44</v>
      </c>
    </row>
    <row r="39" spans="1:7" ht="17.25" x14ac:dyDescent="0.25">
      <c r="A39">
        <v>23</v>
      </c>
      <c r="B39" t="s">
        <v>27</v>
      </c>
      <c r="C39" t="s">
        <v>69</v>
      </c>
      <c r="D39" s="2">
        <v>45045</v>
      </c>
      <c r="E39" s="2">
        <v>45046</v>
      </c>
      <c r="F39" s="3">
        <v>3196</v>
      </c>
      <c r="G39" s="3" t="s">
        <v>44</v>
      </c>
    </row>
    <row r="40" spans="1:7" ht="17.25" x14ac:dyDescent="0.25">
      <c r="A40">
        <v>24</v>
      </c>
      <c r="B40" t="s">
        <v>28</v>
      </c>
      <c r="C40" t="s">
        <v>28</v>
      </c>
      <c r="D40" s="5">
        <v>45046</v>
      </c>
      <c r="E40" s="2">
        <v>45051</v>
      </c>
      <c r="F40" s="3">
        <v>3006</v>
      </c>
      <c r="G40" s="3" t="s">
        <v>44</v>
      </c>
    </row>
    <row r="41" spans="1:7" ht="17.25" x14ac:dyDescent="0.25">
      <c r="A41">
        <v>17</v>
      </c>
      <c r="B41" t="s">
        <v>22</v>
      </c>
      <c r="C41" t="s">
        <v>22</v>
      </c>
      <c r="D41" s="2">
        <v>45048</v>
      </c>
      <c r="E41" s="2">
        <v>45051</v>
      </c>
      <c r="F41" s="3">
        <v>4350</v>
      </c>
      <c r="G41" s="3" t="s">
        <v>43</v>
      </c>
    </row>
    <row r="42" spans="1:7" ht="17.25" x14ac:dyDescent="0.25">
      <c r="A42">
        <v>16</v>
      </c>
      <c r="B42" t="s">
        <v>21</v>
      </c>
      <c r="C42" t="s">
        <v>21</v>
      </c>
      <c r="D42" s="2">
        <v>45049</v>
      </c>
      <c r="E42" s="2">
        <v>45057</v>
      </c>
      <c r="F42" s="3">
        <v>4746</v>
      </c>
      <c r="G42" s="3" t="s">
        <v>43</v>
      </c>
    </row>
    <row r="43" spans="1:7" ht="17.25" x14ac:dyDescent="0.25">
      <c r="A43">
        <v>12</v>
      </c>
      <c r="B43" t="s">
        <v>17</v>
      </c>
      <c r="C43" t="s">
        <v>17</v>
      </c>
      <c r="D43" s="2">
        <v>45049</v>
      </c>
      <c r="E43" s="2">
        <v>45053</v>
      </c>
      <c r="F43" s="3">
        <v>2310</v>
      </c>
      <c r="G43" s="3" t="s">
        <v>43</v>
      </c>
    </row>
    <row r="44" spans="1:7" ht="17.25" x14ac:dyDescent="0.25">
      <c r="A44">
        <v>25</v>
      </c>
      <c r="B44" t="s">
        <v>29</v>
      </c>
      <c r="C44" t="s">
        <v>29</v>
      </c>
      <c r="D44" s="2">
        <v>45052</v>
      </c>
      <c r="E44" s="2">
        <v>45059</v>
      </c>
      <c r="F44" s="3">
        <v>3739</v>
      </c>
      <c r="G44" s="3" t="s">
        <v>45</v>
      </c>
    </row>
    <row r="45" spans="1:7" ht="17.25" x14ac:dyDescent="0.25">
      <c r="A45">
        <v>26</v>
      </c>
      <c r="B45" t="s">
        <v>30</v>
      </c>
      <c r="C45" t="s">
        <v>30</v>
      </c>
      <c r="D45" s="2">
        <v>45058</v>
      </c>
      <c r="E45" s="2">
        <v>45065</v>
      </c>
      <c r="F45" s="3">
        <v>4486</v>
      </c>
      <c r="G45" s="3" t="s">
        <v>44</v>
      </c>
    </row>
    <row r="46" spans="1:7" ht="17.25" x14ac:dyDescent="0.25">
      <c r="A46">
        <v>27</v>
      </c>
      <c r="B46" t="s">
        <v>31</v>
      </c>
      <c r="C46" t="s">
        <v>31</v>
      </c>
      <c r="D46" s="2">
        <v>45060</v>
      </c>
      <c r="E46" s="2">
        <v>45066</v>
      </c>
      <c r="F46" s="3">
        <v>1365</v>
      </c>
      <c r="G46" s="3" t="s">
        <v>43</v>
      </c>
    </row>
    <row r="47" spans="1:7" ht="17.25" x14ac:dyDescent="0.25">
      <c r="A47">
        <v>28</v>
      </c>
      <c r="B47" t="s">
        <v>32</v>
      </c>
      <c r="C47" t="s">
        <v>32</v>
      </c>
      <c r="D47" s="2">
        <v>45062</v>
      </c>
      <c r="E47" s="2">
        <v>45069</v>
      </c>
      <c r="F47" s="3">
        <v>1485</v>
      </c>
      <c r="G47" s="3" t="s">
        <v>43</v>
      </c>
    </row>
    <row r="48" spans="1:7" ht="17.25" x14ac:dyDescent="0.25">
      <c r="A48">
        <v>29</v>
      </c>
      <c r="B48" t="s">
        <v>64</v>
      </c>
      <c r="C48" t="s">
        <v>33</v>
      </c>
      <c r="D48" s="2">
        <v>45063</v>
      </c>
      <c r="E48" s="2">
        <v>45066</v>
      </c>
      <c r="F48" s="3">
        <v>3878</v>
      </c>
      <c r="G48" s="3" t="s">
        <v>44</v>
      </c>
    </row>
    <row r="49" spans="1:7" ht="17.25" x14ac:dyDescent="0.25">
      <c r="A49">
        <v>29</v>
      </c>
      <c r="B49" t="s">
        <v>33</v>
      </c>
      <c r="C49" t="s">
        <v>42</v>
      </c>
      <c r="D49" s="2">
        <v>45066</v>
      </c>
      <c r="E49" s="2">
        <v>45075</v>
      </c>
      <c r="F49" s="3">
        <v>458</v>
      </c>
      <c r="G49" s="3" t="s">
        <v>43</v>
      </c>
    </row>
    <row r="50" spans="1:7" ht="17.25" x14ac:dyDescent="0.25">
      <c r="A50">
        <v>27</v>
      </c>
      <c r="B50" t="s">
        <v>31</v>
      </c>
      <c r="C50" t="s">
        <v>31</v>
      </c>
      <c r="D50" s="2">
        <v>45072</v>
      </c>
      <c r="E50" s="2">
        <v>45081</v>
      </c>
      <c r="F50" s="3">
        <v>1215</v>
      </c>
      <c r="G50" s="3" t="s">
        <v>43</v>
      </c>
    </row>
    <row r="51" spans="1:7" ht="17.25" x14ac:dyDescent="0.25">
      <c r="A51">
        <v>30</v>
      </c>
      <c r="B51" t="s">
        <v>34</v>
      </c>
      <c r="C51" t="s">
        <v>34</v>
      </c>
      <c r="D51" s="2">
        <v>45074</v>
      </c>
      <c r="E51" s="2">
        <v>45083</v>
      </c>
      <c r="F51" s="3">
        <v>5225</v>
      </c>
      <c r="G51" s="3" t="s">
        <v>44</v>
      </c>
    </row>
    <row r="52" spans="1:7" ht="17.25" x14ac:dyDescent="0.25">
      <c r="A52">
        <v>30</v>
      </c>
      <c r="B52" t="s">
        <v>34</v>
      </c>
      <c r="C52" t="s">
        <v>34</v>
      </c>
      <c r="D52" s="2">
        <v>45075</v>
      </c>
      <c r="E52" s="2">
        <v>45085</v>
      </c>
      <c r="F52" s="3">
        <v>1757</v>
      </c>
      <c r="G52" s="3" t="s">
        <v>44</v>
      </c>
    </row>
  </sheetData>
  <phoneticPr fontId="5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2C15-2276-4087-A556-436AFF040714}">
  <dimension ref="A1:Q51"/>
  <sheetViews>
    <sheetView topLeftCell="A21" workbookViewId="0">
      <selection activeCell="G2" sqref="G2:G51"/>
    </sheetView>
  </sheetViews>
  <sheetFormatPr defaultRowHeight="15" x14ac:dyDescent="0.25"/>
  <cols>
    <col min="1" max="1" width="14.85546875" customWidth="1"/>
    <col min="2" max="2" width="20.5703125" bestFit="1" customWidth="1"/>
    <col min="3" max="3" width="22.85546875" bestFit="1" customWidth="1"/>
    <col min="4" max="4" width="18" bestFit="1" customWidth="1"/>
    <col min="5" max="5" width="22.42578125" style="2" bestFit="1" customWidth="1"/>
    <col min="6" max="6" width="23.140625" style="2" bestFit="1" customWidth="1"/>
    <col min="7" max="7" width="23.140625" customWidth="1"/>
    <col min="8" max="8" width="15.7109375" customWidth="1"/>
    <col min="9" max="9" width="12.85546875" customWidth="1"/>
    <col min="13" max="13" width="12.7109375" bestFit="1" customWidth="1"/>
    <col min="14" max="14" width="17.7109375" bestFit="1" customWidth="1"/>
    <col min="16" max="16" width="33" bestFit="1" customWidth="1"/>
    <col min="17" max="17" width="18" bestFit="1" customWidth="1"/>
  </cols>
  <sheetData>
    <row r="1" spans="1:17" x14ac:dyDescent="0.25">
      <c r="A1" s="7" t="s">
        <v>56</v>
      </c>
      <c r="B1" s="10" t="s">
        <v>72</v>
      </c>
      <c r="C1" s="7" t="s">
        <v>0</v>
      </c>
      <c r="D1" s="7" t="s">
        <v>1</v>
      </c>
      <c r="E1" s="15" t="s">
        <v>2</v>
      </c>
      <c r="F1" s="15" t="s">
        <v>3</v>
      </c>
      <c r="G1" s="10" t="s">
        <v>73</v>
      </c>
      <c r="H1" s="7" t="s">
        <v>4</v>
      </c>
      <c r="I1" s="7" t="s">
        <v>5</v>
      </c>
      <c r="M1" s="18" t="s">
        <v>56</v>
      </c>
      <c r="N1" s="18" t="s">
        <v>52</v>
      </c>
      <c r="P1" t="s">
        <v>82</v>
      </c>
      <c r="Q1" s="12" t="s">
        <v>6</v>
      </c>
    </row>
    <row r="2" spans="1:17" x14ac:dyDescent="0.25">
      <c r="A2">
        <v>1</v>
      </c>
      <c r="B2" t="str">
        <f>_xlfn.XLOOKUP(Table1[[#This Row],[Employee_ID]],$M$1:$M$31,$N$1:$N$31,0)</f>
        <v>EMPLOYEES</v>
      </c>
      <c r="C2" t="s">
        <v>6</v>
      </c>
      <c r="D2" t="s">
        <v>6</v>
      </c>
      <c r="E2" s="2">
        <v>44927</v>
      </c>
      <c r="F2" s="14">
        <v>44930</v>
      </c>
      <c r="G2" s="11">
        <f>DATEDIF(Table1[[#This Row],[Service Date]], Table1[[#This Row],[Payment Date]], "d")</f>
        <v>3</v>
      </c>
      <c r="H2" s="8">
        <v>714</v>
      </c>
      <c r="I2" s="9" t="s">
        <v>45</v>
      </c>
      <c r="M2" s="16">
        <v>1</v>
      </c>
      <c r="N2" s="17" t="s">
        <v>55</v>
      </c>
      <c r="Q2" s="13" t="s">
        <v>7</v>
      </c>
    </row>
    <row r="3" spans="1:17" x14ac:dyDescent="0.25">
      <c r="A3">
        <v>2</v>
      </c>
      <c r="B3" t="str">
        <f>_xlfn.XLOOKUP(Table1[[#This Row],[Employee_ID]],$M$1:$M$31,$N$1:$N$31,0)</f>
        <v>RETIREES</v>
      </c>
      <c r="C3" t="s">
        <v>7</v>
      </c>
      <c r="D3" t="s">
        <v>8</v>
      </c>
      <c r="E3" s="2">
        <v>44927</v>
      </c>
      <c r="F3" s="14">
        <v>44931</v>
      </c>
      <c r="G3" s="11">
        <f>DATEDIF(Table1[[#This Row],[Service Date]], Table1[[#This Row],[Payment Date]], "d")</f>
        <v>4</v>
      </c>
      <c r="H3" s="8">
        <v>2134</v>
      </c>
      <c r="I3" s="9" t="s">
        <v>45</v>
      </c>
      <c r="M3" s="16">
        <v>2</v>
      </c>
      <c r="N3" s="17" t="s">
        <v>53</v>
      </c>
      <c r="Q3" s="13" t="s">
        <v>6</v>
      </c>
    </row>
    <row r="4" spans="1:17" x14ac:dyDescent="0.25">
      <c r="A4">
        <v>2</v>
      </c>
      <c r="B4" t="str">
        <f>_xlfn.XLOOKUP(Table1[[#This Row],[Employee_ID]],$M$1:$M$31,$N$1:$N$31,0)</f>
        <v>RETIREES</v>
      </c>
      <c r="C4" t="s">
        <v>7</v>
      </c>
      <c r="D4" t="s">
        <v>8</v>
      </c>
      <c r="E4" s="2">
        <v>44940</v>
      </c>
      <c r="F4" s="14">
        <v>44942</v>
      </c>
      <c r="G4" s="11">
        <f>DATEDIF(Table1[[#This Row],[Service Date]], Table1[[#This Row],[Payment Date]], "d")</f>
        <v>2</v>
      </c>
      <c r="H4" s="8">
        <v>5826</v>
      </c>
      <c r="I4" s="9" t="s">
        <v>44</v>
      </c>
      <c r="M4" s="16">
        <v>3</v>
      </c>
      <c r="N4" s="17" t="s">
        <v>55</v>
      </c>
      <c r="Q4" s="12" t="s">
        <v>9</v>
      </c>
    </row>
    <row r="5" spans="1:17" x14ac:dyDescent="0.25">
      <c r="A5">
        <v>3</v>
      </c>
      <c r="B5" t="str">
        <f>_xlfn.XLOOKUP(Table1[[#This Row],[Employee_ID]],$M$1:$M$31,$N$1:$N$31,0)</f>
        <v>EMPLOYEES</v>
      </c>
      <c r="C5" t="s">
        <v>6</v>
      </c>
      <c r="D5" t="s">
        <v>6</v>
      </c>
      <c r="E5" s="2">
        <v>44944</v>
      </c>
      <c r="F5" s="14">
        <v>44947</v>
      </c>
      <c r="G5" s="11">
        <f>DATEDIF(Table1[[#This Row],[Service Date]], Table1[[#This Row],[Payment Date]], "d")</f>
        <v>3</v>
      </c>
      <c r="H5" s="8">
        <v>181</v>
      </c>
      <c r="I5" s="9" t="s">
        <v>45</v>
      </c>
      <c r="M5" s="16">
        <v>4</v>
      </c>
      <c r="N5" s="17" t="s">
        <v>53</v>
      </c>
      <c r="Q5" s="13" t="s">
        <v>10</v>
      </c>
    </row>
    <row r="6" spans="1:17" x14ac:dyDescent="0.25">
      <c r="A6">
        <v>4</v>
      </c>
      <c r="B6" t="str">
        <f>_xlfn.XLOOKUP(Table1[[#This Row],[Employee_ID]],$M$1:$M$31,$N$1:$N$31,0)</f>
        <v>RETIREES</v>
      </c>
      <c r="C6" t="s">
        <v>9</v>
      </c>
      <c r="D6" t="s">
        <v>9</v>
      </c>
      <c r="E6" s="2">
        <v>44945</v>
      </c>
      <c r="F6" s="14">
        <v>44948</v>
      </c>
      <c r="G6" s="11">
        <f>DATEDIF(Table1[[#This Row],[Service Date]], Table1[[#This Row],[Payment Date]], "d")</f>
        <v>3</v>
      </c>
      <c r="H6" s="8">
        <v>5037</v>
      </c>
      <c r="I6" s="9" t="s">
        <v>45</v>
      </c>
      <c r="M6" s="16">
        <v>5</v>
      </c>
      <c r="N6" s="17" t="s">
        <v>55</v>
      </c>
      <c r="Q6" s="12" t="s">
        <v>11</v>
      </c>
    </row>
    <row r="7" spans="1:17" x14ac:dyDescent="0.25">
      <c r="A7">
        <v>5</v>
      </c>
      <c r="B7" t="str">
        <f>_xlfn.XLOOKUP(Table1[[#This Row],[Employee_ID]],$M$1:$M$31,$N$1:$N$31,0)</f>
        <v>EMPLOYEES</v>
      </c>
      <c r="C7" t="s">
        <v>10</v>
      </c>
      <c r="D7" t="s">
        <v>10</v>
      </c>
      <c r="E7" s="2">
        <v>44952</v>
      </c>
      <c r="F7" s="14">
        <v>44956</v>
      </c>
      <c r="G7" s="11">
        <f>DATEDIF(Table1[[#This Row],[Service Date]], Table1[[#This Row],[Payment Date]], "d")</f>
        <v>4</v>
      </c>
      <c r="H7" s="8">
        <v>4896</v>
      </c>
      <c r="I7" s="9" t="s">
        <v>45</v>
      </c>
      <c r="M7" s="16">
        <v>6</v>
      </c>
      <c r="N7" s="17" t="s">
        <v>55</v>
      </c>
      <c r="Q7" s="13" t="s">
        <v>12</v>
      </c>
    </row>
    <row r="8" spans="1:17" x14ac:dyDescent="0.25">
      <c r="A8">
        <v>6</v>
      </c>
      <c r="B8" t="str">
        <f>_xlfn.XLOOKUP(Table1[[#This Row],[Employee_ID]],$M$1:$M$31,$N$1:$N$31,0)</f>
        <v>EMPLOYEES</v>
      </c>
      <c r="C8" t="s">
        <v>11</v>
      </c>
      <c r="D8" t="s">
        <v>11</v>
      </c>
      <c r="E8" s="2">
        <v>44955</v>
      </c>
      <c r="F8" s="14">
        <v>44956</v>
      </c>
      <c r="G8" s="11">
        <f>DATEDIF(Table1[[#This Row],[Service Date]], Table1[[#This Row],[Payment Date]], "d")</f>
        <v>1</v>
      </c>
      <c r="H8" s="8">
        <v>869</v>
      </c>
      <c r="I8" s="9" t="s">
        <v>44</v>
      </c>
      <c r="M8" s="16">
        <v>7</v>
      </c>
      <c r="N8" s="17" t="s">
        <v>55</v>
      </c>
      <c r="Q8" s="12" t="s">
        <v>13</v>
      </c>
    </row>
    <row r="9" spans="1:17" x14ac:dyDescent="0.25">
      <c r="A9">
        <v>7</v>
      </c>
      <c r="B9" t="str">
        <f>_xlfn.XLOOKUP(Table1[[#This Row],[Employee_ID]],$M$1:$M$31,$N$1:$N$31,0)</f>
        <v>EMPLOYEES</v>
      </c>
      <c r="C9" t="s">
        <v>12</v>
      </c>
      <c r="D9" t="s">
        <v>12</v>
      </c>
      <c r="E9" s="2">
        <v>44961</v>
      </c>
      <c r="F9" s="14">
        <v>44965</v>
      </c>
      <c r="G9" s="11">
        <f>DATEDIF(Table1[[#This Row],[Service Date]], Table1[[#This Row],[Payment Date]], "d")</f>
        <v>4</v>
      </c>
      <c r="H9" s="8">
        <v>3287</v>
      </c>
      <c r="I9" s="9" t="s">
        <v>43</v>
      </c>
      <c r="M9" s="16">
        <v>8</v>
      </c>
      <c r="N9" s="17" t="s">
        <v>55</v>
      </c>
      <c r="Q9" s="13" t="s">
        <v>14</v>
      </c>
    </row>
    <row r="10" spans="1:17" x14ac:dyDescent="0.25">
      <c r="A10">
        <v>7</v>
      </c>
      <c r="B10" t="str">
        <f>_xlfn.XLOOKUP(Table1[[#This Row],[Employee_ID]],$M$1:$M$31,$N$1:$N$31,0)</f>
        <v>EMPLOYEES</v>
      </c>
      <c r="C10" t="s">
        <v>12</v>
      </c>
      <c r="D10" t="s">
        <v>35</v>
      </c>
      <c r="E10" s="2">
        <v>44962</v>
      </c>
      <c r="F10" s="14">
        <v>44969</v>
      </c>
      <c r="G10" s="11">
        <f>DATEDIF(Table1[[#This Row],[Service Date]], Table1[[#This Row],[Payment Date]], "d")</f>
        <v>7</v>
      </c>
      <c r="H10" s="8">
        <v>788</v>
      </c>
      <c r="I10" s="9" t="s">
        <v>44</v>
      </c>
      <c r="M10" s="16">
        <v>9</v>
      </c>
      <c r="N10" s="17" t="s">
        <v>55</v>
      </c>
      <c r="Q10" s="12" t="s">
        <v>15</v>
      </c>
    </row>
    <row r="11" spans="1:17" x14ac:dyDescent="0.25">
      <c r="A11">
        <v>7</v>
      </c>
      <c r="B11" t="str">
        <f>_xlfn.XLOOKUP(Table1[[#This Row],[Employee_ID]],$M$1:$M$31,$N$1:$N$31,0)</f>
        <v>EMPLOYEES</v>
      </c>
      <c r="C11" t="s">
        <v>12</v>
      </c>
      <c r="D11" t="s">
        <v>12</v>
      </c>
      <c r="E11" s="2">
        <v>44966</v>
      </c>
      <c r="F11" s="14">
        <v>44967</v>
      </c>
      <c r="G11" s="11">
        <f>DATEDIF(Table1[[#This Row],[Service Date]], Table1[[#This Row],[Payment Date]], "d")</f>
        <v>1</v>
      </c>
      <c r="H11" s="8">
        <v>5622</v>
      </c>
      <c r="I11" s="9" t="s">
        <v>43</v>
      </c>
      <c r="M11" s="16">
        <v>10</v>
      </c>
      <c r="N11" s="17" t="s">
        <v>53</v>
      </c>
      <c r="Q11" s="13" t="s">
        <v>16</v>
      </c>
    </row>
    <row r="12" spans="1:17" x14ac:dyDescent="0.25">
      <c r="A12">
        <v>8</v>
      </c>
      <c r="B12" t="str">
        <f>_xlfn.XLOOKUP(Table1[[#This Row],[Employee_ID]],$M$1:$M$31,$N$1:$N$31,0)</f>
        <v>EMPLOYEES</v>
      </c>
      <c r="C12" t="s">
        <v>13</v>
      </c>
      <c r="D12" t="s">
        <v>36</v>
      </c>
      <c r="E12" s="2">
        <v>44968</v>
      </c>
      <c r="F12" s="14">
        <v>44975</v>
      </c>
      <c r="G12" s="11">
        <f>DATEDIF(Table1[[#This Row],[Service Date]], Table1[[#This Row],[Payment Date]], "d")</f>
        <v>7</v>
      </c>
      <c r="H12" s="8">
        <v>2710</v>
      </c>
      <c r="I12" s="9" t="s">
        <v>44</v>
      </c>
      <c r="M12" s="16">
        <v>11</v>
      </c>
      <c r="N12" s="17" t="s">
        <v>55</v>
      </c>
      <c r="Q12" s="13" t="s">
        <v>17</v>
      </c>
    </row>
    <row r="13" spans="1:17" x14ac:dyDescent="0.25">
      <c r="A13">
        <v>9</v>
      </c>
      <c r="B13" t="str">
        <f>_xlfn.XLOOKUP(Table1[[#This Row],[Employee_ID]],$M$1:$M$31,$N$1:$N$31,0)</f>
        <v>EMPLOYEES</v>
      </c>
      <c r="C13" t="s">
        <v>14</v>
      </c>
      <c r="D13" t="s">
        <v>14</v>
      </c>
      <c r="E13" s="2">
        <v>44970</v>
      </c>
      <c r="F13" s="14">
        <v>44971</v>
      </c>
      <c r="G13" s="11">
        <f>DATEDIF(Table1[[#This Row],[Service Date]], Table1[[#This Row],[Payment Date]], "d")</f>
        <v>1</v>
      </c>
      <c r="H13" s="8">
        <v>4164</v>
      </c>
      <c r="I13" s="9" t="s">
        <v>45</v>
      </c>
      <c r="M13" s="16">
        <v>12</v>
      </c>
      <c r="N13" s="17" t="s">
        <v>53</v>
      </c>
      <c r="Q13" s="12" t="s">
        <v>18</v>
      </c>
    </row>
    <row r="14" spans="1:17" x14ac:dyDescent="0.25">
      <c r="A14">
        <v>10</v>
      </c>
      <c r="B14" t="str">
        <f>_xlfn.XLOOKUP(Table1[[#This Row],[Employee_ID]],$M$1:$M$31,$N$1:$N$31,0)</f>
        <v>RETIREES</v>
      </c>
      <c r="C14" t="s">
        <v>15</v>
      </c>
      <c r="D14" t="s">
        <v>15</v>
      </c>
      <c r="E14" s="2">
        <v>44971</v>
      </c>
      <c r="F14" s="14">
        <v>44974</v>
      </c>
      <c r="G14" s="11">
        <f>DATEDIF(Table1[[#This Row],[Service Date]], Table1[[#This Row],[Payment Date]], "d")</f>
        <v>3</v>
      </c>
      <c r="H14" s="8">
        <v>5292</v>
      </c>
      <c r="I14" s="9" t="s">
        <v>43</v>
      </c>
      <c r="M14" s="16">
        <v>13</v>
      </c>
      <c r="N14" s="17" t="s">
        <v>53</v>
      </c>
      <c r="Q14" s="13" t="s">
        <v>19</v>
      </c>
    </row>
    <row r="15" spans="1:17" x14ac:dyDescent="0.25">
      <c r="A15">
        <v>10</v>
      </c>
      <c r="B15" t="str">
        <f>_xlfn.XLOOKUP(Table1[[#This Row],[Employee_ID]],$M$1:$M$31,$N$1:$N$31,0)</f>
        <v>RETIREES</v>
      </c>
      <c r="C15" t="s">
        <v>15</v>
      </c>
      <c r="D15" t="s">
        <v>37</v>
      </c>
      <c r="E15" s="2">
        <v>44974</v>
      </c>
      <c r="F15" s="14">
        <v>44980</v>
      </c>
      <c r="G15" s="11">
        <f>DATEDIF(Table1[[#This Row],[Service Date]], Table1[[#This Row],[Payment Date]], "d")</f>
        <v>6</v>
      </c>
      <c r="H15" s="8">
        <v>4825</v>
      </c>
      <c r="I15" s="9" t="s">
        <v>45</v>
      </c>
      <c r="M15" s="16">
        <v>14</v>
      </c>
      <c r="N15" s="17" t="s">
        <v>53</v>
      </c>
      <c r="Q15" s="12" t="s">
        <v>20</v>
      </c>
    </row>
    <row r="16" spans="1:17" x14ac:dyDescent="0.25">
      <c r="A16">
        <v>10</v>
      </c>
      <c r="B16" t="str">
        <f>_xlfn.XLOOKUP(Table1[[#This Row],[Employee_ID]],$M$1:$M$31,$N$1:$N$31,0)</f>
        <v>RETIREES</v>
      </c>
      <c r="C16" t="s">
        <v>15</v>
      </c>
      <c r="D16" t="s">
        <v>15</v>
      </c>
      <c r="E16" s="2">
        <v>44976</v>
      </c>
      <c r="F16" s="14" t="s">
        <v>51</v>
      </c>
      <c r="G16" s="11">
        <v>10</v>
      </c>
      <c r="H16" s="8">
        <v>256</v>
      </c>
      <c r="I16" s="9" t="s">
        <v>45</v>
      </c>
      <c r="M16" s="16">
        <v>15</v>
      </c>
      <c r="N16" s="17" t="s">
        <v>55</v>
      </c>
      <c r="Q16" s="13" t="s">
        <v>21</v>
      </c>
    </row>
    <row r="17" spans="1:17" x14ac:dyDescent="0.25">
      <c r="A17">
        <v>11</v>
      </c>
      <c r="B17" t="str">
        <f>_xlfn.XLOOKUP(Table1[[#This Row],[Employee_ID]],$M$1:$M$31,$N$1:$N$31,0)</f>
        <v>EMPLOYEES</v>
      </c>
      <c r="C17" t="s">
        <v>16</v>
      </c>
      <c r="D17" t="s">
        <v>38</v>
      </c>
      <c r="E17" s="2">
        <v>44984</v>
      </c>
      <c r="F17" s="14" t="s">
        <v>51</v>
      </c>
      <c r="G17" s="11">
        <v>2</v>
      </c>
      <c r="H17" s="8">
        <v>2446</v>
      </c>
      <c r="I17" s="9" t="s">
        <v>44</v>
      </c>
      <c r="M17" s="16">
        <v>16</v>
      </c>
      <c r="N17" s="17" t="s">
        <v>54</v>
      </c>
      <c r="Q17" s="12" t="s">
        <v>22</v>
      </c>
    </row>
    <row r="18" spans="1:17" x14ac:dyDescent="0.25">
      <c r="A18">
        <v>11</v>
      </c>
      <c r="B18" t="str">
        <f>_xlfn.XLOOKUP(Table1[[#This Row],[Employee_ID]],$M$1:$M$31,$N$1:$N$31,0)</f>
        <v>EMPLOYEES</v>
      </c>
      <c r="C18" t="s">
        <v>16</v>
      </c>
      <c r="D18" t="s">
        <v>38</v>
      </c>
      <c r="E18" s="2">
        <v>44985</v>
      </c>
      <c r="F18" s="14">
        <v>44987</v>
      </c>
      <c r="G18" s="11">
        <f>DATEDIF(Table1[[#This Row],[Service Date]], Table1[[#This Row],[Payment Date]], "d")</f>
        <v>2</v>
      </c>
      <c r="H18" s="8">
        <v>3131</v>
      </c>
      <c r="I18" s="9" t="s">
        <v>44</v>
      </c>
      <c r="M18" s="16">
        <v>17</v>
      </c>
      <c r="N18" s="17" t="s">
        <v>55</v>
      </c>
      <c r="Q18" s="13" t="s">
        <v>23</v>
      </c>
    </row>
    <row r="19" spans="1:17" x14ac:dyDescent="0.25">
      <c r="A19">
        <v>12</v>
      </c>
      <c r="B19" t="str">
        <f>_xlfn.XLOOKUP(Table1[[#This Row],[Employee_ID]],$M$1:$M$31,$N$1:$N$31,0)</f>
        <v>RETIREES</v>
      </c>
      <c r="C19" t="s">
        <v>17</v>
      </c>
      <c r="D19" t="s">
        <v>39</v>
      </c>
      <c r="E19" s="2">
        <v>44986</v>
      </c>
      <c r="F19" s="14">
        <v>44990</v>
      </c>
      <c r="G19" s="11">
        <f>DATEDIF(Table1[[#This Row],[Service Date]], Table1[[#This Row],[Payment Date]], "d")</f>
        <v>4</v>
      </c>
      <c r="H19" s="8">
        <v>3982</v>
      </c>
      <c r="I19" s="9" t="s">
        <v>43</v>
      </c>
      <c r="M19" s="16">
        <v>18</v>
      </c>
      <c r="N19" s="17" t="s">
        <v>53</v>
      </c>
      <c r="Q19" s="12" t="s">
        <v>24</v>
      </c>
    </row>
    <row r="20" spans="1:17" x14ac:dyDescent="0.25">
      <c r="A20">
        <v>13</v>
      </c>
      <c r="B20" t="str">
        <f>_xlfn.XLOOKUP(Table1[[#This Row],[Employee_ID]],$M$1:$M$31,$N$1:$N$31,0)</f>
        <v>RETIREES</v>
      </c>
      <c r="C20" t="s">
        <v>18</v>
      </c>
      <c r="D20" t="s">
        <v>18</v>
      </c>
      <c r="E20" s="2">
        <v>45000</v>
      </c>
      <c r="F20" s="14">
        <v>45001</v>
      </c>
      <c r="G20" s="11">
        <f>DATEDIF(Table1[[#This Row],[Service Date]], Table1[[#This Row],[Payment Date]], "d")</f>
        <v>1</v>
      </c>
      <c r="H20" s="8">
        <v>4919</v>
      </c>
      <c r="I20" s="9" t="s">
        <v>44</v>
      </c>
      <c r="M20" s="16">
        <v>19</v>
      </c>
      <c r="N20" s="17" t="s">
        <v>53</v>
      </c>
      <c r="Q20" s="13" t="s">
        <v>25</v>
      </c>
    </row>
    <row r="21" spans="1:17" x14ac:dyDescent="0.25">
      <c r="A21">
        <v>14</v>
      </c>
      <c r="B21" t="str">
        <f>_xlfn.XLOOKUP(Table1[[#This Row],[Employee_ID]],$M$1:$M$31,$N$1:$N$31,0)</f>
        <v>RETIREES</v>
      </c>
      <c r="C21" t="s">
        <v>19</v>
      </c>
      <c r="D21" t="s">
        <v>19</v>
      </c>
      <c r="E21" s="2">
        <v>45003</v>
      </c>
      <c r="F21" s="14">
        <v>45006</v>
      </c>
      <c r="G21" s="11">
        <f>DATEDIF(Table1[[#This Row],[Service Date]], Table1[[#This Row],[Payment Date]], "d")</f>
        <v>3</v>
      </c>
      <c r="H21" s="8">
        <v>3756</v>
      </c>
      <c r="I21" s="9" t="s">
        <v>45</v>
      </c>
      <c r="M21" s="16">
        <v>20</v>
      </c>
      <c r="N21" s="17" t="s">
        <v>54</v>
      </c>
      <c r="Q21" s="13" t="s">
        <v>26</v>
      </c>
    </row>
    <row r="22" spans="1:17" x14ac:dyDescent="0.25">
      <c r="A22">
        <v>15</v>
      </c>
      <c r="B22" t="str">
        <f>_xlfn.XLOOKUP(Table1[[#This Row],[Employee_ID]],$M$1:$M$31,$N$1:$N$31,0)</f>
        <v>EMPLOYEES</v>
      </c>
      <c r="C22" t="s">
        <v>20</v>
      </c>
      <c r="D22" t="s">
        <v>20</v>
      </c>
      <c r="E22" s="2">
        <v>45014</v>
      </c>
      <c r="F22" s="14">
        <v>45017</v>
      </c>
      <c r="G22" s="11">
        <f>DATEDIF(Table1[[#This Row],[Service Date]], Table1[[#This Row],[Payment Date]], "d")</f>
        <v>3</v>
      </c>
      <c r="H22" s="8">
        <v>4950</v>
      </c>
      <c r="I22" s="9" t="s">
        <v>43</v>
      </c>
      <c r="M22" s="16">
        <v>21</v>
      </c>
      <c r="N22" s="17" t="s">
        <v>55</v>
      </c>
      <c r="Q22" s="12" t="s">
        <v>27</v>
      </c>
    </row>
    <row r="23" spans="1:17" x14ac:dyDescent="0.25">
      <c r="A23">
        <v>16</v>
      </c>
      <c r="B23" t="str">
        <f>_xlfn.XLOOKUP(Table1[[#This Row],[Employee_ID]],$M$1:$M$31,$N$1:$N$31,0)</f>
        <v>MANAGERS</v>
      </c>
      <c r="C23" t="s">
        <v>21</v>
      </c>
      <c r="D23" t="s">
        <v>21</v>
      </c>
      <c r="E23" s="2">
        <v>45016</v>
      </c>
      <c r="F23" s="14">
        <v>45020</v>
      </c>
      <c r="G23" s="11">
        <f>DATEDIF(Table1[[#This Row],[Service Date]], Table1[[#This Row],[Payment Date]], "d")</f>
        <v>4</v>
      </c>
      <c r="H23" s="8">
        <v>836</v>
      </c>
      <c r="I23" s="9" t="s">
        <v>43</v>
      </c>
      <c r="M23" s="16">
        <v>22</v>
      </c>
      <c r="N23" s="17" t="s">
        <v>53</v>
      </c>
      <c r="Q23" s="13" t="s">
        <v>28</v>
      </c>
    </row>
    <row r="24" spans="1:17" x14ac:dyDescent="0.25">
      <c r="A24">
        <v>17</v>
      </c>
      <c r="B24" t="str">
        <f>_xlfn.XLOOKUP(Table1[[#This Row],[Employee_ID]],$M$1:$M$31,$N$1:$N$31,0)</f>
        <v>EMPLOYEES</v>
      </c>
      <c r="C24" t="s">
        <v>22</v>
      </c>
      <c r="D24" t="s">
        <v>22</v>
      </c>
      <c r="E24" s="2">
        <v>45019</v>
      </c>
      <c r="F24" s="14">
        <v>45023</v>
      </c>
      <c r="G24" s="11">
        <f>DATEDIF(Table1[[#This Row],[Service Date]], Table1[[#This Row],[Payment Date]], "d")</f>
        <v>4</v>
      </c>
      <c r="H24" s="8">
        <v>5673</v>
      </c>
      <c r="I24" s="9" t="s">
        <v>45</v>
      </c>
      <c r="M24" s="16">
        <v>23</v>
      </c>
      <c r="N24" s="17" t="s">
        <v>55</v>
      </c>
      <c r="Q24" s="13" t="s">
        <v>29</v>
      </c>
    </row>
    <row r="25" spans="1:17" x14ac:dyDescent="0.25">
      <c r="A25">
        <v>17</v>
      </c>
      <c r="B25" t="str">
        <f>_xlfn.XLOOKUP(Table1[[#This Row],[Employee_ID]],$M$1:$M$31,$N$1:$N$31,0)</f>
        <v>EMPLOYEES</v>
      </c>
      <c r="C25" t="s">
        <v>22</v>
      </c>
      <c r="D25" t="s">
        <v>22</v>
      </c>
      <c r="E25" s="2">
        <v>45019</v>
      </c>
      <c r="F25" s="14">
        <v>45027</v>
      </c>
      <c r="G25" s="11">
        <f>DATEDIF(Table1[[#This Row],[Service Date]], Table1[[#This Row],[Payment Date]], "d")</f>
        <v>8</v>
      </c>
      <c r="H25" s="8">
        <v>4451</v>
      </c>
      <c r="I25" s="9" t="s">
        <v>44</v>
      </c>
      <c r="M25" s="16">
        <v>24</v>
      </c>
      <c r="N25" s="17" t="s">
        <v>53</v>
      </c>
      <c r="Q25" s="12" t="s">
        <v>30</v>
      </c>
    </row>
    <row r="26" spans="1:17" x14ac:dyDescent="0.25">
      <c r="A26">
        <v>18</v>
      </c>
      <c r="B26" t="str">
        <f>_xlfn.XLOOKUP(Table1[[#This Row],[Employee_ID]],$M$1:$M$31,$N$1:$N$31,0)</f>
        <v>RETIREES</v>
      </c>
      <c r="C26" t="s">
        <v>14</v>
      </c>
      <c r="D26" t="s">
        <v>14</v>
      </c>
      <c r="E26" s="2">
        <v>45021</v>
      </c>
      <c r="F26" s="14">
        <v>45023</v>
      </c>
      <c r="G26" s="11">
        <f>DATEDIF(Table1[[#This Row],[Service Date]], Table1[[#This Row],[Payment Date]], "d")</f>
        <v>2</v>
      </c>
      <c r="H26" s="8">
        <v>3430</v>
      </c>
      <c r="I26" s="9" t="s">
        <v>44</v>
      </c>
      <c r="M26" s="16">
        <v>25</v>
      </c>
      <c r="N26" s="17" t="s">
        <v>53</v>
      </c>
      <c r="Q26" s="13" t="s">
        <v>31</v>
      </c>
    </row>
    <row r="27" spans="1:17" x14ac:dyDescent="0.25">
      <c r="A27">
        <v>10</v>
      </c>
      <c r="B27" t="str">
        <f>_xlfn.XLOOKUP(Table1[[#This Row],[Employee_ID]],$M$1:$M$31,$N$1:$N$31,0)</f>
        <v>RETIREES</v>
      </c>
      <c r="C27" t="s">
        <v>15</v>
      </c>
      <c r="D27" t="s">
        <v>15</v>
      </c>
      <c r="E27" s="2">
        <v>45025</v>
      </c>
      <c r="F27" s="14">
        <v>45028</v>
      </c>
      <c r="G27" s="11">
        <f>DATEDIF(Table1[[#This Row],[Service Date]], Table1[[#This Row],[Payment Date]], "d")</f>
        <v>3</v>
      </c>
      <c r="H27" s="8">
        <v>3788</v>
      </c>
      <c r="I27" s="9" t="s">
        <v>43</v>
      </c>
      <c r="M27" s="16">
        <v>26</v>
      </c>
      <c r="N27" s="17" t="s">
        <v>55</v>
      </c>
      <c r="Q27" s="12" t="s">
        <v>32</v>
      </c>
    </row>
    <row r="28" spans="1:17" x14ac:dyDescent="0.25">
      <c r="A28">
        <v>7</v>
      </c>
      <c r="B28" t="str">
        <f>_xlfn.XLOOKUP(Table1[[#This Row],[Employee_ID]],$M$1:$M$31,$N$1:$N$31,0)</f>
        <v>EMPLOYEES</v>
      </c>
      <c r="C28" t="s">
        <v>12</v>
      </c>
      <c r="D28" s="1" t="s">
        <v>35</v>
      </c>
      <c r="E28" s="2">
        <v>45026</v>
      </c>
      <c r="F28" s="14">
        <v>45029</v>
      </c>
      <c r="G28" s="11">
        <f>DATEDIF(Table1[[#This Row],[Service Date]], Table1[[#This Row],[Payment Date]], "d")</f>
        <v>3</v>
      </c>
      <c r="H28" s="8">
        <v>4620</v>
      </c>
      <c r="I28" s="9" t="s">
        <v>44</v>
      </c>
      <c r="M28" s="16">
        <v>27</v>
      </c>
      <c r="N28" s="17" t="s">
        <v>53</v>
      </c>
      <c r="Q28" s="13" t="s">
        <v>33</v>
      </c>
    </row>
    <row r="29" spans="1:17" x14ac:dyDescent="0.25">
      <c r="A29">
        <v>6</v>
      </c>
      <c r="B29" t="str">
        <f>_xlfn.XLOOKUP(Table1[[#This Row],[Employee_ID]],$M$1:$M$31,$N$1:$N$31,0)</f>
        <v>EMPLOYEES</v>
      </c>
      <c r="C29" t="s">
        <v>11</v>
      </c>
      <c r="D29" t="s">
        <v>11</v>
      </c>
      <c r="E29" s="2">
        <v>45029</v>
      </c>
      <c r="F29" s="14">
        <v>45031</v>
      </c>
      <c r="G29" s="11">
        <f>DATEDIF(Table1[[#This Row],[Service Date]], Table1[[#This Row],[Payment Date]], "d")</f>
        <v>2</v>
      </c>
      <c r="H29" s="8">
        <v>505</v>
      </c>
      <c r="I29" s="9" t="s">
        <v>43</v>
      </c>
      <c r="M29" s="16">
        <v>28</v>
      </c>
      <c r="N29" s="17" t="s">
        <v>54</v>
      </c>
      <c r="Q29" s="12" t="s">
        <v>34</v>
      </c>
    </row>
    <row r="30" spans="1:17" x14ac:dyDescent="0.25">
      <c r="A30">
        <v>11</v>
      </c>
      <c r="B30" t="str">
        <f>_xlfn.XLOOKUP(Table1[[#This Row],[Employee_ID]],$M$1:$M$31,$N$1:$N$31,0)</f>
        <v>EMPLOYEES</v>
      </c>
      <c r="C30" t="s">
        <v>16</v>
      </c>
      <c r="D30" t="s">
        <v>16</v>
      </c>
      <c r="E30" s="2">
        <v>45029</v>
      </c>
      <c r="F30" s="14">
        <v>45036</v>
      </c>
      <c r="G30" s="11">
        <f>DATEDIF(Table1[[#This Row],[Service Date]], Table1[[#This Row],[Payment Date]], "d")</f>
        <v>7</v>
      </c>
      <c r="H30" s="8">
        <v>2994</v>
      </c>
      <c r="I30" s="9" t="s">
        <v>44</v>
      </c>
      <c r="M30" s="16">
        <v>29</v>
      </c>
      <c r="N30" s="17" t="s">
        <v>55</v>
      </c>
      <c r="Q30" s="13" t="s">
        <v>8</v>
      </c>
    </row>
    <row r="31" spans="1:17" x14ac:dyDescent="0.25">
      <c r="A31">
        <v>19</v>
      </c>
      <c r="B31" t="str">
        <f>_xlfn.XLOOKUP(Table1[[#This Row],[Employee_ID]],$M$1:$M$31,$N$1:$N$31,0)</f>
        <v>RETIREES</v>
      </c>
      <c r="C31" t="s">
        <v>23</v>
      </c>
      <c r="D31" t="s">
        <v>23</v>
      </c>
      <c r="E31" s="2">
        <v>45031</v>
      </c>
      <c r="F31" s="14">
        <v>45035</v>
      </c>
      <c r="G31" s="11">
        <f>DATEDIF(Table1[[#This Row],[Service Date]], Table1[[#This Row],[Payment Date]], "d")</f>
        <v>4</v>
      </c>
      <c r="H31" s="8">
        <v>1668</v>
      </c>
      <c r="I31" s="9" t="s">
        <v>43</v>
      </c>
      <c r="M31" s="16">
        <v>30</v>
      </c>
      <c r="N31" s="17" t="s">
        <v>55</v>
      </c>
      <c r="Q31" s="12" t="s">
        <v>35</v>
      </c>
    </row>
    <row r="32" spans="1:17" x14ac:dyDescent="0.25">
      <c r="A32">
        <v>20</v>
      </c>
      <c r="B32" t="str">
        <f>_xlfn.XLOOKUP(Table1[[#This Row],[Employee_ID]],$M$1:$M$31,$N$1:$N$31,0)</f>
        <v>MANAGERS</v>
      </c>
      <c r="C32" t="s">
        <v>24</v>
      </c>
      <c r="D32" t="s">
        <v>24</v>
      </c>
      <c r="E32" s="2">
        <v>45035</v>
      </c>
      <c r="F32" s="14">
        <v>45038</v>
      </c>
      <c r="G32" s="11">
        <f>DATEDIF(Table1[[#This Row],[Service Date]], Table1[[#This Row],[Payment Date]], "d")</f>
        <v>3</v>
      </c>
      <c r="H32" s="8">
        <v>1579</v>
      </c>
      <c r="I32" s="9" t="s">
        <v>43</v>
      </c>
      <c r="Q32" s="12" t="s">
        <v>36</v>
      </c>
    </row>
    <row r="33" spans="1:17" x14ac:dyDescent="0.25">
      <c r="A33">
        <v>21</v>
      </c>
      <c r="B33" t="str">
        <f>_xlfn.XLOOKUP(Table1[[#This Row],[Employee_ID]],$M$1:$M$31,$N$1:$N$31,0)</f>
        <v>EMPLOYEES</v>
      </c>
      <c r="C33" t="s">
        <v>25</v>
      </c>
      <c r="D33" t="s">
        <v>40</v>
      </c>
      <c r="E33" s="2">
        <v>45037</v>
      </c>
      <c r="F33" s="14">
        <v>45041</v>
      </c>
      <c r="G33" s="11">
        <f>DATEDIF(Table1[[#This Row],[Service Date]], Table1[[#This Row],[Payment Date]], "d")</f>
        <v>4</v>
      </c>
      <c r="H33" s="8">
        <v>820</v>
      </c>
      <c r="I33" s="9" t="s">
        <v>44</v>
      </c>
      <c r="Q33" s="13" t="s">
        <v>37</v>
      </c>
    </row>
    <row r="34" spans="1:17" x14ac:dyDescent="0.25">
      <c r="A34">
        <v>21</v>
      </c>
      <c r="B34" t="str">
        <f>_xlfn.XLOOKUP(Table1[[#This Row],[Employee_ID]],$M$1:$M$31,$N$1:$N$31,0)</f>
        <v>EMPLOYEES</v>
      </c>
      <c r="C34" t="s">
        <v>25</v>
      </c>
      <c r="D34" t="s">
        <v>41</v>
      </c>
      <c r="E34" s="2">
        <v>45038</v>
      </c>
      <c r="F34" s="14">
        <v>45042</v>
      </c>
      <c r="G34" s="11">
        <f>DATEDIF(Table1[[#This Row],[Service Date]], Table1[[#This Row],[Payment Date]], "d")</f>
        <v>4</v>
      </c>
      <c r="H34" s="8">
        <v>5611</v>
      </c>
      <c r="I34" s="9" t="s">
        <v>45</v>
      </c>
      <c r="Q34" s="13" t="s">
        <v>38</v>
      </c>
    </row>
    <row r="35" spans="1:17" x14ac:dyDescent="0.25">
      <c r="A35">
        <v>20</v>
      </c>
      <c r="B35" t="str">
        <f>_xlfn.XLOOKUP(Table1[[#This Row],[Employee_ID]],$M$1:$M$31,$N$1:$N$31,0)</f>
        <v>MANAGERS</v>
      </c>
      <c r="C35" t="s">
        <v>24</v>
      </c>
      <c r="D35" t="s">
        <v>24</v>
      </c>
      <c r="E35" s="2">
        <v>45039</v>
      </c>
      <c r="F35" s="14">
        <v>45040</v>
      </c>
      <c r="G35" s="11">
        <f>DATEDIF(Table1[[#This Row],[Service Date]], Table1[[#This Row],[Payment Date]], "d")</f>
        <v>1</v>
      </c>
      <c r="H35" s="8">
        <v>2146</v>
      </c>
      <c r="I35" s="9" t="s">
        <v>45</v>
      </c>
      <c r="Q35" s="13" t="s">
        <v>39</v>
      </c>
    </row>
    <row r="36" spans="1:17" x14ac:dyDescent="0.25">
      <c r="A36">
        <v>19</v>
      </c>
      <c r="B36" t="str">
        <f>_xlfn.XLOOKUP(Table1[[#This Row],[Employee_ID]],$M$1:$M$31,$N$1:$N$31,0)</f>
        <v>RETIREES</v>
      </c>
      <c r="C36" t="s">
        <v>23</v>
      </c>
      <c r="D36" t="s">
        <v>23</v>
      </c>
      <c r="E36" s="2">
        <v>45040</v>
      </c>
      <c r="F36" s="14">
        <v>45046</v>
      </c>
      <c r="G36" s="11">
        <f>DATEDIF(Table1[[#This Row],[Service Date]], Table1[[#This Row],[Payment Date]], "d")</f>
        <v>6</v>
      </c>
      <c r="H36" s="8">
        <v>2213</v>
      </c>
      <c r="I36" s="9" t="s">
        <v>43</v>
      </c>
      <c r="Q36" s="13" t="s">
        <v>40</v>
      </c>
    </row>
    <row r="37" spans="1:17" x14ac:dyDescent="0.25">
      <c r="A37">
        <v>22</v>
      </c>
      <c r="B37" t="str">
        <f>_xlfn.XLOOKUP(Table1[[#This Row],[Employee_ID]],$M$1:$M$31,$N$1:$N$31,0)</f>
        <v>RETIREES</v>
      </c>
      <c r="C37" t="s">
        <v>26</v>
      </c>
      <c r="D37" t="s">
        <v>26</v>
      </c>
      <c r="E37" s="2">
        <v>45040</v>
      </c>
      <c r="F37" s="14">
        <v>45050</v>
      </c>
      <c r="G37" s="11">
        <f>DATEDIF(Table1[[#This Row],[Service Date]], Table1[[#This Row],[Payment Date]], "d")</f>
        <v>10</v>
      </c>
      <c r="H37" s="8">
        <v>3645</v>
      </c>
      <c r="I37" s="9" t="s">
        <v>44</v>
      </c>
      <c r="Q37" s="12" t="s">
        <v>42</v>
      </c>
    </row>
    <row r="38" spans="1:17" x14ac:dyDescent="0.25">
      <c r="A38">
        <v>23</v>
      </c>
      <c r="B38" t="str">
        <f>_xlfn.XLOOKUP(Table1[[#This Row],[Employee_ID]],$M$1:$M$31,$N$1:$N$31,0)</f>
        <v>EMPLOYEES</v>
      </c>
      <c r="C38" t="s">
        <v>27</v>
      </c>
      <c r="D38" t="s">
        <v>27</v>
      </c>
      <c r="E38" s="2">
        <v>45045</v>
      </c>
      <c r="F38" s="14">
        <v>45046</v>
      </c>
      <c r="G38" s="11">
        <f>DATEDIF(Table1[[#This Row],[Service Date]], Table1[[#This Row],[Payment Date]], "d")</f>
        <v>1</v>
      </c>
      <c r="H38" s="8">
        <v>3196</v>
      </c>
      <c r="I38" s="9" t="s">
        <v>44</v>
      </c>
    </row>
    <row r="39" spans="1:17" x14ac:dyDescent="0.25">
      <c r="A39">
        <v>24</v>
      </c>
      <c r="B39" t="str">
        <f>_xlfn.XLOOKUP(Table1[[#This Row],[Employee_ID]],$M$1:$M$31,$N$1:$N$31,0)</f>
        <v>RETIREES</v>
      </c>
      <c r="C39" t="s">
        <v>28</v>
      </c>
      <c r="D39" t="s">
        <v>28</v>
      </c>
      <c r="E39" s="2">
        <v>45046</v>
      </c>
      <c r="F39" s="14">
        <v>45051</v>
      </c>
      <c r="G39" s="11">
        <f>DATEDIF(Table1[[#This Row],[Service Date]], Table1[[#This Row],[Payment Date]], "d")</f>
        <v>5</v>
      </c>
      <c r="H39" s="8">
        <v>3006</v>
      </c>
      <c r="I39" s="9" t="s">
        <v>44</v>
      </c>
    </row>
    <row r="40" spans="1:17" x14ac:dyDescent="0.25">
      <c r="A40">
        <v>17</v>
      </c>
      <c r="B40" t="str">
        <f>_xlfn.XLOOKUP(Table1[[#This Row],[Employee_ID]],$M$1:$M$31,$N$1:$N$31,0)</f>
        <v>EMPLOYEES</v>
      </c>
      <c r="C40" t="s">
        <v>22</v>
      </c>
      <c r="D40" t="s">
        <v>22</v>
      </c>
      <c r="E40" s="2">
        <v>45048</v>
      </c>
      <c r="F40" s="14">
        <v>45051</v>
      </c>
      <c r="G40" s="11">
        <f>DATEDIF(Table1[[#This Row],[Service Date]], Table1[[#This Row],[Payment Date]], "d")</f>
        <v>3</v>
      </c>
      <c r="H40" s="8">
        <v>4350</v>
      </c>
      <c r="I40" s="9" t="s">
        <v>43</v>
      </c>
    </row>
    <row r="41" spans="1:17" x14ac:dyDescent="0.25">
      <c r="A41">
        <v>16</v>
      </c>
      <c r="B41" t="str">
        <f>_xlfn.XLOOKUP(Table1[[#This Row],[Employee_ID]],$M$1:$M$31,$N$1:$N$31,0)</f>
        <v>MANAGERS</v>
      </c>
      <c r="C41" t="s">
        <v>21</v>
      </c>
      <c r="D41" t="s">
        <v>21</v>
      </c>
      <c r="E41" s="2">
        <v>45049</v>
      </c>
      <c r="F41" s="14">
        <v>45057</v>
      </c>
      <c r="G41" s="11">
        <f>DATEDIF(Table1[[#This Row],[Service Date]], Table1[[#This Row],[Payment Date]], "d")</f>
        <v>8</v>
      </c>
      <c r="H41" s="8">
        <v>4746</v>
      </c>
      <c r="I41" s="9" t="s">
        <v>43</v>
      </c>
    </row>
    <row r="42" spans="1:17" x14ac:dyDescent="0.25">
      <c r="A42">
        <v>12</v>
      </c>
      <c r="B42" t="str">
        <f>_xlfn.XLOOKUP(Table1[[#This Row],[Employee_ID]],$M$1:$M$31,$N$1:$N$31,0)</f>
        <v>RETIREES</v>
      </c>
      <c r="C42" t="s">
        <v>17</v>
      </c>
      <c r="D42" t="s">
        <v>17</v>
      </c>
      <c r="E42" s="2">
        <v>45049</v>
      </c>
      <c r="F42" s="14">
        <v>45053</v>
      </c>
      <c r="G42" s="11">
        <f>DATEDIF(Table1[[#This Row],[Service Date]], Table1[[#This Row],[Payment Date]], "d")</f>
        <v>4</v>
      </c>
      <c r="H42" s="8">
        <v>2310</v>
      </c>
      <c r="I42" s="9" t="s">
        <v>43</v>
      </c>
    </row>
    <row r="43" spans="1:17" x14ac:dyDescent="0.25">
      <c r="A43">
        <v>25</v>
      </c>
      <c r="B43" t="str">
        <f>_xlfn.XLOOKUP(Table1[[#This Row],[Employee_ID]],$M$1:$M$31,$N$1:$N$31,0)</f>
        <v>RETIREES</v>
      </c>
      <c r="C43" t="s">
        <v>29</v>
      </c>
      <c r="D43" t="s">
        <v>29</v>
      </c>
      <c r="E43" s="2">
        <v>45052</v>
      </c>
      <c r="F43" s="14">
        <v>45059</v>
      </c>
      <c r="G43" s="11">
        <f>DATEDIF(Table1[[#This Row],[Service Date]], Table1[[#This Row],[Payment Date]], "d")</f>
        <v>7</v>
      </c>
      <c r="H43" s="8">
        <v>3739</v>
      </c>
      <c r="I43" s="9" t="s">
        <v>45</v>
      </c>
    </row>
    <row r="44" spans="1:17" x14ac:dyDescent="0.25">
      <c r="A44">
        <v>26</v>
      </c>
      <c r="B44" t="str">
        <f>_xlfn.XLOOKUP(Table1[[#This Row],[Employee_ID]],$M$1:$M$31,$N$1:$N$31,0)</f>
        <v>EMPLOYEES</v>
      </c>
      <c r="C44" t="s">
        <v>30</v>
      </c>
      <c r="D44" t="s">
        <v>30</v>
      </c>
      <c r="E44" s="2">
        <v>45058</v>
      </c>
      <c r="F44" s="14">
        <v>45065</v>
      </c>
      <c r="G44" s="11">
        <f>DATEDIF(Table1[[#This Row],[Service Date]], Table1[[#This Row],[Payment Date]], "d")</f>
        <v>7</v>
      </c>
      <c r="H44" s="8">
        <v>4486</v>
      </c>
      <c r="I44" s="9" t="s">
        <v>44</v>
      </c>
    </row>
    <row r="45" spans="1:17" x14ac:dyDescent="0.25">
      <c r="A45">
        <v>27</v>
      </c>
      <c r="B45" t="str">
        <f>_xlfn.XLOOKUP(Table1[[#This Row],[Employee_ID]],$M$1:$M$31,$N$1:$N$31,0)</f>
        <v>RETIREES</v>
      </c>
      <c r="C45" t="s">
        <v>31</v>
      </c>
      <c r="D45" t="s">
        <v>31</v>
      </c>
      <c r="E45" s="2">
        <v>45060</v>
      </c>
      <c r="F45" s="14">
        <v>45066</v>
      </c>
      <c r="G45" s="11">
        <f>DATEDIF(Table1[[#This Row],[Service Date]], Table1[[#This Row],[Payment Date]], "d")</f>
        <v>6</v>
      </c>
      <c r="H45" s="8">
        <v>1365</v>
      </c>
      <c r="I45" s="9" t="s">
        <v>43</v>
      </c>
    </row>
    <row r="46" spans="1:17" x14ac:dyDescent="0.25">
      <c r="A46">
        <v>28</v>
      </c>
      <c r="B46" t="str">
        <f>_xlfn.XLOOKUP(Table1[[#This Row],[Employee_ID]],$M$1:$M$31,$N$1:$N$31,0)</f>
        <v>MANAGERS</v>
      </c>
      <c r="C46" t="s">
        <v>32</v>
      </c>
      <c r="D46" t="s">
        <v>32</v>
      </c>
      <c r="E46" s="2">
        <v>45062</v>
      </c>
      <c r="F46" s="14">
        <v>45069</v>
      </c>
      <c r="G46" s="11">
        <f>DATEDIF(Table1[[#This Row],[Service Date]], Table1[[#This Row],[Payment Date]], "d")</f>
        <v>7</v>
      </c>
      <c r="H46" s="8">
        <v>1485</v>
      </c>
      <c r="I46" s="9" t="s">
        <v>43</v>
      </c>
    </row>
    <row r="47" spans="1:17" x14ac:dyDescent="0.25">
      <c r="A47">
        <v>29</v>
      </c>
      <c r="B47" t="str">
        <f>_xlfn.XLOOKUP(Table1[[#This Row],[Employee_ID]],$M$1:$M$31,$N$1:$N$31,0)</f>
        <v>EMPLOYEES</v>
      </c>
      <c r="C47" t="s">
        <v>33</v>
      </c>
      <c r="D47" t="s">
        <v>33</v>
      </c>
      <c r="E47" s="2">
        <v>45063</v>
      </c>
      <c r="F47" s="14">
        <v>45066</v>
      </c>
      <c r="G47" s="11">
        <f>DATEDIF(Table1[[#This Row],[Service Date]], Table1[[#This Row],[Payment Date]], "d")</f>
        <v>3</v>
      </c>
      <c r="H47" s="8">
        <v>3878</v>
      </c>
      <c r="I47" s="9" t="s">
        <v>44</v>
      </c>
    </row>
    <row r="48" spans="1:17" x14ac:dyDescent="0.25">
      <c r="A48">
        <v>29</v>
      </c>
      <c r="B48" t="str">
        <f>_xlfn.XLOOKUP(Table1[[#This Row],[Employee_ID]],$M$1:$M$31,$N$1:$N$31,0)</f>
        <v>EMPLOYEES</v>
      </c>
      <c r="C48" t="s">
        <v>33</v>
      </c>
      <c r="D48" t="s">
        <v>42</v>
      </c>
      <c r="E48" s="2">
        <v>45066</v>
      </c>
      <c r="F48" s="14">
        <v>45075</v>
      </c>
      <c r="G48" s="11">
        <f>DATEDIF(Table1[[#This Row],[Service Date]], Table1[[#This Row],[Payment Date]], "d")</f>
        <v>9</v>
      </c>
      <c r="H48" s="8">
        <v>458</v>
      </c>
      <c r="I48" s="9" t="s">
        <v>43</v>
      </c>
    </row>
    <row r="49" spans="1:9" x14ac:dyDescent="0.25">
      <c r="A49">
        <v>27</v>
      </c>
      <c r="B49" t="str">
        <f>_xlfn.XLOOKUP(Table1[[#This Row],[Employee_ID]],$M$1:$M$31,$N$1:$N$31,0)</f>
        <v>RETIREES</v>
      </c>
      <c r="C49" t="s">
        <v>31</v>
      </c>
      <c r="D49" t="s">
        <v>31</v>
      </c>
      <c r="E49" s="2">
        <v>45072</v>
      </c>
      <c r="F49" s="14">
        <v>45081</v>
      </c>
      <c r="G49" s="11">
        <f>DATEDIF(Table1[[#This Row],[Service Date]], Table1[[#This Row],[Payment Date]], "d")</f>
        <v>9</v>
      </c>
      <c r="H49" s="8">
        <v>1215</v>
      </c>
      <c r="I49" s="9" t="s">
        <v>43</v>
      </c>
    </row>
    <row r="50" spans="1:9" x14ac:dyDescent="0.25">
      <c r="A50">
        <v>30</v>
      </c>
      <c r="B50" t="str">
        <f>_xlfn.XLOOKUP(Table1[[#This Row],[Employee_ID]],$M$1:$M$31,$N$1:$N$31,0)</f>
        <v>EMPLOYEES</v>
      </c>
      <c r="C50" t="s">
        <v>34</v>
      </c>
      <c r="D50" t="s">
        <v>34</v>
      </c>
      <c r="E50" s="2">
        <v>45074</v>
      </c>
      <c r="F50" s="14">
        <v>45083</v>
      </c>
      <c r="G50" s="11">
        <f>DATEDIF(Table1[[#This Row],[Service Date]], Table1[[#This Row],[Payment Date]], "d")</f>
        <v>9</v>
      </c>
      <c r="H50" s="8">
        <v>5225</v>
      </c>
      <c r="I50" s="9" t="s">
        <v>44</v>
      </c>
    </row>
    <row r="51" spans="1:9" x14ac:dyDescent="0.25">
      <c r="A51">
        <v>30</v>
      </c>
      <c r="B51" t="str">
        <f>_xlfn.XLOOKUP(Table1[[#This Row],[Employee_ID]],$M$1:$M$31,$N$1:$N$31,0)</f>
        <v>EMPLOYEES</v>
      </c>
      <c r="C51" t="s">
        <v>34</v>
      </c>
      <c r="D51" t="s">
        <v>34</v>
      </c>
      <c r="E51" s="2">
        <v>45075</v>
      </c>
      <c r="F51" s="14">
        <v>45085</v>
      </c>
      <c r="G51" s="11">
        <f>DATEDIF(Table1[[#This Row],[Service Date]], Table1[[#This Row],[Payment Date]], "d")</f>
        <v>10</v>
      </c>
      <c r="H51" s="8">
        <v>1757</v>
      </c>
      <c r="I51" s="9" t="s">
        <v>44</v>
      </c>
    </row>
  </sheetData>
  <pageMargins left="0.7" right="0.7" top="0.75" bottom="0.75" header="0.3" footer="0.3"/>
  <pageSetup orientation="portrait" verticalDpi="0" r:id="rId1"/>
  <ignoredErrors>
    <ignoredError sqref="G16:G17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0C22-CD5D-430D-A2EA-6C692F166CF7}">
  <dimension ref="A1:S7"/>
  <sheetViews>
    <sheetView workbookViewId="0">
      <selection activeCell="A4" sqref="A4:B7"/>
    </sheetView>
  </sheetViews>
  <sheetFormatPr defaultRowHeight="15" x14ac:dyDescent="0.25"/>
  <cols>
    <col min="1" max="1" width="13.140625" bestFit="1" customWidth="1"/>
    <col min="2" max="2" width="20.42578125" bestFit="1" customWidth="1"/>
    <col min="18" max="18" width="11.140625" bestFit="1" customWidth="1"/>
  </cols>
  <sheetData>
    <row r="1" spans="1:19" x14ac:dyDescent="0.25">
      <c r="J1" s="21" t="s">
        <v>43</v>
      </c>
      <c r="K1" s="19">
        <v>18</v>
      </c>
      <c r="N1" s="21" t="s">
        <v>76</v>
      </c>
      <c r="O1" s="19">
        <v>7</v>
      </c>
      <c r="R1" s="21" t="s">
        <v>55</v>
      </c>
      <c r="S1" s="19">
        <v>26</v>
      </c>
    </row>
    <row r="2" spans="1:19" x14ac:dyDescent="0.25">
      <c r="J2" s="21" t="s">
        <v>44</v>
      </c>
      <c r="K2" s="19">
        <v>19</v>
      </c>
      <c r="N2" s="21" t="s">
        <v>77</v>
      </c>
      <c r="O2" s="19">
        <v>10</v>
      </c>
      <c r="R2" s="21" t="s">
        <v>54</v>
      </c>
      <c r="S2" s="19">
        <v>5</v>
      </c>
    </row>
    <row r="3" spans="1:19" x14ac:dyDescent="0.25">
      <c r="A3" s="20" t="s">
        <v>74</v>
      </c>
      <c r="B3" t="s">
        <v>84</v>
      </c>
      <c r="J3" s="21" t="s">
        <v>45</v>
      </c>
      <c r="K3" s="19">
        <v>13</v>
      </c>
      <c r="N3" s="21" t="s">
        <v>78</v>
      </c>
      <c r="O3" s="19">
        <v>5</v>
      </c>
      <c r="R3" s="21" t="s">
        <v>53</v>
      </c>
      <c r="S3" s="19">
        <v>19</v>
      </c>
    </row>
    <row r="4" spans="1:19" x14ac:dyDescent="0.25">
      <c r="A4" s="21" t="s">
        <v>43</v>
      </c>
      <c r="B4" s="22">
        <v>49651</v>
      </c>
      <c r="N4" s="21" t="s">
        <v>79</v>
      </c>
      <c r="O4" s="19">
        <v>16</v>
      </c>
    </row>
    <row r="5" spans="1:19" x14ac:dyDescent="0.25">
      <c r="A5" s="21" t="s">
        <v>44</v>
      </c>
      <c r="B5" s="22">
        <v>62197</v>
      </c>
      <c r="N5" s="21" t="s">
        <v>80</v>
      </c>
      <c r="O5" s="19">
        <v>12</v>
      </c>
    </row>
    <row r="6" spans="1:19" x14ac:dyDescent="0.25">
      <c r="A6" s="21" t="s">
        <v>45</v>
      </c>
      <c r="B6" s="22">
        <v>43132</v>
      </c>
    </row>
    <row r="7" spans="1:19" x14ac:dyDescent="0.25">
      <c r="A7" s="21" t="s">
        <v>75</v>
      </c>
      <c r="B7" s="22">
        <v>154980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903F-E157-49BC-9410-EFBDA3C13020}">
  <dimension ref="A2:B10"/>
  <sheetViews>
    <sheetView tabSelected="1" workbookViewId="0">
      <selection activeCell="O12" sqref="O12"/>
    </sheetView>
  </sheetViews>
  <sheetFormatPr defaultRowHeight="15" x14ac:dyDescent="0.25"/>
  <cols>
    <col min="1" max="1" width="32.42578125" bestFit="1" customWidth="1"/>
    <col min="2" max="2" width="17.5703125" bestFit="1" customWidth="1"/>
    <col min="3" max="3" width="14.5703125" bestFit="1" customWidth="1"/>
  </cols>
  <sheetData>
    <row r="2" spans="1:2" x14ac:dyDescent="0.25">
      <c r="A2" s="18" t="s">
        <v>86</v>
      </c>
      <c r="B2" s="16">
        <f>AVERAGE(Table1[Claim Turnaround Time])</f>
        <v>4.54</v>
      </c>
    </row>
    <row r="4" spans="1:2" x14ac:dyDescent="0.25">
      <c r="A4" s="18" t="s">
        <v>83</v>
      </c>
      <c r="B4" s="16">
        <v>37</v>
      </c>
    </row>
    <row r="6" spans="1:2" x14ac:dyDescent="0.25">
      <c r="A6" s="18" t="s">
        <v>5</v>
      </c>
      <c r="B6" s="18" t="s">
        <v>85</v>
      </c>
    </row>
    <row r="7" spans="1:2" x14ac:dyDescent="0.25">
      <c r="A7" s="23" t="s">
        <v>43</v>
      </c>
      <c r="B7" s="24">
        <v>49651</v>
      </c>
    </row>
    <row r="8" spans="1:2" x14ac:dyDescent="0.25">
      <c r="A8" s="23" t="s">
        <v>44</v>
      </c>
      <c r="B8" s="24">
        <v>62197</v>
      </c>
    </row>
    <row r="9" spans="1:2" x14ac:dyDescent="0.25">
      <c r="A9" s="23" t="s">
        <v>45</v>
      </c>
      <c r="B9" s="24">
        <v>43132</v>
      </c>
    </row>
    <row r="10" spans="1:2" x14ac:dyDescent="0.25">
      <c r="A10" s="25" t="s">
        <v>75</v>
      </c>
      <c r="B10" s="26">
        <v>154980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Original Data</vt:lpstr>
      <vt:lpstr>Cleaned Data</vt:lpstr>
      <vt:lpstr>Pivot Table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</dc:creator>
  <cp:lastModifiedBy>Gianluc</cp:lastModifiedBy>
  <dcterms:created xsi:type="dcterms:W3CDTF">2023-04-15T18:03:50Z</dcterms:created>
  <dcterms:modified xsi:type="dcterms:W3CDTF">2023-04-16T22:21:01Z</dcterms:modified>
</cp:coreProperties>
</file>