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cours\I320\Local repo\Big-Nightmare\Doc\"/>
    </mc:Choice>
  </mc:AlternateContent>
  <xr:revisionPtr revIDLastSave="0" documentId="13_ncr:1_{91DF4ACB-D80C-4BA5-83F1-1C3316A4A669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<sst xmlns="http://schemas.openxmlformats.org/spreadsheetml/2006/main" count="95" uniqueCount="60">
  <si>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</si>
  <si>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</si>
  <si>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</si>
  <si>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</si>
  <si>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</si>
  <si>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</si>
  <si>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</si>
  <si>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</si>
  <si>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</si>
  <si>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</si>
  <si>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</si>
  <si>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</si>
  <si>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</si>
  <si>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</si>
  <si>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</si>
  <si>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</si>
  <si>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</si>
  <si>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</si>
  <si>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</si>
  <si>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</si>
  <si>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</si>
  <si>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</si>
  <si>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</si>
  <si>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</si>
  <si>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</si>
  <si>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</si>
  <si>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</si>
  <si>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</si>
  <si>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signature du CdC et création du github</t>
  </si>
  <si>
    <t>Ruberti Gianmarco</t>
  </si>
  <si>
    <t>P_ShootMeUp</t>
  </si>
  <si>
    <t>27.08.2025/31.10.2025</t>
  </si>
  <si>
    <t>création de la maquette</t>
  </si>
  <si>
    <t>creation des US</t>
  </si>
  <si>
    <t>compléter le rapport (introduction/planning)</t>
  </si>
  <si>
    <t>compléter lea grille d'éval</t>
  </si>
  <si>
    <t>modification des user story (test dacceptance)</t>
  </si>
  <si>
    <t>j'ai fait  les 12 US</t>
  </si>
  <si>
    <t>modification du rapport suite au feedback</t>
  </si>
  <si>
    <t>création de l'objet joueur et mouvement</t>
  </si>
  <si>
    <t>US de 6 à</t>
  </si>
  <si>
    <t>US de 1 à 5</t>
  </si>
  <si>
    <t>importation et modif de l'exemple "Drone"</t>
  </si>
  <si>
    <t>WIP</t>
  </si>
  <si>
    <t>continuation des mouvement</t>
  </si>
  <si>
    <t>ajustement des direction et test des mouvement (console)</t>
  </si>
  <si>
    <t>préparation des image pour le joueur</t>
  </si>
  <si>
    <t>passage des mouvement par console &gt; rendu graphique</t>
  </si>
  <si>
    <t>problème de visibilité des issues</t>
  </si>
  <si>
    <t>passage des mouvement par console &gt; rendu graphique FIN</t>
  </si>
  <si>
    <t>création des block</t>
  </si>
  <si>
    <t>wip</t>
  </si>
  <si>
    <t>modification de l'image des block</t>
  </si>
  <si>
    <t>rotation des block</t>
  </si>
  <si>
    <t>création des hitbox des block</t>
  </si>
  <si>
    <t>Rotation des block</t>
  </si>
  <si>
    <t>tir du joueur</t>
  </si>
  <si>
    <t>mise de la rotation dans le model et prrograme (WIP)</t>
  </si>
  <si>
    <t>Créeation de la class bullet avec la touche d'activation et création lors du click gauche (wip)</t>
  </si>
  <si>
    <t>Rapport (UML)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</si>
</sst>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130</c:v>
                </c:pt>
                <c:pt idx="1">
                  <c:v>475</c:v>
                </c:pt>
                <c:pt idx="2">
                  <c:v>0</c:v>
                </c:pt>
                <c:pt idx="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0.13829787234042554</c:v>
                </c:pt>
                <c:pt idx="1">
                  <c:v>0.50531914893617025</c:v>
                </c:pt>
                <c:pt idx="2">
                  <c:v>0</c:v>
                </c:pt>
                <c:pt idx="3">
                  <c:v>0.35638297872340424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30" sqref="F30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30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15 heures 40 minutes</v>
      </c>
      <c r="D3" s="19"/>
      <c r="E3" s="3"/>
      <c r="F3" s="4" t="s">
        <v>6</v>
      </c>
      <c r="G3" s="76" t="s">
        <v>31</v>
      </c>
    </row>
    <row r="4" spans="1:15" ht="23.25" hidden="1" x14ac:dyDescent="0.35">
      <c r="B4" s="5"/>
      <c r="C4" s="19">
        <f>SUBTOTAL(9,$C$7:$C$531)*60</f>
        <v>480</v>
      </c>
      <c r="D4" s="19">
        <f>SUBTOTAL(9,$D$7:$D$531)</f>
        <v>460</v>
      </c>
      <c r="E4" s="29">
        <f>SUM(C4:D4)</f>
        <v>940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35</v>
      </c>
      <c r="B7" s="32">
        <v>45896</v>
      </c>
      <c r="C7" s="33"/>
      <c r="D7" s="34">
        <v>20</v>
      </c>
      <c r="E7" s="35" t="s">
        <v>4</v>
      </c>
      <c r="F7" s="28" t="s">
        <v>28</v>
      </c>
      <c r="G7" s="44"/>
    </row>
    <row r="8" spans="1:15" x14ac:dyDescent="0.25">
      <c r="A8" s="73">
        <f>IF(ISBLANK(B8),"",_xlfn.ISOWEEKNUM('Journal de travail'!$B8))</f>
        <v>35</v>
      </c>
      <c r="B8" s="36">
        <v>45896</v>
      </c>
      <c r="C8" s="37">
        <v>1</v>
      </c>
      <c r="D8" s="38">
        <v>15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45903</v>
      </c>
      <c r="C9" s="41">
        <v>1</v>
      </c>
      <c r="D9" s="42">
        <v>35</v>
      </c>
      <c r="E9" s="43" t="s">
        <v>4</v>
      </c>
      <c r="F9" s="28" t="s">
        <v>33</v>
      </c>
      <c r="G9" s="46" t="s">
        <v>37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45903</v>
      </c>
      <c r="C10" s="37">
        <v>1</v>
      </c>
      <c r="D10" s="38">
        <v>5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45903</v>
      </c>
      <c r="C11" s="41"/>
      <c r="D11" s="42">
        <v>20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37</v>
      </c>
      <c r="B12" s="36">
        <v>45910</v>
      </c>
      <c r="C12" s="37"/>
      <c r="D12" s="38">
        <v>10</v>
      </c>
      <c r="E12" s="39" t="s">
        <v>4</v>
      </c>
      <c r="F12" s="28" t="s">
        <v>36</v>
      </c>
      <c r="G12" s="45" t="s">
        <v>41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45910</v>
      </c>
      <c r="C13" s="41"/>
      <c r="D13" s="42">
        <v>5</v>
      </c>
      <c r="E13" s="43" t="s">
        <v>4</v>
      </c>
      <c r="F13" s="28" t="s">
        <v>38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45910</v>
      </c>
      <c r="C14" s="37"/>
      <c r="D14" s="38">
        <v>40</v>
      </c>
      <c r="E14" s="39" t="s">
        <v>19</v>
      </c>
      <c r="F14" s="28" t="s">
        <v>39</v>
      </c>
      <c r="G14" s="45" t="s">
        <v>43</v>
      </c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45910</v>
      </c>
      <c r="C15" s="41"/>
      <c r="D15" s="42">
        <v>15</v>
      </c>
      <c r="E15" s="43" t="s">
        <v>4</v>
      </c>
      <c r="F15" s="28" t="s">
        <v>36</v>
      </c>
      <c r="G15" s="46" t="s">
        <v>40</v>
      </c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45910</v>
      </c>
      <c r="C16" s="37"/>
      <c r="D16" s="38">
        <v>35</v>
      </c>
      <c r="E16" s="39" t="s">
        <v>19</v>
      </c>
      <c r="F16" s="28" t="s">
        <v>42</v>
      </c>
      <c r="G16" s="45"/>
      <c r="O16">
        <v>40</v>
      </c>
    </row>
    <row r="17" spans="1:15" x14ac:dyDescent="0.25">
      <c r="A17" s="74">
        <f>IF(ISBLANK(B17),"",_xlfn.ISOWEEKNUM('Journal de travail'!$B17))</f>
        <v>37</v>
      </c>
      <c r="B17" s="40">
        <v>45910</v>
      </c>
      <c r="C17" s="41"/>
      <c r="D17" s="42">
        <v>25</v>
      </c>
      <c r="E17" s="43" t="s">
        <v>19</v>
      </c>
      <c r="F17" s="28" t="s">
        <v>44</v>
      </c>
      <c r="G17" s="46" t="s">
        <v>43</v>
      </c>
      <c r="O17">
        <v>45</v>
      </c>
    </row>
    <row r="18" spans="1:15" x14ac:dyDescent="0.25">
      <c r="A18" s="73">
        <f>IF(ISBLANK(B18),"",_xlfn.ISOWEEKNUM('Journal de travail'!$B18))</f>
        <v>38</v>
      </c>
      <c r="B18" s="36">
        <v>45917</v>
      </c>
      <c r="C18" s="37"/>
      <c r="D18" s="38">
        <v>20</v>
      </c>
      <c r="E18" s="39" t="s">
        <v>19</v>
      </c>
      <c r="F18" s="28" t="s">
        <v>45</v>
      </c>
      <c r="G18" s="45"/>
      <c r="O18">
        <v>50</v>
      </c>
    </row>
    <row r="19" spans="1:15" x14ac:dyDescent="0.25">
      <c r="A19" s="74">
        <f>IF(ISBLANK(B19),"",_xlfn.ISOWEEKNUM('Journal de travail'!$B19))</f>
        <v>38</v>
      </c>
      <c r="B19" s="40">
        <v>45917</v>
      </c>
      <c r="C19" s="41"/>
      <c r="D19" s="42">
        <v>10</v>
      </c>
      <c r="E19" s="43" t="s">
        <v>19</v>
      </c>
      <c r="F19" s="28" t="s">
        <v>46</v>
      </c>
      <c r="G19" s="46"/>
      <c r="O19">
        <v>55</v>
      </c>
    </row>
    <row r="20" spans="1:15" x14ac:dyDescent="0.25">
      <c r="A20" s="73">
        <f>IF(ISBLANK(B20),"",_xlfn.ISOWEEKNUM('Journal de travail'!$B20))</f>
        <v>38</v>
      </c>
      <c r="B20" s="36">
        <v>45917</v>
      </c>
      <c r="C20" s="37"/>
      <c r="D20" s="38">
        <v>50</v>
      </c>
      <c r="E20" s="39" t="s">
        <v>19</v>
      </c>
      <c r="F20" s="28" t="s">
        <v>47</v>
      </c>
      <c r="G20" s="45" t="s">
        <v>43</v>
      </c>
    </row>
    <row r="21" spans="1:15" x14ac:dyDescent="0.25">
      <c r="A21" s="74">
        <f>IF(ISBLANK(B21),"",_xlfn.ISOWEEKNUM('Journal de travail'!$B21))</f>
        <v>38</v>
      </c>
      <c r="B21" s="40">
        <v>45917</v>
      </c>
      <c r="C21" s="41"/>
      <c r="D21" s="42">
        <v>15</v>
      </c>
      <c r="E21" s="43" t="s">
        <v>4</v>
      </c>
      <c r="F21" s="28" t="s">
        <v>48</v>
      </c>
      <c r="G21" s="46"/>
    </row>
    <row r="22" spans="1:15" x14ac:dyDescent="0.25">
      <c r="A22" s="73">
        <f>IF(ISBLANK(B22),"",_xlfn.ISOWEEKNUM('Journal de travail'!$B22))</f>
        <v>38</v>
      </c>
      <c r="B22" s="36">
        <v>45917</v>
      </c>
      <c r="C22" s="37"/>
      <c r="D22" s="38">
        <v>20</v>
      </c>
      <c r="E22" s="39" t="s">
        <v>19</v>
      </c>
      <c r="F22" s="28" t="s">
        <v>49</v>
      </c>
      <c r="G22" s="45"/>
    </row>
    <row r="23" spans="1:15" x14ac:dyDescent="0.25">
      <c r="A23" s="74">
        <f>IF(ISBLANK(B23),"",_xlfn.ISOWEEKNUM('Journal de travail'!$B23))</f>
        <v>38</v>
      </c>
      <c r="B23" s="40">
        <v>45917</v>
      </c>
      <c r="C23" s="41">
        <v>1</v>
      </c>
      <c r="D23" s="42">
        <v>15</v>
      </c>
      <c r="E23" s="43" t="s">
        <v>19</v>
      </c>
      <c r="F23" s="28" t="s">
        <v>50</v>
      </c>
      <c r="G23" s="46" t="s">
        <v>51</v>
      </c>
    </row>
    <row r="24" spans="1:15" x14ac:dyDescent="0.25">
      <c r="A24" s="73">
        <f>IF(ISBLANK(B24),"",_xlfn.ISOWEEKNUM('Journal de travail'!$B24))</f>
        <v>39</v>
      </c>
      <c r="B24" s="36">
        <v>45924</v>
      </c>
      <c r="C24" s="37"/>
      <c r="D24" s="38">
        <v>25</v>
      </c>
      <c r="E24" s="39" t="s">
        <v>19</v>
      </c>
      <c r="F24" s="28" t="s">
        <v>52</v>
      </c>
      <c r="G24" s="45"/>
    </row>
    <row r="25" spans="1:15" x14ac:dyDescent="0.25">
      <c r="A25" s="74">
        <f>IF(ISBLANK(B25),"",_xlfn.ISOWEEKNUM('Journal de travail'!$B25))</f>
        <v>39</v>
      </c>
      <c r="B25" s="40">
        <v>45924</v>
      </c>
      <c r="C25" s="41">
        <v>1</v>
      </c>
      <c r="D25" s="42">
        <v>10</v>
      </c>
      <c r="E25" s="43" t="s">
        <v>2</v>
      </c>
      <c r="F25" s="28" t="s">
        <v>53</v>
      </c>
      <c r="G25" s="46" t="s">
        <v>43</v>
      </c>
    </row>
    <row r="26" spans="1:15" x14ac:dyDescent="0.25">
      <c r="A26" s="73">
        <f>IF(ISBLANK(B26),"",_xlfn.ISOWEEKNUM('Journal de travail'!$B26))</f>
        <v>39</v>
      </c>
      <c r="B26" s="36">
        <v>45924</v>
      </c>
      <c r="C26" s="37">
        <v>1</v>
      </c>
      <c r="D26" s="38"/>
      <c r="E26" s="39" t="s">
        <v>2</v>
      </c>
      <c r="F26" s="28" t="s">
        <v>54</v>
      </c>
      <c r="G26" s="45"/>
    </row>
    <row r="27" spans="1:15" x14ac:dyDescent="0.25">
      <c r="A27" s="74">
        <f>IF(ISBLANK(B27),"",_xlfn.ISOWEEKNUM('Journal de travail'!$B27))</f>
        <v>39</v>
      </c>
      <c r="B27" s="40">
        <v>45924</v>
      </c>
      <c r="C27" s="41"/>
      <c r="D27" s="42">
        <v>25</v>
      </c>
      <c r="E27" s="43" t="s">
        <v>19</v>
      </c>
      <c r="F27" s="28" t="s">
        <v>55</v>
      </c>
      <c r="G27" s="46" t="s">
        <v>43</v>
      </c>
    </row>
    <row r="28" spans="1:15" ht="31.5" x14ac:dyDescent="0.25">
      <c r="A28" s="73">
        <f>IF(ISBLANK(B28),"",_xlfn.ISOWEEKNUM('Journal de travail'!$B28))</f>
        <v>40</v>
      </c>
      <c r="B28" s="36">
        <v>45931</v>
      </c>
      <c r="C28" s="37">
        <v>1</v>
      </c>
      <c r="D28" s="38">
        <v>10</v>
      </c>
      <c r="E28" s="39" t="s">
        <v>19</v>
      </c>
      <c r="F28" s="27" t="s">
        <v>56</v>
      </c>
      <c r="G28" s="45" t="s">
        <v>58</v>
      </c>
    </row>
    <row r="29" spans="1:15" x14ac:dyDescent="0.25">
      <c r="A29" s="74">
        <f>IF(ISBLANK(B29),"",_xlfn.ISOWEEKNUM('Journal de travail'!$B29))</f>
        <v>40</v>
      </c>
      <c r="B29" s="40">
        <v>45931</v>
      </c>
      <c r="C29" s="41">
        <v>1</v>
      </c>
      <c r="D29" s="42">
        <v>20</v>
      </c>
      <c r="E29" s="43" t="s">
        <v>19</v>
      </c>
      <c r="F29" s="27" t="s">
        <v>55</v>
      </c>
      <c r="G29" s="46" t="s">
        <v>57</v>
      </c>
    </row>
    <row r="30" spans="1:15" x14ac:dyDescent="0.25">
      <c r="A30" s="73">
        <f>IF(ISBLANK(B30),"",_xlfn.ISOWEEKNUM('Journal de travail'!$B30))</f>
        <v>40</v>
      </c>
      <c r="B30" s="36">
        <v>45933</v>
      </c>
      <c r="C30" s="37"/>
      <c r="D30" s="38">
        <v>15</v>
      </c>
      <c r="E30" s="39" t="s">
        <v>4</v>
      </c>
      <c r="F30" s="28" t="s">
        <v>59</v>
      </c>
      <c r="G30" s="45" t="s">
        <v>43</v>
      </c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120</v>
      </c>
      <c r="B6">
        <f>SUMIF('Journal de travail'!$E$7:$E$532,Plannification!E6,'Journal de travail'!$D$7:$D$532)</f>
        <v>10</v>
      </c>
      <c r="C6">
        <f t="shared" ref="C6:C9" si="0">SUM(A6:B6)</f>
        <v>130</v>
      </c>
      <c r="E6" s="21" t="str">
        <f>'Journal de travail'!M8</f>
        <v>Analyse</v>
      </c>
      <c r="F6" s="50" t="str">
        <f>QUOTIENT(SUM(A6:B6),60)&amp;" h "&amp;TEXT(MOD(SUM(A6:B6),60), "00")&amp;" min"</f>
        <v>2 h 10 min</v>
      </c>
      <c r="G6" s="47">
        <f>SUM(A6:B6)/$C$10</f>
        <v>0.13829787234042554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180</v>
      </c>
      <c r="B7">
        <f>SUMIF('Journal de travail'!$E$7:$E$532,Plannification!E7,'Journal de travail'!$D$7:$D$532)</f>
        <v>295</v>
      </c>
      <c r="C7">
        <f t="shared" si="0"/>
        <v>475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7 h 55 min</v>
      </c>
      <c r="G7" s="56">
        <f t="shared" ref="G7:G9" si="2">SUM(A7:B7)/$C$10</f>
        <v>0.50531914893617025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180</v>
      </c>
      <c r="B9">
        <f>SUMIF('Journal de travail'!$E$7:$E$532,Plannification!E9,'Journal de travail'!$D$7:$D$532)</f>
        <v>155</v>
      </c>
      <c r="C9">
        <f t="shared" si="0"/>
        <v>335</v>
      </c>
      <c r="E9" s="23" t="str">
        <f>'Journal de travail'!M11</f>
        <v>Documentation</v>
      </c>
      <c r="F9" s="55" t="str">
        <f t="shared" si="1"/>
        <v>5 h 35 min</v>
      </c>
      <c r="G9" s="56">
        <f t="shared" si="2"/>
        <v>0.35638297872340424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480</v>
      </c>
      <c r="B10">
        <f>SUM(B6:B9)</f>
        <v>460</v>
      </c>
      <c r="C10">
        <f>SUM(A10:B10)</f>
        <v>940</v>
      </c>
      <c r="E10" s="20" t="s">
        <v>18</v>
      </c>
      <c r="F10" s="50" t="str">
        <f t="shared" si="1"/>
        <v>15 h 40 min</v>
      </c>
      <c r="G10" s="57">
        <f>C10/C11</f>
        <v>0.17803030303030304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394C10-4386-493D-A99B-15992834C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Gianmarco Ruberti</cp:lastModifiedBy>
  <cp:revision/>
  <dcterms:created xsi:type="dcterms:W3CDTF">2023-11-21T20:00:34Z</dcterms:created>
  <dcterms:modified xsi:type="dcterms:W3CDTF">2025-10-03T10:15:33Z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