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euro\Desktop\Lavori Excel\"/>
    </mc:Choice>
  </mc:AlternateContent>
  <xr:revisionPtr revIDLastSave="0" documentId="13_ncr:1_{3B0E70E5-CAC9-41DF-ADDB-C20F09985073}" xr6:coauthVersionLast="47" xr6:coauthVersionMax="47" xr10:uidLastSave="{00000000-0000-0000-0000-000000000000}"/>
  <bookViews>
    <workbookView xWindow="-108" yWindow="-108" windowWidth="23256" windowHeight="12456" tabRatio="555" xr2:uid="{00000000-000D-0000-FFFF-FFFF00000000}"/>
  </bookViews>
  <sheets>
    <sheet name="Viz" sheetId="6" r:id="rId1"/>
    <sheet name="Trend over time 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6" l="1"/>
  <c r="J2" i="4"/>
  <c r="L18" i="4"/>
  <c r="L19" i="4"/>
  <c r="L20" i="4"/>
  <c r="L17" i="4"/>
  <c r="K18" i="4"/>
  <c r="K19" i="4"/>
  <c r="K20" i="4"/>
  <c r="K17" i="4"/>
  <c r="J18" i="4"/>
  <c r="J19" i="4"/>
  <c r="J20" i="4"/>
  <c r="J17" i="4"/>
  <c r="I18" i="4"/>
  <c r="I19" i="4"/>
  <c r="I20" i="4"/>
  <c r="I17" i="4"/>
  <c r="I3" i="4"/>
  <c r="I4" i="4"/>
  <c r="I5" i="4"/>
  <c r="I6" i="4"/>
  <c r="I7" i="4"/>
  <c r="I8" i="4"/>
  <c r="I9" i="4"/>
  <c r="I10" i="4"/>
  <c r="I11" i="4"/>
  <c r="I12" i="4"/>
  <c r="I13" i="4"/>
  <c r="I2" i="4"/>
  <c r="J3" i="4"/>
  <c r="J4" i="4"/>
  <c r="J5" i="4"/>
  <c r="J6" i="4"/>
  <c r="J7" i="4"/>
  <c r="J8" i="4"/>
  <c r="J9" i="4"/>
  <c r="J10" i="4"/>
  <c r="J11" i="4"/>
  <c r="J12" i="4"/>
  <c r="J13" i="4"/>
  <c r="K3" i="4"/>
  <c r="K4" i="4"/>
  <c r="K5" i="4"/>
  <c r="K6" i="4"/>
  <c r="K7" i="4"/>
  <c r="K8" i="4"/>
  <c r="K9" i="4"/>
  <c r="K10" i="4"/>
  <c r="K11" i="4"/>
  <c r="K12" i="4"/>
  <c r="K13" i="4"/>
  <c r="K2" i="4"/>
  <c r="L3" i="4"/>
  <c r="L4" i="4"/>
  <c r="L5" i="4"/>
  <c r="L6" i="4"/>
  <c r="L7" i="4"/>
  <c r="L8" i="4"/>
  <c r="L9" i="4"/>
  <c r="L10" i="4"/>
  <c r="L11" i="4"/>
  <c r="L12" i="4"/>
  <c r="L13" i="4"/>
  <c r="L2" i="4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57" i="6"/>
  <c r="D37" i="6"/>
  <c r="D38" i="6"/>
  <c r="D36" i="6"/>
  <c r="C36" i="6"/>
  <c r="C37" i="6"/>
  <c r="C38" i="6"/>
  <c r="E36" i="4"/>
  <c r="D36" i="4"/>
  <c r="L21" i="4" l="1"/>
  <c r="K21" i="4"/>
  <c r="J21" i="4"/>
  <c r="I21" i="4"/>
  <c r="L14" i="4"/>
  <c r="I14" i="4"/>
  <c r="J14" i="4"/>
  <c r="K14" i="4"/>
</calcChain>
</file>

<file path=xl/sharedStrings.xml><?xml version="1.0" encoding="utf-8"?>
<sst xmlns="http://schemas.openxmlformats.org/spreadsheetml/2006/main" count="197" uniqueCount="60">
  <si>
    <t>Year</t>
  </si>
  <si>
    <t>Quarter</t>
  </si>
  <si>
    <t>Month</t>
  </si>
  <si>
    <t>Sales</t>
  </si>
  <si>
    <t>Quantity</t>
  </si>
  <si>
    <t>Q1</t>
  </si>
  <si>
    <t>Jan</t>
  </si>
  <si>
    <t>Feb</t>
  </si>
  <si>
    <t>Mar</t>
  </si>
  <si>
    <t>Q2</t>
  </si>
  <si>
    <t>Apr</t>
  </si>
  <si>
    <t>May</t>
  </si>
  <si>
    <t>Jun</t>
  </si>
  <si>
    <t>Q3</t>
  </si>
  <si>
    <t>Jul</t>
  </si>
  <si>
    <t>Aug</t>
  </si>
  <si>
    <t>Sep</t>
  </si>
  <si>
    <t>Q4</t>
  </si>
  <si>
    <t>Oct</t>
  </si>
  <si>
    <t>Nov</t>
  </si>
  <si>
    <t>Dec</t>
  </si>
  <si>
    <t>TotalSales</t>
  </si>
  <si>
    <t xml:space="preserve">Total </t>
  </si>
  <si>
    <t>Total</t>
  </si>
  <si>
    <t xml:space="preserve">Quarter </t>
  </si>
  <si>
    <t>TotalSalesPY</t>
  </si>
  <si>
    <t>Accessories</t>
  </si>
  <si>
    <t>Bikes</t>
  </si>
  <si>
    <t>Clothing</t>
  </si>
  <si>
    <t>Components</t>
  </si>
  <si>
    <t>Choose the right visualization</t>
  </si>
  <si>
    <t>YoY Growth</t>
  </si>
  <si>
    <t>Category</t>
  </si>
  <si>
    <t>Country-Region</t>
  </si>
  <si>
    <t>United States</t>
  </si>
  <si>
    <t>Canada</t>
  </si>
  <si>
    <t>France</t>
  </si>
  <si>
    <t>United Kingdom</t>
  </si>
  <si>
    <t>Germany</t>
  </si>
  <si>
    <t>Australia</t>
  </si>
  <si>
    <t>Salesperson</t>
  </si>
  <si>
    <t>Amy Alberts</t>
  </si>
  <si>
    <t>Brian Welcker</t>
  </si>
  <si>
    <t>David Campbell</t>
  </si>
  <si>
    <t>Garrett Vargas</t>
  </si>
  <si>
    <t>Jae Pak</t>
  </si>
  <si>
    <t>Jillian Carson</t>
  </si>
  <si>
    <t>José Saraiva</t>
  </si>
  <si>
    <t>Linda Mitchell</t>
  </si>
  <si>
    <t>Lynn Tsoflias</t>
  </si>
  <si>
    <t>Michael Blythe</t>
  </si>
  <si>
    <t>Pamela Ansman-Wolfe</t>
  </si>
  <si>
    <t>Rachel Valdez</t>
  </si>
  <si>
    <t>Ranjit Varkey Chudukatil</t>
  </si>
  <si>
    <t>Shu Ito</t>
  </si>
  <si>
    <t>Stephen Jiang</t>
  </si>
  <si>
    <t>Syed Abbas</t>
  </si>
  <si>
    <t>Tete Mensa-Annan</t>
  </si>
  <si>
    <t>Tsvi Reiter</t>
  </si>
  <si>
    <t>TotalSales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</si>
</sst>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16" fillId="0" borderId="10" xfId="0" applyFont="1" applyBorder="1" applyAlignment="1">
      <alignment horizontal="left"/>
    </xf>
    <xf numFmtId="164" fontId="16" fillId="0" borderId="10" xfId="0" applyNumberFormat="1" applyFont="1" applyBorder="1" applyAlignment="1">
      <alignment horizontal="left"/>
    </xf>
    <xf numFmtId="0" fontId="16" fillId="0" borderId="10" xfId="0" applyFont="1" applyBorder="1"/>
    <xf numFmtId="0" fontId="16" fillId="33" borderId="10" xfId="0" applyFont="1" applyFill="1" applyBorder="1"/>
    <xf numFmtId="0" fontId="0" fillId="33" borderId="0" xfId="0" applyFill="1" applyAlignment="1">
      <alignment horizontal="left"/>
    </xf>
    <xf numFmtId="0" fontId="0" fillId="33" borderId="0" xfId="0" applyFill="1"/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/>
    <xf numFmtId="0" fontId="0" fillId="33" borderId="10" xfId="0" applyFill="1" applyBorder="1" applyAlignment="1">
      <alignment horizontal="left"/>
    </xf>
    <xf numFmtId="0" fontId="16" fillId="33" borderId="0" xfId="0" applyFont="1" applyFill="1" applyAlignment="1">
      <alignment horizontal="left"/>
    </xf>
    <xf numFmtId="0" fontId="16" fillId="33" borderId="0" xfId="0" applyFont="1" applyFill="1"/>
    <xf numFmtId="0" fontId="16" fillId="0" borderId="0" xfId="0" applyFont="1"/>
    <xf numFmtId="8" fontId="0" fillId="0" borderId="0" xfId="0" applyNumberFormat="1"/>
    <xf numFmtId="9" fontId="0" fillId="0" borderId="0" xfId="42" applyFont="1" applyAlignment="1">
      <alignment horizontal="left"/>
    </xf>
    <xf numFmtId="8" fontId="0" fillId="0" borderId="0" xfId="0" applyNumberFormat="1" applyAlignment="1">
      <alignment horizontal="left"/>
    </xf>
    <xf numFmtId="0" fontId="16" fillId="0" borderId="13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35" borderId="0" xfId="0" applyFill="1"/>
    <xf numFmtId="0" fontId="0" fillId="36" borderId="0" xfId="0" applyFill="1"/>
    <xf numFmtId="164" fontId="0" fillId="36" borderId="0" xfId="0" applyNumberFormat="1" applyFill="1"/>
    <xf numFmtId="0" fontId="20" fillId="36" borderId="0" xfId="0" applyFont="1" applyFill="1"/>
    <xf numFmtId="0" fontId="19" fillId="34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11111111111109E-2"/>
          <c:y val="0.16347222222222224"/>
          <c:w val="0.93888888888888888"/>
          <c:h val="0.71523950131233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Viz!$B$4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Viz!$A$5:$A$8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Viz!$B$5:$B$8</c:f>
              <c:numCache>
                <c:formatCode>#,##0.00\ "€"</c:formatCode>
                <c:ptCount val="4"/>
                <c:pt idx="0">
                  <c:v>8069755.5800000001</c:v>
                </c:pt>
                <c:pt idx="1">
                  <c:v>24328786.249999996</c:v>
                </c:pt>
                <c:pt idx="2">
                  <c:v>32500005.580000002</c:v>
                </c:pt>
                <c:pt idx="3">
                  <c:v>7225355.4199999999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C-45DC-8EF2-E5979F686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6712256"/>
        <c:axId val="626714656"/>
      </c:barChart>
      <c:catAx>
        <c:axId val="6267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6714656"/>
        <c:crosses val="autoZero"/>
        <c:auto val="1"/>
        <c:lblAlgn val="ctr"/>
        <c:lblOffset val="100"/>
        <c:noMultiLvlLbl val="0"/>
      </c:catAx>
      <c:valAx>
        <c:axId val="626714656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6267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over time '!$I$16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 over time '!$H$17:$H$21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Total </c:v>
                </c:pt>
              </c:strCache>
            </c:strRef>
          </c:cat>
          <c:val>
            <c:numRef>
              <c:f>'Trend over time '!$I$17:$I$21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3195732.87</c:v>
                </c:pt>
                <c:pt idx="3">
                  <c:v>4874022.71</c:v>
                </c:pt>
                <c:pt idx="4">
                  <c:v>8069755.5800000001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7-4323-9D25-679FDFCC31F3}"/>
            </c:ext>
          </c:extLst>
        </c:ser>
        <c:ser>
          <c:idx val="1"/>
          <c:order val="1"/>
          <c:tx>
            <c:strRef>
              <c:f>'Trend over time '!$J$16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 over time '!$H$17:$H$21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Total </c:v>
                </c:pt>
              </c:strCache>
            </c:strRef>
          </c:cat>
          <c:val>
            <c:numRef>
              <c:f>'Trend over time '!$J$17:$J$21</c:f>
              <c:numCache>
                <c:formatCode>General</c:formatCode>
                <c:ptCount val="5"/>
                <c:pt idx="0">
                  <c:v>4069304.27</c:v>
                </c:pt>
                <c:pt idx="1">
                  <c:v>4289982.75</c:v>
                </c:pt>
                <c:pt idx="2">
                  <c:v>8922119.9199999999</c:v>
                </c:pt>
                <c:pt idx="3">
                  <c:v>7047379.3100000005</c:v>
                </c:pt>
                <c:pt idx="4">
                  <c:v>24328786.25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7-4323-9D25-679FDFCC31F3}"/>
            </c:ext>
          </c:extLst>
        </c:ser>
        <c:ser>
          <c:idx val="2"/>
          <c:order val="2"/>
          <c:tx>
            <c:strRef>
              <c:f>'Trend over time '!$K$16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'Trend over time '!$H$17:$H$21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Total </c:v>
                </c:pt>
              </c:strCache>
            </c:strRef>
          </c:cat>
          <c:val>
            <c:numRef>
              <c:f>'Trend over time '!$K$17:$K$21</c:f>
              <c:numCache>
                <c:formatCode>General</c:formatCode>
                <c:ptCount val="5"/>
                <c:pt idx="0">
                  <c:v>5268960.12</c:v>
                </c:pt>
                <c:pt idx="1">
                  <c:v>6741320.1799999997</c:v>
                </c:pt>
                <c:pt idx="2">
                  <c:v>11189115.52</c:v>
                </c:pt>
                <c:pt idx="3">
                  <c:v>9300609.7599999998</c:v>
                </c:pt>
                <c:pt idx="4">
                  <c:v>32500005.579999998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7-4323-9D25-679FDFCC31F3}"/>
            </c:ext>
          </c:extLst>
        </c:ser>
        <c:ser>
          <c:idx val="3"/>
          <c:order val="3"/>
          <c:tx>
            <c:strRef>
              <c:f>'Trend over time '!$L$16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'Trend over time '!$H$17:$H$21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Total </c:v>
                </c:pt>
              </c:strCache>
            </c:strRef>
          </c:cat>
          <c:val>
            <c:numRef>
              <c:f>'Trend over time '!$L$17:$L$21</c:f>
              <c:numCache>
                <c:formatCode>General</c:formatCode>
                <c:ptCount val="5"/>
                <c:pt idx="0">
                  <c:v>7107324.5</c:v>
                </c:pt>
                <c:pt idx="1">
                  <c:v>118030.92</c:v>
                </c:pt>
                <c:pt idx="2">
                  <c:v>0</c:v>
                </c:pt>
                <c:pt idx="3">
                  <c:v>0</c:v>
                </c:pt>
                <c:pt idx="4">
                  <c:v>7225355.4199999999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57-4323-9D25-679FDFCC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30848"/>
        <c:axId val="1671323648"/>
      </c:barChart>
      <c:catAx>
        <c:axId val="16713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323648"/>
        <c:crosses val="autoZero"/>
        <c:auto val="1"/>
        <c:lblAlgn val="ctr"/>
        <c:lblOffset val="100"/>
        <c:noMultiLvlLbl val="0"/>
      </c:catAx>
      <c:valAx>
        <c:axId val="1671323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13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32241305360138E-2"/>
          <c:y val="8.3749999999999991E-2"/>
          <c:w val="0.92392428215635225"/>
          <c:h val="0.82736913094196562"/>
        </c:manualLayout>
      </c:layout>
      <c:lineChart>
        <c:grouping val="standard"/>
        <c:varyColors val="0"/>
        <c:ser>
          <c:idx val="0"/>
          <c:order val="0"/>
          <c:tx>
            <c:strRef>
              <c:f>Viz!$B$4</c:f>
              <c:strCache>
                <c:ptCount val="1"/>
                <c:pt idx="0">
                  <c:v>TotalSales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Viz!$A$5:$A$8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Viz!$B$5:$B$8</c:f>
              <c:numCache>
                <c:formatCode>#,##0.00\ "€"</c:formatCode>
                <c:ptCount val="4"/>
                <c:pt idx="0">
                  <c:v>8069755.5800000001</c:v>
                </c:pt>
                <c:pt idx="1">
                  <c:v>24328786.249999996</c:v>
                </c:pt>
                <c:pt idx="2">
                  <c:v>32500005.580000002</c:v>
                </c:pt>
                <c:pt idx="3">
                  <c:v>7225355.4199999999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4-4C5C-8588-007D00C675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9310832"/>
        <c:axId val="659311312"/>
      </c:lineChart>
      <c:catAx>
        <c:axId val="65931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311312"/>
        <c:crosses val="autoZero"/>
        <c:auto val="1"/>
        <c:lblAlgn val="ctr"/>
        <c:lblOffset val="100"/>
        <c:noMultiLvlLbl val="0"/>
      </c:catAx>
      <c:valAx>
        <c:axId val="659311312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659310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Viz!$B$10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Viz!$A$11:$A$14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Viz!$B$11:$B$14</c:f>
              <c:numCache>
                <c:formatCode>#,##0.00\ "€"</c:formatCode>
                <c:ptCount val="4"/>
                <c:pt idx="0">
                  <c:v>20243.09</c:v>
                </c:pt>
                <c:pt idx="1">
                  <c:v>93801.75</c:v>
                </c:pt>
                <c:pt idx="2">
                  <c:v>301267.77</c:v>
                </c:pt>
                <c:pt idx="3">
                  <c:v>56506.84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6-4809-A2BD-2C328A78A501}"/>
            </c:ext>
          </c:extLst>
        </c:ser>
        <c:ser>
          <c:idx val="1"/>
          <c:order val="1"/>
          <c:tx>
            <c:strRef>
              <c:f>Viz!$C$10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Viz!$A$11:$A$14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Viz!$C$11:$C$14</c:f>
              <c:numCache>
                <c:formatCode>#,##0.00\ "€"</c:formatCode>
                <c:ptCount val="4"/>
                <c:pt idx="0">
                  <c:v>7399568.6299999999</c:v>
                </c:pt>
                <c:pt idx="1">
                  <c:v>20134150.280000001</c:v>
                </c:pt>
                <c:pt idx="2">
                  <c:v>25827772.629999999</c:v>
                </c:pt>
                <c:pt idx="3">
                  <c:v>6345115.3099999996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6-4809-A2BD-2C328A78A501}"/>
            </c:ext>
          </c:extLst>
        </c:ser>
        <c:ser>
          <c:idx val="2"/>
          <c:order val="2"/>
          <c:tx>
            <c:strRef>
              <c:f>Viz!$D$10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Viz!$A$11:$A$14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Viz!$D$11:$D$14</c:f>
              <c:numCache>
                <c:formatCode>#,##0.00\ "€"</c:formatCode>
                <c:ptCount val="4"/>
                <c:pt idx="0">
                  <c:v>34469.129999999997</c:v>
                </c:pt>
                <c:pt idx="1">
                  <c:v>489790.65</c:v>
                </c:pt>
                <c:pt idx="2">
                  <c:v>884270.06</c:v>
                </c:pt>
                <c:pt idx="3">
                  <c:v>156496.29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6-4809-A2BD-2C328A78A501}"/>
            </c:ext>
          </c:extLst>
        </c:ser>
        <c:ser>
          <c:idx val="3"/>
          <c:order val="3"/>
          <c:tx>
            <c:strRef>
              <c:f>Viz!$E$10</c:f>
              <c:strCache>
                <c:ptCount val="1"/>
                <c:pt idx="0">
                  <c:v>Components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Viz!$A$11:$A$14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Viz!$E$11:$E$14</c:f>
              <c:numCache>
                <c:formatCode>#,##0.00\ "€"</c:formatCode>
                <c:ptCount val="4"/>
                <c:pt idx="0">
                  <c:v>615474.73</c:v>
                </c:pt>
                <c:pt idx="1">
                  <c:v>3611043.57</c:v>
                </c:pt>
                <c:pt idx="2">
                  <c:v>5486695.1200000001</c:v>
                </c:pt>
                <c:pt idx="3">
                  <c:v>667236.98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6-4809-A2BD-2C328A78A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79088"/>
        <c:axId val="659192528"/>
      </c:lineChart>
      <c:catAx>
        <c:axId val="6591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192528"/>
        <c:crosses val="autoZero"/>
        <c:auto val="1"/>
        <c:lblAlgn val="ctr"/>
        <c:lblOffset val="100"/>
        <c:noMultiLvlLbl val="0"/>
      </c:catAx>
      <c:valAx>
        <c:axId val="659192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6591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Viz!$B$10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Viz!$A$11:$A$14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Viz!$B$11:$B$14</c:f>
              <c:numCache>
                <c:formatCode>#,##0.00\ "€"</c:formatCode>
                <c:ptCount val="4"/>
                <c:pt idx="0">
                  <c:v>20243.09</c:v>
                </c:pt>
                <c:pt idx="1">
                  <c:v>93801.75</c:v>
                </c:pt>
                <c:pt idx="2">
                  <c:v>301267.77</c:v>
                </c:pt>
                <c:pt idx="3">
                  <c:v>56506.84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2-4200-98B0-57811EFEEA12}"/>
            </c:ext>
          </c:extLst>
        </c:ser>
        <c:ser>
          <c:idx val="1"/>
          <c:order val="1"/>
          <c:tx>
            <c:strRef>
              <c:f>Viz!$C$10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Viz!$A$11:$A$14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Viz!$C$11:$C$14</c:f>
              <c:numCache>
                <c:formatCode>#,##0.00\ "€"</c:formatCode>
                <c:ptCount val="4"/>
                <c:pt idx="0">
                  <c:v>7399568.6299999999</c:v>
                </c:pt>
                <c:pt idx="1">
                  <c:v>20134150.280000001</c:v>
                </c:pt>
                <c:pt idx="2">
                  <c:v>25827772.629999999</c:v>
                </c:pt>
                <c:pt idx="3">
                  <c:v>6345115.3099999996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2-4200-98B0-57811EFEEA12}"/>
            </c:ext>
          </c:extLst>
        </c:ser>
        <c:ser>
          <c:idx val="2"/>
          <c:order val="2"/>
          <c:tx>
            <c:strRef>
              <c:f>Viz!$D$10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Viz!$A$11:$A$14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Viz!$D$11:$D$14</c:f>
              <c:numCache>
                <c:formatCode>#,##0.00\ "€"</c:formatCode>
                <c:ptCount val="4"/>
                <c:pt idx="0">
                  <c:v>34469.129999999997</c:v>
                </c:pt>
                <c:pt idx="1">
                  <c:v>489790.65</c:v>
                </c:pt>
                <c:pt idx="2">
                  <c:v>884270.06</c:v>
                </c:pt>
                <c:pt idx="3">
                  <c:v>156496.29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22-4200-98B0-57811EFEEA12}"/>
            </c:ext>
          </c:extLst>
        </c:ser>
        <c:ser>
          <c:idx val="3"/>
          <c:order val="3"/>
          <c:tx>
            <c:strRef>
              <c:f>Viz!$E$10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Viz!$A$11:$A$14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Viz!$E$11:$E$14</c:f>
              <c:numCache>
                <c:formatCode>#,##0.00\ "€"</c:formatCode>
                <c:ptCount val="4"/>
                <c:pt idx="0">
                  <c:v>615474.73</c:v>
                </c:pt>
                <c:pt idx="1">
                  <c:v>3611043.57</c:v>
                </c:pt>
                <c:pt idx="2">
                  <c:v>5486695.1200000001</c:v>
                </c:pt>
                <c:pt idx="3">
                  <c:v>667236.98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22-4200-98B0-57811EFEE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755290352"/>
        <c:axId val="755280752"/>
      </c:barChart>
      <c:catAx>
        <c:axId val="7552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0752"/>
        <c:crosses val="autoZero"/>
        <c:auto val="1"/>
        <c:lblAlgn val="ctr"/>
        <c:lblOffset val="100"/>
        <c:noMultiLvlLbl val="0"/>
      </c:catAx>
      <c:valAx>
        <c:axId val="755280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755290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Viz!$D$16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Viz!$B$17:$B$32</c:f>
              <c:strCache>
                <c:ptCount val="16"/>
                <c:pt idx="0">
                  <c:v>Q1</c:v>
                </c:pt>
                <c:pt idx="1">
                  <c:v>Q1</c:v>
                </c:pt>
                <c:pt idx="2">
                  <c:v>Q1</c:v>
                </c:pt>
                <c:pt idx="3">
                  <c:v>Q2</c:v>
                </c:pt>
                <c:pt idx="4">
                  <c:v>Q2</c:v>
                </c:pt>
                <c:pt idx="5">
                  <c:v>Q2</c:v>
                </c:pt>
                <c:pt idx="6">
                  <c:v>Q3</c:v>
                </c:pt>
                <c:pt idx="7">
                  <c:v>Q3</c:v>
                </c:pt>
                <c:pt idx="8">
                  <c:v>Q3</c:v>
                </c:pt>
                <c:pt idx="9">
                  <c:v>Q4</c:v>
                </c:pt>
                <c:pt idx="10">
                  <c:v>Q4</c:v>
                </c:pt>
                <c:pt idx="11">
                  <c:v>Q4</c:v>
                </c:pt>
                <c:pt idx="12">
                  <c:v>Q1</c:v>
                </c:pt>
                <c:pt idx="13">
                  <c:v>Q1</c:v>
                </c:pt>
                <c:pt idx="14">
                  <c:v>Q1</c:v>
                </c:pt>
                <c:pt idx="15">
                  <c:v>Q2</c:v>
                </c:pt>
              </c:strCache>
            </c:strRef>
          </c:cat>
          <c:val>
            <c:numRef>
              <c:f>Viz!$D$17:$D$32</c:f>
              <c:numCache>
                <c:formatCode>#,##0.00\ "€"</c:formatCode>
                <c:ptCount val="16"/>
                <c:pt idx="0">
                  <c:v>1318592.01</c:v>
                </c:pt>
                <c:pt idx="1">
                  <c:v>2386073.19</c:v>
                </c:pt>
                <c:pt idx="2">
                  <c:v>1564294.92</c:v>
                </c:pt>
                <c:pt idx="3">
                  <c:v>1868433.35</c:v>
                </c:pt>
                <c:pt idx="4">
                  <c:v>2882637.58</c:v>
                </c:pt>
                <c:pt idx="5">
                  <c:v>1990249.25</c:v>
                </c:pt>
                <c:pt idx="6">
                  <c:v>2729167.03</c:v>
                </c:pt>
                <c:pt idx="7">
                  <c:v>4306549.1399999997</c:v>
                </c:pt>
                <c:pt idx="8">
                  <c:v>4153399.35</c:v>
                </c:pt>
                <c:pt idx="9">
                  <c:v>2293200.4300000002</c:v>
                </c:pt>
                <c:pt idx="10">
                  <c:v>3490438.03</c:v>
                </c:pt>
                <c:pt idx="11">
                  <c:v>3516971.3</c:v>
                </c:pt>
                <c:pt idx="12">
                  <c:v>1664187.5</c:v>
                </c:pt>
                <c:pt idx="13">
                  <c:v>2701954.05</c:v>
                </c:pt>
                <c:pt idx="14">
                  <c:v>2741182.95</c:v>
                </c:pt>
                <c:pt idx="15">
                  <c:v>118030.92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D-4540-9002-371621860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10352"/>
        <c:axId val="659283952"/>
      </c:barChart>
      <c:catAx>
        <c:axId val="6593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283952"/>
        <c:crosses val="autoZero"/>
        <c:auto val="1"/>
        <c:lblAlgn val="ctr"/>
        <c:lblOffset val="100"/>
        <c:noMultiLvlLbl val="0"/>
      </c:catAx>
      <c:valAx>
        <c:axId val="65928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65931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7-4EEB-A318-AF6FE9DBA4D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D7-4EEB-A318-AF6FE9DBA4D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7-4EEB-A318-AF6FE9DBA4D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9D7-4EEB-A318-AF6FE9DBA4D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7-4EEB-A318-AF6FE9DBA4D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9D7-4EEB-A318-AF6FE9DBA4DE}"/>
              </c:ext>
            </c:extLst>
          </c:dPt>
          <c:cat>
            <c:strRef>
              <c:f>Viz!$A$48:$A$53</c:f>
              <c:strCache>
                <c:ptCount val="6"/>
                <c:pt idx="0">
                  <c:v>United States</c:v>
                </c:pt>
                <c:pt idx="1">
                  <c:v>Canada</c:v>
                </c:pt>
                <c:pt idx="2">
                  <c:v>France</c:v>
                </c:pt>
                <c:pt idx="3">
                  <c:v>United Kingdom</c:v>
                </c:pt>
                <c:pt idx="4">
                  <c:v>Germany</c:v>
                </c:pt>
                <c:pt idx="5">
                  <c:v>Australia</c:v>
                </c:pt>
              </c:strCache>
            </c:strRef>
          </c:cat>
          <c:val>
            <c:numRef>
              <c:f>Viz!$B$48:$B$53</c:f>
              <c:numCache>
                <c:formatCode>"€"#,##0.00_);[Red]\("€"#,##0.00\)</c:formatCode>
                <c:ptCount val="6"/>
                <c:pt idx="0">
                  <c:v>48826379.600000001</c:v>
                </c:pt>
                <c:pt idx="1">
                  <c:v>13092010.51</c:v>
                </c:pt>
                <c:pt idx="2">
                  <c:v>3864807.64</c:v>
                </c:pt>
                <c:pt idx="3">
                  <c:v>3602665.03</c:v>
                </c:pt>
                <c:pt idx="4">
                  <c:v>1521897.61</c:v>
                </c:pt>
                <c:pt idx="5">
                  <c:v>1216142.44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7-4EEB-A318-AF6FE9DB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431707494896471"/>
          <c:w val="0.9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Viz!$B$41</c:f>
              <c:strCache>
                <c:ptCount val="1"/>
                <c:pt idx="0">
                  <c:v>TotalSales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45-421F-ADF4-026F20EAEA57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45-421F-ADF4-026F20EAEA57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45-421F-ADF4-026F20EAEA57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45-421F-ADF4-026F20EAEA57}"/>
              </c:ext>
            </c:extLst>
          </c:dPt>
          <c:cat>
            <c:strRef>
              <c:f>Viz!$A$42:$A$45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Viz!$B$42:$B$45</c:f>
              <c:numCache>
                <c:formatCode>"€"#,##0.00_);[Red]\("€"#,##0.00\)</c:formatCode>
                <c:ptCount val="4"/>
                <c:pt idx="0">
                  <c:v>471819.45</c:v>
                </c:pt>
                <c:pt idx="1">
                  <c:v>59706606.850000001</c:v>
                </c:pt>
                <c:pt idx="2">
                  <c:v>1565026.13</c:v>
                </c:pt>
                <c:pt idx="3">
                  <c:v>10380450.4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7-4B4B-B3B0-7DF79B76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Viz!$A$36:$A$38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Viz!$B$36:$B$38</c:f>
              <c:numCache>
                <c:formatCode>General</c:formatCode>
                <c:ptCount val="3"/>
                <c:pt idx="0">
                  <c:v>24328786.249999996</c:v>
                </c:pt>
                <c:pt idx="1">
                  <c:v>32500005.580000002</c:v>
                </c:pt>
                <c:pt idx="2">
                  <c:v>7225355.4199999999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8-448F-B5CE-B9969BC63D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Viz!$A$36:$A$38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Viz!$C$36:$C$38</c:f>
              <c:numCache>
                <c:formatCode>General</c:formatCode>
                <c:ptCount val="3"/>
                <c:pt idx="0">
                  <c:v>8069755.5800000001</c:v>
                </c:pt>
                <c:pt idx="1">
                  <c:v>24328786.249999996</c:v>
                </c:pt>
                <c:pt idx="2">
                  <c:v>32500005.580000002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8-448F-B5CE-B9969BC6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191568"/>
        <c:axId val="659179568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Viz!$A$36:$A$38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Viz!$D$36:$D$38</c:f>
              <c:numCache>
                <c:formatCode>0%</c:formatCode>
                <c:ptCount val="3"/>
                <c:pt idx="0">
                  <c:v>2.0148107967849995</c:v>
                </c:pt>
                <c:pt idx="1">
                  <c:v>0.33586629624813308</c:v>
                </c:pt>
                <c:pt idx="2">
                  <c:v>-0.77768140986269951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8-448F-B5CE-B9969BC6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3408"/>
        <c:axId val="659180048"/>
      </c:lineChart>
      <c:catAx>
        <c:axId val="6591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179568"/>
        <c:crosses val="autoZero"/>
        <c:auto val="1"/>
        <c:lblAlgn val="ctr"/>
        <c:lblOffset val="100"/>
        <c:noMultiLvlLbl val="0"/>
      </c:catAx>
      <c:valAx>
        <c:axId val="6591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191568"/>
        <c:crosses val="autoZero"/>
        <c:crossBetween val="between"/>
      </c:valAx>
      <c:valAx>
        <c:axId val="6591800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183408"/>
        <c:crosses val="max"/>
        <c:crossBetween val="between"/>
      </c:valAx>
      <c:catAx>
        <c:axId val="65918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918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over time '!$I$1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 over time '!$H$2:$H$14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'Trend over time '!$I$2:$I$14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489328.4</c:v>
                </c:pt>
                <c:pt idx="7">
                  <c:v>1540072.02</c:v>
                </c:pt>
                <c:pt idx="8">
                  <c:v>1166332.45</c:v>
                </c:pt>
                <c:pt idx="9">
                  <c:v>844832.71</c:v>
                </c:pt>
                <c:pt idx="10">
                  <c:v>2325754.91</c:v>
                </c:pt>
                <c:pt idx="11">
                  <c:v>1703435.09</c:v>
                </c:pt>
                <c:pt idx="12">
                  <c:v>8069755.5800000001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D-4ABF-B75C-C8594A803531}"/>
            </c:ext>
          </c:extLst>
        </c:ser>
        <c:ser>
          <c:idx val="1"/>
          <c:order val="1"/>
          <c:tx>
            <c:strRef>
              <c:f>'Trend over time '!$J$1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 over time '!$H$2:$H$14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'Trend over time '!$J$2:$J$14</c:f>
              <c:numCache>
                <c:formatCode>General</c:formatCode>
                <c:ptCount val="13"/>
                <c:pt idx="0">
                  <c:v>713229.54</c:v>
                </c:pt>
                <c:pt idx="1">
                  <c:v>1900794.46</c:v>
                </c:pt>
                <c:pt idx="2">
                  <c:v>1455280.27</c:v>
                </c:pt>
                <c:pt idx="3">
                  <c:v>883010.98</c:v>
                </c:pt>
                <c:pt idx="4">
                  <c:v>2269719.87</c:v>
                </c:pt>
                <c:pt idx="5">
                  <c:v>1137251.8999999999</c:v>
                </c:pt>
                <c:pt idx="6">
                  <c:v>2411558.85</c:v>
                </c:pt>
                <c:pt idx="7">
                  <c:v>3615914.46</c:v>
                </c:pt>
                <c:pt idx="8">
                  <c:v>2894646.61</c:v>
                </c:pt>
                <c:pt idx="9">
                  <c:v>1804176.93</c:v>
                </c:pt>
                <c:pt idx="10">
                  <c:v>3054996.72</c:v>
                </c:pt>
                <c:pt idx="11">
                  <c:v>2188205.66</c:v>
                </c:pt>
                <c:pt idx="12">
                  <c:v>24328786.249999996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D-4ABF-B75C-C8594A803531}"/>
            </c:ext>
          </c:extLst>
        </c:ser>
        <c:ser>
          <c:idx val="2"/>
          <c:order val="2"/>
          <c:tx>
            <c:strRef>
              <c:f>'Trend over time '!$K$1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'Trend over time '!$H$2:$H$14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'Trend over time '!$K$2:$K$14</c:f>
              <c:numCache>
                <c:formatCode>General</c:formatCode>
                <c:ptCount val="13"/>
                <c:pt idx="0">
                  <c:v>1318592.01</c:v>
                </c:pt>
                <c:pt idx="1">
                  <c:v>2386073.19</c:v>
                </c:pt>
                <c:pt idx="2">
                  <c:v>1564294.92</c:v>
                </c:pt>
                <c:pt idx="3">
                  <c:v>1868433.35</c:v>
                </c:pt>
                <c:pt idx="4">
                  <c:v>2882637.58</c:v>
                </c:pt>
                <c:pt idx="5">
                  <c:v>1990249.25</c:v>
                </c:pt>
                <c:pt idx="6">
                  <c:v>2729167.03</c:v>
                </c:pt>
                <c:pt idx="7">
                  <c:v>4306549.1399999997</c:v>
                </c:pt>
                <c:pt idx="8">
                  <c:v>4153399.35</c:v>
                </c:pt>
                <c:pt idx="9">
                  <c:v>2293200.4300000002</c:v>
                </c:pt>
                <c:pt idx="10">
                  <c:v>3490438.03</c:v>
                </c:pt>
                <c:pt idx="11">
                  <c:v>3516971.3</c:v>
                </c:pt>
                <c:pt idx="12">
                  <c:v>32500005.580000002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D-4ABF-B75C-C8594A803531}"/>
            </c:ext>
          </c:extLst>
        </c:ser>
        <c:ser>
          <c:idx val="3"/>
          <c:order val="3"/>
          <c:tx>
            <c:strRef>
              <c:f>'Trend over time '!$L$1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'Trend over time '!$H$2:$H$14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'Trend over time '!$L$2:$L$14</c:f>
              <c:numCache>
                <c:formatCode>General</c:formatCode>
                <c:ptCount val="13"/>
                <c:pt idx="0">
                  <c:v>1664187.5</c:v>
                </c:pt>
                <c:pt idx="1">
                  <c:v>2701954.05</c:v>
                </c:pt>
                <c:pt idx="2">
                  <c:v>2741182.95</c:v>
                </c:pt>
                <c:pt idx="3">
                  <c:v>118030.92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7225355.4199999999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D-4ABF-B75C-C8594A80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230384"/>
        <c:axId val="1603227504"/>
      </c:barChart>
      <c:catAx>
        <c:axId val="16032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3227504"/>
        <c:crosses val="autoZero"/>
        <c:auto val="1"/>
        <c:lblAlgn val="ctr"/>
        <c:lblOffset val="100"/>
        <c:noMultiLvlLbl val="0"/>
      </c:catAx>
      <c:valAx>
        <c:axId val="1603227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32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4763</xdr:colOff>
      <xdr:row>1</xdr:row>
      <xdr:rowOff>4763</xdr:rowOff>
    </xdr:from>
    <xdr:to>
      <xdr:col>13</xdr:col>
      <xdr:colOff>376238</xdr:colOff>
      <xdr:row>16</xdr:row>
      <xdr:rowOff>33338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1A008A-694D-FF59-43A8-09B3EF66B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385763</xdr:colOff>
      <xdr:row>1</xdr:row>
      <xdr:rowOff>4763</xdr:rowOff>
    </xdr:from>
    <xdr:to>
      <xdr:col>21</xdr:col>
      <xdr:colOff>47625</xdr:colOff>
      <xdr:row>16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B4E87B-7296-6852-ABB9-CD2731AF4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14288</xdr:colOff>
      <xdr:row>16</xdr:row>
      <xdr:rowOff>33338</xdr:rowOff>
    </xdr:from>
    <xdr:to>
      <xdr:col>13</xdr:col>
      <xdr:colOff>385763</xdr:colOff>
      <xdr:row>31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E16B60-585D-3FC3-D792-963BBFCFF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366713</xdr:colOff>
      <xdr:row>16</xdr:row>
      <xdr:rowOff>33338</xdr:rowOff>
    </xdr:from>
    <xdr:to>
      <xdr:col>21</xdr:col>
      <xdr:colOff>138113</xdr:colOff>
      <xdr:row>31</xdr:row>
      <xdr:rowOff>61913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668A0A-F497-BE11-F07D-01FDE0EE5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</xdr:colOff>
      <xdr:row>31</xdr:row>
      <xdr:rowOff>61913</xdr:rowOff>
    </xdr:from>
    <xdr:to>
      <xdr:col>18</xdr:col>
      <xdr:colOff>38100</xdr:colOff>
      <xdr:row>46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4AA18D-9DF9-A563-3A47-2065076DD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23812</xdr:colOff>
      <xdr:row>46</xdr:row>
      <xdr:rowOff>100012</xdr:rowOff>
    </xdr:from>
    <xdr:to>
      <xdr:col>14</xdr:col>
      <xdr:colOff>342899</xdr:colOff>
      <xdr:row>63</xdr:row>
      <xdr:rowOff>104774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DCE3B-2517-1FE5-C45E-87EF23146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147638</xdr:colOff>
      <xdr:row>16</xdr:row>
      <xdr:rowOff>42863</xdr:rowOff>
    </xdr:from>
    <xdr:to>
      <xdr:col>28</xdr:col>
      <xdr:colOff>519113</xdr:colOff>
      <xdr:row>31</xdr:row>
      <xdr:rowOff>71438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80A7DD-FC6B-0924-0321-48C1159CD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366713</xdr:colOff>
      <xdr:row>46</xdr:row>
      <xdr:rowOff>100013</xdr:rowOff>
    </xdr:from>
    <xdr:to>
      <xdr:col>22</xdr:col>
      <xdr:colOff>138113</xdr:colOff>
      <xdr:row>61</xdr:row>
      <xdr:rowOff>128588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FB6088-4A8E-64AB-FCEA-209C25281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38100</xdr:rowOff>
    </xdr:from>
    <xdr:to>
      <xdr:col>22</xdr:col>
      <xdr:colOff>482600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09357-CB60-A6C2-CCF5-3FBF9EDF4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139700</xdr:colOff>
      <xdr:row>18</xdr:row>
      <xdr:rowOff>146050</xdr:rowOff>
    </xdr:from>
    <xdr:to>
      <xdr:col>22</xdr:col>
      <xdr:colOff>508000</xdr:colOff>
      <xdr:row>34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17EA0-EA3E-8D72-2614-2ABDBC9F5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5"/>
  <sheetViews>
    <sheetView tabSelected="1" zoomScale="80" zoomScaleNormal="80" workbookViewId="0">
      <pane xSplit="6" ySplit="1" topLeftCell="G6" activePane="bottomRight" state="frozen"/>
      <selection pane="topRight" activeCell="G1" sqref="G1"/>
      <selection pane="bottomLeft" activeCell="A2" sqref="A2"/>
      <selection pane="bottomRight" activeCell="E19" sqref="E19"/>
    </sheetView>
  </sheetViews>
  <sheetFormatPr defaultColWidth="8.77734375" defaultRowHeight="14.4" x14ac:dyDescent="0.3"/>
  <cols>
    <col min="1" max="1" width="24.88671875" style="23" customWidth="1"/>
    <col min="2" max="2" width="19.44140625" bestFit="1" customWidth="1"/>
    <col min="3" max="3" width="18.109375" bestFit="1" customWidth="1"/>
    <col min="4" max="4" width="15.77734375" bestFit="1" customWidth="1"/>
    <col min="5" max="5" width="19.44140625" bestFit="1" customWidth="1"/>
    <col min="6" max="6" width="1.77734375" customWidth="1"/>
    <col min="7" max="16384" width="8.77734375" style="25"/>
  </cols>
  <sheetData>
    <row r="1" spans="1:6" s="28" customFormat="1" ht="18.45" customHeight="1" x14ac:dyDescent="0.4">
      <c r="A1" s="28" t="s">
        <v>30</v>
      </c>
    </row>
    <row r="3" spans="1:6" x14ac:dyDescent="0.3">
      <c r="A3" s="29"/>
      <c r="B3" s="29"/>
      <c r="C3" s="29"/>
      <c r="D3" s="29"/>
      <c r="E3" s="29"/>
    </row>
    <row r="4" spans="1:6" x14ac:dyDescent="0.3">
      <c r="A4" s="21" t="s">
        <v>0</v>
      </c>
      <c r="B4" s="6" t="s">
        <v>21</v>
      </c>
      <c r="C4" s="1"/>
      <c r="D4" s="1"/>
      <c r="E4" s="1"/>
    </row>
    <row r="5" spans="1:6" x14ac:dyDescent="0.3">
      <c r="A5" s="22">
        <v>2020</v>
      </c>
      <c r="B5" s="3">
        <v>8069755.5800000001</v>
      </c>
      <c r="C5" s="1"/>
      <c r="D5" s="1"/>
      <c r="E5" s="1"/>
    </row>
    <row r="6" spans="1:6" x14ac:dyDescent="0.3">
      <c r="A6" s="22">
        <v>2021</v>
      </c>
      <c r="B6" s="3">
        <v>24328786.249999996</v>
      </c>
      <c r="C6" s="1"/>
      <c r="D6" s="1"/>
      <c r="E6" s="1"/>
    </row>
    <row r="7" spans="1:6" x14ac:dyDescent="0.3">
      <c r="A7" s="22">
        <v>2022</v>
      </c>
      <c r="B7" s="3">
        <v>32500005.580000002</v>
      </c>
      <c r="C7" s="1"/>
      <c r="D7" s="1"/>
      <c r="E7" s="1"/>
    </row>
    <row r="8" spans="1:6" x14ac:dyDescent="0.3">
      <c r="A8" s="22">
        <v>2023</v>
      </c>
      <c r="B8" s="3">
        <v>7225355.4199999999</v>
      </c>
      <c r="C8" s="1"/>
      <c r="D8" s="1"/>
      <c r="E8" s="1"/>
    </row>
    <row r="9" spans="1:6" x14ac:dyDescent="0.3">
      <c r="A9" s="22"/>
      <c r="B9" s="1"/>
      <c r="C9" s="1"/>
      <c r="D9" s="1"/>
      <c r="E9" s="1"/>
    </row>
    <row r="10" spans="1:6" x14ac:dyDescent="0.3">
      <c r="A10" s="21" t="s">
        <v>0</v>
      </c>
      <c r="B10" s="6" t="s">
        <v>26</v>
      </c>
      <c r="C10" s="6" t="s">
        <v>27</v>
      </c>
      <c r="D10" s="6" t="s">
        <v>28</v>
      </c>
      <c r="E10" s="6" t="s">
        <v>29</v>
      </c>
      <c r="F10" s="17"/>
    </row>
    <row r="11" spans="1:6" x14ac:dyDescent="0.3">
      <c r="A11" s="22">
        <v>2020</v>
      </c>
      <c r="B11" s="3">
        <v>20243.09</v>
      </c>
      <c r="C11" s="3">
        <v>7399568.6299999999</v>
      </c>
      <c r="D11" s="3">
        <v>34469.129999999997</v>
      </c>
      <c r="E11" s="3">
        <v>615474.73</v>
      </c>
    </row>
    <row r="12" spans="1:6" x14ac:dyDescent="0.3">
      <c r="A12" s="22">
        <v>2021</v>
      </c>
      <c r="B12" s="3">
        <v>93801.75</v>
      </c>
      <c r="C12" s="3">
        <v>20134150.280000001</v>
      </c>
      <c r="D12" s="3">
        <v>489790.65</v>
      </c>
      <c r="E12" s="3">
        <v>3611043.57</v>
      </c>
    </row>
    <row r="13" spans="1:6" x14ac:dyDescent="0.3">
      <c r="A13" s="22">
        <v>2022</v>
      </c>
      <c r="B13" s="3">
        <v>301267.77</v>
      </c>
      <c r="C13" s="3">
        <v>25827772.629999999</v>
      </c>
      <c r="D13" s="3">
        <v>884270.06</v>
      </c>
      <c r="E13" s="3">
        <v>5486695.1200000001</v>
      </c>
    </row>
    <row r="14" spans="1:6" x14ac:dyDescent="0.3">
      <c r="A14" s="22">
        <v>2023</v>
      </c>
      <c r="B14" s="3">
        <v>56506.84</v>
      </c>
      <c r="C14" s="3">
        <v>6345115.3099999996</v>
      </c>
      <c r="D14" s="3">
        <v>156496.29</v>
      </c>
      <c r="E14" s="3">
        <v>667236.98</v>
      </c>
    </row>
    <row r="15" spans="1:6" x14ac:dyDescent="0.3">
      <c r="A15" s="22"/>
      <c r="B15" s="1"/>
      <c r="C15" s="1"/>
      <c r="D15" s="1"/>
      <c r="E15" s="1"/>
    </row>
    <row r="16" spans="1:6" x14ac:dyDescent="0.3">
      <c r="A16" s="21" t="s">
        <v>0</v>
      </c>
      <c r="B16" s="6" t="s">
        <v>1</v>
      </c>
      <c r="C16" s="6" t="s">
        <v>2</v>
      </c>
      <c r="D16" s="6" t="s">
        <v>21</v>
      </c>
      <c r="E16" s="1"/>
    </row>
    <row r="17" spans="1:5" x14ac:dyDescent="0.3">
      <c r="A17" s="22">
        <v>2022</v>
      </c>
      <c r="B17" s="1" t="s">
        <v>5</v>
      </c>
      <c r="C17" s="1" t="s">
        <v>6</v>
      </c>
      <c r="D17" s="3">
        <v>1318592.01</v>
      </c>
      <c r="E17" s="1"/>
    </row>
    <row r="18" spans="1:5" x14ac:dyDescent="0.3">
      <c r="A18" s="22">
        <v>2022</v>
      </c>
      <c r="B18" s="1" t="s">
        <v>5</v>
      </c>
      <c r="C18" s="1" t="s">
        <v>7</v>
      </c>
      <c r="D18" s="3">
        <v>2386073.19</v>
      </c>
      <c r="E18" s="1"/>
    </row>
    <row r="19" spans="1:5" x14ac:dyDescent="0.3">
      <c r="A19" s="22">
        <v>2022</v>
      </c>
      <c r="B19" s="1" t="s">
        <v>5</v>
      </c>
      <c r="C19" s="1" t="s">
        <v>8</v>
      </c>
      <c r="D19" s="3">
        <v>1564294.92</v>
      </c>
      <c r="E19" s="1"/>
    </row>
    <row r="20" spans="1:5" x14ac:dyDescent="0.3">
      <c r="A20" s="22">
        <v>2022</v>
      </c>
      <c r="B20" s="1" t="s">
        <v>9</v>
      </c>
      <c r="C20" s="1" t="s">
        <v>10</v>
      </c>
      <c r="D20" s="3">
        <v>1868433.35</v>
      </c>
      <c r="E20" s="1"/>
    </row>
    <row r="21" spans="1:5" x14ac:dyDescent="0.3">
      <c r="A21" s="22">
        <v>2022</v>
      </c>
      <c r="B21" s="1" t="s">
        <v>9</v>
      </c>
      <c r="C21" s="1" t="s">
        <v>11</v>
      </c>
      <c r="D21" s="3">
        <v>2882637.58</v>
      </c>
      <c r="E21" s="1"/>
    </row>
    <row r="22" spans="1:5" x14ac:dyDescent="0.3">
      <c r="A22" s="22">
        <v>2022</v>
      </c>
      <c r="B22" s="1" t="s">
        <v>9</v>
      </c>
      <c r="C22" s="1" t="s">
        <v>12</v>
      </c>
      <c r="D22" s="3">
        <v>1990249.25</v>
      </c>
      <c r="E22" s="1"/>
    </row>
    <row r="23" spans="1:5" x14ac:dyDescent="0.3">
      <c r="A23" s="22">
        <v>2022</v>
      </c>
      <c r="B23" s="1" t="s">
        <v>13</v>
      </c>
      <c r="C23" s="1" t="s">
        <v>14</v>
      </c>
      <c r="D23" s="3">
        <v>2729167.03</v>
      </c>
      <c r="E23" s="1"/>
    </row>
    <row r="24" spans="1:5" x14ac:dyDescent="0.3">
      <c r="A24" s="22">
        <v>2022</v>
      </c>
      <c r="B24" s="1" t="s">
        <v>13</v>
      </c>
      <c r="C24" s="1" t="s">
        <v>15</v>
      </c>
      <c r="D24" s="3">
        <v>4306549.1399999997</v>
      </c>
      <c r="E24" s="1"/>
    </row>
    <row r="25" spans="1:5" x14ac:dyDescent="0.3">
      <c r="A25" s="22">
        <v>2022</v>
      </c>
      <c r="B25" s="1" t="s">
        <v>13</v>
      </c>
      <c r="C25" s="1" t="s">
        <v>16</v>
      </c>
      <c r="D25" s="3">
        <v>4153399.35</v>
      </c>
      <c r="E25" s="1"/>
    </row>
    <row r="26" spans="1:5" x14ac:dyDescent="0.3">
      <c r="A26" s="22">
        <v>2022</v>
      </c>
      <c r="B26" s="1" t="s">
        <v>17</v>
      </c>
      <c r="C26" s="1" t="s">
        <v>18</v>
      </c>
      <c r="D26" s="3">
        <v>2293200.4300000002</v>
      </c>
      <c r="E26" s="1"/>
    </row>
    <row r="27" spans="1:5" x14ac:dyDescent="0.3">
      <c r="A27" s="22">
        <v>2022</v>
      </c>
      <c r="B27" s="1" t="s">
        <v>17</v>
      </c>
      <c r="C27" s="1" t="s">
        <v>19</v>
      </c>
      <c r="D27" s="3">
        <v>3490438.03</v>
      </c>
      <c r="E27" s="1"/>
    </row>
    <row r="28" spans="1:5" x14ac:dyDescent="0.3">
      <c r="A28" s="22">
        <v>2022</v>
      </c>
      <c r="B28" s="1" t="s">
        <v>17</v>
      </c>
      <c r="C28" s="1" t="s">
        <v>20</v>
      </c>
      <c r="D28" s="3">
        <v>3516971.3</v>
      </c>
      <c r="E28" s="1"/>
    </row>
    <row r="29" spans="1:5" x14ac:dyDescent="0.3">
      <c r="A29" s="22">
        <v>2023</v>
      </c>
      <c r="B29" s="1" t="s">
        <v>5</v>
      </c>
      <c r="C29" s="1" t="s">
        <v>6</v>
      </c>
      <c r="D29" s="3">
        <v>1664187.5</v>
      </c>
      <c r="E29" s="1"/>
    </row>
    <row r="30" spans="1:5" x14ac:dyDescent="0.3">
      <c r="A30" s="22">
        <v>2023</v>
      </c>
      <c r="B30" s="1" t="s">
        <v>5</v>
      </c>
      <c r="C30" s="1" t="s">
        <v>7</v>
      </c>
      <c r="D30" s="3">
        <v>2701954.05</v>
      </c>
      <c r="E30" s="1"/>
    </row>
    <row r="31" spans="1:5" x14ac:dyDescent="0.3">
      <c r="A31" s="22">
        <v>2023</v>
      </c>
      <c r="B31" s="1" t="s">
        <v>5</v>
      </c>
      <c r="C31" s="1" t="s">
        <v>8</v>
      </c>
      <c r="D31" s="3">
        <v>2741182.95</v>
      </c>
      <c r="E31" s="1"/>
    </row>
    <row r="32" spans="1:5" x14ac:dyDescent="0.3">
      <c r="A32" s="22">
        <v>2023</v>
      </c>
      <c r="B32" s="1" t="s">
        <v>9</v>
      </c>
      <c r="C32" s="1" t="s">
        <v>10</v>
      </c>
      <c r="D32" s="3">
        <v>118030.92</v>
      </c>
      <c r="E32" s="1"/>
    </row>
    <row r="33" spans="1:5" x14ac:dyDescent="0.3">
      <c r="A33" s="22"/>
      <c r="B33" s="1"/>
      <c r="C33" s="1"/>
      <c r="D33" s="1"/>
      <c r="E33" s="1"/>
    </row>
    <row r="34" spans="1:5" x14ac:dyDescent="0.3">
      <c r="A34" s="21" t="s">
        <v>0</v>
      </c>
      <c r="B34" s="6" t="s">
        <v>21</v>
      </c>
      <c r="C34" s="6" t="s">
        <v>25</v>
      </c>
      <c r="D34" s="6" t="s">
        <v>31</v>
      </c>
      <c r="E34" s="1"/>
    </row>
    <row r="35" spans="1:5" x14ac:dyDescent="0.3">
      <c r="A35" s="22">
        <v>2020</v>
      </c>
      <c r="B35" s="1">
        <v>8069755.5800000001</v>
      </c>
      <c r="C35" s="1"/>
      <c r="D35" s="1"/>
      <c r="E35" s="1"/>
    </row>
    <row r="36" spans="1:5" x14ac:dyDescent="0.3">
      <c r="A36" s="22">
        <v>2021</v>
      </c>
      <c r="B36" s="1">
        <v>24328786.249999996</v>
      </c>
      <c r="C36" s="1">
        <f>B35</f>
        <v>8069755.5800000001</v>
      </c>
      <c r="D36" s="19">
        <f>(B36-C36)/C36</f>
        <v>2.0148107967849995</v>
      </c>
      <c r="E36" s="1"/>
    </row>
    <row r="37" spans="1:5" x14ac:dyDescent="0.3">
      <c r="A37" s="22">
        <v>2022</v>
      </c>
      <c r="B37" s="1">
        <v>32500005.580000002</v>
      </c>
      <c r="C37" s="1">
        <f t="shared" ref="C37:C38" si="0">B36</f>
        <v>24328786.249999996</v>
      </c>
      <c r="D37" s="19">
        <f t="shared" ref="D37:D38" si="1">(B37-C37)/C37</f>
        <v>0.33586629624813308</v>
      </c>
      <c r="E37" s="1"/>
    </row>
    <row r="38" spans="1:5" x14ac:dyDescent="0.3">
      <c r="A38" s="22">
        <v>2023</v>
      </c>
      <c r="B38" s="1">
        <v>7225355.4199999999</v>
      </c>
      <c r="C38" s="1">
        <f t="shared" si="0"/>
        <v>32500005.580000002</v>
      </c>
      <c r="D38" s="19">
        <f t="shared" si="1"/>
        <v>-0.77768140986269951</v>
      </c>
      <c r="E38" s="1"/>
    </row>
    <row r="39" spans="1:5" x14ac:dyDescent="0.3">
      <c r="A39" s="22"/>
      <c r="B39" s="1"/>
      <c r="C39" s="1"/>
      <c r="D39" s="1"/>
      <c r="E39" s="1"/>
    </row>
    <row r="40" spans="1:5" x14ac:dyDescent="0.3">
      <c r="A40" s="22"/>
      <c r="B40" s="1"/>
      <c r="C40" s="1"/>
      <c r="D40" s="1"/>
      <c r="E40" s="1"/>
    </row>
    <row r="41" spans="1:5" x14ac:dyDescent="0.3">
      <c r="A41" s="21" t="s">
        <v>32</v>
      </c>
      <c r="B41" s="6" t="s">
        <v>21</v>
      </c>
      <c r="C41" s="1"/>
    </row>
    <row r="42" spans="1:5" x14ac:dyDescent="0.3">
      <c r="A42" s="22" t="s">
        <v>26</v>
      </c>
      <c r="B42" s="20">
        <v>471819.45</v>
      </c>
      <c r="C42" s="1"/>
    </row>
    <row r="43" spans="1:5" x14ac:dyDescent="0.3">
      <c r="A43" s="22" t="s">
        <v>27</v>
      </c>
      <c r="B43" s="20">
        <v>59706606.850000001</v>
      </c>
      <c r="C43" s="1"/>
    </row>
    <row r="44" spans="1:5" x14ac:dyDescent="0.3">
      <c r="A44" s="22" t="s">
        <v>28</v>
      </c>
      <c r="B44" s="20">
        <v>1565026.13</v>
      </c>
      <c r="C44" s="1"/>
    </row>
    <row r="45" spans="1:5" x14ac:dyDescent="0.3">
      <c r="A45" s="22" t="s">
        <v>29</v>
      </c>
      <c r="B45" s="20">
        <v>10380450.4</v>
      </c>
      <c r="C45" s="1"/>
    </row>
    <row r="46" spans="1:5" x14ac:dyDescent="0.3">
      <c r="A46" s="22"/>
      <c r="B46" s="1"/>
      <c r="C46" s="1"/>
    </row>
    <row r="47" spans="1:5" x14ac:dyDescent="0.3">
      <c r="A47" s="8" t="s">
        <v>33</v>
      </c>
      <c r="B47" s="8" t="s">
        <v>21</v>
      </c>
    </row>
    <row r="48" spans="1:5" x14ac:dyDescent="0.3">
      <c r="A48" t="s">
        <v>34</v>
      </c>
      <c r="B48" s="18">
        <v>48826379.600000001</v>
      </c>
    </row>
    <row r="49" spans="1:16" x14ac:dyDescent="0.3">
      <c r="A49" t="s">
        <v>35</v>
      </c>
      <c r="B49" s="18">
        <v>13092010.51</v>
      </c>
    </row>
    <row r="50" spans="1:16" x14ac:dyDescent="0.3">
      <c r="A50" t="s">
        <v>36</v>
      </c>
      <c r="B50" s="18">
        <v>3864807.64</v>
      </c>
    </row>
    <row r="51" spans="1:16" x14ac:dyDescent="0.3">
      <c r="A51" t="s">
        <v>37</v>
      </c>
      <c r="B51" s="18">
        <v>3602665.03</v>
      </c>
      <c r="P51" s="26"/>
    </row>
    <row r="52" spans="1:16" x14ac:dyDescent="0.3">
      <c r="A52" t="s">
        <v>38</v>
      </c>
      <c r="B52" s="18">
        <v>1521897.61</v>
      </c>
    </row>
    <row r="53" spans="1:16" x14ac:dyDescent="0.3">
      <c r="A53" t="s">
        <v>39</v>
      </c>
      <c r="B53" s="18">
        <v>1216142.44</v>
      </c>
    </row>
    <row r="56" spans="1:16" x14ac:dyDescent="0.3">
      <c r="A56" s="8" t="s">
        <v>40</v>
      </c>
      <c r="B56" s="8" t="s">
        <v>59</v>
      </c>
      <c r="C56" s="8" t="s">
        <v>4</v>
      </c>
    </row>
    <row r="57" spans="1:16" x14ac:dyDescent="0.3">
      <c r="A57" t="s">
        <v>41</v>
      </c>
      <c r="B57" s="18">
        <v>10.288626000000001</v>
      </c>
      <c r="C57">
        <v>32873</v>
      </c>
      <c r="D57" s="18" t="str">
        <f>LEFT(A57,FIND(" ",A57))</f>
        <v xml:space="preserve">Amy </v>
      </c>
      <c r="E57" t="str">
        <f>MID(A57,FIND(" ",A57),50)&amp;" "&amp;LEFT(A57,1)&amp;"."</f>
        <v xml:space="preserve"> Alberts A.</v>
      </c>
    </row>
    <row r="58" spans="1:16" x14ac:dyDescent="0.3">
      <c r="A58" t="s">
        <v>42</v>
      </c>
      <c r="B58" s="18">
        <v>77.5485702</v>
      </c>
      <c r="C58">
        <v>204114</v>
      </c>
      <c r="D58" s="18" t="str">
        <f t="shared" ref="D58:D74" si="2">LEFT(A58,FIND(" ",A58))</f>
        <v xml:space="preserve">Brian </v>
      </c>
      <c r="E58" t="str">
        <f t="shared" ref="E58:E74" si="3">MID(A58,FIND(" ",A58),50)&amp;" "&amp;LEFT(A58,1)&amp;"."</f>
        <v xml:space="preserve"> Welcker B.</v>
      </c>
    </row>
    <row r="59" spans="1:16" x14ac:dyDescent="0.3">
      <c r="A59" t="s">
        <v>43</v>
      </c>
      <c r="B59" s="18">
        <v>12.0048225</v>
      </c>
      <c r="C59">
        <v>26553</v>
      </c>
      <c r="D59" s="18" t="str">
        <f t="shared" si="2"/>
        <v xml:space="preserve">David </v>
      </c>
      <c r="E59" t="str">
        <f t="shared" si="3"/>
        <v xml:space="preserve"> Campbell D.</v>
      </c>
    </row>
    <row r="60" spans="1:16" x14ac:dyDescent="0.3">
      <c r="A60" t="s">
        <v>44</v>
      </c>
      <c r="B60" s="18">
        <v>13.875633000000001</v>
      </c>
      <c r="C60">
        <v>39743</v>
      </c>
      <c r="D60" s="18" t="str">
        <f t="shared" si="2"/>
        <v xml:space="preserve">Garrett </v>
      </c>
      <c r="E60" t="str">
        <f t="shared" si="3"/>
        <v xml:space="preserve"> Vargas G.</v>
      </c>
    </row>
    <row r="61" spans="1:16" x14ac:dyDescent="0.3">
      <c r="A61" t="s">
        <v>45</v>
      </c>
      <c r="B61" s="18">
        <v>8.4108826999999984</v>
      </c>
      <c r="C61">
        <v>25924</v>
      </c>
      <c r="D61" s="18" t="str">
        <f t="shared" si="2"/>
        <v xml:space="preserve">Jae </v>
      </c>
      <c r="E61" t="str">
        <f t="shared" si="3"/>
        <v xml:space="preserve"> Pak J.</v>
      </c>
    </row>
    <row r="62" spans="1:16" x14ac:dyDescent="0.3">
      <c r="A62" t="s">
        <v>46</v>
      </c>
      <c r="B62" s="18">
        <v>7.6333869000000005</v>
      </c>
      <c r="C62">
        <v>18619</v>
      </c>
      <c r="D62" s="18" t="str">
        <f t="shared" si="2"/>
        <v xml:space="preserve">Jillian </v>
      </c>
      <c r="E62" t="str">
        <f t="shared" si="3"/>
        <v xml:space="preserve"> Carson J.</v>
      </c>
    </row>
    <row r="63" spans="1:16" x14ac:dyDescent="0.3">
      <c r="A63" t="s">
        <v>47</v>
      </c>
      <c r="B63" s="18">
        <v>13.875633000000001</v>
      </c>
      <c r="C63">
        <v>39743</v>
      </c>
      <c r="D63" s="18" t="str">
        <f t="shared" si="2"/>
        <v xml:space="preserve">José </v>
      </c>
      <c r="E63" t="str">
        <f t="shared" si="3"/>
        <v xml:space="preserve"> Saraiva J.</v>
      </c>
    </row>
    <row r="64" spans="1:16" x14ac:dyDescent="0.3">
      <c r="A64" t="s">
        <v>48</v>
      </c>
      <c r="B64" s="18">
        <v>25.634502999999999</v>
      </c>
      <c r="C64">
        <v>63712</v>
      </c>
      <c r="D64" s="18" t="str">
        <f t="shared" si="2"/>
        <v xml:space="preserve">Linda </v>
      </c>
      <c r="E64" t="str">
        <f t="shared" si="3"/>
        <v xml:space="preserve"> Mitchell L.</v>
      </c>
    </row>
    <row r="65" spans="1:5" x14ac:dyDescent="0.3">
      <c r="A65" t="s">
        <v>49</v>
      </c>
      <c r="B65" s="18">
        <v>1.3910248999999999</v>
      </c>
      <c r="C65">
        <v>4055</v>
      </c>
      <c r="D65" s="18" t="str">
        <f t="shared" si="2"/>
        <v xml:space="preserve">Lynn </v>
      </c>
      <c r="E65" t="str">
        <f t="shared" si="3"/>
        <v xml:space="preserve"> Tsoflias L.</v>
      </c>
    </row>
    <row r="66" spans="1:5" x14ac:dyDescent="0.3">
      <c r="A66" t="s">
        <v>50</v>
      </c>
      <c r="B66" s="18">
        <v>21.987347800000002</v>
      </c>
      <c r="C66">
        <v>55797</v>
      </c>
      <c r="D66" s="18" t="str">
        <f t="shared" si="2"/>
        <v xml:space="preserve">Michael </v>
      </c>
      <c r="E66" t="str">
        <f t="shared" si="3"/>
        <v xml:space="preserve"> Blythe M.</v>
      </c>
    </row>
    <row r="67" spans="1:5" x14ac:dyDescent="0.3">
      <c r="A67" t="s">
        <v>51</v>
      </c>
      <c r="B67" s="18">
        <v>30.0059386</v>
      </c>
      <c r="C67">
        <v>71646</v>
      </c>
      <c r="D67" s="18" t="str">
        <f t="shared" si="2"/>
        <v xml:space="preserve">Pamela </v>
      </c>
      <c r="E67" t="str">
        <f t="shared" si="3"/>
        <v xml:space="preserve"> Ansman-Wolfe P.</v>
      </c>
    </row>
    <row r="68" spans="1:5" x14ac:dyDescent="0.3">
      <c r="A68" t="s">
        <v>52</v>
      </c>
      <c r="B68" s="18">
        <v>1.8777434</v>
      </c>
      <c r="C68">
        <v>6949</v>
      </c>
      <c r="D68" s="18" t="str">
        <f t="shared" si="2"/>
        <v xml:space="preserve">Rachel </v>
      </c>
      <c r="E68" t="str">
        <f t="shared" si="3"/>
        <v xml:space="preserve"> Valdez R.</v>
      </c>
    </row>
    <row r="69" spans="1:5" x14ac:dyDescent="0.3">
      <c r="A69" t="s">
        <v>53</v>
      </c>
      <c r="B69" s="18">
        <v>4.5278397000000004</v>
      </c>
      <c r="C69">
        <v>13903</v>
      </c>
      <c r="D69" s="18" t="str">
        <f t="shared" si="2"/>
        <v xml:space="preserve">Ranjit </v>
      </c>
      <c r="E69" t="str">
        <f t="shared" si="3"/>
        <v xml:space="preserve"> Varkey Chudukatil R.</v>
      </c>
    </row>
    <row r="70" spans="1:5" x14ac:dyDescent="0.3">
      <c r="A70" t="s">
        <v>54</v>
      </c>
      <c r="B70" s="18">
        <v>18.001116100000001</v>
      </c>
      <c r="C70">
        <v>45093</v>
      </c>
      <c r="D70" s="18" t="str">
        <f t="shared" si="2"/>
        <v xml:space="preserve">Shu </v>
      </c>
      <c r="E70" t="str">
        <f t="shared" si="3"/>
        <v xml:space="preserve"> Ito S.</v>
      </c>
    </row>
    <row r="71" spans="1:5" x14ac:dyDescent="0.3">
      <c r="A71" t="s">
        <v>55</v>
      </c>
      <c r="B71" s="18">
        <v>65.868919300000002</v>
      </c>
      <c r="C71">
        <v>167186</v>
      </c>
      <c r="D71" s="18" t="str">
        <f t="shared" si="2"/>
        <v xml:space="preserve">Stephen </v>
      </c>
      <c r="E71" t="str">
        <f t="shared" si="3"/>
        <v xml:space="preserve"> Jiang S.</v>
      </c>
    </row>
    <row r="72" spans="1:5" x14ac:dyDescent="0.3">
      <c r="A72" t="s">
        <v>56</v>
      </c>
      <c r="B72" s="18">
        <v>1.3910248999999999</v>
      </c>
      <c r="C72">
        <v>4055</v>
      </c>
      <c r="D72" s="18" t="str">
        <f t="shared" si="2"/>
        <v xml:space="preserve">Syed </v>
      </c>
      <c r="E72" t="str">
        <f t="shared" si="3"/>
        <v xml:space="preserve"> Abbas S.</v>
      </c>
    </row>
    <row r="73" spans="1:5" x14ac:dyDescent="0.3">
      <c r="A73" t="s">
        <v>57</v>
      </c>
      <c r="B73" s="18">
        <v>12.0048225</v>
      </c>
      <c r="C73">
        <v>26553</v>
      </c>
      <c r="D73" s="18" t="str">
        <f t="shared" si="2"/>
        <v xml:space="preserve">Tete </v>
      </c>
      <c r="E73" t="str">
        <f t="shared" si="3"/>
        <v xml:space="preserve"> Mensa-Annan T.</v>
      </c>
    </row>
    <row r="74" spans="1:5" x14ac:dyDescent="0.3">
      <c r="A74" t="s">
        <v>58</v>
      </c>
      <c r="B74" s="18">
        <v>7.6386065999999992</v>
      </c>
      <c r="C74">
        <v>18101</v>
      </c>
      <c r="D74" s="18" t="str">
        <f t="shared" si="2"/>
        <v xml:space="preserve">Tsvi </v>
      </c>
      <c r="E74" t="str">
        <f t="shared" si="3"/>
        <v xml:space="preserve"> Reiter T.</v>
      </c>
    </row>
    <row r="77" spans="1:5" x14ac:dyDescent="0.3">
      <c r="A77" s="8" t="s">
        <v>40</v>
      </c>
      <c r="B77" s="8" t="s">
        <v>21</v>
      </c>
      <c r="C77" s="8" t="s">
        <v>4</v>
      </c>
      <c r="D77" s="17"/>
      <c r="E77" s="17"/>
    </row>
    <row r="78" spans="1:5" x14ac:dyDescent="0.3">
      <c r="A78" t="s">
        <v>41</v>
      </c>
      <c r="B78" s="18">
        <v>10288626</v>
      </c>
      <c r="C78">
        <v>32873</v>
      </c>
    </row>
    <row r="79" spans="1:5" x14ac:dyDescent="0.3">
      <c r="A79" t="s">
        <v>42</v>
      </c>
      <c r="B79" s="18">
        <v>77548570.200000003</v>
      </c>
      <c r="C79">
        <v>204114</v>
      </c>
    </row>
    <row r="80" spans="1:5" x14ac:dyDescent="0.3">
      <c r="A80" t="s">
        <v>43</v>
      </c>
      <c r="B80" s="18">
        <v>12004822.5</v>
      </c>
      <c r="C80">
        <v>26553</v>
      </c>
    </row>
    <row r="81" spans="1:24" x14ac:dyDescent="0.3">
      <c r="A81" t="s">
        <v>44</v>
      </c>
      <c r="B81" s="18">
        <v>13875633</v>
      </c>
      <c r="C81">
        <v>39743</v>
      </c>
    </row>
    <row r="82" spans="1:24" x14ac:dyDescent="0.3">
      <c r="A82" t="s">
        <v>45</v>
      </c>
      <c r="B82" s="18">
        <v>8410882.6999999993</v>
      </c>
      <c r="C82">
        <v>25924</v>
      </c>
    </row>
    <row r="83" spans="1:24" x14ac:dyDescent="0.3">
      <c r="A83" t="s">
        <v>46</v>
      </c>
      <c r="B83" s="18">
        <v>7633386.9000000004</v>
      </c>
      <c r="C83">
        <v>18619</v>
      </c>
    </row>
    <row r="84" spans="1:24" x14ac:dyDescent="0.3">
      <c r="A84" t="s">
        <v>47</v>
      </c>
      <c r="B84" s="18">
        <v>13875633</v>
      </c>
      <c r="C84">
        <v>39743</v>
      </c>
    </row>
    <row r="85" spans="1:24" x14ac:dyDescent="0.3">
      <c r="A85" t="s">
        <v>48</v>
      </c>
      <c r="B85" s="18">
        <v>25634503</v>
      </c>
      <c r="C85">
        <v>63712</v>
      </c>
    </row>
    <row r="86" spans="1:24" x14ac:dyDescent="0.3">
      <c r="A86" t="s">
        <v>49</v>
      </c>
      <c r="B86" s="18">
        <v>1391024.9</v>
      </c>
      <c r="C86">
        <v>4055</v>
      </c>
    </row>
    <row r="87" spans="1:24" x14ac:dyDescent="0.3">
      <c r="A87" t="s">
        <v>50</v>
      </c>
      <c r="B87" s="18">
        <v>21987347.800000001</v>
      </c>
      <c r="C87">
        <v>55797</v>
      </c>
      <c r="X87" s="27"/>
    </row>
    <row r="88" spans="1:24" x14ac:dyDescent="0.3">
      <c r="A88" t="s">
        <v>51</v>
      </c>
      <c r="B88" s="18">
        <v>30005938.600000001</v>
      </c>
      <c r="C88">
        <v>71646</v>
      </c>
    </row>
    <row r="89" spans="1:24" x14ac:dyDescent="0.3">
      <c r="A89" t="s">
        <v>52</v>
      </c>
      <c r="B89" s="18">
        <v>1877743.4</v>
      </c>
      <c r="C89">
        <v>6949</v>
      </c>
    </row>
    <row r="90" spans="1:24" x14ac:dyDescent="0.3">
      <c r="A90" t="s">
        <v>53</v>
      </c>
      <c r="B90" s="18">
        <v>4527839.7</v>
      </c>
      <c r="C90">
        <v>13903</v>
      </c>
    </row>
    <row r="91" spans="1:24" x14ac:dyDescent="0.3">
      <c r="A91" t="s">
        <v>54</v>
      </c>
      <c r="B91" s="18">
        <v>18001116.100000001</v>
      </c>
      <c r="C91">
        <v>45093</v>
      </c>
    </row>
    <row r="92" spans="1:24" x14ac:dyDescent="0.3">
      <c r="A92" t="s">
        <v>55</v>
      </c>
      <c r="B92" s="18">
        <v>65868919.299999997</v>
      </c>
      <c r="C92">
        <v>167186</v>
      </c>
    </row>
    <row r="93" spans="1:24" x14ac:dyDescent="0.3">
      <c r="A93" t="s">
        <v>56</v>
      </c>
      <c r="B93" s="18">
        <v>1391024.9</v>
      </c>
      <c r="C93">
        <v>4055</v>
      </c>
    </row>
    <row r="94" spans="1:24" x14ac:dyDescent="0.3">
      <c r="A94" t="s">
        <v>57</v>
      </c>
      <c r="B94" s="18">
        <v>12004822.5</v>
      </c>
      <c r="C94">
        <v>26553</v>
      </c>
    </row>
    <row r="95" spans="1:24" x14ac:dyDescent="0.3">
      <c r="A95" t="s">
        <v>58</v>
      </c>
      <c r="B95" s="18">
        <v>7638606.5999999996</v>
      </c>
      <c r="C95">
        <v>18101</v>
      </c>
    </row>
  </sheetData>
  <mergeCells count="2">
    <mergeCell ref="A1:XFD1"/>
    <mergeCell ref="A3:E3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zoomScale="60" zoomScaleNormal="60" workbookViewId="0">
      <pane xSplit="13" topLeftCell="N1" activePane="topRight" state="frozen"/>
      <selection pane="topRight" activeCell="I40" sqref="I40"/>
    </sheetView>
  </sheetViews>
  <sheetFormatPr defaultColWidth="8.77734375" defaultRowHeight="14.4" x14ac:dyDescent="0.3"/>
  <cols>
    <col min="1" max="1" width="7.21875" bestFit="1" customWidth="1"/>
    <col min="2" max="2" width="10.5546875" bestFit="1" customWidth="1"/>
    <col min="3" max="3" width="9.44140625" bestFit="1" customWidth="1"/>
    <col min="4" max="4" width="14.6640625" style="2" bestFit="1" customWidth="1"/>
    <col min="5" max="5" width="11.44140625" bestFit="1" customWidth="1"/>
    <col min="6" max="7" width="8.88671875"/>
    <col min="8" max="8" width="13.33203125" bestFit="1" customWidth="1"/>
    <col min="9" max="9" width="16.44140625" bestFit="1" customWidth="1"/>
    <col min="10" max="11" width="12.21875" bestFit="1" customWidth="1"/>
    <col min="12" max="12" width="11.21875" bestFit="1" customWidth="1"/>
    <col min="13" max="13" width="1.6640625" customWidth="1"/>
    <col min="14" max="14" width="12.21875" style="24" bestFit="1" customWidth="1"/>
    <col min="15" max="16384" width="8.77734375" style="24"/>
  </cols>
  <sheetData>
    <row r="1" spans="1:13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H1" s="9" t="s">
        <v>2</v>
      </c>
      <c r="I1" s="9">
        <v>2020</v>
      </c>
      <c r="J1" s="9">
        <v>2021</v>
      </c>
      <c r="K1" s="9">
        <v>2022</v>
      </c>
      <c r="L1" s="9">
        <v>2023</v>
      </c>
      <c r="M1" s="17"/>
    </row>
    <row r="2" spans="1:13" x14ac:dyDescent="0.3">
      <c r="A2" s="1">
        <v>2023</v>
      </c>
      <c r="B2" s="1" t="s">
        <v>5</v>
      </c>
      <c r="C2" s="1" t="s">
        <v>6</v>
      </c>
      <c r="D2" s="3">
        <v>1664187.5</v>
      </c>
      <c r="E2" s="1">
        <v>4637</v>
      </c>
      <c r="H2" s="1" t="s">
        <v>6</v>
      </c>
      <c r="I2" s="11">
        <f>SUMIF($C$30:$C$35,H2,$D$30:$D$35)</f>
        <v>0</v>
      </c>
      <c r="J2" s="11">
        <f>SUMIF($C$18:$C$29,H2,$D$18:$D$29)</f>
        <v>713229.54</v>
      </c>
      <c r="K2" s="11">
        <f>SUMIF($C$6:$C$17,H2,$D$6:$D$17)</f>
        <v>1318592.01</v>
      </c>
      <c r="L2" s="11">
        <f>SUMIF($C$2:$C$5,H2,$D$2:$D$5)</f>
        <v>1664187.5</v>
      </c>
    </row>
    <row r="3" spans="1:13" x14ac:dyDescent="0.3">
      <c r="A3" s="1">
        <v>2023</v>
      </c>
      <c r="B3" s="1" t="s">
        <v>5</v>
      </c>
      <c r="C3" s="1" t="s">
        <v>7</v>
      </c>
      <c r="D3" s="3">
        <v>2701954.05</v>
      </c>
      <c r="E3" s="1">
        <v>6370</v>
      </c>
      <c r="H3" s="1" t="s">
        <v>7</v>
      </c>
      <c r="I3" s="11">
        <f t="shared" ref="I3:I13" si="0">SUMIF($C$30:$C$35,H3,$D$30:$D$35)</f>
        <v>0</v>
      </c>
      <c r="J3" s="11">
        <f t="shared" ref="J3:J13" si="1">SUMIF($C$18:$C$29,H3,$D$18:$D$29)</f>
        <v>1900794.46</v>
      </c>
      <c r="K3" s="11">
        <f t="shared" ref="K3:K13" si="2">SUMIF($C$6:$C$17,H3,$D$6:$D$17)</f>
        <v>2386073.19</v>
      </c>
      <c r="L3" s="11">
        <f t="shared" ref="L3:L13" si="3">SUMIF($C$2:$C$5,H3,$D$2:$D$5)</f>
        <v>2701954.05</v>
      </c>
    </row>
    <row r="4" spans="1:13" x14ac:dyDescent="0.3">
      <c r="A4" s="1">
        <v>2023</v>
      </c>
      <c r="B4" s="1" t="s">
        <v>5</v>
      </c>
      <c r="C4" s="1" t="s">
        <v>8</v>
      </c>
      <c r="D4" s="3">
        <v>2741182.95</v>
      </c>
      <c r="E4" s="1">
        <v>6594</v>
      </c>
      <c r="H4" s="1" t="s">
        <v>8</v>
      </c>
      <c r="I4" s="11">
        <f t="shared" si="0"/>
        <v>0</v>
      </c>
      <c r="J4" s="11">
        <f t="shared" si="1"/>
        <v>1455280.27</v>
      </c>
      <c r="K4" s="11">
        <f t="shared" si="2"/>
        <v>1564294.92</v>
      </c>
      <c r="L4" s="11">
        <f t="shared" si="3"/>
        <v>2741182.95</v>
      </c>
    </row>
    <row r="5" spans="1:13" x14ac:dyDescent="0.3">
      <c r="A5" s="1">
        <v>2023</v>
      </c>
      <c r="B5" s="1" t="s">
        <v>9</v>
      </c>
      <c r="C5" s="1" t="s">
        <v>10</v>
      </c>
      <c r="D5" s="3">
        <v>118030.92</v>
      </c>
      <c r="E5" s="1">
        <v>369</v>
      </c>
      <c r="H5" s="1" t="s">
        <v>10</v>
      </c>
      <c r="I5" s="11">
        <f t="shared" si="0"/>
        <v>0</v>
      </c>
      <c r="J5" s="11">
        <f t="shared" si="1"/>
        <v>883010.98</v>
      </c>
      <c r="K5" s="11">
        <f t="shared" si="2"/>
        <v>1868433.35</v>
      </c>
      <c r="L5" s="11">
        <f t="shared" si="3"/>
        <v>118030.92</v>
      </c>
    </row>
    <row r="6" spans="1:13" x14ac:dyDescent="0.3">
      <c r="A6" s="1">
        <v>2022</v>
      </c>
      <c r="B6" s="1" t="s">
        <v>5</v>
      </c>
      <c r="C6" s="1" t="s">
        <v>6</v>
      </c>
      <c r="D6" s="3">
        <v>1318592.01</v>
      </c>
      <c r="E6" s="1">
        <v>3288</v>
      </c>
      <c r="H6" s="1" t="s">
        <v>11</v>
      </c>
      <c r="I6" s="11">
        <f t="shared" si="0"/>
        <v>0</v>
      </c>
      <c r="J6" s="11">
        <f t="shared" si="1"/>
        <v>2269719.87</v>
      </c>
      <c r="K6" s="11">
        <f t="shared" si="2"/>
        <v>2882637.58</v>
      </c>
      <c r="L6" s="11">
        <f t="shared" si="3"/>
        <v>0</v>
      </c>
    </row>
    <row r="7" spans="1:13" x14ac:dyDescent="0.3">
      <c r="A7" s="1">
        <v>2022</v>
      </c>
      <c r="B7" s="1" t="s">
        <v>5</v>
      </c>
      <c r="C7" s="1" t="s">
        <v>7</v>
      </c>
      <c r="D7" s="3">
        <v>2386073.19</v>
      </c>
      <c r="E7" s="1">
        <v>5159</v>
      </c>
      <c r="H7" s="1" t="s">
        <v>12</v>
      </c>
      <c r="I7" s="11">
        <f t="shared" si="0"/>
        <v>0</v>
      </c>
      <c r="J7" s="11">
        <f t="shared" si="1"/>
        <v>1137251.8999999999</v>
      </c>
      <c r="K7" s="11">
        <f t="shared" si="2"/>
        <v>1990249.25</v>
      </c>
      <c r="L7" s="11">
        <f t="shared" si="3"/>
        <v>0</v>
      </c>
    </row>
    <row r="8" spans="1:13" x14ac:dyDescent="0.3">
      <c r="A8" s="1">
        <v>2022</v>
      </c>
      <c r="B8" s="1" t="s">
        <v>5</v>
      </c>
      <c r="C8" s="1" t="s">
        <v>8</v>
      </c>
      <c r="D8" s="3">
        <v>1564294.92</v>
      </c>
      <c r="E8" s="1">
        <v>3860</v>
      </c>
      <c r="H8" s="1" t="s">
        <v>14</v>
      </c>
      <c r="I8" s="11">
        <f t="shared" si="0"/>
        <v>489328.4</v>
      </c>
      <c r="J8" s="11">
        <f t="shared" si="1"/>
        <v>2411558.85</v>
      </c>
      <c r="K8" s="11">
        <f t="shared" si="2"/>
        <v>2729167.03</v>
      </c>
      <c r="L8" s="11">
        <f t="shared" si="3"/>
        <v>0</v>
      </c>
    </row>
    <row r="9" spans="1:13" x14ac:dyDescent="0.3">
      <c r="A9" s="1">
        <v>2022</v>
      </c>
      <c r="B9" s="1" t="s">
        <v>9</v>
      </c>
      <c r="C9" s="1" t="s">
        <v>10</v>
      </c>
      <c r="D9" s="3">
        <v>1868433.35</v>
      </c>
      <c r="E9" s="1">
        <v>5400</v>
      </c>
      <c r="H9" s="1" t="s">
        <v>15</v>
      </c>
      <c r="I9" s="11">
        <f t="shared" si="0"/>
        <v>1540072.02</v>
      </c>
      <c r="J9" s="11">
        <f t="shared" si="1"/>
        <v>3615914.46</v>
      </c>
      <c r="K9" s="11">
        <f t="shared" si="2"/>
        <v>4306549.1399999997</v>
      </c>
      <c r="L9" s="11">
        <f t="shared" si="3"/>
        <v>0</v>
      </c>
    </row>
    <row r="10" spans="1:13" x14ac:dyDescent="0.3">
      <c r="A10" s="1">
        <v>2022</v>
      </c>
      <c r="B10" s="1" t="s">
        <v>9</v>
      </c>
      <c r="C10" s="1" t="s">
        <v>11</v>
      </c>
      <c r="D10" s="3">
        <v>2882637.58</v>
      </c>
      <c r="E10" s="1">
        <v>7943</v>
      </c>
      <c r="H10" s="1" t="s">
        <v>16</v>
      </c>
      <c r="I10" s="11">
        <f t="shared" si="0"/>
        <v>1166332.45</v>
      </c>
      <c r="J10" s="11">
        <f t="shared" si="1"/>
        <v>2894646.61</v>
      </c>
      <c r="K10" s="11">
        <f t="shared" si="2"/>
        <v>4153399.35</v>
      </c>
      <c r="L10" s="11">
        <f t="shared" si="3"/>
        <v>0</v>
      </c>
    </row>
    <row r="11" spans="1:13" x14ac:dyDescent="0.3">
      <c r="A11" s="1">
        <v>2022</v>
      </c>
      <c r="B11" s="1" t="s">
        <v>9</v>
      </c>
      <c r="C11" s="1" t="s">
        <v>12</v>
      </c>
      <c r="D11" s="3">
        <v>1990249.25</v>
      </c>
      <c r="E11" s="1">
        <v>6123</v>
      </c>
      <c r="H11" s="1" t="s">
        <v>18</v>
      </c>
      <c r="I11" s="11">
        <f t="shared" si="0"/>
        <v>844832.71</v>
      </c>
      <c r="J11" s="11">
        <f t="shared" si="1"/>
        <v>1804176.93</v>
      </c>
      <c r="K11" s="11">
        <f t="shared" si="2"/>
        <v>2293200.4300000002</v>
      </c>
      <c r="L11" s="11">
        <f t="shared" si="3"/>
        <v>0</v>
      </c>
    </row>
    <row r="12" spans="1:13" x14ac:dyDescent="0.3">
      <c r="A12" s="1">
        <v>2022</v>
      </c>
      <c r="B12" s="1" t="s">
        <v>13</v>
      </c>
      <c r="C12" s="1" t="s">
        <v>14</v>
      </c>
      <c r="D12" s="3">
        <v>2729167.03</v>
      </c>
      <c r="E12" s="1">
        <v>9871</v>
      </c>
      <c r="H12" s="1" t="s">
        <v>19</v>
      </c>
      <c r="I12" s="11">
        <f t="shared" si="0"/>
        <v>2325754.91</v>
      </c>
      <c r="J12" s="11">
        <f t="shared" si="1"/>
        <v>3054996.72</v>
      </c>
      <c r="K12" s="11">
        <f t="shared" si="2"/>
        <v>3490438.03</v>
      </c>
      <c r="L12" s="11">
        <f t="shared" si="3"/>
        <v>0</v>
      </c>
    </row>
    <row r="13" spans="1:13" x14ac:dyDescent="0.3">
      <c r="A13" s="1">
        <v>2022</v>
      </c>
      <c r="B13" s="1" t="s">
        <v>13</v>
      </c>
      <c r="C13" s="1" t="s">
        <v>15</v>
      </c>
      <c r="D13" s="3">
        <v>4306549.1399999997</v>
      </c>
      <c r="E13" s="1">
        <v>15139</v>
      </c>
      <c r="H13" s="1" t="s">
        <v>20</v>
      </c>
      <c r="I13" s="11">
        <f t="shared" si="0"/>
        <v>1703435.09</v>
      </c>
      <c r="J13" s="11">
        <f t="shared" si="1"/>
        <v>2188205.66</v>
      </c>
      <c r="K13" s="11">
        <f t="shared" si="2"/>
        <v>3516971.3</v>
      </c>
      <c r="L13" s="11">
        <f t="shared" si="3"/>
        <v>0</v>
      </c>
    </row>
    <row r="14" spans="1:13" x14ac:dyDescent="0.3">
      <c r="A14" s="1">
        <v>2022</v>
      </c>
      <c r="B14" s="1" t="s">
        <v>13</v>
      </c>
      <c r="C14" s="1" t="s">
        <v>16</v>
      </c>
      <c r="D14" s="3">
        <v>4153399.35</v>
      </c>
      <c r="E14" s="1">
        <v>14774</v>
      </c>
      <c r="H14" s="12" t="s">
        <v>23</v>
      </c>
      <c r="I14" s="13">
        <f>SUM(I2:I13)</f>
        <v>8069755.5800000001</v>
      </c>
      <c r="J14" s="13">
        <f t="shared" ref="J14:L14" si="4">SUM(J2:J13)</f>
        <v>24328786.249999996</v>
      </c>
      <c r="K14" s="13">
        <f t="shared" si="4"/>
        <v>32500005.580000002</v>
      </c>
      <c r="L14" s="13">
        <f t="shared" si="4"/>
        <v>7225355.4199999999</v>
      </c>
      <c r="M14" s="17"/>
    </row>
    <row r="15" spans="1:13" x14ac:dyDescent="0.3">
      <c r="A15" s="1">
        <v>2022</v>
      </c>
      <c r="B15" s="1" t="s">
        <v>17</v>
      </c>
      <c r="C15" s="1" t="s">
        <v>18</v>
      </c>
      <c r="D15" s="3">
        <v>2293200.4300000002</v>
      </c>
      <c r="E15" s="1">
        <v>7457</v>
      </c>
    </row>
    <row r="16" spans="1:13" x14ac:dyDescent="0.3">
      <c r="A16" s="1">
        <v>2022</v>
      </c>
      <c r="B16" s="1" t="s">
        <v>17</v>
      </c>
      <c r="C16" s="1" t="s">
        <v>19</v>
      </c>
      <c r="D16" s="3">
        <v>3490438.03</v>
      </c>
      <c r="E16" s="1">
        <v>10584</v>
      </c>
      <c r="H16" s="14" t="s">
        <v>24</v>
      </c>
      <c r="I16" s="9">
        <v>2020</v>
      </c>
      <c r="J16" s="9">
        <v>2021</v>
      </c>
      <c r="K16" s="9">
        <v>2022</v>
      </c>
      <c r="L16" s="9">
        <v>2023</v>
      </c>
      <c r="M16" s="17"/>
    </row>
    <row r="17" spans="1:13" x14ac:dyDescent="0.3">
      <c r="A17" s="1">
        <v>2022</v>
      </c>
      <c r="B17" s="1" t="s">
        <v>17</v>
      </c>
      <c r="C17" s="1" t="s">
        <v>20</v>
      </c>
      <c r="D17" s="3">
        <v>3516971.3</v>
      </c>
      <c r="E17" s="1">
        <v>10574</v>
      </c>
      <c r="H17" s="10" t="s">
        <v>5</v>
      </c>
      <c r="I17" s="11">
        <f>SUMIF($B$30:$B$35,H17,$D$30:$D$35)</f>
        <v>0</v>
      </c>
      <c r="J17" s="11">
        <f>SUMIF($B$18:$B$29,H17,$D$18:$D$29)</f>
        <v>4069304.27</v>
      </c>
      <c r="K17" s="11">
        <f>SUMIF($B$6:$B$17,H17,$D$6:$D$17)</f>
        <v>5268960.12</v>
      </c>
      <c r="L17" s="11">
        <f>SUMIF($B$2:$B$5,H17,$D$2:$D$5)</f>
        <v>7107324.5</v>
      </c>
    </row>
    <row r="18" spans="1:13" x14ac:dyDescent="0.3">
      <c r="A18" s="1">
        <v>2021</v>
      </c>
      <c r="B18" s="1" t="s">
        <v>5</v>
      </c>
      <c r="C18" s="1" t="s">
        <v>6</v>
      </c>
      <c r="D18" s="3">
        <v>713229.54</v>
      </c>
      <c r="E18" s="1">
        <v>852</v>
      </c>
      <c r="H18" s="10" t="s">
        <v>9</v>
      </c>
      <c r="I18" s="11">
        <f t="shared" ref="I18:I20" si="5">SUMIF($B$30:$B$35,H18,$D$30:$D$35)</f>
        <v>0</v>
      </c>
      <c r="J18" s="11">
        <f t="shared" ref="J18:J20" si="6">SUMIF($B$18:$B$29,H18,$D$18:$D$29)</f>
        <v>4289982.75</v>
      </c>
      <c r="K18" s="11">
        <f t="shared" ref="K18:K20" si="7">SUMIF($B$6:$B$17,H18,$D$6:$D$17)</f>
        <v>6741320.1799999997</v>
      </c>
      <c r="L18" s="11">
        <f t="shared" ref="L18:L20" si="8">SUMIF($B$2:$B$5,H18,$D$2:$D$5)</f>
        <v>118030.92</v>
      </c>
    </row>
    <row r="19" spans="1:13" x14ac:dyDescent="0.3">
      <c r="A19" s="1">
        <v>2021</v>
      </c>
      <c r="B19" s="1" t="s">
        <v>5</v>
      </c>
      <c r="C19" s="1" t="s">
        <v>7</v>
      </c>
      <c r="D19" s="3">
        <v>1900794.46</v>
      </c>
      <c r="E19" s="1">
        <v>2132</v>
      </c>
      <c r="H19" s="10" t="s">
        <v>13</v>
      </c>
      <c r="I19" s="11">
        <f t="shared" si="5"/>
        <v>3195732.87</v>
      </c>
      <c r="J19" s="11">
        <f t="shared" si="6"/>
        <v>8922119.9199999999</v>
      </c>
      <c r="K19" s="11">
        <f t="shared" si="7"/>
        <v>11189115.52</v>
      </c>
      <c r="L19" s="11">
        <f t="shared" si="8"/>
        <v>0</v>
      </c>
    </row>
    <row r="20" spans="1:13" x14ac:dyDescent="0.3">
      <c r="A20" s="1">
        <v>2021</v>
      </c>
      <c r="B20" s="1" t="s">
        <v>5</v>
      </c>
      <c r="C20" s="1" t="s">
        <v>8</v>
      </c>
      <c r="D20" s="3">
        <v>1455280.27</v>
      </c>
      <c r="E20" s="1">
        <v>1642</v>
      </c>
      <c r="H20" s="14" t="s">
        <v>17</v>
      </c>
      <c r="I20" s="11">
        <f t="shared" si="5"/>
        <v>4874022.71</v>
      </c>
      <c r="J20" s="11">
        <f t="shared" si="6"/>
        <v>7047379.3100000005</v>
      </c>
      <c r="K20" s="11">
        <f t="shared" si="7"/>
        <v>9300609.7599999998</v>
      </c>
      <c r="L20" s="11">
        <f t="shared" si="8"/>
        <v>0</v>
      </c>
    </row>
    <row r="21" spans="1:13" x14ac:dyDescent="0.3">
      <c r="A21" s="1">
        <v>2021</v>
      </c>
      <c r="B21" s="1" t="s">
        <v>9</v>
      </c>
      <c r="C21" s="1" t="s">
        <v>10</v>
      </c>
      <c r="D21" s="3">
        <v>883010.98</v>
      </c>
      <c r="E21" s="1">
        <v>1260</v>
      </c>
      <c r="H21" s="15" t="s">
        <v>22</v>
      </c>
      <c r="I21" s="16">
        <f>SUM(I17:I20)</f>
        <v>8069755.5800000001</v>
      </c>
      <c r="J21" s="16">
        <f t="shared" ref="J21:L21" si="9">SUM(J17:J20)</f>
        <v>24328786.25</v>
      </c>
      <c r="K21" s="16">
        <f t="shared" si="9"/>
        <v>32500005.579999998</v>
      </c>
      <c r="L21" s="16">
        <f t="shared" si="9"/>
        <v>7225355.4199999999</v>
      </c>
      <c r="M21" s="17"/>
    </row>
    <row r="22" spans="1:13" x14ac:dyDescent="0.3">
      <c r="A22" s="1">
        <v>2021</v>
      </c>
      <c r="B22" s="1" t="s">
        <v>9</v>
      </c>
      <c r="C22" s="1" t="s">
        <v>11</v>
      </c>
      <c r="D22" s="3">
        <v>2269719.87</v>
      </c>
      <c r="E22" s="1">
        <v>2965</v>
      </c>
    </row>
    <row r="23" spans="1:13" x14ac:dyDescent="0.3">
      <c r="A23" s="1">
        <v>2021</v>
      </c>
      <c r="B23" s="1" t="s">
        <v>9</v>
      </c>
      <c r="C23" s="1" t="s">
        <v>12</v>
      </c>
      <c r="D23" s="3">
        <v>1137251.8999999999</v>
      </c>
      <c r="E23" s="1">
        <v>2204</v>
      </c>
    </row>
    <row r="24" spans="1:13" x14ac:dyDescent="0.3">
      <c r="A24" s="1">
        <v>2021</v>
      </c>
      <c r="B24" s="1" t="s">
        <v>13</v>
      </c>
      <c r="C24" s="1" t="s">
        <v>14</v>
      </c>
      <c r="D24" s="3">
        <v>2411558.85</v>
      </c>
      <c r="E24" s="1">
        <v>7502</v>
      </c>
      <c r="I24" s="24"/>
      <c r="J24" s="24"/>
      <c r="K24" s="24"/>
      <c r="L24" s="24"/>
      <c r="M24" s="24"/>
    </row>
    <row r="25" spans="1:13" x14ac:dyDescent="0.3">
      <c r="A25" s="1">
        <v>2021</v>
      </c>
      <c r="B25" s="1" t="s">
        <v>13</v>
      </c>
      <c r="C25" s="1" t="s">
        <v>15</v>
      </c>
      <c r="D25" s="3">
        <v>3615914.46</v>
      </c>
      <c r="E25" s="1">
        <v>11044</v>
      </c>
      <c r="I25" s="24"/>
      <c r="J25" s="24"/>
      <c r="K25" s="24"/>
      <c r="L25" s="24"/>
      <c r="M25" s="24"/>
    </row>
    <row r="26" spans="1:13" x14ac:dyDescent="0.3">
      <c r="A26" s="1">
        <v>2021</v>
      </c>
      <c r="B26" s="1" t="s">
        <v>13</v>
      </c>
      <c r="C26" s="1" t="s">
        <v>16</v>
      </c>
      <c r="D26" s="3">
        <v>2894646.61</v>
      </c>
      <c r="E26" s="1">
        <v>8868</v>
      </c>
      <c r="I26" s="24"/>
      <c r="J26" s="24"/>
      <c r="K26" s="24"/>
      <c r="L26" s="24"/>
      <c r="M26" s="24"/>
    </row>
    <row r="27" spans="1:13" x14ac:dyDescent="0.3">
      <c r="A27" s="1">
        <v>2021</v>
      </c>
      <c r="B27" s="1" t="s">
        <v>17</v>
      </c>
      <c r="C27" s="1" t="s">
        <v>18</v>
      </c>
      <c r="D27" s="3">
        <v>1804176.93</v>
      </c>
      <c r="E27" s="1">
        <v>5355</v>
      </c>
      <c r="I27" s="24"/>
      <c r="J27" s="24"/>
      <c r="K27" s="24"/>
      <c r="L27" s="24"/>
      <c r="M27" s="24"/>
    </row>
    <row r="28" spans="1:13" x14ac:dyDescent="0.3">
      <c r="A28" s="1">
        <v>2021</v>
      </c>
      <c r="B28" s="1" t="s">
        <v>17</v>
      </c>
      <c r="C28" s="1" t="s">
        <v>19</v>
      </c>
      <c r="D28" s="3">
        <v>3054996.72</v>
      </c>
      <c r="E28" s="1">
        <v>8075</v>
      </c>
      <c r="I28" s="24"/>
      <c r="J28" s="24"/>
      <c r="K28" s="24"/>
      <c r="L28" s="24"/>
      <c r="M28" s="24"/>
    </row>
    <row r="29" spans="1:13" x14ac:dyDescent="0.3">
      <c r="A29" s="1">
        <v>2021</v>
      </c>
      <c r="B29" s="1" t="s">
        <v>17</v>
      </c>
      <c r="C29" s="1" t="s">
        <v>20</v>
      </c>
      <c r="D29" s="3">
        <v>2188205.66</v>
      </c>
      <c r="E29" s="1">
        <v>6342</v>
      </c>
      <c r="I29" s="24"/>
      <c r="J29" s="24"/>
      <c r="K29" s="24"/>
      <c r="L29" s="24"/>
      <c r="M29" s="24"/>
    </row>
    <row r="30" spans="1:13" x14ac:dyDescent="0.3">
      <c r="A30" s="1">
        <v>2020</v>
      </c>
      <c r="B30" s="1" t="s">
        <v>13</v>
      </c>
      <c r="C30" s="1" t="s">
        <v>14</v>
      </c>
      <c r="D30" s="3">
        <v>489328.4</v>
      </c>
      <c r="E30" s="1">
        <v>820</v>
      </c>
      <c r="I30" s="24"/>
      <c r="J30" s="24"/>
      <c r="K30" s="24"/>
      <c r="L30" s="24"/>
      <c r="M30" s="24"/>
    </row>
    <row r="31" spans="1:13" x14ac:dyDescent="0.3">
      <c r="A31" s="1">
        <v>2020</v>
      </c>
      <c r="B31" s="1" t="s">
        <v>13</v>
      </c>
      <c r="C31" s="1" t="s">
        <v>15</v>
      </c>
      <c r="D31" s="3">
        <v>1540072.02</v>
      </c>
      <c r="E31" s="1">
        <v>2053</v>
      </c>
      <c r="I31" s="24"/>
      <c r="J31" s="24"/>
      <c r="K31" s="24"/>
      <c r="L31" s="24"/>
      <c r="M31" s="24"/>
    </row>
    <row r="32" spans="1:13" x14ac:dyDescent="0.3">
      <c r="A32" s="1">
        <v>2020</v>
      </c>
      <c r="B32" s="1" t="s">
        <v>13</v>
      </c>
      <c r="C32" s="1" t="s">
        <v>16</v>
      </c>
      <c r="D32" s="3">
        <v>1166332.45</v>
      </c>
      <c r="E32" s="1">
        <v>1512</v>
      </c>
      <c r="I32" s="24"/>
      <c r="J32" s="24"/>
      <c r="K32" s="24"/>
      <c r="L32" s="24"/>
      <c r="M32" s="24"/>
    </row>
    <row r="33" spans="1:13" x14ac:dyDescent="0.3">
      <c r="A33" s="1">
        <v>2020</v>
      </c>
      <c r="B33" s="1" t="s">
        <v>17</v>
      </c>
      <c r="C33" s="1" t="s">
        <v>18</v>
      </c>
      <c r="D33" s="3">
        <v>844832.71</v>
      </c>
      <c r="E33" s="1">
        <v>1242</v>
      </c>
      <c r="I33" s="24"/>
      <c r="J33" s="24"/>
      <c r="K33" s="24"/>
      <c r="L33" s="24"/>
      <c r="M33" s="24"/>
    </row>
    <row r="34" spans="1:13" x14ac:dyDescent="0.3">
      <c r="A34" s="1">
        <v>2020</v>
      </c>
      <c r="B34" s="1" t="s">
        <v>17</v>
      </c>
      <c r="C34" s="1" t="s">
        <v>19</v>
      </c>
      <c r="D34" s="3">
        <v>2325754.91</v>
      </c>
      <c r="E34" s="1">
        <v>2963</v>
      </c>
      <c r="I34" s="24"/>
      <c r="J34" s="24"/>
      <c r="K34" s="24"/>
      <c r="L34" s="24"/>
      <c r="M34" s="24"/>
    </row>
    <row r="35" spans="1:13" x14ac:dyDescent="0.3">
      <c r="A35" s="4">
        <v>2020</v>
      </c>
      <c r="B35" s="4" t="s">
        <v>17</v>
      </c>
      <c r="C35" s="4" t="s">
        <v>20</v>
      </c>
      <c r="D35" s="5">
        <v>1703435.09</v>
      </c>
      <c r="E35" s="4">
        <v>2245</v>
      </c>
      <c r="I35" s="24"/>
      <c r="J35" s="24"/>
      <c r="K35" s="24"/>
      <c r="L35" s="24"/>
      <c r="M35" s="24"/>
    </row>
    <row r="36" spans="1:13" x14ac:dyDescent="0.3">
      <c r="D36" s="2">
        <f>SUM(D2:D35)</f>
        <v>72123902.829999998</v>
      </c>
      <c r="E36">
        <f>SUM(E2:E35)</f>
        <v>187218</v>
      </c>
      <c r="I36" s="24"/>
      <c r="J36" s="24"/>
      <c r="K36" s="24"/>
      <c r="L36" s="24"/>
      <c r="M36" s="24"/>
    </row>
    <row r="37" spans="1:13" x14ac:dyDescent="0.3">
      <c r="I37" s="24"/>
      <c r="J37" s="24"/>
      <c r="K37" s="24"/>
      <c r="L37" s="24"/>
      <c r="M37" s="24"/>
    </row>
  </sheetData>
  <phoneticPr fontId="18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</vt:lpstr>
      <vt:lpstr>Trend over time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Unieuro</cp:lastModifiedBy>
  <dcterms:created xsi:type="dcterms:W3CDTF">2023-04-30T15:13:41Z</dcterms:created>
  <dcterms:modified xsi:type="dcterms:W3CDTF">2023-05-05T19:19:56Z</dcterms:modified>
</cp:coreProperties>
</file>