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Exercise - Final\"/>
    </mc:Choice>
  </mc:AlternateContent>
  <xr:revisionPtr revIDLastSave="0" documentId="13_ncr:1_{A6B60D27-C6ED-48BB-A2B3-84220E9B9294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Operating Room Scheduling" sheetId="1" r:id="rId1"/>
    <sheet name="Operating Room Scheduling (2)" sheetId="4" r:id="rId2"/>
    <sheet name="Sheet2" sheetId="2" state="hidden" r:id="rId3"/>
  </sheets>
  <definedNames>
    <definedName name="solver_adj" localSheetId="0" hidden="1">'Operating Room Scheduling'!$B$41:$F$51</definedName>
    <definedName name="solver_adj" localSheetId="1" hidden="1">'Operating Room Scheduling (2)'!$B$41:$F$51</definedName>
    <definedName name="solver_adj" localSheetId="2">Sheet2!$B$24:$F$28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0" localSheetId="0" hidden="1">'Operating Room Scheduling'!$H$41:$H$45</definedName>
    <definedName name="solver_lhs0" localSheetId="1" hidden="1">'Operating Room Scheduling (2)'!$H$41:$H$45</definedName>
    <definedName name="solver_lhs1" localSheetId="0" hidden="1">'Operating Room Scheduling'!$B$41:$F$51</definedName>
    <definedName name="solver_lhs1" localSheetId="1" hidden="1">'Operating Room Scheduling (2)'!$B$41:$F$51</definedName>
    <definedName name="solver_lhs1" localSheetId="2">Sheet2!$B$24:$F$28</definedName>
    <definedName name="solver_lhs10" localSheetId="2">Sheet2!$S$19</definedName>
    <definedName name="solver_lhs11" localSheetId="2">Sheet2!$S$19</definedName>
    <definedName name="solver_lhs12" localSheetId="2">Sheet2!$S$19</definedName>
    <definedName name="solver_lhs2" localSheetId="0" hidden="1">'Operating Room Scheduling'!$B$41:$F$51</definedName>
    <definedName name="solver_lhs2" localSheetId="1" hidden="1">'Operating Room Scheduling (2)'!$B$41:$F$51</definedName>
    <definedName name="solver_lhs2" localSheetId="2">Sheet2!$B$24:$F$28</definedName>
    <definedName name="solver_lhs3" localSheetId="0" hidden="1">'Operating Room Scheduling'!$B$41:$F$51</definedName>
    <definedName name="solver_lhs3" localSheetId="1" hidden="1">'Operating Room Scheduling (2)'!$B$41:$F$51</definedName>
    <definedName name="solver_lhs3" localSheetId="2">Sheet2!$B$24:$F$28</definedName>
    <definedName name="solver_lhs4" localSheetId="0" hidden="1">'Operating Room Scheduling'!$B$53:$F$53</definedName>
    <definedName name="solver_lhs4" localSheetId="1" hidden="1">'Operating Room Scheduling (2)'!$B$53:$F$53</definedName>
    <definedName name="solver_lhs4" localSheetId="2">Sheet2!$B$24:$F$28</definedName>
    <definedName name="solver_lhs5" localSheetId="0" hidden="1">'Operating Room Scheduling'!$H$41:$H$51</definedName>
    <definedName name="solver_lhs5" localSheetId="1" hidden="1">'Operating Room Scheduling (2)'!$H$41:$H$51</definedName>
    <definedName name="solver_lhs5" localSheetId="2">Sheet2!$B$29:$F$29</definedName>
    <definedName name="solver_lhs6" localSheetId="0" hidden="1">'Operating Room Scheduling'!$H$41:$H$51</definedName>
    <definedName name="solver_lhs6" localSheetId="1" hidden="1">'Operating Room Scheduling (2)'!$H$41:$H$51</definedName>
    <definedName name="solver_lhs6" localSheetId="2">Sheet2!$H$24:$H$28</definedName>
    <definedName name="solver_lhs7" localSheetId="0" hidden="1">'Operating Room Scheduling'!$L$41:$L$51</definedName>
    <definedName name="solver_lhs7" localSheetId="1" hidden="1">'Operating Room Scheduling (2)'!$L$41:$L$51</definedName>
    <definedName name="solver_lhs7" localSheetId="2">Sheet2!$H$24:$H$28</definedName>
    <definedName name="solver_lhs8" localSheetId="0">'Operating Room Scheduling'!$L$41:$L$45</definedName>
    <definedName name="solver_lhs8" localSheetId="1">'Operating Room Scheduling (2)'!$L$41:$L$45</definedName>
    <definedName name="solver_lhs8" localSheetId="2">Sheet2!$L$24:$L$28</definedName>
    <definedName name="solver_lhs9" localSheetId="2">Sheet2!$S$19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'Operating Room Scheduling'!$B$56</definedName>
    <definedName name="solver_opt" localSheetId="1" hidden="1">'Operating Room Scheduling (2)'!$B$56</definedName>
    <definedName name="solver_opt" localSheetId="2">Sheet2!$B$31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0" localSheetId="0" hidden="1">1</definedName>
    <definedName name="solver_rel0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hs0" localSheetId="0" hidden="1">'Operating Room Scheduling'!$B$7:$F$11</definedName>
    <definedName name="solver_rhs0" localSheetId="1" hidden="1">'Operating Room Scheduling (2)'!$B$7:$F$11</definedName>
    <definedName name="solver_rhs1" localSheetId="0" hidden="1">'Operating Room Scheduling'!$B$7:$F$17</definedName>
    <definedName name="solver_rhs1" localSheetId="1" hidden="1">'Operating Room Scheduling (2)'!$B$7:$F$17</definedName>
    <definedName name="solver_rhs1" localSheetId="2">Sheet2!$B$7:$F$11</definedName>
    <definedName name="solver_rhs2" localSheetId="0" hidden="1">'Operating Room Scheduling'!$N$7:$R$17</definedName>
    <definedName name="solver_rhs2" localSheetId="1" hidden="1">'Operating Room Scheduling (2)'!$N$7:$R$17</definedName>
    <definedName name="solver_rhs2" localSheetId="2">Sheet2!$N$7:$R$11</definedName>
    <definedName name="solver_rhs3" localSheetId="0" hidden="1">'Operating Room Scheduling'!$H$7:$L$17</definedName>
    <definedName name="solver_rhs3" localSheetId="1" hidden="1">'Operating Room Scheduling (2)'!$H$7:$L$17</definedName>
    <definedName name="solver_rhs4" localSheetId="0" hidden="1">'Operating Room Scheduling'!$B$3</definedName>
    <definedName name="solver_rhs4" localSheetId="1" hidden="1">'Operating Room Scheduling (2)'!$B$3</definedName>
    <definedName name="solver_rhs4" localSheetId="2">Sheet2!$H$7:$L$11</definedName>
    <definedName name="solver_rhs5" localSheetId="0" hidden="1">'Operating Room Scheduling'!$C$22:$C$32</definedName>
    <definedName name="solver_rhs5" localSheetId="1" hidden="1">'Operating Room Scheduling (2)'!$C$22:$C$32</definedName>
    <definedName name="solver_rhs6" localSheetId="0" hidden="1">'Operating Room Scheduling'!$B$22:$B$32</definedName>
    <definedName name="solver_rhs6" localSheetId="1" hidden="1">'Operating Room Scheduling (2)'!$B$22:$B$32</definedName>
    <definedName name="solver_rhs6" localSheetId="2">Sheet2!$C$15:$C$19</definedName>
    <definedName name="solver_rhs7" localSheetId="0" hidden="1">'Operating Room Scheduling'!$H$22:$H$32</definedName>
    <definedName name="solver_rhs7" localSheetId="1" hidden="1">'Operating Room Scheduling (2)'!$H$22:$H$32</definedName>
    <definedName name="solver_rhs7" localSheetId="2">Sheet2!$B$15:$B$19</definedName>
    <definedName name="solver_rhs8" localSheetId="0">'Operating Room Scheduling'!$H$22:$H$26</definedName>
    <definedName name="solver_rhs8" localSheetId="1">'Operating Room Scheduling (2)'!$H$22:$H$26</definedName>
    <definedName name="solver_rhs8" localSheetId="2">Sheet2!$H$15:$H$19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L22" i="1"/>
  <c r="M22" i="1"/>
  <c r="N22" i="1"/>
  <c r="J23" i="1"/>
  <c r="J24" i="1"/>
  <c r="J25" i="1"/>
  <c r="J26" i="1"/>
  <c r="H26" i="1" l="1"/>
  <c r="H23" i="1"/>
  <c r="H31" i="1"/>
  <c r="H30" i="1"/>
  <c r="H29" i="1"/>
  <c r="H28" i="1"/>
  <c r="H27" i="1"/>
  <c r="H25" i="1"/>
  <c r="H24" i="1"/>
  <c r="J32" i="4"/>
  <c r="J22" i="4"/>
  <c r="F53" i="4"/>
  <c r="E53" i="4"/>
  <c r="D53" i="4"/>
  <c r="C53" i="4"/>
  <c r="B53" i="4"/>
  <c r="H51" i="4"/>
  <c r="L51" i="4" s="1"/>
  <c r="H50" i="4"/>
  <c r="L50" i="4" s="1"/>
  <c r="H49" i="4"/>
  <c r="L49" i="4" s="1"/>
  <c r="T49" i="4" s="1"/>
  <c r="W49" i="4" s="1"/>
  <c r="H48" i="4"/>
  <c r="L48" i="4" s="1"/>
  <c r="T48" i="4" s="1"/>
  <c r="W48" i="4" s="1"/>
  <c r="H47" i="4"/>
  <c r="L47" i="4" s="1"/>
  <c r="H46" i="4"/>
  <c r="L46" i="4" s="1"/>
  <c r="H45" i="4"/>
  <c r="L45" i="4" s="1"/>
  <c r="T45" i="4" s="1"/>
  <c r="W45" i="4" s="1"/>
  <c r="H44" i="4"/>
  <c r="L44" i="4" s="1"/>
  <c r="T44" i="4" s="1"/>
  <c r="W44" i="4" s="1"/>
  <c r="H43" i="4"/>
  <c r="L43" i="4" s="1"/>
  <c r="T43" i="4" s="1"/>
  <c r="W43" i="4" s="1"/>
  <c r="H42" i="4"/>
  <c r="L42" i="4" s="1"/>
  <c r="H41" i="4"/>
  <c r="L41" i="4" s="1"/>
  <c r="B32" i="4"/>
  <c r="H31" i="4"/>
  <c r="J31" i="4" s="1"/>
  <c r="B31" i="4"/>
  <c r="H30" i="4"/>
  <c r="J30" i="4" s="1"/>
  <c r="B30" i="4"/>
  <c r="H29" i="4"/>
  <c r="J29" i="4" s="1"/>
  <c r="B29" i="4"/>
  <c r="H28" i="4"/>
  <c r="J28" i="4" s="1"/>
  <c r="B28" i="4"/>
  <c r="H27" i="4"/>
  <c r="J27" i="4" s="1"/>
  <c r="B27" i="4"/>
  <c r="N26" i="4"/>
  <c r="M26" i="4"/>
  <c r="L26" i="4"/>
  <c r="K26" i="4"/>
  <c r="H26" i="4"/>
  <c r="J26" i="4" s="1"/>
  <c r="B26" i="4"/>
  <c r="N25" i="4"/>
  <c r="M25" i="4"/>
  <c r="L25" i="4"/>
  <c r="K25" i="4"/>
  <c r="H25" i="4"/>
  <c r="J25" i="4" s="1"/>
  <c r="B25" i="4"/>
  <c r="N24" i="4"/>
  <c r="M24" i="4"/>
  <c r="K24" i="4"/>
  <c r="H24" i="4"/>
  <c r="J24" i="4" s="1"/>
  <c r="B24" i="4"/>
  <c r="N23" i="4"/>
  <c r="M23" i="4"/>
  <c r="L23" i="4"/>
  <c r="K23" i="4"/>
  <c r="H23" i="4"/>
  <c r="J23" i="4" s="1"/>
  <c r="B23" i="4"/>
  <c r="N22" i="4"/>
  <c r="M22" i="4"/>
  <c r="L22" i="4"/>
  <c r="K22" i="4"/>
  <c r="B22" i="4"/>
  <c r="L18" i="4"/>
  <c r="K18" i="4"/>
  <c r="J18" i="4"/>
  <c r="I18" i="4"/>
  <c r="H18" i="4"/>
  <c r="F18" i="4"/>
  <c r="E18" i="4"/>
  <c r="D18" i="4"/>
  <c r="C18" i="4"/>
  <c r="B18" i="4"/>
  <c r="R17" i="4"/>
  <c r="C32" i="4" s="1"/>
  <c r="R16" i="4"/>
  <c r="Q16" i="4"/>
  <c r="P16" i="4"/>
  <c r="O16" i="4"/>
  <c r="N16" i="4"/>
  <c r="R15" i="4"/>
  <c r="Q15" i="4"/>
  <c r="P15" i="4"/>
  <c r="O15" i="4"/>
  <c r="N15" i="4"/>
  <c r="R14" i="4"/>
  <c r="Q14" i="4"/>
  <c r="P14" i="4"/>
  <c r="O14" i="4"/>
  <c r="N14" i="4"/>
  <c r="R13" i="4"/>
  <c r="Q13" i="4"/>
  <c r="P13" i="4"/>
  <c r="O13" i="4"/>
  <c r="N13" i="4"/>
  <c r="R12" i="4"/>
  <c r="Q12" i="4"/>
  <c r="P12" i="4"/>
  <c r="O12" i="4"/>
  <c r="N12" i="4"/>
  <c r="R11" i="4"/>
  <c r="Q11" i="4"/>
  <c r="P11" i="4"/>
  <c r="O11" i="4"/>
  <c r="N11" i="4"/>
  <c r="R10" i="4"/>
  <c r="Q10" i="4"/>
  <c r="P10" i="4"/>
  <c r="O10" i="4"/>
  <c r="N10" i="4"/>
  <c r="R9" i="4"/>
  <c r="Q9" i="4"/>
  <c r="P9" i="4"/>
  <c r="O9" i="4"/>
  <c r="N9" i="4"/>
  <c r="R8" i="4"/>
  <c r="Q8" i="4"/>
  <c r="P8" i="4"/>
  <c r="O8" i="4"/>
  <c r="N8" i="4"/>
  <c r="R7" i="4"/>
  <c r="Q7" i="4"/>
  <c r="P7" i="4"/>
  <c r="O7" i="4"/>
  <c r="N7" i="4"/>
  <c r="C30" i="4" l="1"/>
  <c r="C29" i="4"/>
  <c r="C22" i="4"/>
  <c r="N18" i="4"/>
  <c r="P18" i="4"/>
  <c r="C25" i="4"/>
  <c r="C24" i="4"/>
  <c r="C27" i="4"/>
  <c r="R18" i="4"/>
  <c r="O18" i="4"/>
  <c r="C26" i="4"/>
  <c r="C28" i="4"/>
  <c r="C31" i="4"/>
  <c r="N44" i="4"/>
  <c r="N43" i="4"/>
  <c r="N48" i="4"/>
  <c r="B56" i="4"/>
  <c r="T50" i="4"/>
  <c r="W50" i="4" s="1"/>
  <c r="N50" i="4"/>
  <c r="T42" i="4"/>
  <c r="W42" i="4" s="1"/>
  <c r="N42" i="4"/>
  <c r="T46" i="4"/>
  <c r="W46" i="4" s="1"/>
  <c r="N46" i="4"/>
  <c r="N51" i="4"/>
  <c r="T51" i="4"/>
  <c r="W51" i="4" s="1"/>
  <c r="T47" i="4"/>
  <c r="W47" i="4" s="1"/>
  <c r="N47" i="4"/>
  <c r="Q18" i="4"/>
  <c r="N45" i="4"/>
  <c r="C23" i="4"/>
  <c r="N41" i="4"/>
  <c r="N49" i="4"/>
  <c r="T41" i="4"/>
  <c r="W41" i="4" s="1"/>
  <c r="W54" i="4" l="1"/>
  <c r="I18" i="1"/>
  <c r="J18" i="1"/>
  <c r="K18" i="1"/>
  <c r="L18" i="1"/>
  <c r="H18" i="1"/>
  <c r="O13" i="1" l="1"/>
  <c r="O14" i="1"/>
  <c r="O15" i="1"/>
  <c r="O16" i="1"/>
  <c r="C53" i="1"/>
  <c r="D53" i="1"/>
  <c r="E53" i="1"/>
  <c r="F53" i="1"/>
  <c r="B53" i="1"/>
  <c r="H42" i="1"/>
  <c r="L42" i="1" s="1"/>
  <c r="N42" i="1" s="1"/>
  <c r="H43" i="1"/>
  <c r="L43" i="1" s="1"/>
  <c r="N43" i="1" s="1"/>
  <c r="H44" i="1"/>
  <c r="L44" i="1" s="1"/>
  <c r="N44" i="1" s="1"/>
  <c r="H45" i="1"/>
  <c r="L45" i="1" s="1"/>
  <c r="N45" i="1" s="1"/>
  <c r="H46" i="1"/>
  <c r="L46" i="1" s="1"/>
  <c r="N46" i="1" s="1"/>
  <c r="H47" i="1"/>
  <c r="L47" i="1" s="1"/>
  <c r="N47" i="1" s="1"/>
  <c r="H48" i="1"/>
  <c r="L48" i="1" s="1"/>
  <c r="N48" i="1" s="1"/>
  <c r="H49" i="1"/>
  <c r="L49" i="1" s="1"/>
  <c r="N49" i="1" s="1"/>
  <c r="H50" i="1"/>
  <c r="L50" i="1" s="1"/>
  <c r="N50" i="1" s="1"/>
  <c r="H51" i="1"/>
  <c r="L51" i="1" s="1"/>
  <c r="N51" i="1" s="1"/>
  <c r="H41" i="1"/>
  <c r="L41" i="1" s="1"/>
  <c r="C18" i="1"/>
  <c r="D18" i="1"/>
  <c r="E18" i="1"/>
  <c r="F18" i="1"/>
  <c r="B18" i="1"/>
  <c r="R17" i="1"/>
  <c r="P16" i="1"/>
  <c r="Q16" i="1"/>
  <c r="R16" i="1"/>
  <c r="N16" i="1"/>
  <c r="P15" i="1"/>
  <c r="Q15" i="1"/>
  <c r="R15" i="1"/>
  <c r="N15" i="1"/>
  <c r="P14" i="1"/>
  <c r="Q14" i="1"/>
  <c r="R14" i="1"/>
  <c r="N14" i="1"/>
  <c r="P13" i="1"/>
  <c r="Q13" i="1"/>
  <c r="R13" i="1"/>
  <c r="N13" i="1"/>
  <c r="N8" i="1"/>
  <c r="O8" i="1"/>
  <c r="P8" i="1"/>
  <c r="Q8" i="1"/>
  <c r="R8" i="1"/>
  <c r="N10" i="1"/>
  <c r="O10" i="1"/>
  <c r="P10" i="1"/>
  <c r="Q10" i="1"/>
  <c r="R10" i="1"/>
  <c r="N11" i="1"/>
  <c r="O11" i="1"/>
  <c r="P11" i="1"/>
  <c r="Q11" i="1"/>
  <c r="R11" i="1"/>
  <c r="O7" i="1"/>
  <c r="P7" i="1"/>
  <c r="Q7" i="1"/>
  <c r="R7" i="1"/>
  <c r="T44" i="1" l="1"/>
  <c r="W44" i="1" s="1"/>
  <c r="T51" i="1"/>
  <c r="W51" i="1" s="1"/>
  <c r="T43" i="1"/>
  <c r="W43" i="1" s="1"/>
  <c r="T45" i="1"/>
  <c r="W45" i="1" s="1"/>
  <c r="T42" i="1"/>
  <c r="W42" i="1" s="1"/>
  <c r="T49" i="1"/>
  <c r="W49" i="1" s="1"/>
  <c r="T50" i="1"/>
  <c r="W50" i="1" s="1"/>
  <c r="T41" i="1"/>
  <c r="W41" i="1" s="1"/>
  <c r="T47" i="1"/>
  <c r="W47" i="1" s="1"/>
  <c r="T46" i="1"/>
  <c r="W46" i="1" s="1"/>
  <c r="C31" i="1"/>
  <c r="Q18" i="1"/>
  <c r="R18" i="1"/>
  <c r="P18" i="1"/>
  <c r="O18" i="1"/>
  <c r="C26" i="1"/>
  <c r="C30" i="1"/>
  <c r="C24" i="1"/>
  <c r="C27" i="1"/>
  <c r="C32" i="1"/>
  <c r="C29" i="1"/>
  <c r="C28" i="1"/>
  <c r="C25" i="1"/>
  <c r="C23" i="1"/>
  <c r="B23" i="1"/>
  <c r="B31" i="1"/>
  <c r="B29" i="1"/>
  <c r="B25" i="1"/>
  <c r="B30" i="1"/>
  <c r="B27" i="1"/>
  <c r="B28" i="1"/>
  <c r="B26" i="1"/>
  <c r="B32" i="1"/>
  <c r="B24" i="1"/>
  <c r="T48" i="1" l="1"/>
  <c r="W48" i="1" s="1"/>
  <c r="W54" i="1" s="1"/>
  <c r="N7" i="1"/>
  <c r="C22" i="1" l="1"/>
  <c r="N18" i="1"/>
  <c r="N23" i="1"/>
  <c r="N24" i="1"/>
  <c r="N25" i="1"/>
  <c r="N26" i="1"/>
  <c r="L24" i="1"/>
  <c r="L25" i="1"/>
  <c r="L23" i="1"/>
  <c r="M24" i="1"/>
  <c r="M25" i="1"/>
  <c r="M26" i="1"/>
  <c r="K23" i="1"/>
  <c r="K25" i="1"/>
  <c r="K24" i="1"/>
  <c r="B22" i="1" l="1"/>
  <c r="L26" i="1"/>
  <c r="M23" i="1"/>
  <c r="K26" i="1"/>
  <c r="F29" i="2" l="1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N41" i="1"/>
  <c r="B56" i="1" s="1"/>
  <c r="O27" i="2" l="1"/>
  <c r="S19" i="2"/>
  <c r="O28" i="2"/>
  <c r="S17" i="2"/>
  <c r="S16" i="2"/>
  <c r="O30" i="2"/>
  <c r="B31" i="2" s="1"/>
  <c r="O26" i="2"/>
  <c r="L25" i="2"/>
  <c r="O25" i="2" s="1"/>
</calcChain>
</file>

<file path=xl/sharedStrings.xml><?xml version="1.0" encoding="utf-8"?>
<sst xmlns="http://schemas.openxmlformats.org/spreadsheetml/2006/main" count="350" uniqueCount="173">
  <si>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</si>
  <si>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</si>
  <si>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</si>
  <si>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</si>
  <si>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</si>
  <si>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</si>
  <si>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</si>
  <si>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</si>
  <si>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</si>
  <si>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</si>
  <si>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</si>
  <si>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</si>
  <si>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</si>
  <si>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</si>
  <si>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</si>
  <si>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</si>
  <si>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</si>
  <si>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</si>
  <si>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</si>
  <si>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</si>
  <si>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</si>
  <si>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</si>
  <si>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</si>
  <si>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</si>
  <si>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</si>
  <si>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</si>
  <si>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</si>
  <si>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</si>
  <si>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</si>
  <si>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</si>
  <si>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</si>
  <si>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</si>
  <si>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</si>
  <si>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</si>
  <si>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</si>
  <si>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Total Ors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</si>
  <si>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</si>
  <si>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</si>
  <si>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</si>
  <si>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</si>
  <si>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</si>
  <si>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</si>
  <si>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</si>
  <si>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</si>
  <si>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</si>
  <si>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</si>
  <si>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</si>
  <si>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</si>
  <si>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</si>
  <si>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</si>
  <si>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</si>
  <si>
    <t>X11</t>
  </si>
  <si>
    <t>X31</t>
  </si>
  <si>
    <t>X41</t>
  </si>
  <si>
    <t>X51</t>
  </si>
  <si>
    <t>X111</t>
  </si>
  <si>
    <t>X21</t>
  </si>
  <si>
    <t>X12</t>
  </si>
  <si>
    <t>X22</t>
  </si>
  <si>
    <t>X32</t>
  </si>
  <si>
    <t>X42</t>
  </si>
  <si>
    <t>X52</t>
  </si>
  <si>
    <t>X13</t>
  </si>
  <si>
    <t>X14</t>
  </si>
  <si>
    <t>X15</t>
  </si>
  <si>
    <t>X16</t>
  </si>
  <si>
    <t>X17</t>
  </si>
  <si>
    <t>X18</t>
  </si>
  <si>
    <t>X19</t>
  </si>
  <si>
    <t>X110</t>
  </si>
  <si>
    <t>X23</t>
  </si>
  <si>
    <t>X24</t>
  </si>
  <si>
    <t>X25</t>
  </si>
  <si>
    <t>X26</t>
  </si>
  <si>
    <t>X27</t>
  </si>
  <si>
    <t>X28</t>
  </si>
  <si>
    <t>X29</t>
  </si>
  <si>
    <t>X210</t>
  </si>
  <si>
    <t>X211</t>
  </si>
  <si>
    <t>X33</t>
  </si>
  <si>
    <t>X34</t>
  </si>
  <si>
    <t>X35</t>
  </si>
  <si>
    <t>X36</t>
  </si>
  <si>
    <t>X37</t>
  </si>
  <si>
    <t>X38</t>
  </si>
  <si>
    <t>X39</t>
  </si>
  <si>
    <t>X310</t>
  </si>
  <si>
    <t>X311</t>
  </si>
  <si>
    <t>X43</t>
  </si>
  <si>
    <t>X53</t>
  </si>
  <si>
    <t>X44</t>
  </si>
  <si>
    <t>X54</t>
  </si>
  <si>
    <t>X45</t>
  </si>
  <si>
    <t>X55</t>
  </si>
  <si>
    <t>X46</t>
  </si>
  <si>
    <t>X56</t>
  </si>
  <si>
    <t>X47</t>
  </si>
  <si>
    <t>X57</t>
  </si>
  <si>
    <t>X48</t>
  </si>
  <si>
    <t>X58</t>
  </si>
  <si>
    <t>X49</t>
  </si>
  <si>
    <t>X59</t>
  </si>
  <si>
    <t>X410</t>
  </si>
  <si>
    <t>X411</t>
  </si>
  <si>
    <t>X510</t>
  </si>
  <si>
    <t>X511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</si>
  <si>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</si>
  <si>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</si>
  <si>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</si>
  <si>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</si>
  <si>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</si>
  <si>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</si>
  <si>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</si>
  <si>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</si>
  <si>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</si>
  <si>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</si>
  <si>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</si>
  <si>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 xml:space="preserve"> </t>
  </si>
  <si>
    <t>a11</t>
  </si>
  <si>
    <t>a21</t>
  </si>
  <si>
    <t>a31</t>
  </si>
  <si>
    <t>a41</t>
  </si>
  <si>
    <t>a51</t>
  </si>
  <si>
    <t>a12</t>
  </si>
  <si>
    <t>a22</t>
  </si>
  <si>
    <t>a32</t>
  </si>
  <si>
    <t>a42</t>
  </si>
  <si>
    <t>a52</t>
  </si>
  <si>
    <t>a13</t>
  </si>
  <si>
    <t>a23</t>
  </si>
  <si>
    <t>a33</t>
  </si>
  <si>
    <t>a43</t>
  </si>
  <si>
    <t>a53</t>
  </si>
  <si>
    <t>a14</t>
  </si>
  <si>
    <t>a24</t>
  </si>
  <si>
    <t>a34</t>
  </si>
  <si>
    <t>a44</t>
  </si>
  <si>
    <t>a54</t>
  </si>
  <si>
    <t>a15</t>
  </si>
  <si>
    <t>a25</t>
  </si>
  <si>
    <t>a35</t>
  </si>
  <si>
    <t>a45</t>
  </si>
  <si>
    <t>a55</t>
  </si>
  <si>
    <t>a16</t>
  </si>
  <si>
    <t>a26</t>
  </si>
  <si>
    <t>a36</t>
  </si>
  <si>
    <t>a46</t>
  </si>
  <si>
    <t>a56</t>
  </si>
  <si>
    <t>a17</t>
  </si>
  <si>
    <t>a27</t>
  </si>
  <si>
    <t>a37</t>
  </si>
  <si>
    <t>a47</t>
  </si>
  <si>
    <t>a57</t>
  </si>
  <si>
    <t>a18</t>
  </si>
  <si>
    <t>a28</t>
  </si>
  <si>
    <t>a38</t>
  </si>
  <si>
    <t>a48</t>
  </si>
  <si>
    <t>a58</t>
  </si>
  <si>
    <t>a19</t>
  </si>
  <si>
    <t>a29</t>
  </si>
  <si>
    <t>a39</t>
  </si>
  <si>
    <t>a49</t>
  </si>
  <si>
    <t>a59</t>
  </si>
  <si>
    <t>a110</t>
  </si>
  <si>
    <t>a210</t>
  </si>
  <si>
    <t>a310</t>
  </si>
  <si>
    <t>a410</t>
  </si>
  <si>
    <t>a510</t>
  </si>
  <si>
    <t>a111</t>
  </si>
  <si>
    <t>a211</t>
  </si>
  <si>
    <t>a311</t>
  </si>
  <si>
    <t>a411</t>
  </si>
  <si>
    <t>a511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</si>
</sst>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theme="1"/>
      <name val="Arial"/>
      <family val="2"/>
      <charset val="161"/>
    </font>
    <font>
      <sz val="8"/>
      <name val="Arial"/>
    </font>
    <font>
      <b/>
      <sz val="12"/>
      <color rgb="FFFF0000"/>
      <name val="Calibri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3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1" fontId="1" fillId="0" borderId="22" xfId="0" applyNumberFormat="1" applyFont="1" applyBorder="1" applyAlignment="1">
      <alignment horizontal="right" vertical="center" wrapText="1"/>
    </xf>
    <xf numFmtId="1" fontId="1" fillId="0" borderId="23" xfId="0" applyNumberFormat="1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32" xfId="0" applyFont="1" applyBorder="1" applyAlignment="1">
      <alignment horizontal="right" vertical="center" wrapText="1"/>
    </xf>
    <xf numFmtId="3" fontId="1" fillId="2" borderId="22" xfId="0" applyNumberFormat="1" applyFont="1" applyFill="1" applyBorder="1" applyAlignment="1">
      <alignment horizontal="right" vertical="center" wrapText="1"/>
    </xf>
    <xf numFmtId="3" fontId="1" fillId="2" borderId="23" xfId="0" applyNumberFormat="1" applyFont="1" applyFill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3" fontId="1" fillId="3" borderId="21" xfId="0" applyNumberFormat="1" applyFont="1" applyFill="1" applyBorder="1" applyAlignment="1">
      <alignment horizontal="right" vertical="center" wrapText="1"/>
    </xf>
    <xf numFmtId="0" fontId="5" fillId="0" borderId="16" xfId="0" applyFont="1" applyBorder="1" applyAlignment="1">
      <alignment vertical="center" wrapText="1"/>
    </xf>
    <xf numFmtId="3" fontId="5" fillId="2" borderId="22" xfId="0" applyNumberFormat="1" applyFont="1" applyFill="1" applyBorder="1" applyAlignment="1">
      <alignment horizontal="right" vertical="center" wrapText="1"/>
    </xf>
    <xf numFmtId="3" fontId="5" fillId="2" borderId="23" xfId="0" applyNumberFormat="1" applyFont="1" applyFill="1" applyBorder="1" applyAlignment="1">
      <alignment horizontal="right" vertical="center" wrapText="1"/>
    </xf>
    <xf numFmtId="3" fontId="5" fillId="2" borderId="24" xfId="0" applyNumberFormat="1" applyFont="1" applyFill="1" applyBorder="1" applyAlignment="1">
      <alignment horizontal="right" vertical="center" wrapText="1"/>
    </xf>
    <xf numFmtId="3" fontId="5" fillId="2" borderId="25" xfId="0" applyNumberFormat="1" applyFont="1" applyFill="1" applyBorder="1" applyAlignment="1">
      <alignment horizontal="right" vertical="center" wrapText="1"/>
    </xf>
    <xf numFmtId="3" fontId="5" fillId="2" borderId="16" xfId="0" applyNumberFormat="1" applyFont="1" applyFill="1" applyBorder="1" applyAlignment="1">
      <alignment horizontal="right" vertical="center" wrapText="1"/>
    </xf>
    <xf numFmtId="3" fontId="5" fillId="2" borderId="26" xfId="0" applyNumberFormat="1" applyFont="1" applyFill="1" applyBorder="1" applyAlignment="1">
      <alignment horizontal="right" vertical="center" wrapText="1"/>
    </xf>
    <xf numFmtId="3" fontId="5" fillId="2" borderId="27" xfId="0" applyNumberFormat="1" applyFont="1" applyFill="1" applyBorder="1" applyAlignment="1">
      <alignment horizontal="right" vertical="center" wrapText="1"/>
    </xf>
    <xf numFmtId="3" fontId="5" fillId="2" borderId="28" xfId="0" applyNumberFormat="1" applyFont="1" applyFill="1" applyBorder="1" applyAlignment="1">
      <alignment horizontal="right" vertical="center" wrapText="1"/>
    </xf>
    <xf numFmtId="3" fontId="5" fillId="2" borderId="29" xfId="0" applyNumberFormat="1" applyFont="1" applyFill="1" applyBorder="1" applyAlignment="1">
      <alignment horizontal="righ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3" fontId="1" fillId="0" borderId="16" xfId="0" applyNumberFormat="1" applyFont="1" applyFill="1" applyBorder="1" applyAlignment="1">
      <alignment horizontal="right" vertical="center" wrapText="1"/>
    </xf>
    <xf numFmtId="0" fontId="0" fillId="0" borderId="16" xfId="0" applyFont="1" applyFill="1" applyBorder="1" applyAlignment="1"/>
    <xf numFmtId="3" fontId="0" fillId="0" borderId="16" xfId="0" applyNumberFormat="1" applyFont="1" applyFill="1" applyBorder="1" applyAlignment="1"/>
    <xf numFmtId="0" fontId="1" fillId="0" borderId="16" xfId="0" applyFont="1" applyFill="1" applyBorder="1"/>
    <xf numFmtId="0" fontId="1" fillId="0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576943</xdr:colOff>
      <xdr:row>35</xdr:row>
      <xdr:rowOff>148299</xdr:rowOff>
    </xdr:from>
    <xdr:to>
      <xdr:col>11</xdr:col>
      <xdr:colOff>1306286</xdr:colOff>
      <xdr:row>39</xdr:row>
      <xdr:rowOff>11975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6989CA-9049-4598-90F0-98573F8D9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7006299"/>
          <a:ext cx="1328057" cy="64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22</xdr:row>
      <xdr:rowOff>190499</xdr:rowOff>
    </xdr:from>
    <xdr:to>
      <xdr:col>18</xdr:col>
      <xdr:colOff>582010</xdr:colOff>
      <xdr:row>31</xdr:row>
      <xdr:rowOff>136070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92BD68-EFDC-4B80-AF87-03618570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3643" y="4381499"/>
          <a:ext cx="4936296" cy="1660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8"/>
  <sheetViews>
    <sheetView tabSelected="1" topLeftCell="A3" zoomScale="70" zoomScaleNormal="70" workbookViewId="0">
      <selection activeCell="S25" sqref="S25"/>
    </sheetView>
  </sheetViews>
  <sheetFormatPr defaultColWidth="11.1796875" defaultRowHeight="15" customHeight="1" x14ac:dyDescent="0.25"/>
  <cols>
    <col min="1" max="1" width="29" bestFit="1" customWidth="1"/>
    <col min="2" max="2" width="6.36328125" bestFit="1" customWidth="1"/>
    <col min="3" max="3" width="5.453125" customWidth="1"/>
    <col min="4" max="4" width="8.54296875" customWidth="1"/>
    <col min="5" max="6" width="5.453125" customWidth="1"/>
    <col min="7" max="7" width="8" customWidth="1"/>
    <col min="8" max="8" width="11.453125" bestFit="1" customWidth="1"/>
    <col min="9" max="11" width="7.08984375" bestFit="1" customWidth="1"/>
    <col min="12" max="12" width="15.81640625" bestFit="1" customWidth="1"/>
    <col min="13" max="13" width="5.453125" customWidth="1"/>
    <col min="14" max="14" width="10.453125" bestFit="1" customWidth="1"/>
    <col min="15" max="15" width="2.81640625" bestFit="1" customWidth="1"/>
    <col min="16" max="16" width="5.453125" customWidth="1"/>
    <col min="17" max="17" width="6.36328125" bestFit="1" customWidth="1"/>
    <col min="18" max="18" width="5.453125" customWidth="1"/>
    <col min="19" max="26" width="11" customWidth="1"/>
  </cols>
  <sheetData>
    <row r="1" spans="1:19" ht="15" customHeight="1" x14ac:dyDescent="0.3">
      <c r="A1" s="1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s="35" customFormat="1" ht="15" customHeight="1" x14ac:dyDescent="0.3">
      <c r="A3" s="3" t="s">
        <v>35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3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5">
      <c r="A5" s="96" t="s">
        <v>2</v>
      </c>
      <c r="B5" s="97"/>
      <c r="C5" s="97"/>
      <c r="D5" s="97"/>
      <c r="E5" s="97"/>
      <c r="F5" s="97"/>
      <c r="G5" s="97"/>
      <c r="H5" s="96" t="s">
        <v>3</v>
      </c>
      <c r="I5" s="97"/>
      <c r="J5" s="97"/>
      <c r="K5" s="97"/>
      <c r="L5" s="97"/>
      <c r="M5" s="97"/>
      <c r="N5" s="96" t="s">
        <v>4</v>
      </c>
      <c r="O5" s="97"/>
      <c r="P5" s="97"/>
      <c r="Q5" s="97"/>
      <c r="R5" s="97"/>
      <c r="S5" s="97"/>
    </row>
    <row r="6" spans="1:19" ht="15" customHeight="1" thickBot="1" x14ac:dyDescent="0.3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29" t="s">
        <v>36</v>
      </c>
      <c r="B7" s="43">
        <v>1</v>
      </c>
      <c r="C7" s="44">
        <v>2</v>
      </c>
      <c r="D7" s="44">
        <v>1</v>
      </c>
      <c r="E7" s="44">
        <v>2</v>
      </c>
      <c r="F7" s="45">
        <v>1</v>
      </c>
      <c r="G7" s="1"/>
      <c r="H7" s="51">
        <v>0</v>
      </c>
      <c r="I7" s="52">
        <v>0</v>
      </c>
      <c r="J7" s="52">
        <v>0</v>
      </c>
      <c r="K7" s="52">
        <v>0</v>
      </c>
      <c r="L7" s="53">
        <v>0</v>
      </c>
      <c r="M7" s="74"/>
      <c r="N7" s="43">
        <f>MAX($B$7:$F$7)</f>
        <v>2</v>
      </c>
      <c r="O7" s="44">
        <f t="shared" ref="O7:R7" si="0">MAX($B$7:$F$7)</f>
        <v>2</v>
      </c>
      <c r="P7" s="44">
        <f t="shared" si="0"/>
        <v>2</v>
      </c>
      <c r="Q7" s="44">
        <f t="shared" si="0"/>
        <v>2</v>
      </c>
      <c r="R7" s="45">
        <f t="shared" si="0"/>
        <v>2</v>
      </c>
      <c r="S7" s="72"/>
    </row>
    <row r="8" spans="1:19" ht="15" customHeight="1" x14ac:dyDescent="0.25">
      <c r="A8" s="29" t="s">
        <v>14</v>
      </c>
      <c r="B8" s="46">
        <v>4</v>
      </c>
      <c r="C8" s="41">
        <v>4</v>
      </c>
      <c r="D8" s="41">
        <v>8</v>
      </c>
      <c r="E8" s="41">
        <v>4</v>
      </c>
      <c r="F8" s="47">
        <v>4</v>
      </c>
      <c r="G8" s="33"/>
      <c r="H8" s="54">
        <v>3</v>
      </c>
      <c r="I8" s="42">
        <v>3</v>
      </c>
      <c r="J8" s="42">
        <v>6</v>
      </c>
      <c r="K8" s="42">
        <v>3</v>
      </c>
      <c r="L8" s="55">
        <v>3</v>
      </c>
      <c r="M8" s="74"/>
      <c r="N8" s="46">
        <f>MAX($B$8:$F$8)</f>
        <v>8</v>
      </c>
      <c r="O8" s="41">
        <f t="shared" ref="O8:R8" si="1">MAX($B$8:$F$8)</f>
        <v>8</v>
      </c>
      <c r="P8" s="41">
        <f t="shared" si="1"/>
        <v>8</v>
      </c>
      <c r="Q8" s="41">
        <f t="shared" si="1"/>
        <v>8</v>
      </c>
      <c r="R8" s="47">
        <f t="shared" si="1"/>
        <v>8</v>
      </c>
      <c r="S8" s="72"/>
    </row>
    <row r="9" spans="1:19" ht="15" customHeight="1" x14ac:dyDescent="0.25">
      <c r="A9" s="29" t="s">
        <v>44</v>
      </c>
      <c r="B9" s="46">
        <v>2</v>
      </c>
      <c r="C9" s="41">
        <v>2</v>
      </c>
      <c r="D9" s="41">
        <v>2</v>
      </c>
      <c r="E9" s="41">
        <v>4</v>
      </c>
      <c r="F9" s="47">
        <v>2</v>
      </c>
      <c r="G9" s="33"/>
      <c r="H9" s="54">
        <v>0</v>
      </c>
      <c r="I9" s="42">
        <v>0</v>
      </c>
      <c r="J9" s="42">
        <v>0</v>
      </c>
      <c r="K9" s="42">
        <v>2</v>
      </c>
      <c r="L9" s="55">
        <v>0</v>
      </c>
      <c r="M9" s="74"/>
      <c r="N9" s="46">
        <v>2</v>
      </c>
      <c r="O9" s="41">
        <v>2</v>
      </c>
      <c r="P9" s="41">
        <v>2</v>
      </c>
      <c r="Q9" s="41">
        <v>2</v>
      </c>
      <c r="R9" s="47">
        <v>2</v>
      </c>
      <c r="S9" s="72"/>
    </row>
    <row r="10" spans="1:19" ht="15" customHeight="1" x14ac:dyDescent="0.25">
      <c r="A10" s="29" t="s">
        <v>37</v>
      </c>
      <c r="B10" s="46">
        <v>2</v>
      </c>
      <c r="C10" s="41">
        <v>2</v>
      </c>
      <c r="D10" s="41">
        <v>2</v>
      </c>
      <c r="E10" s="41">
        <v>2</v>
      </c>
      <c r="F10" s="47">
        <v>2</v>
      </c>
      <c r="G10" s="33"/>
      <c r="H10" s="54">
        <v>1</v>
      </c>
      <c r="I10" s="42">
        <v>1</v>
      </c>
      <c r="J10" s="42">
        <v>1</v>
      </c>
      <c r="K10" s="42">
        <v>1</v>
      </c>
      <c r="L10" s="55">
        <v>1</v>
      </c>
      <c r="M10" s="74"/>
      <c r="N10" s="46">
        <f>MAX($B$10:$F$10)</f>
        <v>2</v>
      </c>
      <c r="O10" s="41">
        <f t="shared" ref="O10:R10" si="2">MAX($B$10:$F$10)</f>
        <v>2</v>
      </c>
      <c r="P10" s="41">
        <f t="shared" si="2"/>
        <v>2</v>
      </c>
      <c r="Q10" s="41">
        <f t="shared" si="2"/>
        <v>2</v>
      </c>
      <c r="R10" s="47">
        <f t="shared" si="2"/>
        <v>2</v>
      </c>
      <c r="S10" s="72"/>
    </row>
    <row r="11" spans="1:19" ht="15" customHeight="1" x14ac:dyDescent="0.25">
      <c r="A11" s="39" t="s">
        <v>38</v>
      </c>
      <c r="B11" s="46">
        <v>4</v>
      </c>
      <c r="C11" s="41">
        <v>4</v>
      </c>
      <c r="D11" s="41">
        <v>4</v>
      </c>
      <c r="E11" s="41">
        <v>4</v>
      </c>
      <c r="F11" s="47">
        <v>4</v>
      </c>
      <c r="G11" s="33"/>
      <c r="H11" s="54">
        <v>3</v>
      </c>
      <c r="I11" s="42">
        <v>3</v>
      </c>
      <c r="J11" s="42">
        <v>3</v>
      </c>
      <c r="K11" s="42">
        <v>3</v>
      </c>
      <c r="L11" s="55">
        <v>3</v>
      </c>
      <c r="M11" s="74"/>
      <c r="N11" s="46">
        <f>MAX($B$11:$F$11)</f>
        <v>4</v>
      </c>
      <c r="O11" s="41">
        <f t="shared" ref="O11:R11" si="3">MAX($B$11:$F$11)</f>
        <v>4</v>
      </c>
      <c r="P11" s="41">
        <f t="shared" si="3"/>
        <v>4</v>
      </c>
      <c r="Q11" s="41">
        <f t="shared" si="3"/>
        <v>4</v>
      </c>
      <c r="R11" s="47">
        <f t="shared" si="3"/>
        <v>4</v>
      </c>
      <c r="S11" s="72"/>
    </row>
    <row r="12" spans="1:19" s="38" customFormat="1" ht="15" customHeight="1" x14ac:dyDescent="0.25">
      <c r="A12" s="29" t="s">
        <v>39</v>
      </c>
      <c r="B12" s="46">
        <v>2</v>
      </c>
      <c r="C12" s="41">
        <v>2</v>
      </c>
      <c r="D12" s="41">
        <v>2</v>
      </c>
      <c r="E12" s="41">
        <v>2</v>
      </c>
      <c r="F12" s="47">
        <v>2</v>
      </c>
      <c r="G12" s="37"/>
      <c r="H12" s="54">
        <v>2</v>
      </c>
      <c r="I12" s="42">
        <v>2</v>
      </c>
      <c r="J12" s="42">
        <v>1</v>
      </c>
      <c r="K12" s="42">
        <v>2</v>
      </c>
      <c r="L12" s="55">
        <v>1</v>
      </c>
      <c r="M12" s="74"/>
      <c r="N12" s="46">
        <v>3</v>
      </c>
      <c r="O12" s="41">
        <v>3</v>
      </c>
      <c r="P12" s="41">
        <v>3</v>
      </c>
      <c r="Q12" s="41">
        <v>3</v>
      </c>
      <c r="R12" s="47">
        <v>3</v>
      </c>
      <c r="S12" s="72"/>
    </row>
    <row r="13" spans="1:19" s="38" customFormat="1" ht="15" customHeight="1" x14ac:dyDescent="0.25">
      <c r="A13" s="37" t="s">
        <v>40</v>
      </c>
      <c r="B13" s="46">
        <v>2</v>
      </c>
      <c r="C13" s="41">
        <v>2</v>
      </c>
      <c r="D13" s="41">
        <v>2</v>
      </c>
      <c r="E13" s="41">
        <v>2</v>
      </c>
      <c r="F13" s="47">
        <v>4</v>
      </c>
      <c r="G13" s="37"/>
      <c r="H13" s="54">
        <v>1</v>
      </c>
      <c r="I13" s="42">
        <v>1</v>
      </c>
      <c r="J13" s="42">
        <v>0</v>
      </c>
      <c r="K13" s="42">
        <v>1</v>
      </c>
      <c r="L13" s="55">
        <v>2</v>
      </c>
      <c r="M13" s="74"/>
      <c r="N13" s="46">
        <f>MAX($B$13:$F$13)</f>
        <v>4</v>
      </c>
      <c r="O13" s="41">
        <f t="shared" ref="O13:R13" si="4">MAX($B$13:$F$13)</f>
        <v>4</v>
      </c>
      <c r="P13" s="41">
        <f t="shared" si="4"/>
        <v>4</v>
      </c>
      <c r="Q13" s="41">
        <f t="shared" si="4"/>
        <v>4</v>
      </c>
      <c r="R13" s="47">
        <f t="shared" si="4"/>
        <v>4</v>
      </c>
      <c r="S13" s="72"/>
    </row>
    <row r="14" spans="1:19" s="38" customFormat="1" ht="15" customHeight="1" x14ac:dyDescent="0.25">
      <c r="A14" s="37" t="s">
        <v>13</v>
      </c>
      <c r="B14" s="46">
        <v>2</v>
      </c>
      <c r="C14" s="41">
        <v>1</v>
      </c>
      <c r="D14" s="41">
        <v>2</v>
      </c>
      <c r="E14" s="41">
        <v>1</v>
      </c>
      <c r="F14" s="47">
        <v>2</v>
      </c>
      <c r="G14" s="37"/>
      <c r="H14" s="54">
        <v>1</v>
      </c>
      <c r="I14" s="42">
        <v>0</v>
      </c>
      <c r="J14" s="42">
        <v>1</v>
      </c>
      <c r="K14" s="42">
        <v>0</v>
      </c>
      <c r="L14" s="55">
        <v>0</v>
      </c>
      <c r="M14" s="74"/>
      <c r="N14" s="46">
        <f>MAX($B$14:$F$14)</f>
        <v>2</v>
      </c>
      <c r="O14" s="41">
        <f t="shared" ref="O14:R14" si="5">MAX($B$14:$F$14)</f>
        <v>2</v>
      </c>
      <c r="P14" s="41">
        <f t="shared" si="5"/>
        <v>2</v>
      </c>
      <c r="Q14" s="41">
        <f t="shared" si="5"/>
        <v>2</v>
      </c>
      <c r="R14" s="47">
        <f t="shared" si="5"/>
        <v>2</v>
      </c>
      <c r="S14" s="72"/>
    </row>
    <row r="15" spans="1:19" s="38" customFormat="1" ht="15" customHeight="1" x14ac:dyDescent="0.25">
      <c r="A15" s="37" t="s">
        <v>41</v>
      </c>
      <c r="B15" s="46">
        <v>4</v>
      </c>
      <c r="C15" s="41">
        <v>2</v>
      </c>
      <c r="D15" s="41">
        <v>4</v>
      </c>
      <c r="E15" s="41">
        <v>2</v>
      </c>
      <c r="F15" s="47">
        <v>4</v>
      </c>
      <c r="G15" s="37"/>
      <c r="H15" s="54">
        <v>2</v>
      </c>
      <c r="I15" s="42">
        <v>1</v>
      </c>
      <c r="J15" s="42">
        <v>2</v>
      </c>
      <c r="K15" s="42">
        <v>1</v>
      </c>
      <c r="L15" s="55">
        <v>2</v>
      </c>
      <c r="M15" s="74"/>
      <c r="N15" s="46">
        <f>MAX($B$15:$F$15)</f>
        <v>4</v>
      </c>
      <c r="O15" s="41">
        <f t="shared" ref="O15:R15" si="6">MAX($B$15:$F$15)</f>
        <v>4</v>
      </c>
      <c r="P15" s="41">
        <f t="shared" si="6"/>
        <v>4</v>
      </c>
      <c r="Q15" s="41">
        <f t="shared" si="6"/>
        <v>4</v>
      </c>
      <c r="R15" s="47">
        <f t="shared" si="6"/>
        <v>4</v>
      </c>
      <c r="S15" s="72"/>
    </row>
    <row r="16" spans="1:19" s="38" customFormat="1" ht="15" customHeight="1" x14ac:dyDescent="0.25">
      <c r="A16" s="37" t="s">
        <v>43</v>
      </c>
      <c r="B16" s="46">
        <v>2</v>
      </c>
      <c r="C16" s="41">
        <v>2</v>
      </c>
      <c r="D16" s="41">
        <v>2</v>
      </c>
      <c r="E16" s="41">
        <v>2</v>
      </c>
      <c r="F16" s="47">
        <v>2</v>
      </c>
      <c r="G16" s="37"/>
      <c r="H16" s="54">
        <v>0</v>
      </c>
      <c r="I16" s="42">
        <v>0</v>
      </c>
      <c r="J16" s="42">
        <v>0</v>
      </c>
      <c r="K16" s="42">
        <v>0</v>
      </c>
      <c r="L16" s="55">
        <v>1</v>
      </c>
      <c r="M16" s="74"/>
      <c r="N16" s="46">
        <f>MAX($B$16:$F$16)</f>
        <v>2</v>
      </c>
      <c r="O16" s="41">
        <f t="shared" ref="O16:R16" si="7">MAX($B$16:$F$16)</f>
        <v>2</v>
      </c>
      <c r="P16" s="41">
        <f t="shared" si="7"/>
        <v>2</v>
      </c>
      <c r="Q16" s="41">
        <f t="shared" si="7"/>
        <v>2</v>
      </c>
      <c r="R16" s="47">
        <f t="shared" si="7"/>
        <v>2</v>
      </c>
      <c r="S16" s="72"/>
    </row>
    <row r="17" spans="1:28" s="38" customFormat="1" ht="15" customHeight="1" thickBot="1" x14ac:dyDescent="0.3">
      <c r="A17" s="37" t="s">
        <v>42</v>
      </c>
      <c r="B17" s="48">
        <v>1</v>
      </c>
      <c r="C17" s="49">
        <v>1</v>
      </c>
      <c r="D17" s="49">
        <v>1</v>
      </c>
      <c r="E17" s="49">
        <v>1</v>
      </c>
      <c r="F17" s="50">
        <v>2</v>
      </c>
      <c r="G17" s="37"/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74"/>
      <c r="N17" s="48">
        <v>1</v>
      </c>
      <c r="O17" s="49">
        <v>1</v>
      </c>
      <c r="P17" s="49">
        <v>1</v>
      </c>
      <c r="Q17" s="49">
        <v>1</v>
      </c>
      <c r="R17" s="50">
        <f t="shared" ref="R17" si="8">MAX($B$17:$F$17)</f>
        <v>2</v>
      </c>
      <c r="S17" s="72"/>
    </row>
    <row r="18" spans="1:28" s="38" customFormat="1" ht="15" customHeight="1" x14ac:dyDescent="0.3">
      <c r="A18" s="37"/>
      <c r="B18" s="41">
        <f>SUM(B7:B17)</f>
        <v>26</v>
      </c>
      <c r="C18" s="41">
        <f t="shared" ref="C18:F18" si="9">SUM(C7:C17)</f>
        <v>24</v>
      </c>
      <c r="D18" s="41">
        <f t="shared" si="9"/>
        <v>30</v>
      </c>
      <c r="E18" s="41">
        <f t="shared" si="9"/>
        <v>26</v>
      </c>
      <c r="F18" s="41">
        <f t="shared" si="9"/>
        <v>29</v>
      </c>
      <c r="G18" s="37"/>
      <c r="H18" s="42">
        <f>SUM(H7:H17)</f>
        <v>13</v>
      </c>
      <c r="I18" s="42">
        <f t="shared" ref="I18:L18" si="10">SUM(I7:I17)</f>
        <v>11</v>
      </c>
      <c r="J18" s="42">
        <f t="shared" si="10"/>
        <v>14</v>
      </c>
      <c r="K18" s="42">
        <f t="shared" si="10"/>
        <v>13</v>
      </c>
      <c r="L18" s="42">
        <f t="shared" si="10"/>
        <v>13</v>
      </c>
      <c r="M18" s="37"/>
      <c r="N18" s="1">
        <f>SUM(N7:N17)</f>
        <v>34</v>
      </c>
      <c r="O18" s="37">
        <f>SUM(O7:O17)</f>
        <v>34</v>
      </c>
      <c r="P18" s="37">
        <f>SUM(P7:P17)</f>
        <v>34</v>
      </c>
      <c r="Q18" s="37">
        <f>SUM(Q7:Q17)</f>
        <v>34</v>
      </c>
      <c r="R18" s="37">
        <f>SUM(R7:R17)</f>
        <v>35</v>
      </c>
      <c r="S18" s="2"/>
    </row>
    <row r="19" spans="1:28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2"/>
    </row>
    <row r="20" spans="1:28" ht="15" customHeight="1" x14ac:dyDescent="0.25">
      <c r="A20" s="96" t="s">
        <v>15</v>
      </c>
      <c r="B20" s="97"/>
      <c r="C20" s="97"/>
      <c r="D20" s="97"/>
      <c r="E20" s="97"/>
      <c r="F20" s="98"/>
      <c r="G20" s="98"/>
      <c r="H20" s="96" t="s">
        <v>16</v>
      </c>
      <c r="I20" s="96"/>
      <c r="J20" s="96"/>
      <c r="K20" s="73"/>
      <c r="L20" s="98"/>
      <c r="M20" s="98"/>
      <c r="Q20" s="100"/>
      <c r="R20" s="100"/>
      <c r="S20" s="100"/>
      <c r="T20" s="100"/>
      <c r="U20" s="100"/>
      <c r="V20" s="101"/>
      <c r="W20" s="102"/>
      <c r="X20" s="102"/>
      <c r="Y20" s="102"/>
      <c r="Z20" s="102"/>
      <c r="AA20" s="102"/>
      <c r="AB20" s="102"/>
    </row>
    <row r="21" spans="1:28" ht="15" customHeight="1" thickBot="1" x14ac:dyDescent="0.3">
      <c r="A21" s="1"/>
      <c r="B21" s="1" t="s">
        <v>17</v>
      </c>
      <c r="C21" s="1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00"/>
      <c r="R21" s="100"/>
      <c r="S21" s="100"/>
      <c r="T21" s="100"/>
      <c r="U21" s="100"/>
      <c r="V21" s="101"/>
      <c r="W21" s="102"/>
      <c r="X21" s="102"/>
      <c r="Y21" s="102"/>
      <c r="Z21" s="102"/>
      <c r="AA21" s="102"/>
      <c r="AB21" s="102"/>
    </row>
    <row r="22" spans="1:28" ht="15" customHeight="1" x14ac:dyDescent="0.25">
      <c r="A22" s="1" t="s">
        <v>36</v>
      </c>
      <c r="B22" s="51">
        <f>TRUNC(SUM(H7:L7))</f>
        <v>0</v>
      </c>
      <c r="C22" s="53">
        <f>TRUNC(SUM(N7:R7))</f>
        <v>10</v>
      </c>
      <c r="D22" s="39"/>
      <c r="E22" s="39"/>
      <c r="F22" s="39"/>
      <c r="G22" s="39"/>
      <c r="H22" s="61">
        <v>14</v>
      </c>
      <c r="I22" s="39"/>
      <c r="J22" s="36" t="str">
        <f>IF(B7&lt;H7,1,"")</f>
        <v/>
      </c>
      <c r="K22" s="36" t="str">
        <f t="shared" ref="K22:N22" si="11">IF(C7&lt;I7,1,"")</f>
        <v/>
      </c>
      <c r="L22" s="36" t="str">
        <f t="shared" si="11"/>
        <v/>
      </c>
      <c r="M22" s="36" t="str">
        <f t="shared" si="11"/>
        <v/>
      </c>
      <c r="N22" s="36" t="str">
        <f t="shared" si="11"/>
        <v/>
      </c>
      <c r="P22" s="29"/>
      <c r="Q22" s="100"/>
      <c r="R22" s="100"/>
      <c r="S22" s="100"/>
      <c r="T22" s="100"/>
      <c r="U22" s="100"/>
      <c r="V22" s="101"/>
      <c r="W22" s="102"/>
      <c r="X22" s="102"/>
      <c r="Y22" s="102"/>
      <c r="Z22" s="102"/>
      <c r="AA22" s="102"/>
      <c r="AB22" s="102"/>
    </row>
    <row r="23" spans="1:28" ht="15" customHeight="1" x14ac:dyDescent="0.25">
      <c r="A23" s="1" t="s">
        <v>14</v>
      </c>
      <c r="B23" s="54">
        <f t="shared" ref="B23:B32" si="12">TRUNC(SUM(H8:L8))</f>
        <v>18</v>
      </c>
      <c r="C23" s="55">
        <f t="shared" ref="C23:C32" si="13">TRUNC(SUM(N8:R8))</f>
        <v>40</v>
      </c>
      <c r="D23" s="39"/>
      <c r="E23" s="39"/>
      <c r="F23" s="39"/>
      <c r="G23" s="39"/>
      <c r="H23" s="62">
        <f>(B8+C8+D8+E8+F8)*7*0.75</f>
        <v>126</v>
      </c>
      <c r="I23" s="39"/>
      <c r="J23" s="36" t="str">
        <f>IF(B8&lt;H8,1,"")</f>
        <v/>
      </c>
      <c r="K23" s="36" t="str">
        <f t="shared" ref="K23:N26" si="14">IF(C8&lt;I8,1,"")</f>
        <v/>
      </c>
      <c r="L23" s="36" t="str">
        <f t="shared" si="14"/>
        <v/>
      </c>
      <c r="M23" s="36" t="str">
        <f t="shared" si="14"/>
        <v/>
      </c>
      <c r="N23" s="36" t="str">
        <f t="shared" si="14"/>
        <v/>
      </c>
      <c r="P23" s="29"/>
      <c r="Q23" s="100"/>
      <c r="R23" s="100"/>
      <c r="S23" s="100"/>
      <c r="T23" s="100"/>
      <c r="U23" s="100"/>
      <c r="V23" s="101"/>
      <c r="W23" s="102"/>
      <c r="X23" s="102"/>
      <c r="Y23" s="102"/>
      <c r="Z23" s="102"/>
      <c r="AA23" s="102"/>
      <c r="AB23" s="102"/>
    </row>
    <row r="24" spans="1:28" ht="15" customHeight="1" x14ac:dyDescent="0.25">
      <c r="A24" s="1" t="s">
        <v>44</v>
      </c>
      <c r="B24" s="54">
        <f t="shared" si="12"/>
        <v>2</v>
      </c>
      <c r="C24" s="55">
        <f t="shared" si="13"/>
        <v>10</v>
      </c>
      <c r="D24" s="39"/>
      <c r="E24" s="39"/>
      <c r="F24" s="39"/>
      <c r="G24" s="39"/>
      <c r="H24" s="62">
        <f>(B9+C9+D9+E9+F9)*7*0.6</f>
        <v>50.4</v>
      </c>
      <c r="I24" s="39"/>
      <c r="J24" s="36" t="str">
        <f>IF(B9&lt;H9,1,"")</f>
        <v/>
      </c>
      <c r="K24" s="36" t="str">
        <f t="shared" si="14"/>
        <v/>
      </c>
      <c r="L24" s="36" t="str">
        <f t="shared" si="14"/>
        <v/>
      </c>
      <c r="M24" s="36" t="str">
        <f t="shared" si="14"/>
        <v/>
      </c>
      <c r="N24" s="36" t="str">
        <f t="shared" si="14"/>
        <v/>
      </c>
      <c r="P24" s="29"/>
      <c r="Q24" s="100"/>
      <c r="R24" s="100"/>
      <c r="S24" s="100"/>
      <c r="T24" s="100"/>
      <c r="U24" s="100"/>
      <c r="V24" s="101"/>
      <c r="W24" s="102"/>
      <c r="X24" s="102"/>
      <c r="Y24" s="102"/>
      <c r="Z24" s="102"/>
      <c r="AA24" s="102"/>
      <c r="AB24" s="102"/>
    </row>
    <row r="25" spans="1:28" ht="15" customHeight="1" x14ac:dyDescent="0.25">
      <c r="A25" s="1" t="s">
        <v>37</v>
      </c>
      <c r="B25" s="54">
        <f t="shared" si="12"/>
        <v>5</v>
      </c>
      <c r="C25" s="55">
        <f t="shared" si="13"/>
        <v>10</v>
      </c>
      <c r="D25" s="39"/>
      <c r="E25" s="39"/>
      <c r="F25" s="39"/>
      <c r="G25" s="39"/>
      <c r="H25" s="62">
        <f>(B10+C10+D10+E10+F10)*7*0.7</f>
        <v>49</v>
      </c>
      <c r="I25" s="39"/>
      <c r="J25" s="36" t="str">
        <f>IF(B10&lt;H10,1,"")</f>
        <v/>
      </c>
      <c r="K25" s="36" t="str">
        <f t="shared" si="14"/>
        <v/>
      </c>
      <c r="L25" s="36" t="str">
        <f t="shared" si="14"/>
        <v/>
      </c>
      <c r="M25" s="36" t="str">
        <f t="shared" si="14"/>
        <v/>
      </c>
      <c r="N25" s="36" t="str">
        <f t="shared" si="14"/>
        <v/>
      </c>
      <c r="P25" s="29"/>
      <c r="Q25" s="100"/>
      <c r="R25" s="100"/>
      <c r="S25" s="100"/>
      <c r="T25" s="100"/>
      <c r="U25" s="100"/>
      <c r="V25" s="101"/>
      <c r="W25" s="102"/>
      <c r="X25" s="102"/>
      <c r="Y25" s="102"/>
      <c r="Z25" s="102"/>
      <c r="AA25" s="102"/>
      <c r="AB25" s="102"/>
    </row>
    <row r="26" spans="1:28" ht="15" customHeight="1" x14ac:dyDescent="0.25">
      <c r="A26" s="1" t="s">
        <v>38</v>
      </c>
      <c r="B26" s="54">
        <f t="shared" si="12"/>
        <v>15</v>
      </c>
      <c r="C26" s="55">
        <f t="shared" si="13"/>
        <v>20</v>
      </c>
      <c r="D26" s="39"/>
      <c r="E26" s="39"/>
      <c r="F26" s="39"/>
      <c r="G26" s="39"/>
      <c r="H26" s="62">
        <f>(B11+C11+D11+E11+F11)*7*0.75</f>
        <v>105</v>
      </c>
      <c r="I26" s="39"/>
      <c r="J26" s="36" t="str">
        <f>IF(B11&lt;H11,1,"")</f>
        <v/>
      </c>
      <c r="K26" s="36" t="str">
        <f t="shared" si="14"/>
        <v/>
      </c>
      <c r="L26" s="36" t="str">
        <f t="shared" si="14"/>
        <v/>
      </c>
      <c r="M26" s="36" t="str">
        <f t="shared" si="14"/>
        <v/>
      </c>
      <c r="N26" s="36" t="str">
        <f t="shared" si="14"/>
        <v/>
      </c>
      <c r="P26" s="29"/>
      <c r="Q26" s="100"/>
      <c r="R26" s="100"/>
      <c r="S26" s="100"/>
      <c r="T26" s="100"/>
      <c r="U26" s="100"/>
      <c r="V26" s="101"/>
      <c r="W26" s="102"/>
      <c r="X26" s="102"/>
      <c r="Y26" s="102"/>
      <c r="Z26" s="102"/>
      <c r="AA26" s="102"/>
      <c r="AB26" s="102"/>
    </row>
    <row r="27" spans="1:28" ht="15" customHeight="1" x14ac:dyDescent="0.25">
      <c r="A27" s="39" t="s">
        <v>39</v>
      </c>
      <c r="B27" s="54">
        <f t="shared" si="12"/>
        <v>8</v>
      </c>
      <c r="C27" s="55">
        <f t="shared" si="13"/>
        <v>15</v>
      </c>
      <c r="D27" s="39"/>
      <c r="E27" s="39"/>
      <c r="F27" s="39"/>
      <c r="G27" s="39"/>
      <c r="H27" s="62">
        <f>(B12+C12+D12+E12+F12)*7*0.8</f>
        <v>56</v>
      </c>
      <c r="I27" s="39"/>
      <c r="J27" s="39"/>
      <c r="K27" s="39"/>
      <c r="L27" s="39"/>
      <c r="M27" s="39"/>
      <c r="N27" s="39"/>
      <c r="P27" s="39"/>
      <c r="Q27" s="100"/>
      <c r="R27" s="100"/>
      <c r="S27" s="100"/>
      <c r="T27" s="100"/>
      <c r="U27" s="100"/>
      <c r="V27" s="101"/>
      <c r="W27" s="102"/>
      <c r="X27" s="102"/>
      <c r="Y27" s="102"/>
      <c r="Z27" s="102"/>
      <c r="AA27" s="102"/>
      <c r="AB27" s="102"/>
    </row>
    <row r="28" spans="1:28" ht="15" customHeight="1" x14ac:dyDescent="0.25">
      <c r="A28" t="s">
        <v>40</v>
      </c>
      <c r="B28" s="54">
        <f t="shared" si="12"/>
        <v>5</v>
      </c>
      <c r="C28" s="55">
        <f t="shared" si="13"/>
        <v>20</v>
      </c>
      <c r="D28" s="60"/>
      <c r="G28" s="60"/>
      <c r="H28" s="62">
        <f>(B13+C13+D13+E13+F13)*7*0.65</f>
        <v>54.6</v>
      </c>
      <c r="I28" s="60"/>
      <c r="L28" s="82"/>
      <c r="Q28" s="100"/>
      <c r="R28" s="100"/>
      <c r="S28" s="100"/>
      <c r="T28" s="100"/>
      <c r="U28" s="100"/>
      <c r="V28" s="101"/>
      <c r="W28" s="102"/>
      <c r="X28" s="102"/>
      <c r="Y28" s="102"/>
      <c r="Z28" s="102"/>
      <c r="AA28" s="102"/>
      <c r="AB28" s="102"/>
    </row>
    <row r="29" spans="1:28" ht="15" customHeight="1" x14ac:dyDescent="0.25">
      <c r="A29" t="s">
        <v>13</v>
      </c>
      <c r="B29" s="54">
        <f t="shared" si="12"/>
        <v>2</v>
      </c>
      <c r="C29" s="55">
        <f t="shared" si="13"/>
        <v>10</v>
      </c>
      <c r="D29" s="60"/>
      <c r="G29" s="60"/>
      <c r="H29" s="62">
        <f>(B14+C14+D14+E14+F14)*7*0.5</f>
        <v>28</v>
      </c>
      <c r="I29" s="60"/>
      <c r="Q29" s="100"/>
      <c r="R29" s="100"/>
      <c r="S29" s="100"/>
      <c r="T29" s="100"/>
      <c r="U29" s="100"/>
      <c r="V29" s="101"/>
      <c r="W29" s="102"/>
      <c r="X29" s="102"/>
      <c r="Y29" s="102"/>
      <c r="Z29" s="102"/>
      <c r="AA29" s="102"/>
      <c r="AB29" s="102"/>
    </row>
    <row r="30" spans="1:28" ht="15" customHeight="1" x14ac:dyDescent="0.25">
      <c r="A30" t="s">
        <v>41</v>
      </c>
      <c r="B30" s="54">
        <f t="shared" si="12"/>
        <v>8</v>
      </c>
      <c r="C30" s="55">
        <f t="shared" si="13"/>
        <v>20</v>
      </c>
      <c r="D30" s="60"/>
      <c r="G30" s="60"/>
      <c r="H30" s="62">
        <f>(B15+C15+D15+E15+F15)*7*0.5</f>
        <v>56</v>
      </c>
      <c r="I30" s="60"/>
      <c r="Q30" s="100"/>
      <c r="R30" s="100"/>
      <c r="S30" s="100"/>
      <c r="T30" s="100"/>
      <c r="U30" s="100"/>
      <c r="V30" s="101"/>
      <c r="W30" s="102"/>
      <c r="X30" s="102"/>
      <c r="Y30" s="102"/>
      <c r="Z30" s="102"/>
      <c r="AA30" s="102"/>
      <c r="AB30" s="102"/>
    </row>
    <row r="31" spans="1:28" ht="15" customHeight="1" x14ac:dyDescent="0.3">
      <c r="A31" t="s">
        <v>43</v>
      </c>
      <c r="B31" s="54">
        <f t="shared" si="12"/>
        <v>1</v>
      </c>
      <c r="C31" s="55">
        <f t="shared" si="13"/>
        <v>10</v>
      </c>
      <c r="D31" s="60"/>
      <c r="G31" s="60"/>
      <c r="H31" s="62">
        <f>(B16+C16+D16+E16+F16)*7*0.5</f>
        <v>35</v>
      </c>
      <c r="I31" s="60"/>
      <c r="Q31" s="101"/>
      <c r="R31" s="101"/>
      <c r="S31" s="103"/>
      <c r="T31" s="101"/>
      <c r="U31" s="104"/>
      <c r="V31" s="101"/>
      <c r="W31" s="101"/>
      <c r="X31" s="101"/>
      <c r="Y31" s="101"/>
      <c r="Z31" s="101"/>
      <c r="AA31" s="101"/>
      <c r="AB31" s="101"/>
    </row>
    <row r="32" spans="1:28" ht="15" customHeight="1" thickBot="1" x14ac:dyDescent="0.35">
      <c r="A32" t="s">
        <v>42</v>
      </c>
      <c r="B32" s="56">
        <f t="shared" si="12"/>
        <v>0</v>
      </c>
      <c r="C32" s="58">
        <f t="shared" si="13"/>
        <v>6</v>
      </c>
      <c r="D32" s="60"/>
      <c r="G32" s="60"/>
      <c r="H32" s="63">
        <v>7</v>
      </c>
      <c r="I32" s="60"/>
      <c r="S32" s="2"/>
      <c r="U32" s="37"/>
    </row>
    <row r="33" spans="1:24" ht="15" customHeight="1" x14ac:dyDescent="0.3">
      <c r="S33" s="2"/>
      <c r="U33" s="37"/>
    </row>
    <row r="34" spans="1:24" ht="15" customHeight="1" x14ac:dyDescent="0.3">
      <c r="S34" s="2"/>
      <c r="U34" s="37"/>
    </row>
    <row r="35" spans="1:24" ht="15" customHeight="1" x14ac:dyDescent="0.3">
      <c r="S35" s="2"/>
      <c r="U35" s="37"/>
    </row>
    <row r="36" spans="1:24" ht="15" customHeight="1" x14ac:dyDescent="0.3">
      <c r="S36" s="2"/>
      <c r="U36" s="37"/>
    </row>
    <row r="37" spans="1:24" ht="15.6" x14ac:dyDescent="0.3">
      <c r="S37" s="2"/>
    </row>
    <row r="38" spans="1:24" ht="15.6" x14ac:dyDescent="0.3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6" x14ac:dyDescent="0.3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2" thickBot="1" x14ac:dyDescent="0.3">
      <c r="A40" s="1"/>
      <c r="B40" s="1" t="s">
        <v>5</v>
      </c>
      <c r="C40" s="1" t="s">
        <v>6</v>
      </c>
      <c r="D40" s="1" t="s">
        <v>7</v>
      </c>
      <c r="E40" s="1" t="s">
        <v>8</v>
      </c>
      <c r="F40" s="1" t="s">
        <v>9</v>
      </c>
      <c r="G40" s="1"/>
      <c r="H40" s="16" t="s">
        <v>49</v>
      </c>
      <c r="I40" s="29"/>
      <c r="J40" s="29"/>
      <c r="K40" s="29"/>
      <c r="L40" s="16" t="s">
        <v>50</v>
      </c>
      <c r="M40" s="29"/>
      <c r="N40" s="29" t="s">
        <v>45</v>
      </c>
      <c r="P40" s="29"/>
      <c r="Q40" s="99" t="s">
        <v>46</v>
      </c>
      <c r="R40" s="99"/>
      <c r="S40" s="99"/>
      <c r="T40" s="79" t="s">
        <v>47</v>
      </c>
      <c r="U40" s="79"/>
      <c r="V40" s="79"/>
      <c r="W40" s="79" t="s">
        <v>48</v>
      </c>
      <c r="X40" s="79"/>
    </row>
    <row r="41" spans="1:24" ht="15.6" x14ac:dyDescent="0.3">
      <c r="A41" s="37" t="s">
        <v>36</v>
      </c>
      <c r="B41" s="64">
        <v>0</v>
      </c>
      <c r="C41" s="65">
        <v>2</v>
      </c>
      <c r="D41" s="65">
        <v>0</v>
      </c>
      <c r="E41" s="65">
        <v>0</v>
      </c>
      <c r="F41" s="66">
        <v>0</v>
      </c>
      <c r="G41" s="1"/>
      <c r="H41" s="31">
        <f>TRUNC(SUM(B41:F41))</f>
        <v>2</v>
      </c>
      <c r="I41" s="29"/>
      <c r="J41" s="29"/>
      <c r="K41" s="29"/>
      <c r="L41" s="1">
        <f>7*H41</f>
        <v>14</v>
      </c>
      <c r="M41" s="29"/>
      <c r="N41" s="81">
        <f>L41/H22</f>
        <v>1</v>
      </c>
      <c r="P41" s="29"/>
      <c r="Q41" s="75"/>
      <c r="R41" s="76">
        <v>60</v>
      </c>
      <c r="S41" s="77"/>
      <c r="T41" s="79">
        <f>TRUNC((L41*60)/R41)</f>
        <v>14</v>
      </c>
      <c r="U41" s="79"/>
      <c r="V41" s="79"/>
      <c r="W41" s="79">
        <f>TRUNC(T41/5)</f>
        <v>2</v>
      </c>
      <c r="X41" s="79"/>
    </row>
    <row r="42" spans="1:24" ht="15.6" x14ac:dyDescent="0.3">
      <c r="A42" s="37" t="s">
        <v>14</v>
      </c>
      <c r="B42" s="67">
        <v>3</v>
      </c>
      <c r="C42" s="32">
        <v>3</v>
      </c>
      <c r="D42" s="32">
        <v>6</v>
      </c>
      <c r="E42" s="32">
        <v>3</v>
      </c>
      <c r="F42" s="68">
        <v>3</v>
      </c>
      <c r="G42" s="1"/>
      <c r="H42" s="31">
        <f t="shared" ref="H42:H51" si="15">TRUNC(SUM(B42:F42))</f>
        <v>18</v>
      </c>
      <c r="I42" s="29"/>
      <c r="J42" s="29"/>
      <c r="K42" s="29"/>
      <c r="L42" s="72">
        <f t="shared" ref="L42:L51" si="16">7*H42</f>
        <v>126</v>
      </c>
      <c r="M42" s="29"/>
      <c r="N42" s="81">
        <f t="shared" ref="N42:N51" si="17">L42/H23</f>
        <v>1</v>
      </c>
      <c r="P42" s="29"/>
      <c r="Q42" s="75"/>
      <c r="R42" s="76">
        <v>75</v>
      </c>
      <c r="S42" s="77"/>
      <c r="T42" s="79">
        <f t="shared" ref="T42:T51" si="18">TRUNC((L42*60)/R42)</f>
        <v>100</v>
      </c>
      <c r="U42" s="79"/>
      <c r="V42" s="79"/>
      <c r="W42" s="79">
        <f t="shared" ref="W42:W51" si="19">TRUNC(T42/5)</f>
        <v>20</v>
      </c>
      <c r="X42" s="79"/>
    </row>
    <row r="43" spans="1:24" ht="15.6" x14ac:dyDescent="0.3">
      <c r="A43" s="37" t="s">
        <v>44</v>
      </c>
      <c r="B43" s="67">
        <v>0</v>
      </c>
      <c r="C43" s="32">
        <v>0</v>
      </c>
      <c r="D43" s="32">
        <v>0</v>
      </c>
      <c r="E43" s="32">
        <v>2</v>
      </c>
      <c r="F43" s="68">
        <v>0</v>
      </c>
      <c r="G43" s="1"/>
      <c r="H43" s="31">
        <f t="shared" si="15"/>
        <v>2</v>
      </c>
      <c r="I43" s="29"/>
      <c r="J43" s="29"/>
      <c r="K43" s="29"/>
      <c r="L43" s="72">
        <f t="shared" si="16"/>
        <v>14</v>
      </c>
      <c r="M43" s="29"/>
      <c r="N43" s="81">
        <f t="shared" si="17"/>
        <v>0.27777777777777779</v>
      </c>
      <c r="P43" s="29"/>
      <c r="Q43" s="75"/>
      <c r="R43" s="76">
        <v>45</v>
      </c>
      <c r="S43" s="77"/>
      <c r="T43" s="79">
        <f t="shared" si="18"/>
        <v>18</v>
      </c>
      <c r="U43" s="79"/>
      <c r="V43" s="79"/>
      <c r="W43" s="79">
        <f t="shared" si="19"/>
        <v>3</v>
      </c>
      <c r="X43" s="79"/>
    </row>
    <row r="44" spans="1:24" ht="15.6" x14ac:dyDescent="0.3">
      <c r="A44" s="37" t="s">
        <v>37</v>
      </c>
      <c r="B44" s="67">
        <v>1</v>
      </c>
      <c r="C44" s="32">
        <v>1</v>
      </c>
      <c r="D44" s="32">
        <v>1</v>
      </c>
      <c r="E44" s="32">
        <v>1</v>
      </c>
      <c r="F44" s="68">
        <v>1</v>
      </c>
      <c r="G44" s="1"/>
      <c r="H44" s="31">
        <f t="shared" si="15"/>
        <v>5</v>
      </c>
      <c r="I44" s="29"/>
      <c r="J44" s="29"/>
      <c r="K44" s="29"/>
      <c r="L44" s="72">
        <f t="shared" si="16"/>
        <v>35</v>
      </c>
      <c r="M44" s="29"/>
      <c r="N44" s="81">
        <f t="shared" si="17"/>
        <v>0.7142857142857143</v>
      </c>
      <c r="P44" s="29"/>
      <c r="Q44" s="75"/>
      <c r="R44" s="76">
        <v>120</v>
      </c>
      <c r="S44" s="77"/>
      <c r="T44" s="79">
        <f t="shared" si="18"/>
        <v>17</v>
      </c>
      <c r="U44" s="79"/>
      <c r="V44" s="79"/>
      <c r="W44" s="79">
        <f t="shared" si="19"/>
        <v>3</v>
      </c>
      <c r="X44" s="79"/>
    </row>
    <row r="45" spans="1:24" ht="17.399999999999999" customHeight="1" x14ac:dyDescent="0.3">
      <c r="A45" s="37" t="s">
        <v>38</v>
      </c>
      <c r="B45" s="67">
        <v>3</v>
      </c>
      <c r="C45" s="32">
        <v>3</v>
      </c>
      <c r="D45" s="32">
        <v>3</v>
      </c>
      <c r="E45" s="32">
        <v>3</v>
      </c>
      <c r="F45" s="68">
        <v>3</v>
      </c>
      <c r="G45" s="1"/>
      <c r="H45" s="31">
        <f t="shared" si="15"/>
        <v>15</v>
      </c>
      <c r="I45" s="29"/>
      <c r="J45" s="29"/>
      <c r="K45" s="29"/>
      <c r="L45" s="72">
        <f t="shared" si="16"/>
        <v>105</v>
      </c>
      <c r="M45" s="29"/>
      <c r="N45" s="81">
        <f t="shared" si="17"/>
        <v>1</v>
      </c>
      <c r="P45" s="29"/>
      <c r="Q45" s="75"/>
      <c r="R45" s="76">
        <v>150</v>
      </c>
      <c r="S45" s="77"/>
      <c r="T45" s="79">
        <f t="shared" si="18"/>
        <v>42</v>
      </c>
      <c r="U45" s="79"/>
      <c r="V45" s="79"/>
      <c r="W45" s="79">
        <f t="shared" si="19"/>
        <v>8</v>
      </c>
      <c r="X45" s="79"/>
    </row>
    <row r="46" spans="1:24" ht="15.6" x14ac:dyDescent="0.3">
      <c r="A46" s="39" t="s">
        <v>39</v>
      </c>
      <c r="B46" s="67">
        <v>2</v>
      </c>
      <c r="C46" s="32">
        <v>2</v>
      </c>
      <c r="D46" s="32">
        <v>1</v>
      </c>
      <c r="E46" s="32">
        <v>2</v>
      </c>
      <c r="F46" s="68">
        <v>1</v>
      </c>
      <c r="G46" s="1"/>
      <c r="H46" s="31">
        <f t="shared" si="15"/>
        <v>8</v>
      </c>
      <c r="I46" s="29"/>
      <c r="J46" s="29"/>
      <c r="K46" s="29"/>
      <c r="L46" s="72">
        <f t="shared" si="16"/>
        <v>56</v>
      </c>
      <c r="M46" s="29"/>
      <c r="N46" s="81">
        <f t="shared" si="17"/>
        <v>1</v>
      </c>
      <c r="O46" s="34"/>
      <c r="P46" s="29"/>
      <c r="Q46" s="75"/>
      <c r="R46" s="76">
        <v>60</v>
      </c>
      <c r="S46" s="77"/>
      <c r="T46" s="79">
        <f t="shared" si="18"/>
        <v>56</v>
      </c>
      <c r="U46" s="79"/>
      <c r="V46" s="79"/>
      <c r="W46" s="79">
        <f t="shared" si="19"/>
        <v>11</v>
      </c>
      <c r="X46" s="79"/>
    </row>
    <row r="47" spans="1:24" ht="15.6" x14ac:dyDescent="0.3">
      <c r="A47" s="38" t="s">
        <v>40</v>
      </c>
      <c r="B47" s="67">
        <v>1</v>
      </c>
      <c r="C47" s="32">
        <v>1</v>
      </c>
      <c r="D47" s="32">
        <v>0</v>
      </c>
      <c r="E47" s="32">
        <v>1</v>
      </c>
      <c r="F47" s="68">
        <v>2</v>
      </c>
      <c r="G47" s="39"/>
      <c r="H47" s="31">
        <f t="shared" si="15"/>
        <v>5</v>
      </c>
      <c r="I47" s="39"/>
      <c r="J47" s="39"/>
      <c r="K47" s="39"/>
      <c r="L47" s="72">
        <f t="shared" si="16"/>
        <v>35</v>
      </c>
      <c r="M47" s="39"/>
      <c r="N47" s="81">
        <f t="shared" si="17"/>
        <v>0.64102564102564097</v>
      </c>
      <c r="O47" s="39"/>
      <c r="P47" s="39"/>
      <c r="Q47" s="75"/>
      <c r="R47" s="78">
        <v>60</v>
      </c>
      <c r="S47" s="77"/>
      <c r="T47" s="79">
        <f t="shared" si="18"/>
        <v>35</v>
      </c>
      <c r="U47" s="79"/>
      <c r="V47" s="79"/>
      <c r="W47" s="79">
        <f t="shared" si="19"/>
        <v>7</v>
      </c>
      <c r="X47" s="79"/>
    </row>
    <row r="48" spans="1:24" ht="15.6" x14ac:dyDescent="0.3">
      <c r="A48" s="38" t="s">
        <v>13</v>
      </c>
      <c r="B48" s="67">
        <v>1</v>
      </c>
      <c r="C48" s="32">
        <v>1</v>
      </c>
      <c r="D48" s="32">
        <v>1</v>
      </c>
      <c r="E48" s="32">
        <v>0</v>
      </c>
      <c r="F48" s="68">
        <v>1</v>
      </c>
      <c r="G48" s="39"/>
      <c r="H48" s="31">
        <f t="shared" si="15"/>
        <v>4</v>
      </c>
      <c r="I48" s="39"/>
      <c r="J48" s="39"/>
      <c r="K48" s="39"/>
      <c r="L48" s="72">
        <f t="shared" si="16"/>
        <v>28</v>
      </c>
      <c r="M48" s="39"/>
      <c r="N48" s="81">
        <f t="shared" si="17"/>
        <v>1</v>
      </c>
      <c r="O48" s="39"/>
      <c r="P48" s="39"/>
      <c r="Q48" s="75"/>
      <c r="R48" s="78">
        <v>60</v>
      </c>
      <c r="S48" s="77"/>
      <c r="T48" s="79">
        <f t="shared" si="18"/>
        <v>28</v>
      </c>
      <c r="U48" s="79"/>
      <c r="V48" s="79"/>
      <c r="W48" s="79">
        <f t="shared" si="19"/>
        <v>5</v>
      </c>
      <c r="X48" s="79"/>
    </row>
    <row r="49" spans="1:24" ht="15" customHeight="1" x14ac:dyDescent="0.25">
      <c r="A49" s="38" t="s">
        <v>41</v>
      </c>
      <c r="B49" s="67">
        <v>2</v>
      </c>
      <c r="C49" s="32">
        <v>1</v>
      </c>
      <c r="D49" s="32">
        <v>2</v>
      </c>
      <c r="E49" s="32">
        <v>1</v>
      </c>
      <c r="F49" s="68">
        <v>2</v>
      </c>
      <c r="H49" s="31">
        <f t="shared" si="15"/>
        <v>8</v>
      </c>
      <c r="L49" s="72">
        <f t="shared" si="16"/>
        <v>56</v>
      </c>
      <c r="N49" s="81">
        <f t="shared" si="17"/>
        <v>1</v>
      </c>
      <c r="Q49" s="75"/>
      <c r="R49" s="78">
        <v>45</v>
      </c>
      <c r="S49" s="79"/>
      <c r="T49" s="79">
        <f t="shared" si="18"/>
        <v>74</v>
      </c>
      <c r="U49" s="79"/>
      <c r="V49" s="79"/>
      <c r="W49" s="79">
        <f t="shared" si="19"/>
        <v>14</v>
      </c>
      <c r="X49" s="79"/>
    </row>
    <row r="50" spans="1:24" ht="15" customHeight="1" x14ac:dyDescent="0.25">
      <c r="A50" s="38" t="s">
        <v>43</v>
      </c>
      <c r="B50" s="67">
        <v>0</v>
      </c>
      <c r="C50" s="32">
        <v>0</v>
      </c>
      <c r="D50" s="32">
        <v>0</v>
      </c>
      <c r="E50" s="32">
        <v>1</v>
      </c>
      <c r="F50" s="68">
        <v>1</v>
      </c>
      <c r="H50" s="31">
        <f t="shared" si="15"/>
        <v>2</v>
      </c>
      <c r="L50" s="72">
        <f t="shared" si="16"/>
        <v>14</v>
      </c>
      <c r="N50" s="81">
        <f t="shared" si="17"/>
        <v>0.4</v>
      </c>
      <c r="Q50" s="75"/>
      <c r="R50" s="78">
        <v>45</v>
      </c>
      <c r="S50" s="79"/>
      <c r="T50" s="79">
        <f t="shared" si="18"/>
        <v>18</v>
      </c>
      <c r="U50" s="79"/>
      <c r="V50" s="79"/>
      <c r="W50" s="79">
        <f t="shared" si="19"/>
        <v>3</v>
      </c>
      <c r="X50" s="79"/>
    </row>
    <row r="51" spans="1:24" ht="15" customHeight="1" thickBot="1" x14ac:dyDescent="0.3">
      <c r="A51" s="38" t="s">
        <v>42</v>
      </c>
      <c r="B51" s="69">
        <v>1</v>
      </c>
      <c r="C51" s="70">
        <v>0</v>
      </c>
      <c r="D51" s="70">
        <v>0</v>
      </c>
      <c r="E51" s="70">
        <v>0</v>
      </c>
      <c r="F51" s="71">
        <v>0</v>
      </c>
      <c r="H51" s="31">
        <f t="shared" si="15"/>
        <v>1</v>
      </c>
      <c r="L51" s="72">
        <f t="shared" si="16"/>
        <v>7</v>
      </c>
      <c r="N51" s="81">
        <f t="shared" si="17"/>
        <v>1</v>
      </c>
      <c r="Q51" s="75"/>
      <c r="R51" s="78">
        <v>45</v>
      </c>
      <c r="S51" s="79"/>
      <c r="T51" s="79">
        <f t="shared" si="18"/>
        <v>9</v>
      </c>
      <c r="U51" s="79"/>
      <c r="V51" s="79"/>
      <c r="W51" s="79">
        <f t="shared" si="19"/>
        <v>1</v>
      </c>
      <c r="X51" s="79"/>
    </row>
    <row r="52" spans="1:24" ht="15" customHeight="1" x14ac:dyDescent="0.25">
      <c r="V52" s="79"/>
      <c r="W52" s="79"/>
      <c r="X52" s="79"/>
    </row>
    <row r="53" spans="1:24" ht="15" customHeight="1" x14ac:dyDescent="0.25">
      <c r="A53" s="1" t="s">
        <v>23</v>
      </c>
      <c r="B53" s="30">
        <f>SUM(B41:B51)</f>
        <v>14</v>
      </c>
      <c r="C53" s="30">
        <f>SUM(C41:C51)</f>
        <v>14</v>
      </c>
      <c r="D53" s="30">
        <f>SUM(D41:D51)</f>
        <v>14</v>
      </c>
      <c r="E53" s="30">
        <f>SUM(E41:E51)</f>
        <v>14</v>
      </c>
      <c r="F53" s="30">
        <f>SUM(F41:F51)</f>
        <v>14</v>
      </c>
      <c r="V53" s="79"/>
      <c r="W53" s="79"/>
      <c r="X53" s="79"/>
    </row>
    <row r="54" spans="1:24" ht="15" customHeight="1" x14ac:dyDescent="0.25">
      <c r="V54" s="79"/>
      <c r="W54" s="79">
        <f>SUM(W41:W51)</f>
        <v>77</v>
      </c>
      <c r="X54" s="79"/>
    </row>
    <row r="55" spans="1:24" ht="15" customHeight="1" thickBot="1" x14ac:dyDescent="0.3"/>
    <row r="56" spans="1:24" ht="15" customHeight="1" thickBot="1" x14ac:dyDescent="0.3">
      <c r="A56" s="3" t="s">
        <v>24</v>
      </c>
      <c r="B56" s="80">
        <f>SUM(N41:N51)</f>
        <v>9.033089133089133</v>
      </c>
    </row>
    <row r="57" spans="1:24" ht="15" customHeight="1" x14ac:dyDescent="0.25">
      <c r="H57" s="59"/>
      <c r="I57" s="59"/>
      <c r="J57" s="59"/>
      <c r="K57" s="59"/>
      <c r="L57" s="59"/>
    </row>
    <row r="58" spans="1:24" ht="15" customHeight="1" x14ac:dyDescent="0.25">
      <c r="A58" s="3" t="s">
        <v>25</v>
      </c>
      <c r="H58" s="59"/>
      <c r="I58" s="59"/>
      <c r="J58" s="59"/>
      <c r="K58" s="59"/>
      <c r="L58" s="59"/>
    </row>
    <row r="59" spans="1:24" ht="15" customHeight="1" x14ac:dyDescent="0.25">
      <c r="A59" s="26" t="s">
        <v>26</v>
      </c>
      <c r="H59" s="59"/>
      <c r="I59" s="59"/>
      <c r="J59" s="59"/>
      <c r="K59" s="59"/>
      <c r="L59" s="59"/>
    </row>
    <row r="60" spans="1:24" ht="15" customHeight="1" x14ac:dyDescent="0.25">
      <c r="A60" s="26" t="s">
        <v>23</v>
      </c>
      <c r="H60" s="59"/>
      <c r="I60" s="59"/>
      <c r="J60" s="59"/>
      <c r="K60" s="59"/>
      <c r="L60" s="59"/>
    </row>
    <row r="61" spans="1:24" ht="15" customHeight="1" x14ac:dyDescent="0.25">
      <c r="A61" s="26" t="s">
        <v>27</v>
      </c>
      <c r="H61" s="59"/>
      <c r="I61" s="59"/>
      <c r="J61" s="59"/>
      <c r="K61" s="59"/>
      <c r="L61" s="59"/>
    </row>
    <row r="62" spans="1:24" ht="15" customHeight="1" x14ac:dyDescent="0.25">
      <c r="A62" s="26" t="s">
        <v>28</v>
      </c>
      <c r="H62" s="59"/>
      <c r="I62" s="59"/>
      <c r="J62" s="59"/>
      <c r="K62" s="59"/>
      <c r="L62" s="59"/>
    </row>
    <row r="63" spans="1:24" ht="15" customHeight="1" x14ac:dyDescent="0.25">
      <c r="A63" s="26" t="s">
        <v>29</v>
      </c>
      <c r="H63" s="59"/>
      <c r="I63" s="59"/>
      <c r="J63" s="59"/>
      <c r="K63" s="59"/>
      <c r="L63" s="59"/>
    </row>
    <row r="64" spans="1:24" ht="15" customHeight="1" x14ac:dyDescent="0.25">
      <c r="A64" s="26" t="s">
        <v>30</v>
      </c>
      <c r="H64" s="59"/>
      <c r="I64" s="59"/>
      <c r="J64" s="59"/>
      <c r="K64" s="59"/>
      <c r="L64" s="59"/>
    </row>
    <row r="65" spans="1:18" ht="15" customHeight="1" x14ac:dyDescent="0.25">
      <c r="A65" s="26" t="s">
        <v>31</v>
      </c>
      <c r="H65" s="59"/>
      <c r="I65" s="59"/>
      <c r="J65" s="59"/>
      <c r="K65" s="59"/>
      <c r="L65" s="59"/>
    </row>
    <row r="66" spans="1:18" ht="15" customHeight="1" x14ac:dyDescent="0.25">
      <c r="A66" s="26" t="s">
        <v>32</v>
      </c>
      <c r="H66" s="59"/>
      <c r="I66" s="59"/>
      <c r="J66" s="59"/>
      <c r="K66" s="59"/>
      <c r="L66" s="59"/>
    </row>
    <row r="67" spans="1:18" ht="15" customHeight="1" x14ac:dyDescent="0.25">
      <c r="H67" s="59"/>
      <c r="I67" s="59"/>
      <c r="J67" s="59"/>
      <c r="K67" s="59"/>
      <c r="L67" s="59"/>
    </row>
    <row r="70" spans="1:18" ht="15" customHeight="1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spans="1:18" ht="15" customHeight="1" x14ac:dyDescent="0.25">
      <c r="B71" s="39"/>
      <c r="C71" s="39"/>
      <c r="D71" s="39"/>
      <c r="E71" s="39"/>
      <c r="F71" s="39"/>
      <c r="G71" s="39"/>
      <c r="M71" s="39"/>
      <c r="N71" s="39"/>
      <c r="O71" s="39"/>
      <c r="P71" s="39"/>
      <c r="Q71" s="39"/>
      <c r="R71" s="39"/>
    </row>
    <row r="72" spans="1:18" ht="15" customHeight="1" x14ac:dyDescent="0.25">
      <c r="B72" s="39"/>
      <c r="C72" s="39"/>
      <c r="D72" s="39"/>
      <c r="E72" s="39"/>
      <c r="F72" s="39"/>
      <c r="G72" s="39"/>
      <c r="M72" s="39"/>
      <c r="N72" s="39"/>
      <c r="O72" s="39"/>
      <c r="P72" s="39"/>
      <c r="Q72" s="39"/>
      <c r="R72" s="39"/>
    </row>
    <row r="73" spans="1:18" ht="15" customHeight="1" x14ac:dyDescent="0.25">
      <c r="B73" s="39"/>
      <c r="C73" s="39"/>
      <c r="D73" s="39"/>
      <c r="E73" s="39"/>
      <c r="F73" s="39"/>
      <c r="G73" s="39"/>
      <c r="M73" s="39"/>
      <c r="N73" s="39"/>
      <c r="O73" s="39"/>
      <c r="P73" s="39"/>
      <c r="Q73" s="39"/>
      <c r="R73" s="39"/>
    </row>
    <row r="74" spans="1:18" ht="15" customHeight="1" x14ac:dyDescent="0.25">
      <c r="B74" s="39"/>
      <c r="C74" s="39"/>
      <c r="D74" s="39"/>
      <c r="E74" s="39"/>
      <c r="F74" s="39"/>
      <c r="G74" s="39"/>
      <c r="M74" s="39"/>
      <c r="N74" s="39"/>
      <c r="O74" s="39"/>
      <c r="P74" s="39"/>
      <c r="Q74" s="39"/>
      <c r="R74" s="39"/>
    </row>
    <row r="75" spans="1:18" ht="15" customHeight="1" x14ac:dyDescent="0.25">
      <c r="B75" s="39"/>
      <c r="C75" s="39"/>
      <c r="D75" s="39"/>
      <c r="E75" s="39"/>
      <c r="F75" s="39"/>
      <c r="G75" s="39"/>
      <c r="M75" s="39"/>
      <c r="N75" s="39"/>
      <c r="O75" s="39"/>
      <c r="P75" s="39"/>
      <c r="Q75" s="39"/>
      <c r="R75" s="39"/>
    </row>
    <row r="76" spans="1:18" ht="15" customHeight="1" x14ac:dyDescent="0.25">
      <c r="B76" s="39"/>
      <c r="C76" s="39"/>
      <c r="D76" s="39"/>
      <c r="E76" s="39"/>
      <c r="F76" s="39"/>
      <c r="G76" s="39"/>
      <c r="M76" s="39"/>
      <c r="N76" s="39"/>
      <c r="O76" s="39"/>
      <c r="P76" s="39"/>
      <c r="Q76" s="39"/>
      <c r="R76" s="39"/>
    </row>
    <row r="77" spans="1:18" ht="15" customHeight="1" x14ac:dyDescent="0.25">
      <c r="B77" s="39"/>
      <c r="C77" s="39"/>
      <c r="D77" s="39"/>
      <c r="E77" s="39"/>
      <c r="F77" s="39"/>
      <c r="G77" s="39"/>
      <c r="M77" s="39"/>
      <c r="N77" s="39"/>
      <c r="O77" s="39"/>
      <c r="P77" s="39"/>
      <c r="Q77" s="39"/>
      <c r="R77" s="39"/>
    </row>
    <row r="78" spans="1:18" ht="15" customHeight="1" x14ac:dyDescent="0.25">
      <c r="B78" s="39"/>
      <c r="C78" s="39"/>
      <c r="P78" s="39"/>
      <c r="Q78" s="39"/>
      <c r="R78" s="39"/>
    </row>
    <row r="86" spans="1:18" ht="1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</row>
    <row r="123" spans="4:20" ht="15" customHeight="1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</row>
    <row r="124" spans="4:20" ht="15" customHeight="1" x14ac:dyDescent="0.25">
      <c r="T124" s="40"/>
    </row>
    <row r="125" spans="4:20" ht="15" customHeight="1" x14ac:dyDescent="0.25">
      <c r="H125" s="38"/>
      <c r="T125" s="40"/>
    </row>
    <row r="126" spans="4:20" ht="15" customHeight="1" x14ac:dyDescent="0.25">
      <c r="H126" s="40"/>
      <c r="T126" s="40"/>
    </row>
    <row r="127" spans="4:20" ht="15" customHeight="1" x14ac:dyDescent="0.25">
      <c r="H127" s="40"/>
      <c r="T127" s="40"/>
    </row>
    <row r="128" spans="4:20" ht="15" customHeight="1" x14ac:dyDescent="0.25">
      <c r="H128" s="38"/>
      <c r="T128" s="40"/>
    </row>
    <row r="129" spans="4:20" ht="15" customHeight="1" x14ac:dyDescent="0.25">
      <c r="H129" s="38"/>
      <c r="T129" s="38"/>
    </row>
    <row r="130" spans="4:20" ht="15" customHeight="1" x14ac:dyDescent="0.25">
      <c r="D130" s="40"/>
      <c r="H130" s="40"/>
      <c r="T130" s="38"/>
    </row>
    <row r="131" spans="4:20" ht="15" customHeight="1" x14ac:dyDescent="0.25">
      <c r="H131" s="40"/>
      <c r="T131" s="38"/>
    </row>
    <row r="132" spans="4:20" ht="15" customHeight="1" x14ac:dyDescent="0.25">
      <c r="H132" s="40"/>
      <c r="T132" s="38"/>
    </row>
    <row r="133" spans="4:20" ht="15" customHeight="1" x14ac:dyDescent="0.25">
      <c r="H133" s="40"/>
      <c r="T133" s="38"/>
    </row>
    <row r="134" spans="4:20" ht="15" customHeight="1" x14ac:dyDescent="0.25">
      <c r="H134" s="38"/>
      <c r="T134" s="38"/>
    </row>
    <row r="135" spans="4:20" ht="15" customHeight="1" x14ac:dyDescent="0.25">
      <c r="H135" s="38"/>
      <c r="T135" s="38"/>
    </row>
    <row r="136" spans="4:20" ht="15" customHeight="1" x14ac:dyDescent="0.25">
      <c r="H136" s="38"/>
    </row>
    <row r="137" spans="4:20" ht="15" customHeight="1" x14ac:dyDescent="0.25">
      <c r="H137" s="38"/>
    </row>
    <row r="138" spans="4:20" ht="15" customHeight="1" x14ac:dyDescent="0.25">
      <c r="H138" s="38"/>
    </row>
  </sheetData>
  <mergeCells count="9">
    <mergeCell ref="A86:R86"/>
    <mergeCell ref="A5:G5"/>
    <mergeCell ref="H5:M5"/>
    <mergeCell ref="N5:S5"/>
    <mergeCell ref="A20:E20"/>
    <mergeCell ref="F20:G20"/>
    <mergeCell ref="L20:M20"/>
    <mergeCell ref="Q40:S40"/>
    <mergeCell ref="H20:J20"/>
  </mergeCells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01EF-C506-42E8-A6C8-680D03894514}">
  <dimension ref="A1:X133"/>
  <sheetViews>
    <sheetView topLeftCell="A4" zoomScale="70" zoomScaleNormal="70" workbookViewId="0">
      <selection activeCell="N37" sqref="N37"/>
    </sheetView>
  </sheetViews>
  <sheetFormatPr defaultColWidth="11.1796875" defaultRowHeight="15" customHeight="1" x14ac:dyDescent="0.25"/>
  <cols>
    <col min="1" max="1" width="29" style="83" bestFit="1" customWidth="1"/>
    <col min="2" max="2" width="6.36328125" style="83" bestFit="1" customWidth="1"/>
    <col min="3" max="3" width="5.453125" style="83" customWidth="1"/>
    <col min="4" max="4" width="8.54296875" style="83" customWidth="1"/>
    <col min="5" max="6" width="5.453125" style="83" customWidth="1"/>
    <col min="7" max="7" width="8" style="83" customWidth="1"/>
    <col min="8" max="8" width="11.453125" style="83" bestFit="1" customWidth="1"/>
    <col min="9" max="11" width="7.08984375" style="83" bestFit="1" customWidth="1"/>
    <col min="12" max="12" width="15.81640625" style="83" bestFit="1" customWidth="1"/>
    <col min="13" max="13" width="5.453125" style="83" customWidth="1"/>
    <col min="14" max="14" width="10.453125" style="83" bestFit="1" customWidth="1"/>
    <col min="15" max="15" width="2.81640625" style="83" bestFit="1" customWidth="1"/>
    <col min="16" max="16" width="5.453125" style="83" customWidth="1"/>
    <col min="17" max="17" width="6.36328125" style="83" bestFit="1" customWidth="1"/>
    <col min="18" max="18" width="5.453125" style="83" customWidth="1"/>
    <col min="19" max="26" width="11" style="83" customWidth="1"/>
    <col min="27" max="16384" width="11.1796875" style="83"/>
  </cols>
  <sheetData>
    <row r="1" spans="1:19" ht="15" customHeight="1" x14ac:dyDescent="0.3">
      <c r="A1" s="82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</row>
    <row r="2" spans="1:19" ht="15" customHeight="1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</row>
    <row r="3" spans="1:19" ht="15" customHeight="1" x14ac:dyDescent="0.3">
      <c r="A3" s="3" t="s">
        <v>35</v>
      </c>
      <c r="B3" s="3">
        <v>16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</row>
    <row r="4" spans="1:19" ht="15" customHeight="1" x14ac:dyDescent="0.3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</row>
    <row r="5" spans="1:19" ht="15" customHeight="1" x14ac:dyDescent="0.25">
      <c r="A5" s="96" t="s">
        <v>2</v>
      </c>
      <c r="B5" s="97"/>
      <c r="C5" s="97"/>
      <c r="D5" s="97"/>
      <c r="E5" s="97"/>
      <c r="F5" s="97"/>
      <c r="G5" s="97"/>
      <c r="H5" s="96" t="s">
        <v>3</v>
      </c>
      <c r="I5" s="97"/>
      <c r="J5" s="97"/>
      <c r="K5" s="97"/>
      <c r="L5" s="97"/>
      <c r="M5" s="97"/>
      <c r="N5" s="96" t="s">
        <v>4</v>
      </c>
      <c r="O5" s="97"/>
      <c r="P5" s="97"/>
      <c r="Q5" s="97"/>
      <c r="R5" s="97"/>
      <c r="S5" s="97"/>
    </row>
    <row r="6" spans="1:19" ht="15" customHeight="1" thickBot="1" x14ac:dyDescent="0.35">
      <c r="A6" s="82"/>
      <c r="B6" s="82" t="s">
        <v>5</v>
      </c>
      <c r="C6" s="82" t="s">
        <v>6</v>
      </c>
      <c r="D6" s="82" t="s">
        <v>7</v>
      </c>
      <c r="E6" s="82" t="s">
        <v>8</v>
      </c>
      <c r="F6" s="82" t="s">
        <v>9</v>
      </c>
      <c r="G6" s="82"/>
      <c r="H6" s="82" t="s">
        <v>5</v>
      </c>
      <c r="I6" s="82" t="s">
        <v>6</v>
      </c>
      <c r="J6" s="82" t="s">
        <v>7</v>
      </c>
      <c r="K6" s="82" t="s">
        <v>8</v>
      </c>
      <c r="L6" s="82" t="s">
        <v>9</v>
      </c>
      <c r="M6" s="82"/>
      <c r="N6" s="82" t="s">
        <v>5</v>
      </c>
      <c r="O6" s="82" t="s">
        <v>6</v>
      </c>
      <c r="P6" s="82" t="s">
        <v>7</v>
      </c>
      <c r="Q6" s="82" t="s">
        <v>8</v>
      </c>
      <c r="R6" s="82" t="s">
        <v>9</v>
      </c>
      <c r="S6" s="2"/>
    </row>
    <row r="7" spans="1:19" ht="15" customHeight="1" x14ac:dyDescent="0.25">
      <c r="A7" s="29" t="s">
        <v>36</v>
      </c>
      <c r="B7" s="43" t="s">
        <v>118</v>
      </c>
      <c r="C7" s="44" t="s">
        <v>119</v>
      </c>
      <c r="D7" s="44" t="s">
        <v>120</v>
      </c>
      <c r="E7" s="44" t="s">
        <v>121</v>
      </c>
      <c r="F7" s="45" t="s">
        <v>122</v>
      </c>
      <c r="G7" s="82"/>
      <c r="H7" s="51">
        <v>0</v>
      </c>
      <c r="I7" s="52">
        <v>0</v>
      </c>
      <c r="J7" s="52">
        <v>0</v>
      </c>
      <c r="K7" s="52">
        <v>0</v>
      </c>
      <c r="L7" s="53">
        <v>0</v>
      </c>
      <c r="M7" s="74"/>
      <c r="N7" s="43">
        <f>MAX($B$7:$F$7)</f>
        <v>0</v>
      </c>
      <c r="O7" s="44">
        <f t="shared" ref="O7:R7" si="0">MAX($B$7:$F$7)</f>
        <v>0</v>
      </c>
      <c r="P7" s="44">
        <f t="shared" si="0"/>
        <v>0</v>
      </c>
      <c r="Q7" s="44">
        <f t="shared" si="0"/>
        <v>0</v>
      </c>
      <c r="R7" s="45">
        <f t="shared" si="0"/>
        <v>0</v>
      </c>
      <c r="S7" s="82"/>
    </row>
    <row r="8" spans="1:19" ht="15" customHeight="1" x14ac:dyDescent="0.25">
      <c r="A8" s="29" t="s">
        <v>14</v>
      </c>
      <c r="B8" s="46" t="s">
        <v>123</v>
      </c>
      <c r="C8" s="41" t="s">
        <v>124</v>
      </c>
      <c r="D8" s="41" t="s">
        <v>125</v>
      </c>
      <c r="E8" s="41" t="s">
        <v>126</v>
      </c>
      <c r="F8" s="47" t="s">
        <v>127</v>
      </c>
      <c r="G8" s="82"/>
      <c r="H8" s="54">
        <v>3</v>
      </c>
      <c r="I8" s="42">
        <v>3</v>
      </c>
      <c r="J8" s="42">
        <v>6</v>
      </c>
      <c r="K8" s="42">
        <v>3</v>
      </c>
      <c r="L8" s="55">
        <v>3</v>
      </c>
      <c r="M8" s="74"/>
      <c r="N8" s="46">
        <f>MAX($B$8:$F$8)</f>
        <v>0</v>
      </c>
      <c r="O8" s="41">
        <f t="shared" ref="O8:R8" si="1">MAX($B$8:$F$8)</f>
        <v>0</v>
      </c>
      <c r="P8" s="41">
        <f t="shared" si="1"/>
        <v>0</v>
      </c>
      <c r="Q8" s="41">
        <f t="shared" si="1"/>
        <v>0</v>
      </c>
      <c r="R8" s="47">
        <f t="shared" si="1"/>
        <v>0</v>
      </c>
      <c r="S8" s="82"/>
    </row>
    <row r="9" spans="1:19" ht="15" customHeight="1" x14ac:dyDescent="0.25">
      <c r="A9" s="29" t="s">
        <v>44</v>
      </c>
      <c r="B9" s="46" t="s">
        <v>128</v>
      </c>
      <c r="C9" s="41" t="s">
        <v>129</v>
      </c>
      <c r="D9" s="41" t="s">
        <v>130</v>
      </c>
      <c r="E9" s="41" t="s">
        <v>131</v>
      </c>
      <c r="F9" s="47" t="s">
        <v>132</v>
      </c>
      <c r="G9" s="82"/>
      <c r="H9" s="54">
        <v>0</v>
      </c>
      <c r="I9" s="42">
        <v>0</v>
      </c>
      <c r="J9" s="42">
        <v>0</v>
      </c>
      <c r="K9" s="42">
        <v>2</v>
      </c>
      <c r="L9" s="55">
        <v>0</v>
      </c>
      <c r="M9" s="74"/>
      <c r="N9" s="46">
        <f>MAX($B$9:$F$9)</f>
        <v>0</v>
      </c>
      <c r="O9" s="41">
        <f t="shared" ref="O9:R9" si="2">MAX($B$9:$F$9)</f>
        <v>0</v>
      </c>
      <c r="P9" s="41">
        <f t="shared" si="2"/>
        <v>0</v>
      </c>
      <c r="Q9" s="41">
        <f t="shared" si="2"/>
        <v>0</v>
      </c>
      <c r="R9" s="47">
        <f t="shared" si="2"/>
        <v>0</v>
      </c>
      <c r="S9" s="82"/>
    </row>
    <row r="10" spans="1:19" ht="15" customHeight="1" x14ac:dyDescent="0.25">
      <c r="A10" s="29" t="s">
        <v>37</v>
      </c>
      <c r="B10" s="46" t="s">
        <v>133</v>
      </c>
      <c r="C10" s="41" t="s">
        <v>134</v>
      </c>
      <c r="D10" s="41" t="s">
        <v>135</v>
      </c>
      <c r="E10" s="41" t="s">
        <v>136</v>
      </c>
      <c r="F10" s="47" t="s">
        <v>137</v>
      </c>
      <c r="G10" s="82"/>
      <c r="H10" s="54">
        <v>1</v>
      </c>
      <c r="I10" s="42">
        <v>1</v>
      </c>
      <c r="J10" s="42">
        <v>1</v>
      </c>
      <c r="K10" s="42">
        <v>1</v>
      </c>
      <c r="L10" s="55">
        <v>1</v>
      </c>
      <c r="M10" s="74"/>
      <c r="N10" s="46">
        <f>MAX($B$10:$F$10)</f>
        <v>0</v>
      </c>
      <c r="O10" s="41">
        <f t="shared" ref="O10:R10" si="3">MAX($B$10:$F$10)</f>
        <v>0</v>
      </c>
      <c r="P10" s="41">
        <f t="shared" si="3"/>
        <v>0</v>
      </c>
      <c r="Q10" s="41">
        <f t="shared" si="3"/>
        <v>0</v>
      </c>
      <c r="R10" s="47">
        <f t="shared" si="3"/>
        <v>0</v>
      </c>
      <c r="S10" s="82"/>
    </row>
    <row r="11" spans="1:19" ht="15" customHeight="1" x14ac:dyDescent="0.25">
      <c r="A11" s="39" t="s">
        <v>38</v>
      </c>
      <c r="B11" s="46" t="s">
        <v>138</v>
      </c>
      <c r="C11" s="41" t="s">
        <v>139</v>
      </c>
      <c r="D11" s="41" t="s">
        <v>140</v>
      </c>
      <c r="E11" s="41" t="s">
        <v>141</v>
      </c>
      <c r="F11" s="47" t="s">
        <v>142</v>
      </c>
      <c r="G11" s="82"/>
      <c r="H11" s="54">
        <v>3</v>
      </c>
      <c r="I11" s="42">
        <v>3</v>
      </c>
      <c r="J11" s="42">
        <v>3</v>
      </c>
      <c r="K11" s="42">
        <v>3</v>
      </c>
      <c r="L11" s="55">
        <v>3</v>
      </c>
      <c r="M11" s="74"/>
      <c r="N11" s="46">
        <f>MAX($B$11:$F$11)</f>
        <v>0</v>
      </c>
      <c r="O11" s="41">
        <f t="shared" ref="O11:R11" si="4">MAX($B$11:$F$11)</f>
        <v>0</v>
      </c>
      <c r="P11" s="41">
        <f t="shared" si="4"/>
        <v>0</v>
      </c>
      <c r="Q11" s="41">
        <f t="shared" si="4"/>
        <v>0</v>
      </c>
      <c r="R11" s="47">
        <f t="shared" si="4"/>
        <v>0</v>
      </c>
      <c r="S11" s="82"/>
    </row>
    <row r="12" spans="1:19" ht="15" customHeight="1" x14ac:dyDescent="0.25">
      <c r="A12" s="29" t="s">
        <v>39</v>
      </c>
      <c r="B12" s="46" t="s">
        <v>143</v>
      </c>
      <c r="C12" s="41" t="s">
        <v>144</v>
      </c>
      <c r="D12" s="41" t="s">
        <v>145</v>
      </c>
      <c r="E12" s="41" t="s">
        <v>146</v>
      </c>
      <c r="F12" s="47" t="s">
        <v>147</v>
      </c>
      <c r="G12" s="82"/>
      <c r="H12" s="54">
        <v>2</v>
      </c>
      <c r="I12" s="42">
        <v>2</v>
      </c>
      <c r="J12" s="42">
        <v>1</v>
      </c>
      <c r="K12" s="42">
        <v>2</v>
      </c>
      <c r="L12" s="55">
        <v>1</v>
      </c>
      <c r="M12" s="74"/>
      <c r="N12" s="46">
        <f>MAX($B$12:$F$12)</f>
        <v>0</v>
      </c>
      <c r="O12" s="41">
        <f t="shared" ref="O12:R12" si="5">MAX($B$12:$F$12)</f>
        <v>0</v>
      </c>
      <c r="P12" s="41">
        <f t="shared" si="5"/>
        <v>0</v>
      </c>
      <c r="Q12" s="41">
        <f t="shared" si="5"/>
        <v>0</v>
      </c>
      <c r="R12" s="47">
        <f t="shared" si="5"/>
        <v>0</v>
      </c>
      <c r="S12" s="82"/>
    </row>
    <row r="13" spans="1:19" ht="15" customHeight="1" x14ac:dyDescent="0.25">
      <c r="A13" s="82" t="s">
        <v>40</v>
      </c>
      <c r="B13" s="46" t="s">
        <v>148</v>
      </c>
      <c r="C13" s="41" t="s">
        <v>149</v>
      </c>
      <c r="D13" s="41" t="s">
        <v>150</v>
      </c>
      <c r="E13" s="41" t="s">
        <v>151</v>
      </c>
      <c r="F13" s="47" t="s">
        <v>152</v>
      </c>
      <c r="G13" s="82"/>
      <c r="H13" s="54">
        <v>1</v>
      </c>
      <c r="I13" s="42">
        <v>1</v>
      </c>
      <c r="J13" s="42">
        <v>0</v>
      </c>
      <c r="K13" s="42">
        <v>1</v>
      </c>
      <c r="L13" s="55">
        <v>2</v>
      </c>
      <c r="M13" s="74"/>
      <c r="N13" s="46">
        <f>MAX($B$13:$F$13)</f>
        <v>0</v>
      </c>
      <c r="O13" s="41">
        <f t="shared" ref="O13:R13" si="6">MAX($B$13:$F$13)</f>
        <v>0</v>
      </c>
      <c r="P13" s="41">
        <f t="shared" si="6"/>
        <v>0</v>
      </c>
      <c r="Q13" s="41">
        <f t="shared" si="6"/>
        <v>0</v>
      </c>
      <c r="R13" s="47">
        <f t="shared" si="6"/>
        <v>0</v>
      </c>
      <c r="S13" s="82"/>
    </row>
    <row r="14" spans="1:19" ht="15" customHeight="1" x14ac:dyDescent="0.25">
      <c r="A14" s="82" t="s">
        <v>13</v>
      </c>
      <c r="B14" s="46" t="s">
        <v>153</v>
      </c>
      <c r="C14" s="41" t="s">
        <v>154</v>
      </c>
      <c r="D14" s="41" t="s">
        <v>155</v>
      </c>
      <c r="E14" s="41" t="s">
        <v>156</v>
      </c>
      <c r="F14" s="47" t="s">
        <v>157</v>
      </c>
      <c r="G14" s="82"/>
      <c r="H14" s="54">
        <v>1</v>
      </c>
      <c r="I14" s="42">
        <v>0</v>
      </c>
      <c r="J14" s="42">
        <v>1</v>
      </c>
      <c r="K14" s="42">
        <v>0</v>
      </c>
      <c r="L14" s="55">
        <v>0</v>
      </c>
      <c r="M14" s="74"/>
      <c r="N14" s="46">
        <f>MAX($B$14:$F$14)</f>
        <v>0</v>
      </c>
      <c r="O14" s="41">
        <f t="shared" ref="O14:R14" si="7">MAX($B$14:$F$14)</f>
        <v>0</v>
      </c>
      <c r="P14" s="41">
        <f t="shared" si="7"/>
        <v>0</v>
      </c>
      <c r="Q14" s="41">
        <f t="shared" si="7"/>
        <v>0</v>
      </c>
      <c r="R14" s="47">
        <f t="shared" si="7"/>
        <v>0</v>
      </c>
      <c r="S14" s="82"/>
    </row>
    <row r="15" spans="1:19" ht="15" customHeight="1" x14ac:dyDescent="0.25">
      <c r="A15" s="82" t="s">
        <v>41</v>
      </c>
      <c r="B15" s="46" t="s">
        <v>158</v>
      </c>
      <c r="C15" s="41" t="s">
        <v>159</v>
      </c>
      <c r="D15" s="41" t="s">
        <v>160</v>
      </c>
      <c r="E15" s="41" t="s">
        <v>161</v>
      </c>
      <c r="F15" s="47" t="s">
        <v>162</v>
      </c>
      <c r="G15" s="82"/>
      <c r="H15" s="54">
        <v>2</v>
      </c>
      <c r="I15" s="42">
        <v>1</v>
      </c>
      <c r="J15" s="42">
        <v>2</v>
      </c>
      <c r="K15" s="42">
        <v>1</v>
      </c>
      <c r="L15" s="55">
        <v>2</v>
      </c>
      <c r="M15" s="74"/>
      <c r="N15" s="46">
        <f>MAX($B$15:$F$15)</f>
        <v>0</v>
      </c>
      <c r="O15" s="41">
        <f t="shared" ref="O15:R15" si="8">MAX($B$15:$F$15)</f>
        <v>0</v>
      </c>
      <c r="P15" s="41">
        <f t="shared" si="8"/>
        <v>0</v>
      </c>
      <c r="Q15" s="41">
        <f t="shared" si="8"/>
        <v>0</v>
      </c>
      <c r="R15" s="47">
        <f t="shared" si="8"/>
        <v>0</v>
      </c>
      <c r="S15" s="82"/>
    </row>
    <row r="16" spans="1:19" ht="15" customHeight="1" x14ac:dyDescent="0.25">
      <c r="A16" s="82" t="s">
        <v>43</v>
      </c>
      <c r="B16" s="46" t="s">
        <v>163</v>
      </c>
      <c r="C16" s="41" t="s">
        <v>164</v>
      </c>
      <c r="D16" s="41" t="s">
        <v>165</v>
      </c>
      <c r="E16" s="41" t="s">
        <v>166</v>
      </c>
      <c r="F16" s="47" t="s">
        <v>167</v>
      </c>
      <c r="G16" s="82"/>
      <c r="H16" s="54">
        <v>0</v>
      </c>
      <c r="I16" s="42">
        <v>0</v>
      </c>
      <c r="J16" s="42">
        <v>0</v>
      </c>
      <c r="K16" s="42">
        <v>0</v>
      </c>
      <c r="L16" s="55">
        <v>1</v>
      </c>
      <c r="M16" s="74"/>
      <c r="N16" s="46">
        <f>MAX($B$16:$F$16)</f>
        <v>0</v>
      </c>
      <c r="O16" s="41">
        <f t="shared" ref="O16:R16" si="9">MAX($B$16:$F$16)</f>
        <v>0</v>
      </c>
      <c r="P16" s="41">
        <f t="shared" si="9"/>
        <v>0</v>
      </c>
      <c r="Q16" s="41">
        <f t="shared" si="9"/>
        <v>0</v>
      </c>
      <c r="R16" s="47">
        <f t="shared" si="9"/>
        <v>0</v>
      </c>
      <c r="S16" s="82"/>
    </row>
    <row r="17" spans="1:21" ht="15" customHeight="1" thickBot="1" x14ac:dyDescent="0.3">
      <c r="A17" s="82" t="s">
        <v>42</v>
      </c>
      <c r="B17" s="48" t="s">
        <v>168</v>
      </c>
      <c r="C17" s="49" t="s">
        <v>169</v>
      </c>
      <c r="D17" s="49" t="s">
        <v>170</v>
      </c>
      <c r="E17" s="49" t="s">
        <v>171</v>
      </c>
      <c r="F17" s="50" t="s">
        <v>172</v>
      </c>
      <c r="G17" s="82"/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74"/>
      <c r="N17" s="48">
        <v>1</v>
      </c>
      <c r="O17" s="49">
        <v>1</v>
      </c>
      <c r="P17" s="49">
        <v>1</v>
      </c>
      <c r="Q17" s="49">
        <v>1</v>
      </c>
      <c r="R17" s="50">
        <f t="shared" ref="R17" si="10">MAX($B$17:$F$17)</f>
        <v>0</v>
      </c>
      <c r="S17" s="82"/>
    </row>
    <row r="18" spans="1:21" ht="15" customHeight="1" x14ac:dyDescent="0.3">
      <c r="A18" s="82"/>
      <c r="B18" s="41">
        <f>SUM(B7:B17)</f>
        <v>0</v>
      </c>
      <c r="C18" s="41">
        <f t="shared" ref="C18:F18" si="11">SUM(C7:C17)</f>
        <v>0</v>
      </c>
      <c r="D18" s="41">
        <f t="shared" si="11"/>
        <v>0</v>
      </c>
      <c r="E18" s="41">
        <f t="shared" si="11"/>
        <v>0</v>
      </c>
      <c r="F18" s="41">
        <f t="shared" si="11"/>
        <v>0</v>
      </c>
      <c r="G18" s="82"/>
      <c r="H18" s="42">
        <f>SUM(H7:H17)</f>
        <v>13</v>
      </c>
      <c r="I18" s="42">
        <f t="shared" ref="I18:L18" si="12">SUM(I7:I17)</f>
        <v>11</v>
      </c>
      <c r="J18" s="42">
        <f t="shared" si="12"/>
        <v>14</v>
      </c>
      <c r="K18" s="42">
        <f t="shared" si="12"/>
        <v>13</v>
      </c>
      <c r="L18" s="42">
        <f t="shared" si="12"/>
        <v>13</v>
      </c>
      <c r="M18" s="82"/>
      <c r="N18" s="82">
        <f>SUM(N7:N17)</f>
        <v>1</v>
      </c>
      <c r="O18" s="82">
        <f>SUM(O7:O17)</f>
        <v>1</v>
      </c>
      <c r="P18" s="82">
        <f>SUM(P7:P17)</f>
        <v>1</v>
      </c>
      <c r="Q18" s="82">
        <f>SUM(Q7:Q17)</f>
        <v>1</v>
      </c>
      <c r="R18" s="82">
        <f>SUM(R7:R17)</f>
        <v>0</v>
      </c>
      <c r="S18" s="2"/>
    </row>
    <row r="19" spans="1:2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2"/>
    </row>
    <row r="20" spans="1:21" ht="15" customHeight="1" x14ac:dyDescent="0.3">
      <c r="A20" s="96" t="s">
        <v>15</v>
      </c>
      <c r="B20" s="97"/>
      <c r="C20" s="97"/>
      <c r="D20" s="97"/>
      <c r="E20" s="97"/>
      <c r="F20" s="98"/>
      <c r="G20" s="98"/>
      <c r="H20" s="96" t="s">
        <v>16</v>
      </c>
      <c r="I20" s="96"/>
      <c r="J20" s="96"/>
      <c r="L20" s="98"/>
      <c r="M20" s="98"/>
      <c r="S20" s="2"/>
    </row>
    <row r="21" spans="1:21" ht="15" customHeight="1" thickBot="1" x14ac:dyDescent="0.35">
      <c r="A21" s="82"/>
      <c r="B21" s="82" t="s">
        <v>17</v>
      </c>
      <c r="C21" s="82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"/>
    </row>
    <row r="22" spans="1:21" ht="15" customHeight="1" x14ac:dyDescent="0.3">
      <c r="A22" s="82" t="s">
        <v>36</v>
      </c>
      <c r="B22" s="51">
        <f>TRUNC(SUM(H7:L7))</f>
        <v>0</v>
      </c>
      <c r="C22" s="53">
        <f>TRUNC(SUM(N7:R7))</f>
        <v>0</v>
      </c>
      <c r="D22" s="39"/>
      <c r="E22" s="39"/>
      <c r="F22" s="39"/>
      <c r="G22" s="85" t="s">
        <v>106</v>
      </c>
      <c r="H22" s="61">
        <v>14</v>
      </c>
      <c r="I22" s="39"/>
      <c r="J22" s="82">
        <f>7/H22</f>
        <v>0.5</v>
      </c>
      <c r="K22" s="82" t="str">
        <f t="shared" ref="K22:N26" si="13">IF(C7&lt;I7,1,"")</f>
        <v/>
      </c>
      <c r="L22" s="82" t="str">
        <f t="shared" si="13"/>
        <v/>
      </c>
      <c r="M22" s="82" t="str">
        <f t="shared" si="13"/>
        <v/>
      </c>
      <c r="N22" s="82" t="str">
        <f t="shared" si="13"/>
        <v/>
      </c>
      <c r="P22" s="29"/>
      <c r="Q22" s="29"/>
      <c r="R22" s="29"/>
      <c r="S22" s="2"/>
    </row>
    <row r="23" spans="1:21" ht="15" customHeight="1" x14ac:dyDescent="0.3">
      <c r="A23" s="82" t="s">
        <v>14</v>
      </c>
      <c r="B23" s="54">
        <f t="shared" ref="B23:B32" si="14">TRUNC(SUM(H8:L8))</f>
        <v>18</v>
      </c>
      <c r="C23" s="55">
        <f t="shared" ref="C23:C32" si="15">TRUNC(SUM(N8:R8))</f>
        <v>0</v>
      </c>
      <c r="D23" s="39"/>
      <c r="E23" s="39"/>
      <c r="F23" s="39"/>
      <c r="G23" s="85" t="s">
        <v>107</v>
      </c>
      <c r="H23" s="62" t="e">
        <f>(B8+C8+D8+E8+F8)*8*0.7</f>
        <v>#VALUE!</v>
      </c>
      <c r="I23" s="39"/>
      <c r="J23" s="82" t="e">
        <f t="shared" ref="J23:J32" si="16">7/H23</f>
        <v>#VALUE!</v>
      </c>
      <c r="K23" s="82" t="str">
        <f t="shared" si="13"/>
        <v/>
      </c>
      <c r="L23" s="82" t="str">
        <f t="shared" si="13"/>
        <v/>
      </c>
      <c r="M23" s="82" t="str">
        <f t="shared" si="13"/>
        <v/>
      </c>
      <c r="N23" s="82" t="str">
        <f t="shared" si="13"/>
        <v/>
      </c>
      <c r="P23" s="29"/>
      <c r="Q23" s="29"/>
      <c r="R23" s="29"/>
      <c r="S23" s="2"/>
      <c r="U23" s="29"/>
    </row>
    <row r="24" spans="1:21" ht="15" customHeight="1" x14ac:dyDescent="0.3">
      <c r="A24" s="82" t="s">
        <v>44</v>
      </c>
      <c r="B24" s="54">
        <f t="shared" si="14"/>
        <v>2</v>
      </c>
      <c r="C24" s="55">
        <f t="shared" si="15"/>
        <v>0</v>
      </c>
      <c r="D24" s="39"/>
      <c r="E24" s="39"/>
      <c r="F24" s="39"/>
      <c r="G24" s="85" t="s">
        <v>108</v>
      </c>
      <c r="H24" s="62" t="e">
        <f t="shared" ref="H24:H31" si="17">(B9+C9+D9+E9+F9)*8*0.7</f>
        <v>#VALUE!</v>
      </c>
      <c r="I24" s="39"/>
      <c r="J24" s="82" t="e">
        <f t="shared" si="16"/>
        <v>#VALUE!</v>
      </c>
      <c r="K24" s="82" t="str">
        <f t="shared" si="13"/>
        <v/>
      </c>
      <c r="L24"/>
      <c r="M24" s="82" t="str">
        <f t="shared" si="13"/>
        <v/>
      </c>
      <c r="N24" s="82" t="str">
        <f t="shared" si="13"/>
        <v/>
      </c>
      <c r="P24" s="29"/>
      <c r="Q24" s="29"/>
      <c r="R24" s="29"/>
      <c r="S24" s="2"/>
      <c r="U24" s="29"/>
    </row>
    <row r="25" spans="1:21" ht="15" customHeight="1" x14ac:dyDescent="0.3">
      <c r="A25" s="82" t="s">
        <v>37</v>
      </c>
      <c r="B25" s="54">
        <f t="shared" si="14"/>
        <v>5</v>
      </c>
      <c r="C25" s="55">
        <f t="shared" si="15"/>
        <v>0</v>
      </c>
      <c r="D25" s="39"/>
      <c r="E25" s="39"/>
      <c r="F25" s="39"/>
      <c r="G25" s="85" t="s">
        <v>109</v>
      </c>
      <c r="H25" s="62" t="e">
        <f t="shared" si="17"/>
        <v>#VALUE!</v>
      </c>
      <c r="I25" s="39"/>
      <c r="J25" s="82" t="e">
        <f t="shared" si="16"/>
        <v>#VALUE!</v>
      </c>
      <c r="K25" s="82" t="str">
        <f t="shared" si="13"/>
        <v/>
      </c>
      <c r="L25" s="82" t="str">
        <f t="shared" si="13"/>
        <v/>
      </c>
      <c r="M25" s="82" t="str">
        <f t="shared" si="13"/>
        <v/>
      </c>
      <c r="N25" s="82" t="str">
        <f t="shared" si="13"/>
        <v/>
      </c>
      <c r="P25" s="29"/>
      <c r="Q25" s="29"/>
      <c r="R25" s="29"/>
      <c r="S25" s="2"/>
      <c r="U25" s="29"/>
    </row>
    <row r="26" spans="1:21" ht="15" customHeight="1" x14ac:dyDescent="0.3">
      <c r="A26" s="82" t="s">
        <v>38</v>
      </c>
      <c r="B26" s="54">
        <f t="shared" si="14"/>
        <v>15</v>
      </c>
      <c r="C26" s="55">
        <f t="shared" si="15"/>
        <v>0</v>
      </c>
      <c r="D26" s="39"/>
      <c r="E26" s="39"/>
      <c r="F26" s="39"/>
      <c r="G26" s="85" t="s">
        <v>110</v>
      </c>
      <c r="H26" s="62" t="e">
        <f t="shared" si="17"/>
        <v>#VALUE!</v>
      </c>
      <c r="I26" s="39"/>
      <c r="J26" s="82" t="e">
        <f t="shared" si="16"/>
        <v>#VALUE!</v>
      </c>
      <c r="K26" s="82" t="str">
        <f t="shared" si="13"/>
        <v/>
      </c>
      <c r="L26" s="82" t="str">
        <f t="shared" si="13"/>
        <v/>
      </c>
      <c r="M26" s="82" t="str">
        <f t="shared" si="13"/>
        <v/>
      </c>
      <c r="N26" s="82" t="str">
        <f t="shared" si="13"/>
        <v/>
      </c>
      <c r="P26" s="29"/>
      <c r="Q26" s="29"/>
      <c r="R26" s="29"/>
      <c r="S26" s="2"/>
      <c r="U26" s="29"/>
    </row>
    <row r="27" spans="1:21" ht="15" customHeight="1" x14ac:dyDescent="0.3">
      <c r="A27" s="39" t="s">
        <v>39</v>
      </c>
      <c r="B27" s="54">
        <f t="shared" si="14"/>
        <v>8</v>
      </c>
      <c r="C27" s="55">
        <f t="shared" si="15"/>
        <v>0</v>
      </c>
      <c r="D27" s="39"/>
      <c r="E27" s="39"/>
      <c r="F27" s="39"/>
      <c r="G27" s="85" t="s">
        <v>111</v>
      </c>
      <c r="H27" s="62" t="e">
        <f t="shared" si="17"/>
        <v>#VALUE!</v>
      </c>
      <c r="I27" s="39"/>
      <c r="J27" s="82" t="e">
        <f t="shared" si="16"/>
        <v>#VALUE!</v>
      </c>
      <c r="K27" s="39"/>
      <c r="L27" s="39"/>
      <c r="M27" s="39"/>
      <c r="N27" s="39"/>
      <c r="P27" s="39"/>
      <c r="Q27" s="39"/>
      <c r="R27" s="39"/>
      <c r="S27" s="2"/>
      <c r="U27" s="29"/>
    </row>
    <row r="28" spans="1:21" ht="15" customHeight="1" x14ac:dyDescent="0.3">
      <c r="A28" s="83" t="s">
        <v>40</v>
      </c>
      <c r="B28" s="54">
        <f t="shared" si="14"/>
        <v>5</v>
      </c>
      <c r="C28" s="55">
        <f t="shared" si="15"/>
        <v>0</v>
      </c>
      <c r="D28" s="60"/>
      <c r="G28" s="85" t="s">
        <v>112</v>
      </c>
      <c r="H28" s="62" t="e">
        <f t="shared" si="17"/>
        <v>#VALUE!</v>
      </c>
      <c r="I28" s="60"/>
      <c r="J28" s="82" t="e">
        <f t="shared" si="16"/>
        <v>#VALUE!</v>
      </c>
      <c r="S28" s="2"/>
      <c r="U28" s="39"/>
    </row>
    <row r="29" spans="1:21" ht="15" customHeight="1" x14ac:dyDescent="0.3">
      <c r="A29" s="83" t="s">
        <v>13</v>
      </c>
      <c r="B29" s="54">
        <f t="shared" si="14"/>
        <v>2</v>
      </c>
      <c r="C29" s="55">
        <f t="shared" si="15"/>
        <v>0</v>
      </c>
      <c r="D29" s="60"/>
      <c r="G29" s="85" t="s">
        <v>113</v>
      </c>
      <c r="H29" s="62" t="e">
        <f t="shared" si="17"/>
        <v>#VALUE!</v>
      </c>
      <c r="I29" s="60"/>
      <c r="J29" s="82" t="e">
        <f t="shared" si="16"/>
        <v>#VALUE!</v>
      </c>
      <c r="S29" s="2"/>
      <c r="U29" s="29"/>
    </row>
    <row r="30" spans="1:21" ht="15" customHeight="1" x14ac:dyDescent="0.3">
      <c r="A30" s="83" t="s">
        <v>41</v>
      </c>
      <c r="B30" s="54">
        <f t="shared" si="14"/>
        <v>8</v>
      </c>
      <c r="C30" s="55">
        <f t="shared" si="15"/>
        <v>0</v>
      </c>
      <c r="D30" s="60"/>
      <c r="G30" s="85" t="s">
        <v>114</v>
      </c>
      <c r="H30" s="62" t="e">
        <f t="shared" si="17"/>
        <v>#VALUE!</v>
      </c>
      <c r="I30" s="60"/>
      <c r="J30" s="82" t="e">
        <f t="shared" si="16"/>
        <v>#VALUE!</v>
      </c>
      <c r="S30" s="2"/>
      <c r="U30" s="29"/>
    </row>
    <row r="31" spans="1:21" ht="15" customHeight="1" x14ac:dyDescent="0.3">
      <c r="A31" s="83" t="s">
        <v>43</v>
      </c>
      <c r="B31" s="54">
        <f t="shared" si="14"/>
        <v>1</v>
      </c>
      <c r="C31" s="55">
        <f t="shared" si="15"/>
        <v>0</v>
      </c>
      <c r="D31" s="60"/>
      <c r="G31" s="85" t="s">
        <v>115</v>
      </c>
      <c r="H31" s="62" t="e">
        <f t="shared" si="17"/>
        <v>#VALUE!</v>
      </c>
      <c r="I31" s="60"/>
      <c r="J31" s="82" t="e">
        <f t="shared" si="16"/>
        <v>#VALUE!</v>
      </c>
      <c r="S31" s="2"/>
      <c r="U31" s="16"/>
    </row>
    <row r="32" spans="1:21" ht="15" customHeight="1" thickBot="1" x14ac:dyDescent="0.35">
      <c r="A32" s="83" t="s">
        <v>42</v>
      </c>
      <c r="B32" s="56">
        <f t="shared" si="14"/>
        <v>0</v>
      </c>
      <c r="C32" s="58">
        <f t="shared" si="15"/>
        <v>4</v>
      </c>
      <c r="D32" s="60"/>
      <c r="G32" s="85" t="s">
        <v>116</v>
      </c>
      <c r="H32" s="63">
        <v>7</v>
      </c>
      <c r="I32" s="60"/>
      <c r="J32" s="82">
        <f t="shared" si="16"/>
        <v>1</v>
      </c>
      <c r="S32" s="2"/>
      <c r="U32" s="82"/>
    </row>
    <row r="33" spans="1:24" ht="15" customHeight="1" x14ac:dyDescent="0.3">
      <c r="S33" s="2"/>
      <c r="U33" s="82"/>
    </row>
    <row r="34" spans="1:24" ht="15" customHeight="1" x14ac:dyDescent="0.3">
      <c r="S34" s="2"/>
      <c r="U34" s="82"/>
    </row>
    <row r="35" spans="1:24" ht="15" customHeight="1" x14ac:dyDescent="0.3">
      <c r="S35" s="2"/>
      <c r="U35" s="82"/>
    </row>
    <row r="36" spans="1:24" ht="15" customHeight="1" x14ac:dyDescent="0.3">
      <c r="S36" s="2"/>
      <c r="U36" s="82"/>
    </row>
    <row r="37" spans="1:24" ht="15.6" x14ac:dyDescent="0.3">
      <c r="S37" s="2"/>
    </row>
    <row r="38" spans="1:24" ht="15.6" x14ac:dyDescent="0.3">
      <c r="A38" s="3" t="s">
        <v>19</v>
      </c>
      <c r="B38" s="29"/>
      <c r="C38" s="29"/>
      <c r="D38" s="29"/>
      <c r="E38" s="29"/>
      <c r="F38" s="29"/>
      <c r="G38" s="29"/>
      <c r="H38" s="29" t="s">
        <v>117</v>
      </c>
      <c r="I38" s="29"/>
      <c r="J38" s="29"/>
      <c r="K38" s="29"/>
      <c r="L38" s="29"/>
      <c r="M38" s="29"/>
      <c r="N38" s="29"/>
      <c r="P38" s="29"/>
      <c r="Q38" s="29"/>
      <c r="R38" s="29"/>
      <c r="S38" s="2"/>
    </row>
    <row r="39" spans="1:24" ht="15.6" x14ac:dyDescent="0.3">
      <c r="A39" s="82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29"/>
      <c r="Q39" s="29"/>
      <c r="R39" s="29"/>
      <c r="S39" s="2"/>
    </row>
    <row r="40" spans="1:24" ht="16.2" thickBot="1" x14ac:dyDescent="0.3">
      <c r="A40" s="82"/>
      <c r="B40" s="82" t="s">
        <v>5</v>
      </c>
      <c r="C40" s="82" t="s">
        <v>6</v>
      </c>
      <c r="D40" s="82" t="s">
        <v>7</v>
      </c>
      <c r="E40" s="82" t="s">
        <v>8</v>
      </c>
      <c r="F40" s="82" t="s">
        <v>9</v>
      </c>
      <c r="G40" s="82"/>
      <c r="H40" s="16" t="s">
        <v>49</v>
      </c>
      <c r="I40" s="29"/>
      <c r="J40" s="29"/>
      <c r="K40" s="29"/>
      <c r="L40" s="16" t="s">
        <v>50</v>
      </c>
      <c r="M40" s="29"/>
      <c r="N40" s="29" t="s">
        <v>45</v>
      </c>
      <c r="P40" s="29"/>
      <c r="Q40" s="99" t="s">
        <v>46</v>
      </c>
      <c r="R40" s="99"/>
      <c r="S40" s="99"/>
      <c r="T40" s="79" t="s">
        <v>47</v>
      </c>
      <c r="U40" s="79"/>
      <c r="V40" s="79"/>
      <c r="W40" s="79" t="s">
        <v>48</v>
      </c>
      <c r="X40" s="79"/>
    </row>
    <row r="41" spans="1:24" ht="15.6" x14ac:dyDescent="0.3">
      <c r="A41" s="82" t="s">
        <v>36</v>
      </c>
      <c r="B41" s="86" t="s">
        <v>51</v>
      </c>
      <c r="C41" s="87" t="s">
        <v>56</v>
      </c>
      <c r="D41" s="87" t="s">
        <v>52</v>
      </c>
      <c r="E41" s="87" t="s">
        <v>53</v>
      </c>
      <c r="F41" s="88" t="s">
        <v>54</v>
      </c>
      <c r="G41" s="82"/>
      <c r="H41" s="31">
        <f>TRUNC(SUM(B41:F41))</f>
        <v>0</v>
      </c>
      <c r="I41" s="29"/>
      <c r="J41" s="29"/>
      <c r="K41" s="29"/>
      <c r="L41" s="82">
        <f>7*H41</f>
        <v>0</v>
      </c>
      <c r="M41" s="29"/>
      <c r="N41" s="81">
        <f>L41/H22</f>
        <v>0</v>
      </c>
      <c r="P41" s="29"/>
      <c r="Q41" s="75"/>
      <c r="R41" s="76">
        <v>60</v>
      </c>
      <c r="S41" s="77"/>
      <c r="T41" s="79">
        <f>TRUNC((L41*60)/R41)</f>
        <v>0</v>
      </c>
      <c r="U41" s="79"/>
      <c r="V41" s="79"/>
      <c r="W41" s="79">
        <f>TRUNC(T41/5)</f>
        <v>0</v>
      </c>
      <c r="X41" s="79"/>
    </row>
    <row r="42" spans="1:24" ht="15.6" x14ac:dyDescent="0.3">
      <c r="A42" s="82" t="s">
        <v>14</v>
      </c>
      <c r="B42" s="89" t="s">
        <v>57</v>
      </c>
      <c r="C42" s="90" t="s">
        <v>58</v>
      </c>
      <c r="D42" s="90" t="s">
        <v>59</v>
      </c>
      <c r="E42" s="90" t="s">
        <v>60</v>
      </c>
      <c r="F42" s="91" t="s">
        <v>61</v>
      </c>
      <c r="G42" s="82"/>
      <c r="H42" s="31">
        <f t="shared" ref="H42:H51" si="18">TRUNC(SUM(B42:F42))</f>
        <v>0</v>
      </c>
      <c r="I42" s="29"/>
      <c r="J42" s="29"/>
      <c r="K42" s="29"/>
      <c r="L42" s="82">
        <f t="shared" ref="L42:L51" si="19">7*H42</f>
        <v>0</v>
      </c>
      <c r="M42" s="29"/>
      <c r="N42" s="81" t="e">
        <f t="shared" ref="N42:N51" si="20">L42/H23</f>
        <v>#VALUE!</v>
      </c>
      <c r="P42" s="29"/>
      <c r="Q42" s="75"/>
      <c r="R42" s="76">
        <v>75</v>
      </c>
      <c r="S42" s="77"/>
      <c r="T42" s="79">
        <f t="shared" ref="T42:T51" si="21">TRUNC((L42*60)/R42)</f>
        <v>0</v>
      </c>
      <c r="U42" s="79"/>
      <c r="V42" s="79"/>
      <c r="W42" s="79">
        <f t="shared" ref="W42:W51" si="22">TRUNC(T42/5)</f>
        <v>0</v>
      </c>
      <c r="X42" s="79"/>
    </row>
    <row r="43" spans="1:24" ht="15.6" x14ac:dyDescent="0.3">
      <c r="A43" s="82" t="s">
        <v>44</v>
      </c>
      <c r="B43" s="89" t="s">
        <v>62</v>
      </c>
      <c r="C43" s="90" t="s">
        <v>70</v>
      </c>
      <c r="D43" s="90" t="s">
        <v>79</v>
      </c>
      <c r="E43" s="90" t="s">
        <v>88</v>
      </c>
      <c r="F43" s="91" t="s">
        <v>89</v>
      </c>
      <c r="G43" s="82"/>
      <c r="H43" s="31">
        <f t="shared" si="18"/>
        <v>0</v>
      </c>
      <c r="I43" s="29"/>
      <c r="J43" s="29"/>
      <c r="K43" s="29"/>
      <c r="L43" s="82">
        <f t="shared" si="19"/>
        <v>0</v>
      </c>
      <c r="M43" s="29"/>
      <c r="N43" s="81" t="e">
        <f t="shared" si="20"/>
        <v>#VALUE!</v>
      </c>
      <c r="P43" s="29"/>
      <c r="Q43" s="75"/>
      <c r="R43" s="76">
        <v>45</v>
      </c>
      <c r="S43" s="77"/>
      <c r="T43" s="79">
        <f t="shared" si="21"/>
        <v>0</v>
      </c>
      <c r="U43" s="79"/>
      <c r="V43" s="79"/>
      <c r="W43" s="79">
        <f t="shared" si="22"/>
        <v>0</v>
      </c>
      <c r="X43" s="79"/>
    </row>
    <row r="44" spans="1:24" ht="15.6" x14ac:dyDescent="0.3">
      <c r="A44" s="82" t="s">
        <v>37</v>
      </c>
      <c r="B44" s="89" t="s">
        <v>63</v>
      </c>
      <c r="C44" s="90" t="s">
        <v>71</v>
      </c>
      <c r="D44" s="90" t="s">
        <v>80</v>
      </c>
      <c r="E44" s="90" t="s">
        <v>90</v>
      </c>
      <c r="F44" s="91" t="s">
        <v>91</v>
      </c>
      <c r="G44" s="82"/>
      <c r="H44" s="31">
        <f t="shared" si="18"/>
        <v>0</v>
      </c>
      <c r="I44" s="29"/>
      <c r="J44" s="29"/>
      <c r="K44" s="29"/>
      <c r="L44" s="82">
        <f t="shared" si="19"/>
        <v>0</v>
      </c>
      <c r="M44" s="29"/>
      <c r="N44" s="81" t="e">
        <f t="shared" si="20"/>
        <v>#VALUE!</v>
      </c>
      <c r="P44" s="29"/>
      <c r="Q44" s="75"/>
      <c r="R44" s="76">
        <v>120</v>
      </c>
      <c r="S44" s="77"/>
      <c r="T44" s="79">
        <f t="shared" si="21"/>
        <v>0</v>
      </c>
      <c r="U44" s="79"/>
      <c r="V44" s="79"/>
      <c r="W44" s="79">
        <f t="shared" si="22"/>
        <v>0</v>
      </c>
      <c r="X44" s="79"/>
    </row>
    <row r="45" spans="1:24" ht="17.399999999999999" customHeight="1" x14ac:dyDescent="0.3">
      <c r="A45" s="82" t="s">
        <v>38</v>
      </c>
      <c r="B45" s="89" t="s">
        <v>64</v>
      </c>
      <c r="C45" s="90" t="s">
        <v>72</v>
      </c>
      <c r="D45" s="90" t="s">
        <v>81</v>
      </c>
      <c r="E45" s="90" t="s">
        <v>92</v>
      </c>
      <c r="F45" s="91" t="s">
        <v>93</v>
      </c>
      <c r="G45" s="82"/>
      <c r="H45" s="31">
        <f t="shared" si="18"/>
        <v>0</v>
      </c>
      <c r="I45" s="29"/>
      <c r="J45" s="29"/>
      <c r="K45" s="29"/>
      <c r="L45" s="82">
        <f t="shared" si="19"/>
        <v>0</v>
      </c>
      <c r="M45" s="29"/>
      <c r="N45" s="81" t="e">
        <f t="shared" si="20"/>
        <v>#VALUE!</v>
      </c>
      <c r="P45" s="29"/>
      <c r="Q45" s="75"/>
      <c r="R45" s="76">
        <v>150</v>
      </c>
      <c r="S45" s="77"/>
      <c r="T45" s="79">
        <f t="shared" si="21"/>
        <v>0</v>
      </c>
      <c r="U45" s="79"/>
      <c r="V45" s="79"/>
      <c r="W45" s="79">
        <f t="shared" si="22"/>
        <v>0</v>
      </c>
      <c r="X45" s="79"/>
    </row>
    <row r="46" spans="1:24" ht="15.6" x14ac:dyDescent="0.3">
      <c r="A46" s="39" t="s">
        <v>39</v>
      </c>
      <c r="B46" s="89" t="s">
        <v>65</v>
      </c>
      <c r="C46" s="90" t="s">
        <v>73</v>
      </c>
      <c r="D46" s="90" t="s">
        <v>82</v>
      </c>
      <c r="E46" s="90" t="s">
        <v>94</v>
      </c>
      <c r="F46" s="91" t="s">
        <v>95</v>
      </c>
      <c r="G46" s="82"/>
      <c r="H46" s="31">
        <f t="shared" si="18"/>
        <v>0</v>
      </c>
      <c r="I46" s="29"/>
      <c r="J46" s="29"/>
      <c r="K46" s="29"/>
      <c r="L46" s="82">
        <f t="shared" si="19"/>
        <v>0</v>
      </c>
      <c r="M46" s="29"/>
      <c r="N46" s="81" t="e">
        <f t="shared" si="20"/>
        <v>#VALUE!</v>
      </c>
      <c r="O46" s="82"/>
      <c r="P46" s="29"/>
      <c r="Q46" s="75"/>
      <c r="R46" s="76">
        <v>60</v>
      </c>
      <c r="S46" s="77"/>
      <c r="T46" s="79">
        <f t="shared" si="21"/>
        <v>0</v>
      </c>
      <c r="U46" s="79"/>
      <c r="V46" s="79"/>
      <c r="W46" s="79">
        <f t="shared" si="22"/>
        <v>0</v>
      </c>
      <c r="X46" s="79"/>
    </row>
    <row r="47" spans="1:24" ht="15.6" x14ac:dyDescent="0.3">
      <c r="A47" s="83" t="s">
        <v>40</v>
      </c>
      <c r="B47" s="89" t="s">
        <v>66</v>
      </c>
      <c r="C47" s="90" t="s">
        <v>74</v>
      </c>
      <c r="D47" s="90" t="s">
        <v>83</v>
      </c>
      <c r="E47" s="90" t="s">
        <v>96</v>
      </c>
      <c r="F47" s="91" t="s">
        <v>97</v>
      </c>
      <c r="G47" s="39"/>
      <c r="H47" s="31">
        <f t="shared" si="18"/>
        <v>0</v>
      </c>
      <c r="I47" s="39"/>
      <c r="J47" s="39"/>
      <c r="K47" s="39"/>
      <c r="L47" s="82">
        <f t="shared" si="19"/>
        <v>0</v>
      </c>
      <c r="M47" s="39"/>
      <c r="N47" s="81" t="e">
        <f t="shared" si="20"/>
        <v>#VALUE!</v>
      </c>
      <c r="O47" s="39"/>
      <c r="P47" s="39"/>
      <c r="Q47" s="75"/>
      <c r="R47" s="78">
        <v>60</v>
      </c>
      <c r="S47" s="77"/>
      <c r="T47" s="79">
        <f t="shared" si="21"/>
        <v>0</v>
      </c>
      <c r="U47" s="79"/>
      <c r="V47" s="79"/>
      <c r="W47" s="79">
        <f t="shared" si="22"/>
        <v>0</v>
      </c>
      <c r="X47" s="79"/>
    </row>
    <row r="48" spans="1:24" ht="15.6" x14ac:dyDescent="0.3">
      <c r="A48" s="83" t="s">
        <v>13</v>
      </c>
      <c r="B48" s="89" t="s">
        <v>67</v>
      </c>
      <c r="C48" s="90" t="s">
        <v>75</v>
      </c>
      <c r="D48" s="90" t="s">
        <v>84</v>
      </c>
      <c r="E48" s="90" t="s">
        <v>98</v>
      </c>
      <c r="F48" s="91" t="s">
        <v>99</v>
      </c>
      <c r="G48" s="39"/>
      <c r="H48" s="31">
        <f t="shared" si="18"/>
        <v>0</v>
      </c>
      <c r="I48" s="39"/>
      <c r="J48" s="39"/>
      <c r="K48" s="39"/>
      <c r="L48" s="82">
        <f t="shared" si="19"/>
        <v>0</v>
      </c>
      <c r="M48" s="39"/>
      <c r="N48" s="81" t="e">
        <f t="shared" si="20"/>
        <v>#VALUE!</v>
      </c>
      <c r="O48" s="39"/>
      <c r="P48" s="39"/>
      <c r="Q48" s="75"/>
      <c r="R48" s="78">
        <v>60</v>
      </c>
      <c r="S48" s="77"/>
      <c r="T48" s="79">
        <f t="shared" si="21"/>
        <v>0</v>
      </c>
      <c r="U48" s="79"/>
      <c r="V48" s="79"/>
      <c r="W48" s="79">
        <f t="shared" si="22"/>
        <v>0</v>
      </c>
      <c r="X48" s="79"/>
    </row>
    <row r="49" spans="1:24" ht="15" customHeight="1" x14ac:dyDescent="0.25">
      <c r="A49" s="83" t="s">
        <v>41</v>
      </c>
      <c r="B49" s="89" t="s">
        <v>68</v>
      </c>
      <c r="C49" s="90" t="s">
        <v>76</v>
      </c>
      <c r="D49" s="90" t="s">
        <v>85</v>
      </c>
      <c r="E49" s="90" t="s">
        <v>100</v>
      </c>
      <c r="F49" s="91" t="s">
        <v>101</v>
      </c>
      <c r="H49" s="31">
        <f t="shared" si="18"/>
        <v>0</v>
      </c>
      <c r="L49" s="82">
        <f t="shared" si="19"/>
        <v>0</v>
      </c>
      <c r="N49" s="81" t="e">
        <f t="shared" si="20"/>
        <v>#VALUE!</v>
      </c>
      <c r="Q49" s="75"/>
      <c r="R49" s="78">
        <v>45</v>
      </c>
      <c r="S49" s="79"/>
      <c r="T49" s="79">
        <f t="shared" si="21"/>
        <v>0</v>
      </c>
      <c r="U49" s="79"/>
      <c r="V49" s="79"/>
      <c r="W49" s="79">
        <f t="shared" si="22"/>
        <v>0</v>
      </c>
      <c r="X49" s="79"/>
    </row>
    <row r="50" spans="1:24" ht="15" customHeight="1" x14ac:dyDescent="0.25">
      <c r="A50" s="83" t="s">
        <v>43</v>
      </c>
      <c r="B50" s="89" t="s">
        <v>69</v>
      </c>
      <c r="C50" s="90" t="s">
        <v>77</v>
      </c>
      <c r="D50" s="90" t="s">
        <v>86</v>
      </c>
      <c r="E50" s="90" t="s">
        <v>102</v>
      </c>
      <c r="F50" s="91" t="s">
        <v>104</v>
      </c>
      <c r="H50" s="31">
        <f t="shared" si="18"/>
        <v>0</v>
      </c>
      <c r="L50" s="82">
        <f t="shared" si="19"/>
        <v>0</v>
      </c>
      <c r="N50" s="81" t="e">
        <f t="shared" si="20"/>
        <v>#VALUE!</v>
      </c>
      <c r="Q50" s="75"/>
      <c r="R50" s="78">
        <v>45</v>
      </c>
      <c r="S50" s="79"/>
      <c r="T50" s="79">
        <f t="shared" si="21"/>
        <v>0</v>
      </c>
      <c r="U50" s="79"/>
      <c r="V50" s="79"/>
      <c r="W50" s="79">
        <f t="shared" si="22"/>
        <v>0</v>
      </c>
      <c r="X50" s="79"/>
    </row>
    <row r="51" spans="1:24" ht="15" customHeight="1" thickBot="1" x14ac:dyDescent="0.3">
      <c r="A51" s="83" t="s">
        <v>42</v>
      </c>
      <c r="B51" s="92" t="s">
        <v>55</v>
      </c>
      <c r="C51" s="93" t="s">
        <v>78</v>
      </c>
      <c r="D51" s="93" t="s">
        <v>87</v>
      </c>
      <c r="E51" s="93" t="s">
        <v>103</v>
      </c>
      <c r="F51" s="94" t="s">
        <v>105</v>
      </c>
      <c r="H51" s="31">
        <f t="shared" si="18"/>
        <v>0</v>
      </c>
      <c r="L51" s="82">
        <f t="shared" si="19"/>
        <v>0</v>
      </c>
      <c r="N51" s="81">
        <f t="shared" si="20"/>
        <v>0</v>
      </c>
      <c r="Q51" s="75"/>
      <c r="R51" s="78">
        <v>45</v>
      </c>
      <c r="S51" s="79"/>
      <c r="T51" s="79">
        <f t="shared" si="21"/>
        <v>0</v>
      </c>
      <c r="U51" s="79"/>
      <c r="V51" s="79"/>
      <c r="W51" s="79">
        <f t="shared" si="22"/>
        <v>0</v>
      </c>
      <c r="X51" s="79"/>
    </row>
    <row r="52" spans="1:24" ht="15" customHeight="1" x14ac:dyDescent="0.25">
      <c r="V52" s="79"/>
      <c r="W52" s="79"/>
      <c r="X52" s="79"/>
    </row>
    <row r="53" spans="1:24" ht="15" customHeight="1" x14ac:dyDescent="0.25">
      <c r="A53" s="82" t="s">
        <v>23</v>
      </c>
      <c r="B53" s="30">
        <f>SUM(B41:B51)</f>
        <v>0</v>
      </c>
      <c r="C53" s="30">
        <f>SUM(C41:C51)</f>
        <v>0</v>
      </c>
      <c r="D53" s="30">
        <f>SUM(D41:D51)</f>
        <v>0</v>
      </c>
      <c r="E53" s="30">
        <f>SUM(E41:E51)</f>
        <v>0</v>
      </c>
      <c r="F53" s="30">
        <f>SUM(F41:F51)</f>
        <v>0</v>
      </c>
      <c r="V53" s="79"/>
      <c r="W53" s="79"/>
      <c r="X53" s="79"/>
    </row>
    <row r="54" spans="1:24" ht="15" customHeight="1" x14ac:dyDescent="0.25">
      <c r="V54" s="79"/>
      <c r="W54" s="79">
        <f>SUM(W41:W51)</f>
        <v>0</v>
      </c>
      <c r="X54" s="79"/>
    </row>
    <row r="55" spans="1:24" ht="15" customHeight="1" thickBot="1" x14ac:dyDescent="0.3"/>
    <row r="56" spans="1:24" ht="15" customHeight="1" thickBot="1" x14ac:dyDescent="0.3">
      <c r="A56" s="3" t="s">
        <v>24</v>
      </c>
      <c r="B56" s="84">
        <f>SUM(L41:L51)</f>
        <v>0</v>
      </c>
    </row>
    <row r="57" spans="1:24" ht="15" customHeight="1" x14ac:dyDescent="0.25">
      <c r="H57" s="59"/>
      <c r="I57" s="59"/>
      <c r="J57" s="59"/>
      <c r="K57" s="59"/>
      <c r="L57" s="59"/>
    </row>
    <row r="58" spans="1:24" ht="15" customHeight="1" x14ac:dyDescent="0.25">
      <c r="A58" s="3" t="s">
        <v>25</v>
      </c>
      <c r="H58" s="59"/>
      <c r="I58" s="59"/>
      <c r="J58" s="59"/>
      <c r="K58" s="59"/>
      <c r="L58" s="59"/>
    </row>
    <row r="59" spans="1:24" ht="15" customHeight="1" x14ac:dyDescent="0.25">
      <c r="A59" s="26" t="s">
        <v>26</v>
      </c>
      <c r="H59" s="59"/>
      <c r="I59" s="59"/>
      <c r="J59" s="59"/>
      <c r="K59" s="59"/>
      <c r="L59" s="59"/>
    </row>
    <row r="60" spans="1:24" ht="15" customHeight="1" x14ac:dyDescent="0.25">
      <c r="A60" s="26" t="s">
        <v>23</v>
      </c>
      <c r="H60" s="59"/>
      <c r="I60" s="59"/>
      <c r="J60" s="59"/>
      <c r="K60" s="59"/>
      <c r="L60" s="59"/>
    </row>
    <row r="61" spans="1:24" ht="15" customHeight="1" x14ac:dyDescent="0.25">
      <c r="A61" s="26" t="s">
        <v>27</v>
      </c>
      <c r="H61" s="59"/>
      <c r="I61" s="59"/>
      <c r="J61" s="59"/>
      <c r="K61" s="59"/>
      <c r="L61" s="59"/>
    </row>
    <row r="62" spans="1:24" ht="15" customHeight="1" x14ac:dyDescent="0.25">
      <c r="A62" s="26" t="s">
        <v>28</v>
      </c>
      <c r="H62" s="59"/>
      <c r="I62" s="59"/>
      <c r="J62" s="59"/>
      <c r="K62" s="59"/>
      <c r="L62" s="59"/>
    </row>
    <row r="63" spans="1:24" ht="15" customHeight="1" x14ac:dyDescent="0.25">
      <c r="A63" s="26" t="s">
        <v>29</v>
      </c>
      <c r="H63" s="59"/>
      <c r="I63" s="59"/>
      <c r="J63" s="59"/>
      <c r="K63" s="59"/>
      <c r="L63" s="59"/>
    </row>
    <row r="64" spans="1:24" ht="15" customHeight="1" x14ac:dyDescent="0.25">
      <c r="A64" s="26" t="s">
        <v>30</v>
      </c>
      <c r="H64" s="59"/>
      <c r="I64" s="59"/>
      <c r="J64" s="59"/>
      <c r="K64" s="59"/>
      <c r="L64" s="59"/>
    </row>
    <row r="65" spans="1:18" ht="15" customHeight="1" x14ac:dyDescent="0.25">
      <c r="A65" s="26" t="s">
        <v>31</v>
      </c>
      <c r="H65" s="59"/>
      <c r="I65" s="59"/>
      <c r="J65" s="59"/>
      <c r="K65" s="59"/>
      <c r="L65" s="59"/>
    </row>
    <row r="66" spans="1:18" ht="15" customHeight="1" x14ac:dyDescent="0.25">
      <c r="A66" s="26" t="s">
        <v>32</v>
      </c>
      <c r="H66" s="59"/>
      <c r="I66" s="59"/>
      <c r="J66" s="59"/>
      <c r="K66" s="59"/>
      <c r="L66" s="59"/>
    </row>
    <row r="67" spans="1:18" ht="15" customHeight="1" x14ac:dyDescent="0.25">
      <c r="H67" s="59"/>
      <c r="I67" s="59"/>
      <c r="J67" s="59"/>
      <c r="K67" s="59"/>
      <c r="L67" s="59"/>
    </row>
    <row r="70" spans="1:18" ht="15" customHeight="1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spans="1:18" ht="15" customHeight="1" x14ac:dyDescent="0.25">
      <c r="B71" s="39"/>
      <c r="C71" s="39"/>
      <c r="D71" s="39"/>
      <c r="E71" s="39"/>
      <c r="F71" s="39"/>
      <c r="G71" s="39"/>
      <c r="M71" s="39"/>
      <c r="N71" s="39"/>
      <c r="O71" s="39"/>
      <c r="P71" s="39"/>
      <c r="Q71" s="39"/>
      <c r="R71" s="39"/>
    </row>
    <row r="72" spans="1:18" ht="15" customHeight="1" x14ac:dyDescent="0.25">
      <c r="B72" s="39"/>
      <c r="C72" s="39"/>
      <c r="D72" s="39"/>
      <c r="E72" s="39"/>
      <c r="F72" s="39"/>
      <c r="G72" s="39"/>
      <c r="M72" s="39"/>
      <c r="N72" s="39"/>
      <c r="O72" s="39"/>
      <c r="P72" s="39"/>
      <c r="Q72" s="39"/>
      <c r="R72" s="39"/>
    </row>
    <row r="73" spans="1:18" ht="15" customHeight="1" x14ac:dyDescent="0.25">
      <c r="B73" s="39"/>
      <c r="C73" s="39"/>
      <c r="D73" s="39"/>
      <c r="E73" s="39"/>
      <c r="F73" s="39"/>
      <c r="G73" s="39"/>
      <c r="M73" s="39"/>
      <c r="N73" s="39"/>
      <c r="O73" s="39"/>
      <c r="P73" s="39"/>
      <c r="Q73" s="39"/>
      <c r="R73" s="39"/>
    </row>
    <row r="74" spans="1:18" ht="15" customHeight="1" x14ac:dyDescent="0.25">
      <c r="B74" s="39"/>
      <c r="C74" s="39"/>
      <c r="D74" s="39"/>
      <c r="E74" s="39"/>
      <c r="F74" s="39"/>
      <c r="G74" s="39"/>
      <c r="M74" s="39"/>
      <c r="N74" s="39"/>
      <c r="O74" s="39"/>
      <c r="P74" s="39"/>
      <c r="Q74" s="39"/>
      <c r="R74" s="39"/>
    </row>
    <row r="75" spans="1:18" ht="15" customHeight="1" x14ac:dyDescent="0.25">
      <c r="B75" s="39"/>
      <c r="C75" s="39"/>
      <c r="D75" s="39"/>
      <c r="E75" s="39"/>
      <c r="F75" s="39"/>
      <c r="G75" s="39"/>
      <c r="M75" s="39"/>
      <c r="N75" s="39"/>
      <c r="O75" s="39"/>
      <c r="P75" s="39"/>
      <c r="Q75" s="39"/>
      <c r="R75" s="39"/>
    </row>
    <row r="76" spans="1:18" ht="15" customHeight="1" x14ac:dyDescent="0.25">
      <c r="B76" s="39"/>
      <c r="C76" s="39"/>
      <c r="D76" s="39"/>
      <c r="E76" s="39"/>
      <c r="F76" s="39"/>
      <c r="G76" s="39"/>
      <c r="M76" s="39"/>
      <c r="N76" s="39"/>
      <c r="O76" s="39"/>
      <c r="P76" s="39"/>
      <c r="Q76" s="39"/>
      <c r="R76" s="39"/>
    </row>
    <row r="77" spans="1:18" ht="15" customHeight="1" x14ac:dyDescent="0.25">
      <c r="B77" s="39"/>
      <c r="C77" s="39"/>
      <c r="D77" s="39"/>
      <c r="E77" s="39"/>
      <c r="F77" s="39"/>
      <c r="G77" s="39"/>
      <c r="M77" s="39"/>
      <c r="N77" s="39"/>
      <c r="O77" s="39"/>
      <c r="P77" s="39"/>
      <c r="Q77" s="39"/>
      <c r="R77" s="39"/>
    </row>
    <row r="78" spans="1:18" ht="15" customHeight="1" x14ac:dyDescent="0.25">
      <c r="B78" s="39"/>
      <c r="C78" s="39"/>
      <c r="P78" s="39"/>
      <c r="Q78" s="39"/>
      <c r="R78" s="39"/>
    </row>
    <row r="86" spans="1:18" ht="15" customHeight="1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</row>
    <row r="123" spans="4:20" ht="15" customHeight="1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</row>
    <row r="124" spans="4:20" ht="15" customHeight="1" x14ac:dyDescent="0.25">
      <c r="T124" s="40"/>
    </row>
    <row r="125" spans="4:20" ht="15" customHeight="1" x14ac:dyDescent="0.25">
      <c r="T125" s="40"/>
    </row>
    <row r="126" spans="4:20" ht="15" customHeight="1" x14ac:dyDescent="0.25">
      <c r="H126" s="40"/>
      <c r="T126" s="40"/>
    </row>
    <row r="127" spans="4:20" ht="15" customHeight="1" x14ac:dyDescent="0.25">
      <c r="H127" s="40"/>
      <c r="T127" s="40"/>
    </row>
    <row r="128" spans="4:20" ht="15" customHeight="1" x14ac:dyDescent="0.25">
      <c r="T128" s="40"/>
    </row>
    <row r="130" spans="4:8" ht="15" customHeight="1" x14ac:dyDescent="0.25">
      <c r="D130" s="40"/>
      <c r="H130" s="40"/>
    </row>
    <row r="131" spans="4:8" ht="15" customHeight="1" x14ac:dyDescent="0.25">
      <c r="H131" s="40"/>
    </row>
    <row r="132" spans="4:8" ht="15" customHeight="1" x14ac:dyDescent="0.25">
      <c r="H132" s="40"/>
    </row>
    <row r="133" spans="4:8" ht="15" customHeight="1" x14ac:dyDescent="0.25">
      <c r="H133" s="40"/>
    </row>
  </sheetData>
  <mergeCells count="9">
    <mergeCell ref="Q40:S40"/>
    <mergeCell ref="A86:R86"/>
    <mergeCell ref="A5:G5"/>
    <mergeCell ref="H5:M5"/>
    <mergeCell ref="N5:S5"/>
    <mergeCell ref="A20:E20"/>
    <mergeCell ref="F20:G20"/>
    <mergeCell ref="H20:J20"/>
    <mergeCell ref="L20:M20"/>
  </mergeCells>
  <phoneticPr fontId="4" type="noConversion"/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1796875" defaultRowHeight="15" customHeight="1" x14ac:dyDescent="0.25"/>
  <cols>
    <col min="1" max="1" width="28.453125" customWidth="1"/>
    <col min="2" max="2" width="8" customWidth="1"/>
    <col min="3" max="3" width="5.453125" customWidth="1"/>
    <col min="4" max="4" width="4.6328125" customWidth="1"/>
    <col min="5" max="5" width="5.54296875" customWidth="1"/>
    <col min="6" max="6" width="6.1796875" customWidth="1"/>
    <col min="7" max="7" width="5.453125" customWidth="1"/>
    <col min="8" max="8" width="6.54296875" customWidth="1"/>
    <col min="9" max="9" width="5.453125" customWidth="1"/>
    <col min="10" max="10" width="6.1796875" customWidth="1"/>
    <col min="11" max="11" width="5.1796875" customWidth="1"/>
    <col min="12" max="12" width="7.453125" customWidth="1"/>
    <col min="13" max="13" width="5.453125" customWidth="1"/>
    <col min="14" max="14" width="6.54296875" customWidth="1"/>
    <col min="15" max="15" width="5.54296875" customWidth="1"/>
    <col min="16" max="17" width="6.453125" customWidth="1"/>
    <col min="18" max="18" width="4.90625" customWidth="1"/>
    <col min="19" max="26" width="11" customWidth="1"/>
  </cols>
  <sheetData>
    <row r="1" spans="1:19" ht="1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5">
      <c r="A5" s="96" t="s">
        <v>2</v>
      </c>
      <c r="B5" s="97"/>
      <c r="C5" s="97"/>
      <c r="D5" s="97"/>
      <c r="E5" s="97"/>
      <c r="F5" s="97"/>
      <c r="G5" s="97"/>
      <c r="H5" s="96" t="s">
        <v>3</v>
      </c>
      <c r="I5" s="97"/>
      <c r="J5" s="97"/>
      <c r="K5" s="97"/>
      <c r="L5" s="97"/>
      <c r="M5" s="97"/>
      <c r="N5" s="96" t="s">
        <v>4</v>
      </c>
      <c r="O5" s="97"/>
      <c r="P5" s="97"/>
      <c r="Q5" s="97"/>
      <c r="R5" s="97"/>
      <c r="S5" s="97"/>
    </row>
    <row r="6" spans="1:19" ht="15" customHeight="1" x14ac:dyDescent="0.3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3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3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3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3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3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3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3">
      <c r="A13" s="96" t="s">
        <v>15</v>
      </c>
      <c r="B13" s="97"/>
      <c r="C13" s="97"/>
      <c r="D13" s="97"/>
      <c r="E13" s="97"/>
      <c r="F13" s="1"/>
      <c r="G13" s="1"/>
      <c r="H13" s="96" t="s">
        <v>16</v>
      </c>
      <c r="I13" s="97"/>
      <c r="J13" s="97"/>
      <c r="K13" s="97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5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5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5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5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5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5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3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3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3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3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3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3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3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3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6" x14ac:dyDescent="0.3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6" x14ac:dyDescent="0.3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6" x14ac:dyDescent="0.3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6" x14ac:dyDescent="0.3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6" x14ac:dyDescent="0.3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6" x14ac:dyDescent="0.3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6" x14ac:dyDescent="0.3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6" x14ac:dyDescent="0.3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Operating Room Scheduling</vt:lpstr>
      <vt:lpstr>Operating Room Scheduling (2)</vt:lpstr>
      <vt:lpstr>Sheet2</vt:lpstr>
      <vt:lpstr>Sheet2!solver_adj</vt:lpstr>
      <vt:lpstr>Sheet2!solver_lhs1</vt:lpstr>
      <vt:lpstr>Sheet2!solver_lhs10</vt:lpstr>
      <vt:lpstr>Sheet2!solver_lhs11</vt:lpstr>
      <vt:lpstr>Sheet2!solver_lhs12</vt:lpstr>
      <vt:lpstr>Sheet2!solver_lhs2</vt:lpstr>
      <vt:lpstr>Sheet2!solver_lhs3</vt:lpstr>
      <vt:lpstr>Sheet2!solver_lhs4</vt:lpstr>
      <vt:lpstr>Sheet2!solver_lhs5</vt:lpstr>
      <vt:lpstr>Sheet2!solver_lhs6</vt:lpstr>
      <vt:lpstr>Sheet2!solver_lhs7</vt:lpstr>
      <vt:lpstr>'Operating Room Scheduling'!solver_lhs8</vt:lpstr>
      <vt:lpstr>'Operating Room Scheduling (2)'!solver_lhs8</vt:lpstr>
      <vt:lpstr>Sheet2!solver_lhs8</vt:lpstr>
      <vt:lpstr>Sheet2!solver_lhs9</vt:lpstr>
      <vt:lpstr>Sheet2!solver_opt</vt:lpstr>
      <vt:lpstr>Sheet2!solver_rhs1</vt:lpstr>
      <vt:lpstr>Sheet2!solver_rhs2</vt:lpstr>
      <vt:lpstr>Sheet2!solver_rhs4</vt:lpstr>
      <vt:lpstr>Sheet2!solver_rhs6</vt:lpstr>
      <vt:lpstr>Sheet2!solver_rhs7</vt:lpstr>
      <vt:lpstr>'Operating Room Scheduling'!solver_rhs8</vt:lpstr>
      <vt:lpstr>'Operating Room Scheduling (2)'!solver_rhs8</vt:lpstr>
      <vt:lpstr>Sheet2!solver_rhs8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2021-01-13T06:31:15Z</dcterms:modified>
</cp:coreProperties>
</file>