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\\srvdc\Unidad Personal\glorenzo\Documents\UiPath\BotDescargaFacturasEmitidas\"/>
    </mc:Choice>
  </mc:AlternateContent>
  <xr:revisionPtr revIDLastSave="0" documentId="13_ncr:1_{F8DC6726-6A17-46FC-82C9-F1A2A4BE5826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Mails" sheetId="3" r:id="rId1"/>
    <sheet name="Facturas" sheetId="5" r:id="rId2"/>
  </sheets>
  <definedNames>
    <definedName name="_xlnm._FilterDatabase" localSheetId="1" hidden="1">Facturas!$A$1:$V$59</definedName>
    <definedName name="_xlnm._FilterDatabase" localSheetId="0" hidden="1">Mails!$A$1:$D$33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9" i="5" l="1"/>
  <c r="U59" i="5"/>
  <c r="T59" i="5"/>
  <c r="S59" i="5"/>
  <c r="R59" i="5"/>
  <c r="V58" i="5"/>
  <c r="U58" i="5"/>
  <c r="T58" i="5"/>
  <c r="S58" i="5"/>
  <c r="R58" i="5"/>
  <c r="V57" i="5"/>
  <c r="U57" i="5"/>
  <c r="T57" i="5"/>
  <c r="S57" i="5"/>
  <c r="R57" i="5"/>
  <c r="V56" i="5"/>
  <c r="U56" i="5"/>
  <c r="T56" i="5"/>
  <c r="S56" i="5"/>
  <c r="R56" i="5"/>
  <c r="V55" i="5"/>
  <c r="U55" i="5"/>
  <c r="T55" i="5"/>
  <c r="S55" i="5"/>
  <c r="R55" i="5"/>
  <c r="V54" i="5"/>
  <c r="U54" i="5"/>
  <c r="T54" i="5"/>
  <c r="S54" i="5"/>
  <c r="R54" i="5"/>
  <c r="V53" i="5"/>
  <c r="U53" i="5"/>
  <c r="T53" i="5"/>
  <c r="S53" i="5"/>
  <c r="R53" i="5"/>
  <c r="V52" i="5"/>
  <c r="U52" i="5"/>
  <c r="T52" i="5"/>
  <c r="S52" i="5"/>
  <c r="R52" i="5"/>
  <c r="V51" i="5"/>
  <c r="U51" i="5"/>
  <c r="T51" i="5"/>
  <c r="S51" i="5"/>
  <c r="R51" i="5"/>
  <c r="V50" i="5"/>
  <c r="U50" i="5"/>
  <c r="T50" i="5"/>
  <c r="S50" i="5"/>
  <c r="R50" i="5"/>
  <c r="V49" i="5"/>
  <c r="U49" i="5"/>
  <c r="T49" i="5"/>
  <c r="S49" i="5"/>
  <c r="R49" i="5"/>
  <c r="V48" i="5"/>
  <c r="U48" i="5"/>
  <c r="T48" i="5"/>
  <c r="S48" i="5"/>
  <c r="R48" i="5"/>
  <c r="V47" i="5"/>
  <c r="U47" i="5"/>
  <c r="T47" i="5"/>
  <c r="S47" i="5"/>
  <c r="R47" i="5"/>
  <c r="V46" i="5"/>
  <c r="U46" i="5"/>
  <c r="T46" i="5"/>
  <c r="S46" i="5"/>
  <c r="R46" i="5"/>
  <c r="V45" i="5"/>
  <c r="U45" i="5"/>
  <c r="T45" i="5"/>
  <c r="S45" i="5"/>
  <c r="R45" i="5"/>
  <c r="V44" i="5"/>
  <c r="U44" i="5"/>
  <c r="T44" i="5"/>
  <c r="S44" i="5"/>
  <c r="R44" i="5"/>
  <c r="V43" i="5"/>
  <c r="U43" i="5"/>
  <c r="T43" i="5"/>
  <c r="S43" i="5"/>
  <c r="R43" i="5"/>
  <c r="V42" i="5"/>
  <c r="U42" i="5"/>
  <c r="T42" i="5"/>
  <c r="S42" i="5"/>
  <c r="R42" i="5"/>
  <c r="V41" i="5"/>
  <c r="U41" i="5"/>
  <c r="T41" i="5"/>
  <c r="S41" i="5"/>
  <c r="R41" i="5"/>
  <c r="V40" i="5"/>
  <c r="U40" i="5"/>
  <c r="T40" i="5"/>
  <c r="S40" i="5"/>
  <c r="R40" i="5"/>
  <c r="V39" i="5"/>
  <c r="U39" i="5"/>
  <c r="T39" i="5"/>
  <c r="S39" i="5"/>
  <c r="R39" i="5"/>
  <c r="V38" i="5"/>
  <c r="U38" i="5"/>
  <c r="T38" i="5"/>
  <c r="S38" i="5"/>
  <c r="R38" i="5"/>
  <c r="V37" i="5"/>
  <c r="U37" i="5"/>
  <c r="T37" i="5"/>
  <c r="S37" i="5"/>
  <c r="R37" i="5"/>
  <c r="V36" i="5"/>
  <c r="U36" i="5"/>
  <c r="T36" i="5"/>
  <c r="S36" i="5"/>
  <c r="R36" i="5"/>
  <c r="V35" i="5"/>
  <c r="U35" i="5"/>
  <c r="T35" i="5"/>
  <c r="S35" i="5"/>
  <c r="R35" i="5"/>
  <c r="V34" i="5"/>
  <c r="U34" i="5"/>
  <c r="T34" i="5"/>
  <c r="S34" i="5"/>
  <c r="R34" i="5"/>
  <c r="V33" i="5"/>
  <c r="U33" i="5"/>
  <c r="T33" i="5"/>
  <c r="S33" i="5"/>
  <c r="R33" i="5"/>
  <c r="V32" i="5"/>
  <c r="U32" i="5"/>
  <c r="T32" i="5"/>
  <c r="S32" i="5"/>
  <c r="R32" i="5"/>
  <c r="V31" i="5"/>
  <c r="U31" i="5"/>
  <c r="T31" i="5"/>
  <c r="S31" i="5"/>
  <c r="R31" i="5"/>
  <c r="V30" i="5"/>
  <c r="U30" i="5"/>
  <c r="T30" i="5"/>
  <c r="S30" i="5"/>
  <c r="R30" i="5"/>
  <c r="V29" i="5"/>
  <c r="U29" i="5"/>
  <c r="T29" i="5"/>
  <c r="S29" i="5"/>
  <c r="R29" i="5"/>
  <c r="V28" i="5"/>
  <c r="U28" i="5"/>
  <c r="T28" i="5"/>
  <c r="S28" i="5"/>
  <c r="R28" i="5"/>
  <c r="V27" i="5"/>
  <c r="U27" i="5"/>
  <c r="T27" i="5"/>
  <c r="S27" i="5"/>
  <c r="R27" i="5"/>
  <c r="V26" i="5"/>
  <c r="U26" i="5"/>
  <c r="T26" i="5"/>
  <c r="S26" i="5"/>
  <c r="R26" i="5"/>
  <c r="V25" i="5"/>
  <c r="U25" i="5"/>
  <c r="T25" i="5"/>
  <c r="S25" i="5"/>
  <c r="R25" i="5"/>
  <c r="V24" i="5"/>
  <c r="U24" i="5"/>
  <c r="T24" i="5"/>
  <c r="S24" i="5"/>
  <c r="R24" i="5"/>
  <c r="V23" i="5"/>
  <c r="U23" i="5"/>
  <c r="T23" i="5"/>
  <c r="S23" i="5"/>
  <c r="R23" i="5"/>
  <c r="V22" i="5"/>
  <c r="U22" i="5"/>
  <c r="T22" i="5"/>
  <c r="S22" i="5"/>
  <c r="R22" i="5"/>
  <c r="V21" i="5"/>
  <c r="U21" i="5"/>
  <c r="T21" i="5"/>
  <c r="S21" i="5"/>
  <c r="R21" i="5"/>
  <c r="V20" i="5"/>
  <c r="U20" i="5"/>
  <c r="T20" i="5"/>
  <c r="S20" i="5"/>
  <c r="R20" i="5"/>
  <c r="V19" i="5"/>
  <c r="U19" i="5"/>
  <c r="T19" i="5"/>
  <c r="S19" i="5"/>
  <c r="R19" i="5"/>
  <c r="V18" i="5"/>
  <c r="U18" i="5"/>
  <c r="T18" i="5"/>
  <c r="S18" i="5"/>
  <c r="R18" i="5"/>
  <c r="V17" i="5"/>
  <c r="U17" i="5"/>
  <c r="T17" i="5"/>
  <c r="S17" i="5"/>
  <c r="R17" i="5"/>
  <c r="V16" i="5"/>
  <c r="U16" i="5"/>
  <c r="T16" i="5"/>
  <c r="S16" i="5"/>
  <c r="R16" i="5"/>
  <c r="V15" i="5"/>
  <c r="U15" i="5"/>
  <c r="T15" i="5"/>
  <c r="S15" i="5"/>
  <c r="R15" i="5"/>
  <c r="V14" i="5"/>
  <c r="U14" i="5"/>
  <c r="T14" i="5"/>
  <c r="S14" i="5"/>
  <c r="R14" i="5"/>
  <c r="V13" i="5"/>
  <c r="U13" i="5"/>
  <c r="T13" i="5"/>
  <c r="S13" i="5"/>
  <c r="R13" i="5"/>
  <c r="V12" i="5"/>
  <c r="U12" i="5"/>
  <c r="T12" i="5"/>
  <c r="S12" i="5"/>
  <c r="R12" i="5"/>
  <c r="V11" i="5"/>
  <c r="U11" i="5"/>
  <c r="T11" i="5"/>
  <c r="S11" i="5"/>
  <c r="R11" i="5"/>
  <c r="V8" i="5" l="1"/>
  <c r="U8" i="5"/>
  <c r="T8" i="5"/>
  <c r="S8" i="5"/>
  <c r="R8" i="5"/>
  <c r="V7" i="5"/>
  <c r="U7" i="5"/>
  <c r="T7" i="5"/>
  <c r="S7" i="5"/>
  <c r="R7" i="5"/>
  <c r="V9" i="5"/>
  <c r="U9" i="5"/>
  <c r="T9" i="5"/>
  <c r="S9" i="5"/>
  <c r="R9" i="5"/>
  <c r="V10" i="5"/>
  <c r="U10" i="5"/>
  <c r="T10" i="5"/>
  <c r="S10" i="5"/>
  <c r="R10" i="5"/>
  <c r="V3" i="5"/>
  <c r="U3" i="5"/>
  <c r="T3" i="5"/>
  <c r="S3" i="5"/>
  <c r="R3" i="5"/>
  <c r="V4" i="5"/>
  <c r="U4" i="5"/>
  <c r="T4" i="5"/>
  <c r="S4" i="5"/>
  <c r="R4" i="5"/>
  <c r="V5" i="5"/>
  <c r="U5" i="5"/>
  <c r="T5" i="5"/>
  <c r="S5" i="5"/>
  <c r="R5" i="5"/>
  <c r="V6" i="5"/>
  <c r="U6" i="5"/>
  <c r="T6" i="5"/>
  <c r="S6" i="5"/>
  <c r="R6" i="5"/>
  <c r="V2" i="5"/>
  <c r="U2" i="5"/>
  <c r="T2" i="5"/>
  <c r="S2" i="5"/>
  <c r="R2" i="5"/>
</calcChain>
</file>

<file path=xl/sharedStrings.xml><?xml version="1.0" encoding="utf-8"?>
<sst xmlns="http://schemas.openxmlformats.org/spreadsheetml/2006/main" count="320" uniqueCount="75">
  <si>
    <t>Fecha</t>
  </si>
  <si>
    <t>Tipo</t>
  </si>
  <si>
    <t>Punto de Venta</t>
  </si>
  <si>
    <t>Número Desde</t>
  </si>
  <si>
    <t>Número Hasta</t>
  </si>
  <si>
    <t>Cód. Autorización</t>
  </si>
  <si>
    <t>Tipo Doc. Receptor</t>
  </si>
  <si>
    <t>Nro. Doc. Receptor</t>
  </si>
  <si>
    <t>Denominación Receptor</t>
  </si>
  <si>
    <t>Tipo Cambio</t>
  </si>
  <si>
    <t>Moneda</t>
  </si>
  <si>
    <t>Imp. Neto Gravado</t>
  </si>
  <si>
    <t>Imp. Neto No Gravado</t>
  </si>
  <si>
    <t>Imp. Op. Exentas</t>
  </si>
  <si>
    <t>IVA</t>
  </si>
  <si>
    <t>Imp. Total</t>
  </si>
  <si>
    <t>Comprobante</t>
  </si>
  <si>
    <t>Concepto</t>
  </si>
  <si>
    <t>Nombre PDF</t>
  </si>
  <si>
    <t>Mail</t>
  </si>
  <si>
    <t>Importar</t>
  </si>
  <si>
    <t>Mail2</t>
  </si>
  <si>
    <t>Cliente</t>
  </si>
  <si>
    <t>$</t>
  </si>
  <si>
    <t>1 - Factura A</t>
  </si>
  <si>
    <t>CUIT</t>
  </si>
  <si>
    <t>CONURBANO DISTRIBUCION SOCIEDAD ANONIMA</t>
  </si>
  <si>
    <t>BAI - LOGISTICA SOCIEDAD ANONIMA</t>
  </si>
  <si>
    <t>lorenzogian97@gmail.com</t>
  </si>
  <si>
    <t>rvallejo@pilarmep.com.ar</t>
  </si>
  <si>
    <t>COMPAÑIA ARGENTINA DE PRESTACIONES INTEGRADAS (C.A.P.I.) S.A.</t>
  </si>
  <si>
    <t>28/02/2023</t>
  </si>
  <si>
    <t>DISTRIBUIDORA DEL NORTE S.R.L.</t>
  </si>
  <si>
    <t>SISTEMAS GB S.A.</t>
  </si>
  <si>
    <t>ROSPAW SRL</t>
  </si>
  <si>
    <t>GABLOS INC SRL</t>
  </si>
  <si>
    <t>CONCARO VIAL SA</t>
  </si>
  <si>
    <t>CONCARO HUGO OSCAR</t>
  </si>
  <si>
    <t>ARIDOS DEL NORTE ZARATE S.A.</t>
  </si>
  <si>
    <t>RODRIGUEZ OSVALDO DANIEL</t>
  </si>
  <si>
    <t>WINEROD SRL</t>
  </si>
  <si>
    <t>WAYNE CAMBIO, BOLSA Y TURISMO S.A.</t>
  </si>
  <si>
    <t>GENIALES BENEFICIOS SA</t>
  </si>
  <si>
    <t>BONURA MARCELO EDUARDO</t>
  </si>
  <si>
    <t>BS BUSINESS SOLUTIONS S.R.L.</t>
  </si>
  <si>
    <t>GPNS SA</t>
  </si>
  <si>
    <t>NEXPRESS GROUP S.R.L.</t>
  </si>
  <si>
    <t>BAPLA SA</t>
  </si>
  <si>
    <t>ARHAT LOGISTICA SAS</t>
  </si>
  <si>
    <t>DELEGA MAS S.R.L.</t>
  </si>
  <si>
    <t>POLIMEROS BUENOS AIRES SRL</t>
  </si>
  <si>
    <t>BAIRES DRINKS EN FORMACION</t>
  </si>
  <si>
    <t>MAYORISTA DEL NORTE SRL</t>
  </si>
  <si>
    <t>BARNELL S.A.</t>
  </si>
  <si>
    <t>RUTAS DEL NORTE SRL</t>
  </si>
  <si>
    <t>GOLDBERG DIEGO HERNAN</t>
  </si>
  <si>
    <t>DISTRIBUIDORA DEL IGUAZU SRL</t>
  </si>
  <si>
    <t>SILVESTRE CRISTHIAN JOSE LUIS</t>
  </si>
  <si>
    <t>RIOS MARCELO FABIAN</t>
  </si>
  <si>
    <t>GENIN NORMA BEATRIZ</t>
  </si>
  <si>
    <t>SEMPRINI ALEJANDRO OSCAR</t>
  </si>
  <si>
    <t>ROMERO PAIVA SULMA ANTONIA</t>
  </si>
  <si>
    <t>SANCHEZ JULIETA</t>
  </si>
  <si>
    <t>BERGER GRACIELA NOEMI</t>
  </si>
  <si>
    <t>GUZMAN JESICA GISELLE</t>
  </si>
  <si>
    <t>PRESTACIONES AGROPECUARIAS S.R.L.</t>
  </si>
  <si>
    <t>MOFFICONI ANDRES NICOLAS</t>
  </si>
  <si>
    <t>LOGISTICA DEL CONURBANO S.A</t>
  </si>
  <si>
    <t>CUENCA ABENTE GONZALO</t>
  </si>
  <si>
    <t>GRELLA ANA CAROLINA</t>
  </si>
  <si>
    <t>ROTH JAVIER MAXIMILIANO</t>
  </si>
  <si>
    <t>AGÜERO LUIS NELSON</t>
  </si>
  <si>
    <t>PAEZ GABRIEL HERNAN</t>
  </si>
  <si>
    <t>RETTORI LOURDES ANA</t>
  </si>
  <si>
    <t>DI PASQUALE LUCIA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</si>
</sst>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1" xfId="0" applyNumberFormat="1" applyFont="1" applyFill="1" applyBorder="1"/>
    <xf numFmtId="0" fontId="0" fillId="0" borderId="1" xfId="0" applyFont="1" applyFill="1" applyBorder="1"/>
    <xf numFmtId="0" fontId="0" fillId="0" borderId="0" xfId="0"/>
    <xf numFmtId="0" fontId="2" fillId="3" borderId="0" xfId="0" applyFont="1" applyFill="1" applyBorder="1"/>
    <xf numFmtId="0" fontId="0" fillId="4" borderId="0" xfId="0" applyFill="1"/>
    <xf numFmtId="0" fontId="0" fillId="4" borderId="0" xfId="0" applyFill="1" applyBorder="1"/>
    <xf numFmtId="0" fontId="0" fillId="0" borderId="1" xfId="0" applyBorder="1"/>
    <xf numFmtId="0" fontId="4" fillId="4" borderId="0" xfId="2" applyFill="1"/>
    <xf numFmtId="0" fontId="4" fillId="0" borderId="1" xfId="2" applyBorder="1"/>
    <xf numFmtId="0" fontId="5" fillId="0" borderId="0" xfId="0" applyFont="1"/>
    <xf numFmtId="1" fontId="0" fillId="0" borderId="0" xfId="0" applyNumberFormat="1"/>
    <xf numFmtId="2" fontId="0" fillId="0" borderId="0" xfId="0" applyNumberFormat="1"/>
  </cellXfs>
  <cellStyles count="3">
    <cellStyle name="Hipervínculo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vallejo@pilarmep.com.ar" TargetMode="External"/><Relationship Id="rId1" Type="http://schemas.openxmlformats.org/officeDocument/2006/relationships/hyperlink" Target="mailto:lorenzogian97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renzogian97@gmail.com" TargetMode="External"/><Relationship Id="rId18" Type="http://schemas.openxmlformats.org/officeDocument/2006/relationships/hyperlink" Target="mailto:lorenzogian97@gmail.com" TargetMode="External"/><Relationship Id="rId26" Type="http://schemas.openxmlformats.org/officeDocument/2006/relationships/hyperlink" Target="mailto:lorenzogian97@gmail.com" TargetMode="External"/><Relationship Id="rId39" Type="http://schemas.openxmlformats.org/officeDocument/2006/relationships/hyperlink" Target="mailto:lorenzogian97@gmail.com" TargetMode="External"/><Relationship Id="rId21" Type="http://schemas.openxmlformats.org/officeDocument/2006/relationships/hyperlink" Target="mailto:lorenzogian97@gmail.com" TargetMode="External"/><Relationship Id="rId34" Type="http://schemas.openxmlformats.org/officeDocument/2006/relationships/hyperlink" Target="mailto:lorenzogian97@gmail.com" TargetMode="External"/><Relationship Id="rId42" Type="http://schemas.openxmlformats.org/officeDocument/2006/relationships/hyperlink" Target="mailto:lorenzogian97@gmail.com" TargetMode="External"/><Relationship Id="rId47" Type="http://schemas.openxmlformats.org/officeDocument/2006/relationships/hyperlink" Target="mailto:lorenzogian97@gmail.com" TargetMode="External"/><Relationship Id="rId50" Type="http://schemas.openxmlformats.org/officeDocument/2006/relationships/hyperlink" Target="mailto:lorenzogian97@gmail.com" TargetMode="External"/><Relationship Id="rId55" Type="http://schemas.openxmlformats.org/officeDocument/2006/relationships/hyperlink" Target="mailto:lorenzogian97@gmail.com" TargetMode="External"/><Relationship Id="rId7" Type="http://schemas.openxmlformats.org/officeDocument/2006/relationships/hyperlink" Target="mailto:lorenzogian97@gmail.com" TargetMode="External"/><Relationship Id="rId2" Type="http://schemas.openxmlformats.org/officeDocument/2006/relationships/hyperlink" Target="mailto:lorenzogian97@gmail.com" TargetMode="External"/><Relationship Id="rId16" Type="http://schemas.openxmlformats.org/officeDocument/2006/relationships/hyperlink" Target="mailto:lorenzogian97@gmail.com" TargetMode="External"/><Relationship Id="rId29" Type="http://schemas.openxmlformats.org/officeDocument/2006/relationships/hyperlink" Target="mailto:lorenzogian97@gmail.com" TargetMode="External"/><Relationship Id="rId11" Type="http://schemas.openxmlformats.org/officeDocument/2006/relationships/hyperlink" Target="mailto:lorenzogian97@gmail.com" TargetMode="External"/><Relationship Id="rId24" Type="http://schemas.openxmlformats.org/officeDocument/2006/relationships/hyperlink" Target="mailto:lorenzogian97@gmail.com" TargetMode="External"/><Relationship Id="rId32" Type="http://schemas.openxmlformats.org/officeDocument/2006/relationships/hyperlink" Target="mailto:lorenzogian97@gmail.com" TargetMode="External"/><Relationship Id="rId37" Type="http://schemas.openxmlformats.org/officeDocument/2006/relationships/hyperlink" Target="mailto:lorenzogian97@gmail.com" TargetMode="External"/><Relationship Id="rId40" Type="http://schemas.openxmlformats.org/officeDocument/2006/relationships/hyperlink" Target="mailto:lorenzogian97@gmail.com" TargetMode="External"/><Relationship Id="rId45" Type="http://schemas.openxmlformats.org/officeDocument/2006/relationships/hyperlink" Target="mailto:lorenzogian97@gmail.com" TargetMode="External"/><Relationship Id="rId53" Type="http://schemas.openxmlformats.org/officeDocument/2006/relationships/hyperlink" Target="mailto:lorenzogian97@gmail.com" TargetMode="External"/><Relationship Id="rId58" Type="http://schemas.openxmlformats.org/officeDocument/2006/relationships/hyperlink" Target="mailto:lorenzogian97@gmail.com" TargetMode="External"/><Relationship Id="rId5" Type="http://schemas.openxmlformats.org/officeDocument/2006/relationships/hyperlink" Target="mailto:lorenzogian97@gmail.com" TargetMode="External"/><Relationship Id="rId19" Type="http://schemas.openxmlformats.org/officeDocument/2006/relationships/hyperlink" Target="mailto:lorenzogian97@gmail.com" TargetMode="External"/><Relationship Id="rId4" Type="http://schemas.openxmlformats.org/officeDocument/2006/relationships/hyperlink" Target="mailto:lorenzogian97@gmail.com" TargetMode="External"/><Relationship Id="rId9" Type="http://schemas.openxmlformats.org/officeDocument/2006/relationships/hyperlink" Target="mailto:lorenzogian97@gmail.com" TargetMode="External"/><Relationship Id="rId14" Type="http://schemas.openxmlformats.org/officeDocument/2006/relationships/hyperlink" Target="mailto:lorenzogian97@gmail.com" TargetMode="External"/><Relationship Id="rId22" Type="http://schemas.openxmlformats.org/officeDocument/2006/relationships/hyperlink" Target="mailto:lorenzogian97@gmail.com" TargetMode="External"/><Relationship Id="rId27" Type="http://schemas.openxmlformats.org/officeDocument/2006/relationships/hyperlink" Target="mailto:lorenzogian97@gmail.com" TargetMode="External"/><Relationship Id="rId30" Type="http://schemas.openxmlformats.org/officeDocument/2006/relationships/hyperlink" Target="mailto:lorenzogian97@gmail.com" TargetMode="External"/><Relationship Id="rId35" Type="http://schemas.openxmlformats.org/officeDocument/2006/relationships/hyperlink" Target="mailto:lorenzogian97@gmail.com" TargetMode="External"/><Relationship Id="rId43" Type="http://schemas.openxmlformats.org/officeDocument/2006/relationships/hyperlink" Target="mailto:lorenzogian97@gmail.com" TargetMode="External"/><Relationship Id="rId48" Type="http://schemas.openxmlformats.org/officeDocument/2006/relationships/hyperlink" Target="mailto:lorenzogian97@gmail.com" TargetMode="External"/><Relationship Id="rId56" Type="http://schemas.openxmlformats.org/officeDocument/2006/relationships/hyperlink" Target="mailto:lorenzogian97@gmail.com" TargetMode="External"/><Relationship Id="rId8" Type="http://schemas.openxmlformats.org/officeDocument/2006/relationships/hyperlink" Target="mailto:lorenzogian97@gmail.com" TargetMode="External"/><Relationship Id="rId51" Type="http://schemas.openxmlformats.org/officeDocument/2006/relationships/hyperlink" Target="mailto:lorenzogian97@gmail.com" TargetMode="External"/><Relationship Id="rId3" Type="http://schemas.openxmlformats.org/officeDocument/2006/relationships/hyperlink" Target="mailto:lorenzogian97@gmail.com" TargetMode="External"/><Relationship Id="rId12" Type="http://schemas.openxmlformats.org/officeDocument/2006/relationships/hyperlink" Target="mailto:lorenzogian97@gmail.com" TargetMode="External"/><Relationship Id="rId17" Type="http://schemas.openxmlformats.org/officeDocument/2006/relationships/hyperlink" Target="mailto:lorenzogian97@gmail.com" TargetMode="External"/><Relationship Id="rId25" Type="http://schemas.openxmlformats.org/officeDocument/2006/relationships/hyperlink" Target="mailto:lorenzogian97@gmail.com" TargetMode="External"/><Relationship Id="rId33" Type="http://schemas.openxmlformats.org/officeDocument/2006/relationships/hyperlink" Target="mailto:lorenzogian97@gmail.com" TargetMode="External"/><Relationship Id="rId38" Type="http://schemas.openxmlformats.org/officeDocument/2006/relationships/hyperlink" Target="mailto:lorenzogian97@gmail.com" TargetMode="External"/><Relationship Id="rId46" Type="http://schemas.openxmlformats.org/officeDocument/2006/relationships/hyperlink" Target="mailto:lorenzogian97@gmail.com" TargetMode="External"/><Relationship Id="rId59" Type="http://schemas.openxmlformats.org/officeDocument/2006/relationships/hyperlink" Target="mailto:lorenzogian97@gmail.com" TargetMode="External"/><Relationship Id="rId20" Type="http://schemas.openxmlformats.org/officeDocument/2006/relationships/hyperlink" Target="mailto:lorenzogian97@gmail.com" TargetMode="External"/><Relationship Id="rId41" Type="http://schemas.openxmlformats.org/officeDocument/2006/relationships/hyperlink" Target="mailto:lorenzogian97@gmail.com" TargetMode="External"/><Relationship Id="rId54" Type="http://schemas.openxmlformats.org/officeDocument/2006/relationships/hyperlink" Target="mailto:lorenzogian97@gmail.com" TargetMode="External"/><Relationship Id="rId1" Type="http://schemas.openxmlformats.org/officeDocument/2006/relationships/hyperlink" Target="mailto:lorenzogian97@gmail.com" TargetMode="External"/><Relationship Id="rId6" Type="http://schemas.openxmlformats.org/officeDocument/2006/relationships/hyperlink" Target="mailto:lorenzogian97@gmail.com" TargetMode="External"/><Relationship Id="rId15" Type="http://schemas.openxmlformats.org/officeDocument/2006/relationships/hyperlink" Target="mailto:lorenzogian97@gmail.com" TargetMode="External"/><Relationship Id="rId23" Type="http://schemas.openxmlformats.org/officeDocument/2006/relationships/hyperlink" Target="mailto:lorenzogian97@gmail.com" TargetMode="External"/><Relationship Id="rId28" Type="http://schemas.openxmlformats.org/officeDocument/2006/relationships/hyperlink" Target="mailto:lorenzogian97@gmail.com" TargetMode="External"/><Relationship Id="rId36" Type="http://schemas.openxmlformats.org/officeDocument/2006/relationships/hyperlink" Target="mailto:lorenzogian97@gmail.com" TargetMode="External"/><Relationship Id="rId49" Type="http://schemas.openxmlformats.org/officeDocument/2006/relationships/hyperlink" Target="mailto:lorenzogian97@gmail.com" TargetMode="External"/><Relationship Id="rId57" Type="http://schemas.openxmlformats.org/officeDocument/2006/relationships/hyperlink" Target="mailto:lorenzogian97@gmail.com" TargetMode="External"/><Relationship Id="rId10" Type="http://schemas.openxmlformats.org/officeDocument/2006/relationships/hyperlink" Target="mailto:lorenzogian97@gmail.com" TargetMode="External"/><Relationship Id="rId31" Type="http://schemas.openxmlformats.org/officeDocument/2006/relationships/hyperlink" Target="mailto:lorenzogian97@gmail.com" TargetMode="External"/><Relationship Id="rId44" Type="http://schemas.openxmlformats.org/officeDocument/2006/relationships/hyperlink" Target="mailto:lorenzogian97@gmail.com" TargetMode="External"/><Relationship Id="rId52" Type="http://schemas.openxmlformats.org/officeDocument/2006/relationships/hyperlink" Target="mailto:lorenzogian97@gmail.com" TargetMode="External"/><Relationship Id="rId6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workbookViewId="0">
      <selection activeCell="A3" sqref="A3"/>
    </sheetView>
  </sheetViews>
  <sheetFormatPr baseColWidth="10" defaultRowHeight="15"/>
  <cols>
    <col min="1" max="1" width="20" bestFit="1" customWidth="1"/>
    <col min="2" max="2" width="39" bestFit="1" customWidth="1"/>
    <col min="3" max="3" width="29.5703125" bestFit="1" customWidth="1"/>
    <col min="4" max="4" width="53.5703125" bestFit="1" customWidth="1"/>
  </cols>
  <sheetData>
    <row r="1" spans="1:4">
      <c r="A1" s="6" t="s">
        <v>7</v>
      </c>
      <c r="B1" s="2" t="s">
        <v>19</v>
      </c>
      <c r="C1" s="2" t="s">
        <v>21</v>
      </c>
      <c r="D1" s="6" t="s">
        <v>22</v>
      </c>
    </row>
    <row r="2" spans="1:4">
      <c r="A2" s="3">
        <v>30710422946</v>
      </c>
      <c r="B2" s="11" t="s">
        <v>28</v>
      </c>
      <c r="C2" s="4"/>
      <c r="D2" s="4" t="s">
        <v>26</v>
      </c>
    </row>
    <row r="3" spans="1:4">
      <c r="A3" s="3">
        <v>33710422899</v>
      </c>
      <c r="B3" s="11" t="s">
        <v>29</v>
      </c>
      <c r="C3" s="4"/>
      <c r="D3" s="4" t="s">
        <v>27</v>
      </c>
    </row>
    <row r="4" spans="1:4">
      <c r="A4" s="3"/>
      <c r="B4" s="9"/>
      <c r="C4" s="4"/>
      <c r="D4" s="4"/>
    </row>
    <row r="5" spans="1:4">
      <c r="A5" s="3"/>
      <c r="B5" s="9"/>
      <c r="C5" s="4"/>
      <c r="D5" s="4"/>
    </row>
    <row r="6" spans="1:4">
      <c r="A6" s="3"/>
      <c r="B6" s="9"/>
      <c r="C6" s="4"/>
      <c r="D6" s="4"/>
    </row>
    <row r="7" spans="1:4">
      <c r="A7" s="3"/>
      <c r="B7" s="9"/>
      <c r="C7" s="4"/>
      <c r="D7" s="4"/>
    </row>
    <row r="8" spans="1:4">
      <c r="A8" s="3"/>
      <c r="B8" s="9"/>
      <c r="C8" s="4"/>
      <c r="D8" s="4"/>
    </row>
    <row r="9" spans="1:4">
      <c r="A9" s="3"/>
      <c r="B9" s="9"/>
      <c r="C9" s="4"/>
      <c r="D9" s="4"/>
    </row>
    <row r="10" spans="1:4">
      <c r="A10" s="3"/>
      <c r="B10" s="9"/>
      <c r="C10" s="4"/>
      <c r="D10" s="4"/>
    </row>
    <row r="11" spans="1:4">
      <c r="A11" s="3"/>
      <c r="B11" s="9"/>
      <c r="C11" s="4"/>
      <c r="D11" s="4"/>
    </row>
    <row r="12" spans="1:4">
      <c r="A12" s="3"/>
      <c r="B12" s="9"/>
      <c r="C12" s="9"/>
      <c r="D12" s="4"/>
    </row>
    <row r="13" spans="1:4">
      <c r="A13" s="3"/>
      <c r="B13" s="9"/>
      <c r="C13" s="4"/>
      <c r="D13" s="4"/>
    </row>
    <row r="14" spans="1:4">
      <c r="A14" s="3"/>
      <c r="B14" s="9"/>
      <c r="C14" s="4"/>
      <c r="D14" s="4"/>
    </row>
    <row r="15" spans="1:4">
      <c r="A15" s="3"/>
      <c r="B15" s="9"/>
      <c r="C15" s="4"/>
      <c r="D15" s="4"/>
    </row>
    <row r="16" spans="1:4">
      <c r="A16" s="3"/>
      <c r="B16" s="9"/>
      <c r="C16" s="4"/>
      <c r="D16" s="4"/>
    </row>
    <row r="17" spans="1:4">
      <c r="A17" s="3"/>
      <c r="B17" s="9"/>
      <c r="C17" s="4"/>
      <c r="D17" s="4"/>
    </row>
    <row r="18" spans="1:4">
      <c r="A18" s="3"/>
      <c r="B18" s="9"/>
      <c r="C18" s="4"/>
      <c r="D18" s="4"/>
    </row>
    <row r="19" spans="1:4">
      <c r="A19" s="3"/>
      <c r="B19" s="9"/>
      <c r="C19" s="4"/>
      <c r="D19" s="4"/>
    </row>
    <row r="20" spans="1:4">
      <c r="A20" s="3"/>
      <c r="B20" s="9"/>
      <c r="C20" s="9"/>
      <c r="D20" s="4"/>
    </row>
    <row r="21" spans="1:4">
      <c r="A21" s="3"/>
      <c r="B21" s="9"/>
      <c r="C21" s="4"/>
      <c r="D21" s="4"/>
    </row>
    <row r="22" spans="1:4">
      <c r="A22" s="3"/>
      <c r="B22" s="9"/>
      <c r="C22" s="4"/>
      <c r="D22" s="4"/>
    </row>
    <row r="23" spans="1:4">
      <c r="A23" s="3"/>
      <c r="B23" s="9"/>
      <c r="C23" s="4"/>
      <c r="D23" s="4"/>
    </row>
    <row r="24" spans="1:4">
      <c r="A24" s="3"/>
      <c r="B24" s="9"/>
      <c r="C24" s="4"/>
      <c r="D24" s="4"/>
    </row>
    <row r="25" spans="1:4">
      <c r="A25" s="3"/>
      <c r="B25" s="9"/>
      <c r="C25" s="4"/>
      <c r="D25" s="4"/>
    </row>
    <row r="26" spans="1:4">
      <c r="A26" s="3"/>
      <c r="B26" s="9"/>
      <c r="C26" s="4"/>
      <c r="D26" s="4"/>
    </row>
    <row r="27" spans="1:4">
      <c r="A27" s="3"/>
      <c r="B27" s="9"/>
      <c r="C27" s="4"/>
      <c r="D27" s="4"/>
    </row>
    <row r="28" spans="1:4">
      <c r="A28" s="3"/>
      <c r="B28" s="9"/>
      <c r="C28" s="4"/>
      <c r="D28" s="4"/>
    </row>
    <row r="29" spans="1:4">
      <c r="A29" s="3"/>
      <c r="B29" s="9"/>
      <c r="C29" s="4"/>
      <c r="D29" s="4"/>
    </row>
    <row r="30" spans="1:4">
      <c r="A30" s="3"/>
      <c r="B30" s="9"/>
      <c r="C30" s="4"/>
      <c r="D30" s="4"/>
    </row>
    <row r="31" spans="1:4">
      <c r="A31" s="3"/>
      <c r="B31" s="9"/>
      <c r="C31" s="4"/>
      <c r="D31" s="4"/>
    </row>
    <row r="32" spans="1:4">
      <c r="A32" s="3"/>
      <c r="B32" s="9"/>
      <c r="C32" s="4"/>
      <c r="D32" s="4"/>
    </row>
    <row r="33" spans="1:4">
      <c r="A33" s="3"/>
      <c r="B33" s="9"/>
      <c r="C33" s="4"/>
      <c r="D33" s="4"/>
    </row>
  </sheetData>
  <autoFilter ref="A1:D33" xr:uid="{00000000-0009-0000-0000-000000000000}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</sheetPr>
  <dimension ref="A1:V60"/>
  <sheetViews>
    <sheetView tabSelected="1" workbookViewId="0">
      <selection activeCell="G5" sqref="G5"/>
    </sheetView>
  </sheetViews>
  <sheetFormatPr baseColWidth="10" defaultRowHeight="15"/>
  <cols>
    <col min="1" max="1" width="13" style="5" customWidth="1"/>
    <col min="2" max="2" width="11.7109375" style="5" bestFit="1" customWidth="1"/>
    <col min="3" max="3" width="18.140625" style="5" customWidth="1"/>
    <col min="4" max="5" width="15.5703125" style="5" customWidth="1"/>
    <col min="6" max="6" width="22.140625" style="5" customWidth="1"/>
    <col min="7" max="8" width="23.42578125" style="5" customWidth="1"/>
    <col min="9" max="9" width="29.140625" style="5" bestFit="1" customWidth="1"/>
    <col min="10" max="10" width="14.28515625" style="5" customWidth="1"/>
    <col min="11" max="11" width="7.85546875" style="5" customWidth="1"/>
    <col min="12" max="12" width="22.140625" style="5" customWidth="1"/>
    <col min="13" max="13" width="23.140625" style="5" bestFit="1" customWidth="1"/>
    <col min="14" max="14" width="18.140625" style="5" bestFit="1" customWidth="1"/>
    <col min="15" max="15" width="11.5703125" style="5" bestFit="1" customWidth="1"/>
    <col min="16" max="16" width="13" style="5" customWidth="1"/>
    <col min="17" max="17" width="11.42578125" style="5"/>
    <col min="18" max="18" width="19.42578125" style="5" customWidth="1"/>
    <col min="19" max="19" width="31.7109375" style="5" bestFit="1" customWidth="1"/>
    <col min="20" max="20" width="112" style="5" bestFit="1" customWidth="1"/>
    <col min="21" max="21" width="25.7109375" style="5" bestFit="1" customWidth="1"/>
    <col min="22" max="16384" width="11.42578125" style="5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" t="s">
        <v>20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21</v>
      </c>
    </row>
    <row r="2" spans="1:22">
      <c r="A2" s="5" t="s">
        <v>31</v>
      </c>
      <c r="B2" s="5" t="s">
        <v>24</v>
      </c>
      <c r="C2" s="13">
        <v>1</v>
      </c>
      <c r="D2" s="13">
        <v>2414</v>
      </c>
      <c r="F2" s="13">
        <v>73098827339963</v>
      </c>
      <c r="G2" s="5" t="s">
        <v>25</v>
      </c>
      <c r="H2" s="13">
        <v>30710422946</v>
      </c>
      <c r="I2" s="5" t="s">
        <v>26</v>
      </c>
      <c r="J2" s="13">
        <v>1</v>
      </c>
      <c r="K2" s="5" t="s">
        <v>23</v>
      </c>
      <c r="L2" s="13">
        <v>221500</v>
      </c>
      <c r="M2" s="13">
        <v>0</v>
      </c>
      <c r="N2" s="13">
        <v>0</v>
      </c>
      <c r="O2" s="13">
        <v>46515</v>
      </c>
      <c r="P2" s="13">
        <v>268015</v>
      </c>
      <c r="R2" s="7" t="str">
        <f t="shared" ref="R2:R10" si="0">CONCATENATE(TEXT(C2,"0000"),"-",TEXT(D2,"00000000"))</f>
        <v>0001-00002414</v>
      </c>
      <c r="S2" s="8" t="str">
        <f t="shared" ref="S2:S10" si="1">CONCATENATE("Honorarios "&amp;PROPER(TEXT(A2-15,"mmmm"))," - Pilar Mep")</f>
        <v>Honorarios Febrero - Pilar Mep</v>
      </c>
      <c r="T2" s="7" t="str">
        <f t="shared" ref="T2:T10" si="2">CONCATENATE(H2,"_",TEXT(LEFT(B2,1),"000"),"_",TEXT(C2,"00000"),"_",TEXT(D2,"00000000"),"_",I2,".pdf")</f>
        <v>30710422946_001_00001_00002414_CONURBANO DISTRIBUCION SOCIEDAD ANONIMA.pdf</v>
      </c>
      <c r="U2" s="10" t="str">
        <f>VLOOKUP(H2,Mails!$A$2:$D$33,2,FALSE)</f>
        <v>lorenzogian97@gmail.com</v>
      </c>
      <c r="V2" s="7" t="str">
        <f>IF(IFERROR(VLOOKUP($H2,Mails!$A:$C,3,0),"")=0,"",IFERROR(VLOOKUP($H2,Mails!$A:$C,3,0),""))</f>
        <v/>
      </c>
    </row>
    <row r="3" spans="1:22">
      <c r="A3" s="5" t="s">
        <v>31</v>
      </c>
      <c r="B3" s="5" t="s">
        <v>24</v>
      </c>
      <c r="C3" s="13">
        <v>1</v>
      </c>
      <c r="D3" s="13">
        <v>2415</v>
      </c>
      <c r="F3" s="13">
        <v>73098827398740</v>
      </c>
      <c r="G3" s="5" t="s">
        <v>25</v>
      </c>
      <c r="H3" s="13">
        <v>30710772971</v>
      </c>
      <c r="I3" s="5" t="s">
        <v>32</v>
      </c>
      <c r="J3" s="13">
        <v>1</v>
      </c>
      <c r="K3" s="5" t="s">
        <v>23</v>
      </c>
      <c r="L3" s="13">
        <v>106000</v>
      </c>
      <c r="M3" s="13">
        <v>0</v>
      </c>
      <c r="N3" s="13">
        <v>0</v>
      </c>
      <c r="O3" s="13">
        <v>22260</v>
      </c>
      <c r="P3" s="13">
        <v>128260</v>
      </c>
      <c r="R3" s="7" t="str">
        <f t="shared" si="0"/>
        <v>0001-00002415</v>
      </c>
      <c r="S3" s="8" t="str">
        <f t="shared" si="1"/>
        <v>Honorarios Febrero - Pilar Mep</v>
      </c>
      <c r="T3" s="7" t="str">
        <f t="shared" si="2"/>
        <v>30710772971_001_00001_00002415_DISTRIBUIDORA DEL NORTE S.R.L..pdf</v>
      </c>
      <c r="U3" s="10" t="e">
        <f>VLOOKUP(H3,Mails!$A$2:$D$33,2,FALSE)</f>
        <v>#N/A</v>
      </c>
      <c r="V3" s="7" t="str">
        <f>IF(IFERROR(VLOOKUP($H3,Mails!$A:$C,3,0),"")=0,"",IFERROR(VLOOKUP($H3,Mails!$A:$C,3,0),""))</f>
        <v/>
      </c>
    </row>
    <row r="4" spans="1:22">
      <c r="A4" s="5" t="s">
        <v>31</v>
      </c>
      <c r="B4" s="5" t="s">
        <v>24</v>
      </c>
      <c r="C4" s="13">
        <v>1</v>
      </c>
      <c r="D4" s="13">
        <v>2416</v>
      </c>
      <c r="F4" s="13">
        <v>73098827454241</v>
      </c>
      <c r="G4" s="5" t="s">
        <v>25</v>
      </c>
      <c r="H4" s="13">
        <v>33710422899</v>
      </c>
      <c r="I4" s="5" t="s">
        <v>27</v>
      </c>
      <c r="J4" s="13">
        <v>1</v>
      </c>
      <c r="K4" s="5" t="s">
        <v>23</v>
      </c>
      <c r="L4" s="13">
        <v>172000</v>
      </c>
      <c r="M4" s="13">
        <v>0</v>
      </c>
      <c r="N4" s="13">
        <v>0</v>
      </c>
      <c r="O4" s="13">
        <v>36120</v>
      </c>
      <c r="P4" s="13">
        <v>208120</v>
      </c>
      <c r="R4" s="7" t="str">
        <f t="shared" si="0"/>
        <v>0001-00002416</v>
      </c>
      <c r="S4" s="8" t="str">
        <f t="shared" si="1"/>
        <v>Honorarios Febrero - Pilar Mep</v>
      </c>
      <c r="T4" s="7" t="str">
        <f t="shared" si="2"/>
        <v>33710422899_001_00001_00002416_BAI - LOGISTICA SOCIEDAD ANONIMA.pdf</v>
      </c>
      <c r="U4" s="10" t="str">
        <f>VLOOKUP(H4,Mails!$A$2:$D$33,2,FALSE)</f>
        <v>rvallejo@pilarmep.com.ar</v>
      </c>
      <c r="V4" s="7" t="str">
        <f>IF(IFERROR(VLOOKUP($H4,Mails!$A:$C,3,0),"")=0,"",IFERROR(VLOOKUP($H4,Mails!$A:$C,3,0),""))</f>
        <v/>
      </c>
    </row>
    <row r="5" spans="1:22">
      <c r="A5" s="5" t="s">
        <v>31</v>
      </c>
      <c r="B5" s="5" t="s">
        <v>24</v>
      </c>
      <c r="C5" s="13">
        <v>1</v>
      </c>
      <c r="D5" s="13">
        <v>2417</v>
      </c>
      <c r="F5" s="13">
        <v>73098827510988</v>
      </c>
      <c r="G5" s="5" t="s">
        <v>25</v>
      </c>
      <c r="H5" s="13">
        <v>30710638019</v>
      </c>
      <c r="I5" s="5" t="s">
        <v>33</v>
      </c>
      <c r="J5" s="13">
        <v>1</v>
      </c>
      <c r="K5" s="5" t="s">
        <v>23</v>
      </c>
      <c r="L5" s="13">
        <v>69000</v>
      </c>
      <c r="M5" s="13">
        <v>0</v>
      </c>
      <c r="N5" s="13">
        <v>0</v>
      </c>
      <c r="O5" s="13">
        <v>14490</v>
      </c>
      <c r="P5" s="13">
        <v>83490</v>
      </c>
      <c r="R5" s="7" t="str">
        <f t="shared" si="0"/>
        <v>0001-00002417</v>
      </c>
      <c r="S5" s="8" t="str">
        <f t="shared" si="1"/>
        <v>Honorarios Febrero - Pilar Mep</v>
      </c>
      <c r="T5" s="7" t="str">
        <f t="shared" si="2"/>
        <v>30710638019_001_00001_00002417_SISTEMAS GB S.A..pdf</v>
      </c>
      <c r="U5" s="10" t="e">
        <f>VLOOKUP(H5,Mails!$A$2:$D$33,2,FALSE)</f>
        <v>#N/A</v>
      </c>
      <c r="V5" s="7" t="str">
        <f>IF(IFERROR(VLOOKUP($H5,Mails!$A:$C,3,0),"")=0,"",IFERROR(VLOOKUP($H5,Mails!$A:$C,3,0),""))</f>
        <v/>
      </c>
    </row>
    <row r="6" spans="1:22">
      <c r="A6" s="5" t="s">
        <v>31</v>
      </c>
      <c r="B6" s="5" t="s">
        <v>24</v>
      </c>
      <c r="C6" s="13">
        <v>1</v>
      </c>
      <c r="D6" s="13">
        <v>2418</v>
      </c>
      <c r="F6" s="13">
        <v>73098827563143</v>
      </c>
      <c r="G6" s="5" t="s">
        <v>25</v>
      </c>
      <c r="H6" s="13">
        <v>30712329684</v>
      </c>
      <c r="I6" s="5" t="s">
        <v>30</v>
      </c>
      <c r="J6" s="13">
        <v>1</v>
      </c>
      <c r="K6" s="5" t="s">
        <v>23</v>
      </c>
      <c r="L6" s="13">
        <v>43000</v>
      </c>
      <c r="M6" s="13">
        <v>0</v>
      </c>
      <c r="N6" s="13">
        <v>0</v>
      </c>
      <c r="O6" s="13">
        <v>9030</v>
      </c>
      <c r="P6" s="13">
        <v>52030</v>
      </c>
      <c r="R6" s="7" t="str">
        <f t="shared" si="0"/>
        <v>0001-00002418</v>
      </c>
      <c r="S6" s="8" t="str">
        <f t="shared" si="1"/>
        <v>Honorarios Febrero - Pilar Mep</v>
      </c>
      <c r="T6" s="7" t="str">
        <f t="shared" si="2"/>
        <v>30712329684_001_00001_00002418_COMPAÑIA ARGENTINA DE PRESTACIONES INTEGRADAS (C.A.P.I.) S.A..pdf</v>
      </c>
      <c r="U6" s="10" t="e">
        <f>VLOOKUP(H6,Mails!$A$2:$D$33,2,FALSE)</f>
        <v>#N/A</v>
      </c>
      <c r="V6" s="7" t="str">
        <f>IF(IFERROR(VLOOKUP($H6,Mails!$A:$C,3,0),"")=0,"",IFERROR(VLOOKUP($H6,Mails!$A:$C,3,0),""))</f>
        <v/>
      </c>
    </row>
    <row r="7" spans="1:22">
      <c r="A7" s="5" t="s">
        <v>31</v>
      </c>
      <c r="B7" s="5" t="s">
        <v>24</v>
      </c>
      <c r="C7" s="13">
        <v>1</v>
      </c>
      <c r="D7" s="13">
        <v>2419</v>
      </c>
      <c r="F7" s="13">
        <v>73098827617908</v>
      </c>
      <c r="G7" s="5" t="s">
        <v>25</v>
      </c>
      <c r="H7" s="13">
        <v>30707382763</v>
      </c>
      <c r="I7" s="5" t="s">
        <v>34</v>
      </c>
      <c r="J7" s="13">
        <v>1</v>
      </c>
      <c r="K7" s="5" t="s">
        <v>23</v>
      </c>
      <c r="L7" s="13">
        <v>123000</v>
      </c>
      <c r="M7" s="13">
        <v>0</v>
      </c>
      <c r="N7" s="13">
        <v>0</v>
      </c>
      <c r="O7" s="13">
        <v>25830</v>
      </c>
      <c r="P7" s="13">
        <v>148830</v>
      </c>
      <c r="R7" s="7" t="str">
        <f t="shared" si="0"/>
        <v>0001-00002419</v>
      </c>
      <c r="S7" s="8" t="str">
        <f t="shared" si="1"/>
        <v>Honorarios Febrero - Pilar Mep</v>
      </c>
      <c r="T7" s="7" t="str">
        <f t="shared" si="2"/>
        <v>30707382763_001_00001_00002419_ROSPAW SRL.pdf</v>
      </c>
      <c r="U7" s="10" t="e">
        <f>VLOOKUP(H7,Mails!$A$2:$D$33,2,FALSE)</f>
        <v>#N/A</v>
      </c>
      <c r="V7" s="7" t="str">
        <f>IF(IFERROR(VLOOKUP($H7,Mails!$A:$C,3,0),"")=0,"",IFERROR(VLOOKUP($H7,Mails!$A:$C,3,0),""))</f>
        <v/>
      </c>
    </row>
    <row r="8" spans="1:22">
      <c r="A8" s="5" t="s">
        <v>31</v>
      </c>
      <c r="B8" s="5" t="s">
        <v>24</v>
      </c>
      <c r="C8" s="13">
        <v>1</v>
      </c>
      <c r="D8" s="13">
        <v>2420</v>
      </c>
      <c r="F8" s="13">
        <v>73098827680436</v>
      </c>
      <c r="G8" s="5" t="s">
        <v>25</v>
      </c>
      <c r="H8" s="13">
        <v>30715409271</v>
      </c>
      <c r="I8" s="5" t="s">
        <v>35</v>
      </c>
      <c r="J8" s="13">
        <v>1</v>
      </c>
      <c r="K8" s="5" t="s">
        <v>23</v>
      </c>
      <c r="L8" s="13">
        <v>30000</v>
      </c>
      <c r="M8" s="13">
        <v>0</v>
      </c>
      <c r="N8" s="13">
        <v>0</v>
      </c>
      <c r="O8" s="13">
        <v>6300</v>
      </c>
      <c r="P8" s="13">
        <v>36300</v>
      </c>
      <c r="R8" s="7" t="str">
        <f t="shared" si="0"/>
        <v>0001-00002420</v>
      </c>
      <c r="S8" s="8" t="str">
        <f t="shared" si="1"/>
        <v>Honorarios Febrero - Pilar Mep</v>
      </c>
      <c r="T8" s="7" t="str">
        <f t="shared" si="2"/>
        <v>30715409271_001_00001_00002420_GABLOS INC SRL.pdf</v>
      </c>
      <c r="U8" s="10" t="e">
        <f>VLOOKUP(H8,Mails!$A$2:$D$33,2,FALSE)</f>
        <v>#N/A</v>
      </c>
      <c r="V8" s="7" t="str">
        <f>IF(IFERROR(VLOOKUP($H8,Mails!$A:$C,3,0),"")=0,"",IFERROR(VLOOKUP($H8,Mails!$A:$C,3,0),""))</f>
        <v/>
      </c>
    </row>
    <row r="9" spans="1:22">
      <c r="A9" s="5" t="s">
        <v>31</v>
      </c>
      <c r="B9" s="5" t="s">
        <v>24</v>
      </c>
      <c r="C9" s="13">
        <v>1</v>
      </c>
      <c r="D9" s="13">
        <v>2421</v>
      </c>
      <c r="F9" s="13">
        <v>73098827810727</v>
      </c>
      <c r="G9" s="5" t="s">
        <v>25</v>
      </c>
      <c r="H9" s="13">
        <v>30708185759</v>
      </c>
      <c r="I9" s="5" t="s">
        <v>36</v>
      </c>
      <c r="J9" s="13">
        <v>1</v>
      </c>
      <c r="K9" s="5" t="s">
        <v>23</v>
      </c>
      <c r="L9" s="13">
        <v>35000</v>
      </c>
      <c r="M9" s="13">
        <v>0</v>
      </c>
      <c r="N9" s="13">
        <v>0</v>
      </c>
      <c r="O9" s="13">
        <v>7350</v>
      </c>
      <c r="P9" s="13">
        <v>42350</v>
      </c>
      <c r="R9" s="7" t="str">
        <f t="shared" si="0"/>
        <v>0001-00002421</v>
      </c>
      <c r="S9" s="8" t="str">
        <f t="shared" si="1"/>
        <v>Honorarios Febrero - Pilar Mep</v>
      </c>
      <c r="T9" s="7" t="str">
        <f t="shared" si="2"/>
        <v>30708185759_001_00001_00002421_CONCARO VIAL SA.pdf</v>
      </c>
      <c r="U9" s="10" t="e">
        <f>VLOOKUP(H9,Mails!$A$2:$D$33,2,FALSE)</f>
        <v>#N/A</v>
      </c>
      <c r="V9" s="7" t="str">
        <f>IF(IFERROR(VLOOKUP($H9,Mails!$A:$C,3,0),"")=0,"",IFERROR(VLOOKUP($H9,Mails!$A:$C,3,0),""))</f>
        <v/>
      </c>
    </row>
    <row r="10" spans="1:22">
      <c r="A10" s="5" t="s">
        <v>31</v>
      </c>
      <c r="B10" s="5" t="s">
        <v>24</v>
      </c>
      <c r="C10" s="13">
        <v>1</v>
      </c>
      <c r="D10" s="13">
        <v>2422</v>
      </c>
      <c r="F10" s="13">
        <v>73098827884447</v>
      </c>
      <c r="G10" s="5" t="s">
        <v>25</v>
      </c>
      <c r="H10" s="13">
        <v>20047388962</v>
      </c>
      <c r="I10" s="5" t="s">
        <v>37</v>
      </c>
      <c r="J10" s="13">
        <v>1</v>
      </c>
      <c r="K10" s="5" t="s">
        <v>23</v>
      </c>
      <c r="L10" s="13">
        <v>25500</v>
      </c>
      <c r="M10" s="13">
        <v>0</v>
      </c>
      <c r="N10" s="13">
        <v>0</v>
      </c>
      <c r="O10" s="13">
        <v>5355</v>
      </c>
      <c r="P10" s="13">
        <v>30855</v>
      </c>
      <c r="R10" s="7" t="str">
        <f t="shared" si="0"/>
        <v>0001-00002422</v>
      </c>
      <c r="S10" s="8" t="str">
        <f t="shared" si="1"/>
        <v>Honorarios Febrero - Pilar Mep</v>
      </c>
      <c r="T10" s="7" t="str">
        <f t="shared" si="2"/>
        <v>20047388962_001_00001_00002422_CONCARO HUGO OSCAR.pdf</v>
      </c>
      <c r="U10" s="10" t="e">
        <f>VLOOKUP(H10,Mails!$A$2:$D$33,2,FALSE)</f>
        <v>#N/A</v>
      </c>
      <c r="V10" s="7" t="str">
        <f>IF(IFERROR(VLOOKUP($H10,Mails!$A:$C,3,0),"")=0,"",IFERROR(VLOOKUP($H10,Mails!$A:$C,3,0),""))</f>
        <v/>
      </c>
    </row>
    <row r="11" spans="1:22">
      <c r="A11" s="5" t="s">
        <v>31</v>
      </c>
      <c r="B11" s="5" t="s">
        <v>24</v>
      </c>
      <c r="C11" s="13">
        <v>1</v>
      </c>
      <c r="D11" s="13">
        <v>2423</v>
      </c>
      <c r="F11" s="13">
        <v>73098827948784</v>
      </c>
      <c r="G11" s="5" t="s">
        <v>25</v>
      </c>
      <c r="H11" s="13">
        <v>30712548564</v>
      </c>
      <c r="I11" s="5" t="s">
        <v>38</v>
      </c>
      <c r="J11" s="13">
        <v>1</v>
      </c>
      <c r="K11" s="5" t="s">
        <v>23</v>
      </c>
      <c r="L11" s="13">
        <v>79500</v>
      </c>
      <c r="M11" s="13">
        <v>0</v>
      </c>
      <c r="N11" s="13">
        <v>0</v>
      </c>
      <c r="O11" s="13">
        <v>16695</v>
      </c>
      <c r="P11" s="13">
        <v>96195</v>
      </c>
      <c r="R11" s="7" t="str">
        <f t="shared" ref="R11:R59" si="3">CONCATENATE(TEXT(C11,"0000"),"-",TEXT(D11,"00000000"))</f>
        <v>0001-00002423</v>
      </c>
      <c r="S11" s="8" t="str">
        <f t="shared" ref="S11:S59" si="4">CONCATENATE("Honorarios "&amp;PROPER(TEXT(A11-15,"mmmm"))," - Pilar Mep")</f>
        <v>Honorarios Febrero - Pilar Mep</v>
      </c>
      <c r="T11" s="7" t="str">
        <f t="shared" ref="T11:T59" si="5">CONCATENATE(H11,"_",TEXT(LEFT(B11,1),"000"),"_",TEXT(C11,"00000"),"_",TEXT(D11,"00000000"),"_",I11,".pdf")</f>
        <v>30712548564_001_00001_00002423_ARIDOS DEL NORTE ZARATE S.A..pdf</v>
      </c>
      <c r="U11" s="10" t="e">
        <f>VLOOKUP(H11,Mails!$A$2:$D$33,2,FALSE)</f>
        <v>#N/A</v>
      </c>
      <c r="V11" s="7" t="str">
        <f>IF(IFERROR(VLOOKUP($H11,Mails!$A:$C,3,0),"")=0,"",IFERROR(VLOOKUP($H11,Mails!$A:$C,3,0),""))</f>
        <v/>
      </c>
    </row>
    <row r="12" spans="1:22">
      <c r="A12" s="5" t="s">
        <v>31</v>
      </c>
      <c r="B12" s="5" t="s">
        <v>24</v>
      </c>
      <c r="C12" s="13">
        <v>1</v>
      </c>
      <c r="D12" s="13">
        <v>2424</v>
      </c>
      <c r="F12" s="13">
        <v>73098828047197</v>
      </c>
      <c r="G12" s="5" t="s">
        <v>25</v>
      </c>
      <c r="H12" s="13">
        <v>20133853139</v>
      </c>
      <c r="I12" s="5" t="s">
        <v>39</v>
      </c>
      <c r="J12" s="13">
        <v>1</v>
      </c>
      <c r="K12" s="5" t="s">
        <v>23</v>
      </c>
      <c r="L12" s="13">
        <v>26500</v>
      </c>
      <c r="M12" s="13">
        <v>0</v>
      </c>
      <c r="N12" s="13">
        <v>0</v>
      </c>
      <c r="O12" s="13">
        <v>5565</v>
      </c>
      <c r="P12" s="13">
        <v>32065</v>
      </c>
      <c r="R12" s="7" t="str">
        <f t="shared" si="3"/>
        <v>0001-00002424</v>
      </c>
      <c r="S12" s="8" t="str">
        <f t="shared" si="4"/>
        <v>Honorarios Febrero - Pilar Mep</v>
      </c>
      <c r="T12" s="7" t="str">
        <f t="shared" si="5"/>
        <v>20133853139_001_00001_00002424_RODRIGUEZ OSVALDO DANIEL.pdf</v>
      </c>
      <c r="U12" s="10" t="e">
        <f>VLOOKUP(H12,Mails!$A$2:$D$33,2,FALSE)</f>
        <v>#N/A</v>
      </c>
      <c r="V12" s="7" t="str">
        <f>IF(IFERROR(VLOOKUP($H12,Mails!$A:$C,3,0),"")=0,"",IFERROR(VLOOKUP($H12,Mails!$A:$C,3,0),""))</f>
        <v/>
      </c>
    </row>
    <row r="13" spans="1:22">
      <c r="A13" s="5" t="s">
        <v>31</v>
      </c>
      <c r="B13" s="5" t="s">
        <v>24</v>
      </c>
      <c r="C13" s="13">
        <v>1</v>
      </c>
      <c r="D13" s="13">
        <v>2425</v>
      </c>
      <c r="F13" s="13">
        <v>73098828118531</v>
      </c>
      <c r="G13" s="5" t="s">
        <v>25</v>
      </c>
      <c r="H13" s="13">
        <v>30715770810</v>
      </c>
      <c r="I13" s="5" t="s">
        <v>40</v>
      </c>
      <c r="J13" s="13">
        <v>1</v>
      </c>
      <c r="K13" s="5" t="s">
        <v>23</v>
      </c>
      <c r="L13" s="13">
        <v>104500</v>
      </c>
      <c r="M13" s="13">
        <v>0</v>
      </c>
      <c r="N13" s="13">
        <v>0</v>
      </c>
      <c r="O13" s="13">
        <v>21945</v>
      </c>
      <c r="P13" s="13">
        <v>126445</v>
      </c>
      <c r="R13" s="7" t="str">
        <f t="shared" si="3"/>
        <v>0001-00002425</v>
      </c>
      <c r="S13" s="8" t="str">
        <f t="shared" si="4"/>
        <v>Honorarios Febrero - Pilar Mep</v>
      </c>
      <c r="T13" s="7" t="str">
        <f t="shared" si="5"/>
        <v>30715770810_001_00001_00002425_WINEROD SRL.pdf</v>
      </c>
      <c r="U13" s="10" t="e">
        <f>VLOOKUP(H13,Mails!$A$2:$D$33,2,FALSE)</f>
        <v>#N/A</v>
      </c>
      <c r="V13" s="7" t="str">
        <f>IF(IFERROR(VLOOKUP($H13,Mails!$A:$C,3,0),"")=0,"",IFERROR(VLOOKUP($H13,Mails!$A:$C,3,0),""))</f>
        <v/>
      </c>
    </row>
    <row r="14" spans="1:22">
      <c r="A14" s="5" t="s">
        <v>31</v>
      </c>
      <c r="B14" s="5" t="s">
        <v>24</v>
      </c>
      <c r="C14" s="13">
        <v>1</v>
      </c>
      <c r="D14" s="13">
        <v>2426</v>
      </c>
      <c r="F14" s="13">
        <v>73098828189847</v>
      </c>
      <c r="G14" s="5" t="s">
        <v>25</v>
      </c>
      <c r="H14" s="13">
        <v>33715825029</v>
      </c>
      <c r="I14" s="5" t="s">
        <v>41</v>
      </c>
      <c r="J14" s="13">
        <v>1</v>
      </c>
      <c r="K14" s="5" t="s">
        <v>23</v>
      </c>
      <c r="L14" s="13">
        <v>49000</v>
      </c>
      <c r="M14" s="13">
        <v>0</v>
      </c>
      <c r="N14" s="13">
        <v>0</v>
      </c>
      <c r="O14" s="13">
        <v>10290</v>
      </c>
      <c r="P14" s="13">
        <v>59290</v>
      </c>
      <c r="R14" s="7" t="str">
        <f t="shared" si="3"/>
        <v>0001-00002426</v>
      </c>
      <c r="S14" s="8" t="str">
        <f t="shared" si="4"/>
        <v>Honorarios Febrero - Pilar Mep</v>
      </c>
      <c r="T14" s="7" t="str">
        <f t="shared" si="5"/>
        <v>33715825029_001_00001_00002426_WAYNE CAMBIO, BOLSA Y TURISMO S.A..pdf</v>
      </c>
      <c r="U14" s="10" t="e">
        <f>VLOOKUP(H14,Mails!$A$2:$D$33,2,FALSE)</f>
        <v>#N/A</v>
      </c>
      <c r="V14" s="7" t="str">
        <f>IF(IFERROR(VLOOKUP($H14,Mails!$A:$C,3,0),"")=0,"",IFERROR(VLOOKUP($H14,Mails!$A:$C,3,0),""))</f>
        <v/>
      </c>
    </row>
    <row r="15" spans="1:22">
      <c r="A15" s="5" t="s">
        <v>31</v>
      </c>
      <c r="B15" s="5" t="s">
        <v>24</v>
      </c>
      <c r="C15" s="13">
        <v>1</v>
      </c>
      <c r="D15" s="13">
        <v>2427</v>
      </c>
      <c r="F15" s="13">
        <v>73098828258514</v>
      </c>
      <c r="G15" s="5" t="s">
        <v>25</v>
      </c>
      <c r="H15" s="13">
        <v>30715729373</v>
      </c>
      <c r="I15" s="5" t="s">
        <v>42</v>
      </c>
      <c r="J15" s="13">
        <v>1</v>
      </c>
      <c r="K15" s="5" t="s">
        <v>23</v>
      </c>
      <c r="L15" s="13">
        <v>21000</v>
      </c>
      <c r="M15" s="13">
        <v>0</v>
      </c>
      <c r="N15" s="13">
        <v>0</v>
      </c>
      <c r="O15" s="13">
        <v>4410</v>
      </c>
      <c r="P15" s="13">
        <v>25410</v>
      </c>
      <c r="R15" s="7" t="str">
        <f t="shared" si="3"/>
        <v>0001-00002427</v>
      </c>
      <c r="S15" s="8" t="str">
        <f t="shared" si="4"/>
        <v>Honorarios Febrero - Pilar Mep</v>
      </c>
      <c r="T15" s="7" t="str">
        <f t="shared" si="5"/>
        <v>30715729373_001_00001_00002427_GENIALES BENEFICIOS SA.pdf</v>
      </c>
      <c r="U15" s="10" t="e">
        <f>VLOOKUP(H15,Mails!$A$2:$D$33,2,FALSE)</f>
        <v>#N/A</v>
      </c>
      <c r="V15" s="7" t="str">
        <f>IF(IFERROR(VLOOKUP($H15,Mails!$A:$C,3,0),"")=0,"",IFERROR(VLOOKUP($H15,Mails!$A:$C,3,0),""))</f>
        <v/>
      </c>
    </row>
    <row r="16" spans="1:22">
      <c r="A16" s="5" t="s">
        <v>31</v>
      </c>
      <c r="B16" s="5" t="s">
        <v>24</v>
      </c>
      <c r="C16" s="13">
        <v>1</v>
      </c>
      <c r="D16" s="13">
        <v>2428</v>
      </c>
      <c r="F16" s="13">
        <v>73098828320828</v>
      </c>
      <c r="G16" s="5" t="s">
        <v>25</v>
      </c>
      <c r="H16" s="13">
        <v>20183536665</v>
      </c>
      <c r="I16" s="5" t="s">
        <v>43</v>
      </c>
      <c r="J16" s="13">
        <v>1</v>
      </c>
      <c r="K16" s="5" t="s">
        <v>23</v>
      </c>
      <c r="L16" s="13">
        <v>28000</v>
      </c>
      <c r="M16" s="13">
        <v>0</v>
      </c>
      <c r="N16" s="13">
        <v>0</v>
      </c>
      <c r="O16" s="13">
        <v>5880</v>
      </c>
      <c r="P16" s="13">
        <v>33880</v>
      </c>
      <c r="R16" s="7" t="str">
        <f t="shared" si="3"/>
        <v>0001-00002428</v>
      </c>
      <c r="S16" s="8" t="str">
        <f t="shared" si="4"/>
        <v>Honorarios Febrero - Pilar Mep</v>
      </c>
      <c r="T16" s="7" t="str">
        <f t="shared" si="5"/>
        <v>20183536665_001_00001_00002428_BONURA MARCELO EDUARDO.pdf</v>
      </c>
      <c r="U16" s="10" t="e">
        <f>VLOOKUP(H16,Mails!$A$2:$D$33,2,FALSE)</f>
        <v>#N/A</v>
      </c>
      <c r="V16" s="7" t="str">
        <f>IF(IFERROR(VLOOKUP($H16,Mails!$A:$C,3,0),"")=0,"",IFERROR(VLOOKUP($H16,Mails!$A:$C,3,0),""))</f>
        <v/>
      </c>
    </row>
    <row r="17" spans="1:22">
      <c r="A17" s="5" t="s">
        <v>31</v>
      </c>
      <c r="B17" s="5" t="s">
        <v>24</v>
      </c>
      <c r="C17" s="13">
        <v>1</v>
      </c>
      <c r="D17" s="13">
        <v>2429</v>
      </c>
      <c r="F17" s="13">
        <v>73098828381856</v>
      </c>
      <c r="G17" s="5" t="s">
        <v>25</v>
      </c>
      <c r="H17" s="13">
        <v>30715653229</v>
      </c>
      <c r="I17" s="5" t="s">
        <v>44</v>
      </c>
      <c r="J17" s="13">
        <v>1</v>
      </c>
      <c r="K17" s="5" t="s">
        <v>23</v>
      </c>
      <c r="L17" s="13">
        <v>53000</v>
      </c>
      <c r="M17" s="13">
        <v>0</v>
      </c>
      <c r="N17" s="13">
        <v>0</v>
      </c>
      <c r="O17" s="13">
        <v>11130</v>
      </c>
      <c r="P17" s="13">
        <v>64130</v>
      </c>
      <c r="R17" s="7" t="str">
        <f t="shared" si="3"/>
        <v>0001-00002429</v>
      </c>
      <c r="S17" s="8" t="str">
        <f t="shared" si="4"/>
        <v>Honorarios Febrero - Pilar Mep</v>
      </c>
      <c r="T17" s="7" t="str">
        <f t="shared" si="5"/>
        <v>30715653229_001_00001_00002429_BS BUSINESS SOLUTIONS S.R.L..pdf</v>
      </c>
      <c r="U17" s="10" t="e">
        <f>VLOOKUP(H17,Mails!$A$2:$D$33,2,FALSE)</f>
        <v>#N/A</v>
      </c>
      <c r="V17" s="7" t="str">
        <f>IF(IFERROR(VLOOKUP($H17,Mails!$A:$C,3,0),"")=0,"",IFERROR(VLOOKUP($H17,Mails!$A:$C,3,0),""))</f>
        <v/>
      </c>
    </row>
    <row r="18" spans="1:22">
      <c r="A18" s="5" t="s">
        <v>31</v>
      </c>
      <c r="B18" s="5" t="s">
        <v>24</v>
      </c>
      <c r="C18" s="13">
        <v>1</v>
      </c>
      <c r="D18" s="13">
        <v>2430</v>
      </c>
      <c r="F18" s="13">
        <v>73098828474641</v>
      </c>
      <c r="G18" s="5" t="s">
        <v>25</v>
      </c>
      <c r="H18" s="13">
        <v>30715766104</v>
      </c>
      <c r="I18" s="5" t="s">
        <v>45</v>
      </c>
      <c r="J18" s="13">
        <v>1</v>
      </c>
      <c r="K18" s="5" t="s">
        <v>23</v>
      </c>
      <c r="L18" s="13">
        <v>21000</v>
      </c>
      <c r="M18" s="13">
        <v>0</v>
      </c>
      <c r="N18" s="13">
        <v>0</v>
      </c>
      <c r="O18" s="13">
        <v>4410</v>
      </c>
      <c r="P18" s="13">
        <v>25410</v>
      </c>
      <c r="R18" s="7" t="str">
        <f t="shared" si="3"/>
        <v>0001-00002430</v>
      </c>
      <c r="S18" s="8" t="str">
        <f t="shared" si="4"/>
        <v>Honorarios Febrero - Pilar Mep</v>
      </c>
      <c r="T18" s="7" t="str">
        <f t="shared" si="5"/>
        <v>30715766104_001_00001_00002430_GPNS SA.pdf</v>
      </c>
      <c r="U18" s="10" t="e">
        <f>VLOOKUP(H18,Mails!$A$2:$D$33,2,FALSE)</f>
        <v>#N/A</v>
      </c>
      <c r="V18" s="7" t="str">
        <f>IF(IFERROR(VLOOKUP($H18,Mails!$A:$C,3,0),"")=0,"",IFERROR(VLOOKUP($H18,Mails!$A:$C,3,0),""))</f>
        <v/>
      </c>
    </row>
    <row r="19" spans="1:22">
      <c r="A19" s="5" t="s">
        <v>31</v>
      </c>
      <c r="B19" s="5" t="s">
        <v>24</v>
      </c>
      <c r="C19" s="13">
        <v>1</v>
      </c>
      <c r="D19" s="13">
        <v>2431</v>
      </c>
      <c r="F19" s="13">
        <v>73098828728264</v>
      </c>
      <c r="G19" s="5" t="s">
        <v>25</v>
      </c>
      <c r="H19" s="13">
        <v>30714211524</v>
      </c>
      <c r="I19" s="5" t="s">
        <v>46</v>
      </c>
      <c r="J19" s="13">
        <v>1</v>
      </c>
      <c r="K19" s="5" t="s">
        <v>23</v>
      </c>
      <c r="L19" s="13">
        <v>49500</v>
      </c>
      <c r="M19" s="13">
        <v>0</v>
      </c>
      <c r="N19" s="13">
        <v>0</v>
      </c>
      <c r="O19" s="13">
        <v>10395</v>
      </c>
      <c r="P19" s="13">
        <v>59895</v>
      </c>
      <c r="R19" s="7" t="str">
        <f t="shared" si="3"/>
        <v>0001-00002431</v>
      </c>
      <c r="S19" s="8" t="str">
        <f t="shared" si="4"/>
        <v>Honorarios Febrero - Pilar Mep</v>
      </c>
      <c r="T19" s="7" t="str">
        <f t="shared" si="5"/>
        <v>30714211524_001_00001_00002431_NEXPRESS GROUP S.R.L..pdf</v>
      </c>
      <c r="U19" s="10" t="e">
        <f>VLOOKUP(H19,Mails!$A$2:$D$33,2,FALSE)</f>
        <v>#N/A</v>
      </c>
      <c r="V19" s="7" t="str">
        <f>IF(IFERROR(VLOOKUP($H19,Mails!$A:$C,3,0),"")=0,"",IFERROR(VLOOKUP($H19,Mails!$A:$C,3,0),""))</f>
        <v/>
      </c>
    </row>
    <row r="20" spans="1:22">
      <c r="A20" s="5" t="s">
        <v>31</v>
      </c>
      <c r="B20" s="5" t="s">
        <v>24</v>
      </c>
      <c r="C20" s="13">
        <v>1</v>
      </c>
      <c r="D20" s="13">
        <v>2432</v>
      </c>
      <c r="F20" s="13">
        <v>73098829201160</v>
      </c>
      <c r="G20" s="5" t="s">
        <v>25</v>
      </c>
      <c r="H20" s="13">
        <v>30711126763</v>
      </c>
      <c r="I20" s="5" t="s">
        <v>47</v>
      </c>
      <c r="J20" s="13">
        <v>1</v>
      </c>
      <c r="K20" s="5" t="s">
        <v>23</v>
      </c>
      <c r="L20" s="13">
        <v>124000</v>
      </c>
      <c r="M20" s="13">
        <v>0</v>
      </c>
      <c r="N20" s="13">
        <v>0</v>
      </c>
      <c r="O20" s="13">
        <v>26040</v>
      </c>
      <c r="P20" s="13">
        <v>150040</v>
      </c>
      <c r="R20" s="7" t="str">
        <f t="shared" si="3"/>
        <v>0001-00002432</v>
      </c>
      <c r="S20" s="8" t="str">
        <f t="shared" si="4"/>
        <v>Honorarios Febrero - Pilar Mep</v>
      </c>
      <c r="T20" s="7" t="str">
        <f t="shared" si="5"/>
        <v>30711126763_001_00001_00002432_BAPLA SA.pdf</v>
      </c>
      <c r="U20" s="10" t="e">
        <f>VLOOKUP(H20,Mails!$A$2:$D$33,2,FALSE)</f>
        <v>#N/A</v>
      </c>
      <c r="V20" s="7" t="str">
        <f>IF(IFERROR(VLOOKUP($H20,Mails!$A:$C,3,0),"")=0,"",IFERROR(VLOOKUP($H20,Mails!$A:$C,3,0),""))</f>
        <v/>
      </c>
    </row>
    <row r="21" spans="1:22">
      <c r="A21" s="5" t="s">
        <v>31</v>
      </c>
      <c r="B21" s="5" t="s">
        <v>24</v>
      </c>
      <c r="C21" s="13">
        <v>1</v>
      </c>
      <c r="D21" s="13">
        <v>2433</v>
      </c>
      <c r="F21" s="13">
        <v>73098829275979</v>
      </c>
      <c r="G21" s="5" t="s">
        <v>25</v>
      </c>
      <c r="H21" s="13">
        <v>30711126763</v>
      </c>
      <c r="I21" s="5" t="s">
        <v>47</v>
      </c>
      <c r="J21" s="13">
        <v>1</v>
      </c>
      <c r="K21" s="5" t="s">
        <v>23</v>
      </c>
      <c r="L21" s="13">
        <v>4000</v>
      </c>
      <c r="M21" s="13">
        <v>0</v>
      </c>
      <c r="N21" s="13">
        <v>0</v>
      </c>
      <c r="O21" s="13">
        <v>840</v>
      </c>
      <c r="P21" s="13">
        <v>4840</v>
      </c>
      <c r="R21" s="7" t="str">
        <f t="shared" si="3"/>
        <v>0001-00002433</v>
      </c>
      <c r="S21" s="8" t="str">
        <f t="shared" si="4"/>
        <v>Honorarios Febrero - Pilar Mep</v>
      </c>
      <c r="T21" s="7" t="str">
        <f t="shared" si="5"/>
        <v>30711126763_001_00001_00002433_BAPLA SA.pdf</v>
      </c>
      <c r="U21" s="10" t="e">
        <f>VLOOKUP(H21,Mails!$A$2:$D$33,2,FALSE)</f>
        <v>#N/A</v>
      </c>
      <c r="V21" s="7" t="str">
        <f>IF(IFERROR(VLOOKUP($H21,Mails!$A:$C,3,0),"")=0,"",IFERROR(VLOOKUP($H21,Mails!$A:$C,3,0),""))</f>
        <v/>
      </c>
    </row>
    <row r="22" spans="1:22">
      <c r="A22" s="5" t="s">
        <v>31</v>
      </c>
      <c r="B22" s="5" t="s">
        <v>24</v>
      </c>
      <c r="C22" s="13">
        <v>1</v>
      </c>
      <c r="D22" s="13">
        <v>2434</v>
      </c>
      <c r="F22" s="13">
        <v>73098829337552</v>
      </c>
      <c r="G22" s="5" t="s">
        <v>25</v>
      </c>
      <c r="H22" s="13">
        <v>30716479923</v>
      </c>
      <c r="I22" s="5" t="s">
        <v>48</v>
      </c>
      <c r="J22" s="13">
        <v>1</v>
      </c>
      <c r="K22" s="5" t="s">
        <v>23</v>
      </c>
      <c r="L22" s="13">
        <v>44000</v>
      </c>
      <c r="M22" s="13">
        <v>0</v>
      </c>
      <c r="N22" s="13">
        <v>0</v>
      </c>
      <c r="O22" s="13">
        <v>9240</v>
      </c>
      <c r="P22" s="13">
        <v>53240</v>
      </c>
      <c r="R22" s="7" t="str">
        <f t="shared" si="3"/>
        <v>0001-00002434</v>
      </c>
      <c r="S22" s="8" t="str">
        <f t="shared" si="4"/>
        <v>Honorarios Febrero - Pilar Mep</v>
      </c>
      <c r="T22" s="7" t="str">
        <f t="shared" si="5"/>
        <v>30716479923_001_00001_00002434_ARHAT LOGISTICA SAS.pdf</v>
      </c>
      <c r="U22" s="10" t="e">
        <f>VLOOKUP(H22,Mails!$A$2:$D$33,2,FALSE)</f>
        <v>#N/A</v>
      </c>
      <c r="V22" s="7" t="str">
        <f>IF(IFERROR(VLOOKUP($H22,Mails!$A:$C,3,0),"")=0,"",IFERROR(VLOOKUP($H22,Mails!$A:$C,3,0),""))</f>
        <v/>
      </c>
    </row>
    <row r="23" spans="1:22">
      <c r="A23" s="5" t="s">
        <v>31</v>
      </c>
      <c r="B23" s="5" t="s">
        <v>24</v>
      </c>
      <c r="C23" s="13">
        <v>1</v>
      </c>
      <c r="D23" s="13">
        <v>2435</v>
      </c>
      <c r="F23" s="13">
        <v>73098829403239</v>
      </c>
      <c r="G23" s="5" t="s">
        <v>25</v>
      </c>
      <c r="H23" s="13">
        <v>30713150203</v>
      </c>
      <c r="I23" s="5" t="s">
        <v>49</v>
      </c>
      <c r="J23" s="13">
        <v>1</v>
      </c>
      <c r="K23" s="5" t="s">
        <v>23</v>
      </c>
      <c r="L23" s="13">
        <v>49000</v>
      </c>
      <c r="M23" s="13">
        <v>0</v>
      </c>
      <c r="N23" s="13">
        <v>0</v>
      </c>
      <c r="O23" s="13">
        <v>10290</v>
      </c>
      <c r="P23" s="13">
        <v>59290</v>
      </c>
      <c r="R23" s="7" t="str">
        <f t="shared" si="3"/>
        <v>0001-00002435</v>
      </c>
      <c r="S23" s="8" t="str">
        <f t="shared" si="4"/>
        <v>Honorarios Febrero - Pilar Mep</v>
      </c>
      <c r="T23" s="7" t="str">
        <f t="shared" si="5"/>
        <v>30713150203_001_00001_00002435_DELEGA MAS S.R.L..pdf</v>
      </c>
      <c r="U23" s="10" t="e">
        <f>VLOOKUP(H23,Mails!$A$2:$D$33,2,FALSE)</f>
        <v>#N/A</v>
      </c>
      <c r="V23" s="7" t="str">
        <f>IF(IFERROR(VLOOKUP($H23,Mails!$A:$C,3,0),"")=0,"",IFERROR(VLOOKUP($H23,Mails!$A:$C,3,0),""))</f>
        <v/>
      </c>
    </row>
    <row r="24" spans="1:22">
      <c r="A24" s="5" t="s">
        <v>31</v>
      </c>
      <c r="B24" s="5" t="s">
        <v>24</v>
      </c>
      <c r="C24" s="13">
        <v>1</v>
      </c>
      <c r="D24" s="13">
        <v>2436</v>
      </c>
      <c r="F24" s="13">
        <v>73098829463266</v>
      </c>
      <c r="G24" s="5" t="s">
        <v>25</v>
      </c>
      <c r="H24" s="13">
        <v>30713150203</v>
      </c>
      <c r="I24" s="5" t="s">
        <v>49</v>
      </c>
      <c r="J24" s="13">
        <v>1</v>
      </c>
      <c r="K24" s="5" t="s">
        <v>23</v>
      </c>
      <c r="L24" s="13">
        <v>16000</v>
      </c>
      <c r="M24" s="13">
        <v>0</v>
      </c>
      <c r="N24" s="13">
        <v>0</v>
      </c>
      <c r="O24" s="13">
        <v>3360</v>
      </c>
      <c r="P24" s="13">
        <v>19360</v>
      </c>
      <c r="R24" s="7" t="str">
        <f t="shared" si="3"/>
        <v>0001-00002436</v>
      </c>
      <c r="S24" s="8" t="str">
        <f t="shared" si="4"/>
        <v>Honorarios Febrero - Pilar Mep</v>
      </c>
      <c r="T24" s="7" t="str">
        <f t="shared" si="5"/>
        <v>30713150203_001_00001_00002436_DELEGA MAS S.R.L..pdf</v>
      </c>
      <c r="U24" s="10" t="e">
        <f>VLOOKUP(H24,Mails!$A$2:$D$33,2,FALSE)</f>
        <v>#N/A</v>
      </c>
      <c r="V24" s="7" t="str">
        <f>IF(IFERROR(VLOOKUP($H24,Mails!$A:$C,3,0),"")=0,"",IFERROR(VLOOKUP($H24,Mails!$A:$C,3,0),""))</f>
        <v/>
      </c>
    </row>
    <row r="25" spans="1:22">
      <c r="A25" s="5" t="s">
        <v>31</v>
      </c>
      <c r="B25" s="5" t="s">
        <v>24</v>
      </c>
      <c r="C25" s="13">
        <v>1</v>
      </c>
      <c r="D25" s="13">
        <v>2437</v>
      </c>
      <c r="F25" s="13">
        <v>73098829520420</v>
      </c>
      <c r="G25" s="5" t="s">
        <v>25</v>
      </c>
      <c r="H25" s="13">
        <v>30716894068</v>
      </c>
      <c r="I25" s="5" t="s">
        <v>50</v>
      </c>
      <c r="J25" s="13">
        <v>1</v>
      </c>
      <c r="K25" s="5" t="s">
        <v>23</v>
      </c>
      <c r="L25" s="13">
        <v>21000</v>
      </c>
      <c r="M25" s="13">
        <v>0</v>
      </c>
      <c r="N25" s="13">
        <v>0</v>
      </c>
      <c r="O25" s="13">
        <v>4410</v>
      </c>
      <c r="P25" s="13">
        <v>25410</v>
      </c>
      <c r="R25" s="7" t="str">
        <f t="shared" si="3"/>
        <v>0001-00002437</v>
      </c>
      <c r="S25" s="8" t="str">
        <f t="shared" si="4"/>
        <v>Honorarios Febrero - Pilar Mep</v>
      </c>
      <c r="T25" s="7" t="str">
        <f t="shared" si="5"/>
        <v>30716894068_001_00001_00002437_POLIMEROS BUENOS AIRES SRL.pdf</v>
      </c>
      <c r="U25" s="10" t="e">
        <f>VLOOKUP(H25,Mails!$A$2:$D$33,2,FALSE)</f>
        <v>#N/A</v>
      </c>
      <c r="V25" s="7" t="str">
        <f>IF(IFERROR(VLOOKUP($H25,Mails!$A:$C,3,0),"")=0,"",IFERROR(VLOOKUP($H25,Mails!$A:$C,3,0),""))</f>
        <v/>
      </c>
    </row>
    <row r="26" spans="1:22">
      <c r="A26" s="5" t="s">
        <v>31</v>
      </c>
      <c r="B26" s="5" t="s">
        <v>24</v>
      </c>
      <c r="C26" s="13">
        <v>1</v>
      </c>
      <c r="D26" s="13">
        <v>2438</v>
      </c>
      <c r="F26" s="13">
        <v>73098829588426</v>
      </c>
      <c r="G26" s="5" t="s">
        <v>25</v>
      </c>
      <c r="H26" s="13">
        <v>30716993368</v>
      </c>
      <c r="I26" s="5" t="s">
        <v>51</v>
      </c>
      <c r="J26" s="13">
        <v>1</v>
      </c>
      <c r="K26" s="5" t="s">
        <v>23</v>
      </c>
      <c r="L26" s="13">
        <v>27000</v>
      </c>
      <c r="M26" s="13">
        <v>0</v>
      </c>
      <c r="N26" s="13">
        <v>0</v>
      </c>
      <c r="O26" s="13">
        <v>5670</v>
      </c>
      <c r="P26" s="13">
        <v>32670</v>
      </c>
      <c r="R26" s="7" t="str">
        <f t="shared" si="3"/>
        <v>0001-00002438</v>
      </c>
      <c r="S26" s="8" t="str">
        <f t="shared" si="4"/>
        <v>Honorarios Febrero - Pilar Mep</v>
      </c>
      <c r="T26" s="7" t="str">
        <f t="shared" si="5"/>
        <v>30716993368_001_00001_00002438_BAIRES DRINKS EN FORMACION.pdf</v>
      </c>
      <c r="U26" s="10" t="e">
        <f>VLOOKUP(H26,Mails!$A$2:$D$33,2,FALSE)</f>
        <v>#N/A</v>
      </c>
      <c r="V26" s="7" t="str">
        <f>IF(IFERROR(VLOOKUP($H26,Mails!$A:$C,3,0),"")=0,"",IFERROR(VLOOKUP($H26,Mails!$A:$C,3,0),""))</f>
        <v/>
      </c>
    </row>
    <row r="27" spans="1:22">
      <c r="A27" s="5" t="s">
        <v>31</v>
      </c>
      <c r="B27" s="5" t="s">
        <v>24</v>
      </c>
      <c r="C27" s="13">
        <v>1</v>
      </c>
      <c r="D27" s="13">
        <v>2439</v>
      </c>
      <c r="F27" s="13">
        <v>73098829648578</v>
      </c>
      <c r="G27" s="5" t="s">
        <v>25</v>
      </c>
      <c r="H27" s="13">
        <v>30716850869</v>
      </c>
      <c r="I27" s="5" t="s">
        <v>52</v>
      </c>
      <c r="J27" s="13">
        <v>1</v>
      </c>
      <c r="K27" s="5" t="s">
        <v>23</v>
      </c>
      <c r="L27" s="13">
        <v>27000</v>
      </c>
      <c r="M27" s="13">
        <v>0</v>
      </c>
      <c r="N27" s="13">
        <v>0</v>
      </c>
      <c r="O27" s="13">
        <v>5670</v>
      </c>
      <c r="P27" s="13">
        <v>32670</v>
      </c>
      <c r="R27" s="7" t="str">
        <f t="shared" si="3"/>
        <v>0001-00002439</v>
      </c>
      <c r="S27" s="8" t="str">
        <f t="shared" si="4"/>
        <v>Honorarios Febrero - Pilar Mep</v>
      </c>
      <c r="T27" s="7" t="str">
        <f t="shared" si="5"/>
        <v>30716850869_001_00001_00002439_MAYORISTA DEL NORTE SRL.pdf</v>
      </c>
      <c r="U27" s="10" t="e">
        <f>VLOOKUP(H27,Mails!$A$2:$D$33,2,FALSE)</f>
        <v>#N/A</v>
      </c>
      <c r="V27" s="7" t="str">
        <f>IF(IFERROR(VLOOKUP($H27,Mails!$A:$C,3,0),"")=0,"",IFERROR(VLOOKUP($H27,Mails!$A:$C,3,0),""))</f>
        <v/>
      </c>
    </row>
    <row r="28" spans="1:22">
      <c r="A28" s="5" t="s">
        <v>31</v>
      </c>
      <c r="B28" s="5" t="s">
        <v>24</v>
      </c>
      <c r="C28" s="13">
        <v>1</v>
      </c>
      <c r="D28" s="13">
        <v>2440</v>
      </c>
      <c r="F28" s="13">
        <v>73098829699419</v>
      </c>
      <c r="G28" s="5" t="s">
        <v>25</v>
      </c>
      <c r="H28" s="13">
        <v>30710553900</v>
      </c>
      <c r="I28" s="5" t="s">
        <v>53</v>
      </c>
      <c r="J28" s="13">
        <v>1</v>
      </c>
      <c r="K28" s="5" t="s">
        <v>23</v>
      </c>
      <c r="L28" s="13">
        <v>20000</v>
      </c>
      <c r="M28" s="13">
        <v>0</v>
      </c>
      <c r="N28" s="13">
        <v>0</v>
      </c>
      <c r="O28" s="13">
        <v>4200</v>
      </c>
      <c r="P28" s="13">
        <v>24200</v>
      </c>
      <c r="R28" s="7" t="str">
        <f t="shared" si="3"/>
        <v>0001-00002440</v>
      </c>
      <c r="S28" s="8" t="str">
        <f t="shared" si="4"/>
        <v>Honorarios Febrero - Pilar Mep</v>
      </c>
      <c r="T28" s="7" t="str">
        <f t="shared" si="5"/>
        <v>30710553900_001_00001_00002440_BARNELL S.A..pdf</v>
      </c>
      <c r="U28" s="10" t="e">
        <f>VLOOKUP(H28,Mails!$A$2:$D$33,2,FALSE)</f>
        <v>#N/A</v>
      </c>
      <c r="V28" s="7" t="str">
        <f>IF(IFERROR(VLOOKUP($H28,Mails!$A:$C,3,0),"")=0,"",IFERROR(VLOOKUP($H28,Mails!$A:$C,3,0),""))</f>
        <v/>
      </c>
    </row>
    <row r="29" spans="1:22">
      <c r="A29" s="5" t="s">
        <v>31</v>
      </c>
      <c r="B29" s="5" t="s">
        <v>24</v>
      </c>
      <c r="C29" s="13">
        <v>1</v>
      </c>
      <c r="D29" s="13">
        <v>2441</v>
      </c>
      <c r="F29" s="13">
        <v>73098829798237</v>
      </c>
      <c r="G29" s="5" t="s">
        <v>25</v>
      </c>
      <c r="H29" s="13">
        <v>30717017702</v>
      </c>
      <c r="I29" s="5" t="s">
        <v>54</v>
      </c>
      <c r="J29" s="13">
        <v>1</v>
      </c>
      <c r="K29" s="5" t="s">
        <v>23</v>
      </c>
      <c r="L29" s="13">
        <v>27000</v>
      </c>
      <c r="M29" s="13">
        <v>0</v>
      </c>
      <c r="N29" s="13">
        <v>0</v>
      </c>
      <c r="O29" s="13">
        <v>5670</v>
      </c>
      <c r="P29" s="13">
        <v>32670</v>
      </c>
      <c r="R29" s="7" t="str">
        <f t="shared" si="3"/>
        <v>0001-00002441</v>
      </c>
      <c r="S29" s="8" t="str">
        <f t="shared" si="4"/>
        <v>Honorarios Febrero - Pilar Mep</v>
      </c>
      <c r="T29" s="7" t="str">
        <f t="shared" si="5"/>
        <v>30717017702_001_00001_00002441_RUTAS DEL NORTE SRL.pdf</v>
      </c>
      <c r="U29" s="10" t="e">
        <f>VLOOKUP(H29,Mails!$A$2:$D$33,2,FALSE)</f>
        <v>#N/A</v>
      </c>
      <c r="V29" s="7" t="str">
        <f>IF(IFERROR(VLOOKUP($H29,Mails!$A:$C,3,0),"")=0,"",IFERROR(VLOOKUP($H29,Mails!$A:$C,3,0),""))</f>
        <v/>
      </c>
    </row>
    <row r="30" spans="1:22">
      <c r="A30" s="5" t="s">
        <v>31</v>
      </c>
      <c r="B30" s="5" t="s">
        <v>24</v>
      </c>
      <c r="C30" s="13">
        <v>1</v>
      </c>
      <c r="D30" s="13">
        <v>2442</v>
      </c>
      <c r="F30" s="13">
        <v>73098829870387</v>
      </c>
      <c r="G30" s="5" t="s">
        <v>25</v>
      </c>
      <c r="H30" s="13">
        <v>23260794159</v>
      </c>
      <c r="I30" s="5" t="s">
        <v>55</v>
      </c>
      <c r="J30" s="13">
        <v>1</v>
      </c>
      <c r="K30" s="5" t="s">
        <v>23</v>
      </c>
      <c r="L30" s="13">
        <v>27000</v>
      </c>
      <c r="M30" s="13">
        <v>0</v>
      </c>
      <c r="N30" s="13">
        <v>0</v>
      </c>
      <c r="O30" s="13">
        <v>5670</v>
      </c>
      <c r="P30" s="13">
        <v>32670</v>
      </c>
      <c r="R30" s="7" t="str">
        <f t="shared" si="3"/>
        <v>0001-00002442</v>
      </c>
      <c r="S30" s="8" t="str">
        <f t="shared" si="4"/>
        <v>Honorarios Febrero - Pilar Mep</v>
      </c>
      <c r="T30" s="7" t="str">
        <f t="shared" si="5"/>
        <v>23260794159_001_00001_00002442_GOLDBERG DIEGO HERNAN.pdf</v>
      </c>
      <c r="U30" s="10" t="e">
        <f>VLOOKUP(H30,Mails!$A$2:$D$33,2,FALSE)</f>
        <v>#N/A</v>
      </c>
      <c r="V30" s="7" t="str">
        <f>IF(IFERROR(VLOOKUP($H30,Mails!$A:$C,3,0),"")=0,"",IFERROR(VLOOKUP($H30,Mails!$A:$C,3,0),""))</f>
        <v/>
      </c>
    </row>
    <row r="31" spans="1:22">
      <c r="A31" s="5" t="s">
        <v>31</v>
      </c>
      <c r="B31" s="5" t="s">
        <v>24</v>
      </c>
      <c r="C31" s="13">
        <v>1</v>
      </c>
      <c r="D31" s="13">
        <v>2443</v>
      </c>
      <c r="F31" s="13">
        <v>73098829938160</v>
      </c>
      <c r="G31" s="5" t="s">
        <v>25</v>
      </c>
      <c r="H31" s="13">
        <v>30717049442</v>
      </c>
      <c r="I31" s="5" t="s">
        <v>56</v>
      </c>
      <c r="J31" s="13">
        <v>1</v>
      </c>
      <c r="K31" s="5" t="s">
        <v>23</v>
      </c>
      <c r="L31" s="13">
        <v>27000</v>
      </c>
      <c r="M31" s="13">
        <v>0</v>
      </c>
      <c r="N31" s="13">
        <v>0</v>
      </c>
      <c r="O31" s="13">
        <v>5670</v>
      </c>
      <c r="P31" s="13">
        <v>32670</v>
      </c>
      <c r="R31" s="7" t="str">
        <f t="shared" si="3"/>
        <v>0001-00002443</v>
      </c>
      <c r="S31" s="8" t="str">
        <f t="shared" si="4"/>
        <v>Honorarios Febrero - Pilar Mep</v>
      </c>
      <c r="T31" s="7" t="str">
        <f t="shared" si="5"/>
        <v>30717049442_001_00001_00002443_DISTRIBUIDORA DEL IGUAZU SRL.pdf</v>
      </c>
      <c r="U31" s="10" t="e">
        <f>VLOOKUP(H31,Mails!$A$2:$D$33,2,FALSE)</f>
        <v>#N/A</v>
      </c>
      <c r="V31" s="7" t="str">
        <f>IF(IFERROR(VLOOKUP($H31,Mails!$A:$C,3,0),"")=0,"",IFERROR(VLOOKUP($H31,Mails!$A:$C,3,0),""))</f>
        <v/>
      </c>
    </row>
    <row r="32" spans="1:22">
      <c r="A32" s="5" t="s">
        <v>31</v>
      </c>
      <c r="B32" s="5" t="s">
        <v>24</v>
      </c>
      <c r="C32" s="13">
        <v>1</v>
      </c>
      <c r="D32" s="13">
        <v>2444</v>
      </c>
      <c r="F32" s="13">
        <v>73098829995270</v>
      </c>
      <c r="G32" s="5" t="s">
        <v>25</v>
      </c>
      <c r="H32" s="13">
        <v>20380845084</v>
      </c>
      <c r="I32" s="5" t="s">
        <v>57</v>
      </c>
      <c r="J32" s="13">
        <v>1</v>
      </c>
      <c r="K32" s="5" t="s">
        <v>23</v>
      </c>
      <c r="L32" s="13">
        <v>14500</v>
      </c>
      <c r="M32" s="13">
        <v>0</v>
      </c>
      <c r="N32" s="13">
        <v>0</v>
      </c>
      <c r="O32" s="13">
        <v>3045</v>
      </c>
      <c r="P32" s="13">
        <v>17545</v>
      </c>
      <c r="R32" s="7" t="str">
        <f t="shared" si="3"/>
        <v>0001-00002444</v>
      </c>
      <c r="S32" s="8" t="str">
        <f t="shared" si="4"/>
        <v>Honorarios Febrero - Pilar Mep</v>
      </c>
      <c r="T32" s="7" t="str">
        <f t="shared" si="5"/>
        <v>20380845084_001_00001_00002444_SILVESTRE CRISTHIAN JOSE LUIS.pdf</v>
      </c>
      <c r="U32" s="10" t="e">
        <f>VLOOKUP(H32,Mails!$A$2:$D$33,2,FALSE)</f>
        <v>#N/A</v>
      </c>
      <c r="V32" s="7" t="str">
        <f>IF(IFERROR(VLOOKUP($H32,Mails!$A:$C,3,0),"")=0,"",IFERROR(VLOOKUP($H32,Mails!$A:$C,3,0),""))</f>
        <v/>
      </c>
    </row>
    <row r="33" spans="1:22">
      <c r="A33" s="5" t="s">
        <v>31</v>
      </c>
      <c r="B33" s="5" t="s">
        <v>24</v>
      </c>
      <c r="C33" s="13">
        <v>1</v>
      </c>
      <c r="D33" s="13">
        <v>2445</v>
      </c>
      <c r="F33" s="13">
        <v>73098830091923</v>
      </c>
      <c r="G33" s="5" t="s">
        <v>25</v>
      </c>
      <c r="H33" s="13">
        <v>23184716879</v>
      </c>
      <c r="I33" s="5" t="s">
        <v>58</v>
      </c>
      <c r="J33" s="13">
        <v>1</v>
      </c>
      <c r="K33" s="5" t="s">
        <v>23</v>
      </c>
      <c r="L33" s="13">
        <v>16000</v>
      </c>
      <c r="M33" s="13">
        <v>0</v>
      </c>
      <c r="N33" s="13">
        <v>0</v>
      </c>
      <c r="O33" s="13">
        <v>3360</v>
      </c>
      <c r="P33" s="13">
        <v>19360</v>
      </c>
      <c r="R33" s="7" t="str">
        <f t="shared" si="3"/>
        <v>0001-00002445</v>
      </c>
      <c r="S33" s="8" t="str">
        <f t="shared" si="4"/>
        <v>Honorarios Febrero - Pilar Mep</v>
      </c>
      <c r="T33" s="7" t="str">
        <f t="shared" si="5"/>
        <v>23184716879_001_00001_00002445_RIOS MARCELO FABIAN.pdf</v>
      </c>
      <c r="U33" s="10" t="e">
        <f>VLOOKUP(H33,Mails!$A$2:$D$33,2,FALSE)</f>
        <v>#N/A</v>
      </c>
      <c r="V33" s="7" t="str">
        <f>IF(IFERROR(VLOOKUP($H33,Mails!$A:$C,3,0),"")=0,"",IFERROR(VLOOKUP($H33,Mails!$A:$C,3,0),""))</f>
        <v/>
      </c>
    </row>
    <row r="34" spans="1:22">
      <c r="A34" s="5" t="s">
        <v>31</v>
      </c>
      <c r="B34" s="5" t="s">
        <v>24</v>
      </c>
      <c r="C34" s="13">
        <v>1</v>
      </c>
      <c r="D34" s="13">
        <v>2446</v>
      </c>
      <c r="F34" s="13">
        <v>73098830196190</v>
      </c>
      <c r="G34" s="5" t="s">
        <v>25</v>
      </c>
      <c r="H34" s="13">
        <v>23178400754</v>
      </c>
      <c r="I34" s="5" t="s">
        <v>59</v>
      </c>
      <c r="J34" s="13">
        <v>1</v>
      </c>
      <c r="K34" s="5" t="s">
        <v>23</v>
      </c>
      <c r="L34" s="13">
        <v>19500</v>
      </c>
      <c r="M34" s="13">
        <v>0</v>
      </c>
      <c r="N34" s="13">
        <v>0</v>
      </c>
      <c r="O34" s="13">
        <v>4095</v>
      </c>
      <c r="P34" s="13">
        <v>23595</v>
      </c>
      <c r="R34" s="7" t="str">
        <f t="shared" si="3"/>
        <v>0001-00002446</v>
      </c>
      <c r="S34" s="8" t="str">
        <f t="shared" si="4"/>
        <v>Honorarios Febrero - Pilar Mep</v>
      </c>
      <c r="T34" s="7" t="str">
        <f t="shared" si="5"/>
        <v>23178400754_001_00001_00002446_GENIN NORMA BEATRIZ.pdf</v>
      </c>
      <c r="U34" s="10" t="e">
        <f>VLOOKUP(H34,Mails!$A$2:$D$33,2,FALSE)</f>
        <v>#N/A</v>
      </c>
      <c r="V34" s="7" t="str">
        <f>IF(IFERROR(VLOOKUP($H34,Mails!$A:$C,3,0),"")=0,"",IFERROR(VLOOKUP($H34,Mails!$A:$C,3,0),""))</f>
        <v/>
      </c>
    </row>
    <row r="35" spans="1:22">
      <c r="A35" s="5" t="s">
        <v>31</v>
      </c>
      <c r="B35" s="5" t="s">
        <v>24</v>
      </c>
      <c r="C35" s="13">
        <v>1</v>
      </c>
      <c r="D35" s="13">
        <v>2447</v>
      </c>
      <c r="F35" s="13">
        <v>73098830260273</v>
      </c>
      <c r="G35" s="5" t="s">
        <v>25</v>
      </c>
      <c r="H35" s="13">
        <v>20333049466</v>
      </c>
      <c r="I35" s="5" t="s">
        <v>60</v>
      </c>
      <c r="J35" s="13">
        <v>1</v>
      </c>
      <c r="K35" s="5" t="s">
        <v>23</v>
      </c>
      <c r="L35" s="13">
        <v>4000</v>
      </c>
      <c r="M35" s="13">
        <v>0</v>
      </c>
      <c r="N35" s="13">
        <v>0</v>
      </c>
      <c r="O35" s="13">
        <v>840</v>
      </c>
      <c r="P35" s="13">
        <v>4840</v>
      </c>
      <c r="R35" s="7" t="str">
        <f t="shared" si="3"/>
        <v>0001-00002447</v>
      </c>
      <c r="S35" s="8" t="str">
        <f t="shared" si="4"/>
        <v>Honorarios Febrero - Pilar Mep</v>
      </c>
      <c r="T35" s="7" t="str">
        <f t="shared" si="5"/>
        <v>20333049466_001_00001_00002447_SEMPRINI ALEJANDRO OSCAR.pdf</v>
      </c>
      <c r="U35" s="10" t="e">
        <f>VLOOKUP(H35,Mails!$A$2:$D$33,2,FALSE)</f>
        <v>#N/A</v>
      </c>
      <c r="V35" s="7" t="str">
        <f>IF(IFERROR(VLOOKUP($H35,Mails!$A:$C,3,0),"")=0,"",IFERROR(VLOOKUP($H35,Mails!$A:$C,3,0),""))</f>
        <v/>
      </c>
    </row>
    <row r="36" spans="1:22">
      <c r="A36" s="5" t="s">
        <v>31</v>
      </c>
      <c r="B36" s="5" t="s">
        <v>24</v>
      </c>
      <c r="C36" s="13">
        <v>1</v>
      </c>
      <c r="D36" s="13">
        <v>2448</v>
      </c>
      <c r="F36" s="13">
        <v>73098830329222</v>
      </c>
      <c r="G36" s="5" t="s">
        <v>25</v>
      </c>
      <c r="H36" s="13">
        <v>27945518370</v>
      </c>
      <c r="I36" s="5" t="s">
        <v>61</v>
      </c>
      <c r="J36" s="13">
        <v>1</v>
      </c>
      <c r="K36" s="5" t="s">
        <v>23</v>
      </c>
      <c r="L36" s="13">
        <v>4000</v>
      </c>
      <c r="M36" s="13">
        <v>0</v>
      </c>
      <c r="N36" s="13">
        <v>0</v>
      </c>
      <c r="O36" s="13">
        <v>840</v>
      </c>
      <c r="P36" s="13">
        <v>4840</v>
      </c>
      <c r="R36" s="7" t="str">
        <f t="shared" si="3"/>
        <v>0001-00002448</v>
      </c>
      <c r="S36" s="8" t="str">
        <f t="shared" si="4"/>
        <v>Honorarios Febrero - Pilar Mep</v>
      </c>
      <c r="T36" s="7" t="str">
        <f t="shared" si="5"/>
        <v>27945518370_001_00001_00002448_ROMERO PAIVA SULMA ANTONIA.pdf</v>
      </c>
      <c r="U36" s="10" t="e">
        <f>VLOOKUP(H36,Mails!$A$2:$D$33,2,FALSE)</f>
        <v>#N/A</v>
      </c>
      <c r="V36" s="7" t="str">
        <f>IF(IFERROR(VLOOKUP($H36,Mails!$A:$C,3,0),"")=0,"",IFERROR(VLOOKUP($H36,Mails!$A:$C,3,0),""))</f>
        <v/>
      </c>
    </row>
    <row r="37" spans="1:22">
      <c r="A37" s="5" t="s">
        <v>31</v>
      </c>
      <c r="B37" s="5" t="s">
        <v>24</v>
      </c>
      <c r="C37" s="13">
        <v>1</v>
      </c>
      <c r="D37" s="13">
        <v>2449</v>
      </c>
      <c r="F37" s="13">
        <v>73098830385666</v>
      </c>
      <c r="G37" s="5" t="s">
        <v>25</v>
      </c>
      <c r="H37" s="13">
        <v>30710553900</v>
      </c>
      <c r="I37" s="5" t="s">
        <v>53</v>
      </c>
      <c r="J37" s="13">
        <v>1</v>
      </c>
      <c r="K37" s="5" t="s">
        <v>23</v>
      </c>
      <c r="L37" s="13">
        <v>41000</v>
      </c>
      <c r="M37" s="13">
        <v>0</v>
      </c>
      <c r="N37" s="13">
        <v>0</v>
      </c>
      <c r="O37" s="13">
        <v>8610</v>
      </c>
      <c r="P37" s="13">
        <v>49610</v>
      </c>
      <c r="R37" s="7" t="str">
        <f t="shared" si="3"/>
        <v>0001-00002449</v>
      </c>
      <c r="S37" s="8" t="str">
        <f t="shared" si="4"/>
        <v>Honorarios Febrero - Pilar Mep</v>
      </c>
      <c r="T37" s="7" t="str">
        <f t="shared" si="5"/>
        <v>30710553900_001_00001_00002449_BARNELL S.A..pdf</v>
      </c>
      <c r="U37" s="10" t="e">
        <f>VLOOKUP(H37,Mails!$A$2:$D$33,2,FALSE)</f>
        <v>#N/A</v>
      </c>
      <c r="V37" s="7" t="str">
        <f>IF(IFERROR(VLOOKUP($H37,Mails!$A:$C,3,0),"")=0,"",IFERROR(VLOOKUP($H37,Mails!$A:$C,3,0),""))</f>
        <v/>
      </c>
    </row>
    <row r="38" spans="1:22">
      <c r="A38" s="5" t="s">
        <v>31</v>
      </c>
      <c r="B38" s="5" t="s">
        <v>24</v>
      </c>
      <c r="C38" s="13">
        <v>1</v>
      </c>
      <c r="D38" s="13">
        <v>2450</v>
      </c>
      <c r="F38" s="13">
        <v>73098830465201</v>
      </c>
      <c r="G38" s="5" t="s">
        <v>25</v>
      </c>
      <c r="H38" s="13">
        <v>30710553900</v>
      </c>
      <c r="I38" s="5" t="s">
        <v>53</v>
      </c>
      <c r="J38" s="13">
        <v>1</v>
      </c>
      <c r="K38" s="5" t="s">
        <v>23</v>
      </c>
      <c r="L38" s="13">
        <v>25000</v>
      </c>
      <c r="M38" s="13">
        <v>0</v>
      </c>
      <c r="N38" s="13">
        <v>0</v>
      </c>
      <c r="O38" s="13">
        <v>5250</v>
      </c>
      <c r="P38" s="13">
        <v>30250</v>
      </c>
      <c r="R38" s="7" t="str">
        <f t="shared" si="3"/>
        <v>0001-00002450</v>
      </c>
      <c r="S38" s="8" t="str">
        <f t="shared" si="4"/>
        <v>Honorarios Febrero - Pilar Mep</v>
      </c>
      <c r="T38" s="7" t="str">
        <f t="shared" si="5"/>
        <v>30710553900_001_00001_00002450_BARNELL S.A..pdf</v>
      </c>
      <c r="U38" s="10" t="e">
        <f>VLOOKUP(H38,Mails!$A$2:$D$33,2,FALSE)</f>
        <v>#N/A</v>
      </c>
      <c r="V38" s="7" t="str">
        <f>IF(IFERROR(VLOOKUP($H38,Mails!$A:$C,3,0),"")=0,"",IFERROR(VLOOKUP($H38,Mails!$A:$C,3,0),""))</f>
        <v/>
      </c>
    </row>
    <row r="39" spans="1:22">
      <c r="A39" s="5" t="s">
        <v>31</v>
      </c>
      <c r="B39" s="5" t="s">
        <v>24</v>
      </c>
      <c r="C39" s="13">
        <v>1</v>
      </c>
      <c r="D39" s="13">
        <v>2451</v>
      </c>
      <c r="F39" s="13">
        <v>73098830545595</v>
      </c>
      <c r="G39" s="5" t="s">
        <v>25</v>
      </c>
      <c r="H39" s="13">
        <v>27358545209</v>
      </c>
      <c r="I39" s="5" t="s">
        <v>62</v>
      </c>
      <c r="J39" s="13">
        <v>1</v>
      </c>
      <c r="K39" s="5" t="s">
        <v>23</v>
      </c>
      <c r="L39" s="13">
        <v>20500</v>
      </c>
      <c r="M39" s="13">
        <v>0</v>
      </c>
      <c r="N39" s="13">
        <v>0</v>
      </c>
      <c r="O39" s="13">
        <v>4305</v>
      </c>
      <c r="P39" s="13">
        <v>24805</v>
      </c>
      <c r="R39" s="7" t="str">
        <f t="shared" si="3"/>
        <v>0001-00002451</v>
      </c>
      <c r="S39" s="8" t="str">
        <f t="shared" si="4"/>
        <v>Honorarios Febrero - Pilar Mep</v>
      </c>
      <c r="T39" s="7" t="str">
        <f t="shared" si="5"/>
        <v>27358545209_001_00001_00002451_SANCHEZ JULIETA.pdf</v>
      </c>
      <c r="U39" s="10" t="e">
        <f>VLOOKUP(H39,Mails!$A$2:$D$33,2,FALSE)</f>
        <v>#N/A</v>
      </c>
      <c r="V39" s="7" t="str">
        <f>IF(IFERROR(VLOOKUP($H39,Mails!$A:$C,3,0),"")=0,"",IFERROR(VLOOKUP($H39,Mails!$A:$C,3,0),""))</f>
        <v/>
      </c>
    </row>
    <row r="40" spans="1:22">
      <c r="A40" s="5" t="s">
        <v>31</v>
      </c>
      <c r="B40" s="5" t="s">
        <v>24</v>
      </c>
      <c r="C40" s="13">
        <v>1</v>
      </c>
      <c r="D40" s="13">
        <v>2452</v>
      </c>
      <c r="F40" s="13">
        <v>73098830601570</v>
      </c>
      <c r="G40" s="5" t="s">
        <v>25</v>
      </c>
      <c r="H40" s="13">
        <v>27183190240</v>
      </c>
      <c r="I40" s="5" t="s">
        <v>63</v>
      </c>
      <c r="J40" s="13">
        <v>1</v>
      </c>
      <c r="K40" s="5" t="s">
        <v>23</v>
      </c>
      <c r="L40" s="13">
        <v>20500</v>
      </c>
      <c r="M40" s="13">
        <v>0</v>
      </c>
      <c r="N40" s="13">
        <v>0</v>
      </c>
      <c r="O40" s="13">
        <v>4305</v>
      </c>
      <c r="P40" s="13">
        <v>24805</v>
      </c>
      <c r="R40" s="7" t="str">
        <f t="shared" si="3"/>
        <v>0001-00002452</v>
      </c>
      <c r="S40" s="8" t="str">
        <f t="shared" si="4"/>
        <v>Honorarios Febrero - Pilar Mep</v>
      </c>
      <c r="T40" s="7" t="str">
        <f t="shared" si="5"/>
        <v>27183190240_001_00001_00002452_BERGER GRACIELA NOEMI.pdf</v>
      </c>
      <c r="U40" s="10" t="e">
        <f>VLOOKUP(H40,Mails!$A$2:$D$33,2,FALSE)</f>
        <v>#N/A</v>
      </c>
      <c r="V40" s="7" t="str">
        <f>IF(IFERROR(VLOOKUP($H40,Mails!$A:$C,3,0),"")=0,"",IFERROR(VLOOKUP($H40,Mails!$A:$C,3,0),""))</f>
        <v/>
      </c>
    </row>
    <row r="41" spans="1:22">
      <c r="A41" s="5" t="s">
        <v>31</v>
      </c>
      <c r="B41" s="5" t="s">
        <v>24</v>
      </c>
      <c r="C41" s="13">
        <v>1</v>
      </c>
      <c r="D41" s="13">
        <v>2453</v>
      </c>
      <c r="F41" s="13">
        <v>73098830657165</v>
      </c>
      <c r="G41" s="5" t="s">
        <v>25</v>
      </c>
      <c r="H41" s="13">
        <v>27312059474</v>
      </c>
      <c r="I41" s="5" t="s">
        <v>64</v>
      </c>
      <c r="J41" s="13">
        <v>1</v>
      </c>
      <c r="K41" s="5" t="s">
        <v>23</v>
      </c>
      <c r="L41" s="13">
        <v>21000</v>
      </c>
      <c r="M41" s="13">
        <v>0</v>
      </c>
      <c r="N41" s="13">
        <v>0</v>
      </c>
      <c r="O41" s="13">
        <v>4410</v>
      </c>
      <c r="P41" s="13">
        <v>25410</v>
      </c>
      <c r="R41" s="7" t="str">
        <f t="shared" si="3"/>
        <v>0001-00002453</v>
      </c>
      <c r="S41" s="8" t="str">
        <f t="shared" si="4"/>
        <v>Honorarios Febrero - Pilar Mep</v>
      </c>
      <c r="T41" s="7" t="str">
        <f t="shared" si="5"/>
        <v>27312059474_001_00001_00002453_GUZMAN JESICA GISELLE.pdf</v>
      </c>
      <c r="U41" s="10" t="e">
        <f>VLOOKUP(H41,Mails!$A$2:$D$33,2,FALSE)</f>
        <v>#N/A</v>
      </c>
      <c r="V41" s="7" t="str">
        <f>IF(IFERROR(VLOOKUP($H41,Mails!$A:$C,3,0),"")=0,"",IFERROR(VLOOKUP($H41,Mails!$A:$C,3,0),""))</f>
        <v/>
      </c>
    </row>
    <row r="42" spans="1:22">
      <c r="A42" s="5" t="s">
        <v>31</v>
      </c>
      <c r="B42" s="5" t="s">
        <v>24</v>
      </c>
      <c r="C42" s="13">
        <v>1</v>
      </c>
      <c r="D42" s="13">
        <v>2454</v>
      </c>
      <c r="F42" s="13">
        <v>73098830713271</v>
      </c>
      <c r="G42" s="5" t="s">
        <v>25</v>
      </c>
      <c r="H42" s="13">
        <v>30708749792</v>
      </c>
      <c r="I42" s="5" t="s">
        <v>65</v>
      </c>
      <c r="J42" s="13">
        <v>1</v>
      </c>
      <c r="K42" s="5" t="s">
        <v>23</v>
      </c>
      <c r="L42" s="13">
        <v>20000</v>
      </c>
      <c r="M42" s="13">
        <v>0</v>
      </c>
      <c r="N42" s="13">
        <v>0</v>
      </c>
      <c r="O42" s="13">
        <v>4200</v>
      </c>
      <c r="P42" s="13">
        <v>24200</v>
      </c>
      <c r="R42" s="7" t="str">
        <f t="shared" si="3"/>
        <v>0001-00002454</v>
      </c>
      <c r="S42" s="8" t="str">
        <f t="shared" si="4"/>
        <v>Honorarios Febrero - Pilar Mep</v>
      </c>
      <c r="T42" s="7" t="str">
        <f t="shared" si="5"/>
        <v>30708749792_001_00001_00002454_PRESTACIONES AGROPECUARIAS S.R.L..pdf</v>
      </c>
      <c r="U42" s="10" t="e">
        <f>VLOOKUP(H42,Mails!$A$2:$D$33,2,FALSE)</f>
        <v>#N/A</v>
      </c>
      <c r="V42" s="7" t="str">
        <f>IF(IFERROR(VLOOKUP($H42,Mails!$A:$C,3,0),"")=0,"",IFERROR(VLOOKUP($H42,Mails!$A:$C,3,0),""))</f>
        <v/>
      </c>
    </row>
    <row r="43" spans="1:22">
      <c r="A43" s="5" t="s">
        <v>31</v>
      </c>
      <c r="B43" s="5" t="s">
        <v>24</v>
      </c>
      <c r="C43" s="13">
        <v>1</v>
      </c>
      <c r="D43" s="13">
        <v>2455</v>
      </c>
      <c r="F43" s="13">
        <v>73098830768030</v>
      </c>
      <c r="G43" s="5" t="s">
        <v>25</v>
      </c>
      <c r="H43" s="13">
        <v>20353613996</v>
      </c>
      <c r="I43" s="5" t="s">
        <v>66</v>
      </c>
      <c r="J43" s="13">
        <v>1</v>
      </c>
      <c r="K43" s="5" t="s">
        <v>23</v>
      </c>
      <c r="L43" s="13">
        <v>20000</v>
      </c>
      <c r="M43" s="13">
        <v>0</v>
      </c>
      <c r="N43" s="13">
        <v>0</v>
      </c>
      <c r="O43" s="13">
        <v>4200</v>
      </c>
      <c r="P43" s="13">
        <v>24200</v>
      </c>
      <c r="R43" s="7" t="str">
        <f t="shared" si="3"/>
        <v>0001-00002455</v>
      </c>
      <c r="S43" s="8" t="str">
        <f t="shared" si="4"/>
        <v>Honorarios Febrero - Pilar Mep</v>
      </c>
      <c r="T43" s="7" t="str">
        <f t="shared" si="5"/>
        <v>20353613996_001_00001_00002455_MOFFICONI ANDRES NICOLAS.pdf</v>
      </c>
      <c r="U43" s="10" t="e">
        <f>VLOOKUP(H43,Mails!$A$2:$D$33,2,FALSE)</f>
        <v>#N/A</v>
      </c>
      <c r="V43" s="7" t="str">
        <f>IF(IFERROR(VLOOKUP($H43,Mails!$A:$C,3,0),"")=0,"",IFERROR(VLOOKUP($H43,Mails!$A:$C,3,0),""))</f>
        <v/>
      </c>
    </row>
    <row r="44" spans="1:22">
      <c r="A44" s="5" t="s">
        <v>31</v>
      </c>
      <c r="B44" s="5" t="s">
        <v>24</v>
      </c>
      <c r="C44" s="13">
        <v>1</v>
      </c>
      <c r="D44" s="13">
        <v>2456</v>
      </c>
      <c r="F44" s="13">
        <v>73098830818155</v>
      </c>
      <c r="G44" s="5" t="s">
        <v>25</v>
      </c>
      <c r="H44" s="13">
        <v>33710422899</v>
      </c>
      <c r="I44" s="5" t="s">
        <v>27</v>
      </c>
      <c r="J44" s="13">
        <v>1</v>
      </c>
      <c r="K44" s="5" t="s">
        <v>23</v>
      </c>
      <c r="L44" s="13">
        <v>63960</v>
      </c>
      <c r="M44" s="13">
        <v>0</v>
      </c>
      <c r="N44" s="13">
        <v>0</v>
      </c>
      <c r="O44" s="5">
        <v>13431.6</v>
      </c>
      <c r="P44" s="5">
        <v>77391.600000000006</v>
      </c>
      <c r="R44" s="7" t="str">
        <f t="shared" si="3"/>
        <v>0001-00002456</v>
      </c>
      <c r="S44" s="8" t="str">
        <f t="shared" si="4"/>
        <v>Honorarios Febrero - Pilar Mep</v>
      </c>
      <c r="T44" s="7" t="str">
        <f t="shared" si="5"/>
        <v>33710422899_001_00001_00002456_BAI - LOGISTICA SOCIEDAD ANONIMA.pdf</v>
      </c>
      <c r="U44" s="10" t="str">
        <f>VLOOKUP(H44,Mails!$A$2:$D$33,2,FALSE)</f>
        <v>rvallejo@pilarmep.com.ar</v>
      </c>
      <c r="V44" s="7" t="str">
        <f>IF(IFERROR(VLOOKUP($H44,Mails!$A:$C,3,0),"")=0,"",IFERROR(VLOOKUP($H44,Mails!$A:$C,3,0),""))</f>
        <v/>
      </c>
    </row>
    <row r="45" spans="1:22">
      <c r="A45" s="5" t="s">
        <v>31</v>
      </c>
      <c r="B45" s="5" t="s">
        <v>24</v>
      </c>
      <c r="C45" s="13">
        <v>1</v>
      </c>
      <c r="D45" s="13">
        <v>2457</v>
      </c>
      <c r="F45" s="13">
        <v>73098830875587</v>
      </c>
      <c r="G45" s="5" t="s">
        <v>25</v>
      </c>
      <c r="H45" s="13">
        <v>30710422946</v>
      </c>
      <c r="I45" s="5" t="s">
        <v>26</v>
      </c>
      <c r="J45" s="13">
        <v>1</v>
      </c>
      <c r="K45" s="5" t="s">
        <v>23</v>
      </c>
      <c r="L45" s="13">
        <v>48585</v>
      </c>
      <c r="M45" s="13">
        <v>0</v>
      </c>
      <c r="N45" s="13">
        <v>0</v>
      </c>
      <c r="O45" s="14">
        <v>10202.85</v>
      </c>
      <c r="P45" s="14">
        <v>58787.85</v>
      </c>
      <c r="R45" s="7" t="str">
        <f t="shared" si="3"/>
        <v>0001-00002457</v>
      </c>
      <c r="S45" s="8" t="str">
        <f t="shared" si="4"/>
        <v>Honorarios Febrero - Pilar Mep</v>
      </c>
      <c r="T45" s="7" t="str">
        <f t="shared" si="5"/>
        <v>30710422946_001_00001_00002457_CONURBANO DISTRIBUCION SOCIEDAD ANONIMA.pdf</v>
      </c>
      <c r="U45" s="10" t="str">
        <f>VLOOKUP(H45,Mails!$A$2:$D$33,2,FALSE)</f>
        <v>lorenzogian97@gmail.com</v>
      </c>
      <c r="V45" s="7" t="str">
        <f>IF(IFERROR(VLOOKUP($H45,Mails!$A:$C,3,0),"")=0,"",IFERROR(VLOOKUP($H45,Mails!$A:$C,3,0),""))</f>
        <v/>
      </c>
    </row>
    <row r="46" spans="1:22">
      <c r="A46" s="5" t="s">
        <v>31</v>
      </c>
      <c r="B46" s="5" t="s">
        <v>24</v>
      </c>
      <c r="C46" s="13">
        <v>1</v>
      </c>
      <c r="D46" s="13">
        <v>2458</v>
      </c>
      <c r="F46" s="13">
        <v>73098830944678</v>
      </c>
      <c r="G46" s="5" t="s">
        <v>25</v>
      </c>
      <c r="H46" s="13">
        <v>30710422946</v>
      </c>
      <c r="I46" s="5" t="s">
        <v>26</v>
      </c>
      <c r="J46" s="13">
        <v>1</v>
      </c>
      <c r="K46" s="5" t="s">
        <v>23</v>
      </c>
      <c r="L46" s="13">
        <v>48585</v>
      </c>
      <c r="M46" s="13">
        <v>0</v>
      </c>
      <c r="N46" s="13">
        <v>0</v>
      </c>
      <c r="O46" s="14">
        <v>10202.85</v>
      </c>
      <c r="P46" s="14">
        <v>58787.85</v>
      </c>
      <c r="R46" s="7" t="str">
        <f t="shared" si="3"/>
        <v>0001-00002458</v>
      </c>
      <c r="S46" s="8" t="str">
        <f t="shared" si="4"/>
        <v>Honorarios Febrero - Pilar Mep</v>
      </c>
      <c r="T46" s="7" t="str">
        <f t="shared" si="5"/>
        <v>30710422946_001_00001_00002458_CONURBANO DISTRIBUCION SOCIEDAD ANONIMA.pdf</v>
      </c>
      <c r="U46" s="10" t="str">
        <f>VLOOKUP(H46,Mails!$A$2:$D$33,2,FALSE)</f>
        <v>lorenzogian97@gmail.com</v>
      </c>
      <c r="V46" s="7" t="str">
        <f>IF(IFERROR(VLOOKUP($H46,Mails!$A:$C,3,0),"")=0,"",IFERROR(VLOOKUP($H46,Mails!$A:$C,3,0),""))</f>
        <v/>
      </c>
    </row>
    <row r="47" spans="1:22">
      <c r="A47" s="5" t="s">
        <v>31</v>
      </c>
      <c r="B47" s="5" t="s">
        <v>24</v>
      </c>
      <c r="C47" s="13">
        <v>1</v>
      </c>
      <c r="D47" s="13">
        <v>2459</v>
      </c>
      <c r="F47" s="13">
        <v>73098831008424</v>
      </c>
      <c r="G47" s="5" t="s">
        <v>25</v>
      </c>
      <c r="H47" s="13">
        <v>30715770810</v>
      </c>
      <c r="I47" s="5" t="s">
        <v>40</v>
      </c>
      <c r="J47" s="13">
        <v>1</v>
      </c>
      <c r="K47" s="5" t="s">
        <v>23</v>
      </c>
      <c r="L47" s="13">
        <v>17835</v>
      </c>
      <c r="M47" s="13">
        <v>0</v>
      </c>
      <c r="N47" s="13">
        <v>0</v>
      </c>
      <c r="O47" s="14">
        <v>3745.35</v>
      </c>
      <c r="P47" s="14">
        <v>21580.35</v>
      </c>
      <c r="R47" s="7" t="str">
        <f t="shared" si="3"/>
        <v>0001-00002459</v>
      </c>
      <c r="S47" s="8" t="str">
        <f t="shared" si="4"/>
        <v>Honorarios Febrero - Pilar Mep</v>
      </c>
      <c r="T47" s="7" t="str">
        <f t="shared" si="5"/>
        <v>30715770810_001_00001_00002459_WINEROD SRL.pdf</v>
      </c>
      <c r="U47" s="10" t="e">
        <f>VLOOKUP(H47,Mails!$A$2:$D$33,2,FALSE)</f>
        <v>#N/A</v>
      </c>
      <c r="V47" s="7" t="str">
        <f>IF(IFERROR(VLOOKUP($H47,Mails!$A:$C,3,0),"")=0,"",IFERROR(VLOOKUP($H47,Mails!$A:$C,3,0),""))</f>
        <v/>
      </c>
    </row>
    <row r="48" spans="1:22">
      <c r="A48" s="5" t="s">
        <v>31</v>
      </c>
      <c r="B48" s="5" t="s">
        <v>24</v>
      </c>
      <c r="C48" s="13">
        <v>1</v>
      </c>
      <c r="D48" s="13">
        <v>2460</v>
      </c>
      <c r="F48" s="13">
        <v>73098831070451</v>
      </c>
      <c r="G48" s="5" t="s">
        <v>25</v>
      </c>
      <c r="H48" s="13">
        <v>30714994669</v>
      </c>
      <c r="I48" s="5" t="s">
        <v>67</v>
      </c>
      <c r="J48" s="13">
        <v>1</v>
      </c>
      <c r="K48" s="5" t="s">
        <v>23</v>
      </c>
      <c r="L48" s="13">
        <v>17835</v>
      </c>
      <c r="M48" s="13">
        <v>0</v>
      </c>
      <c r="N48" s="13">
        <v>0</v>
      </c>
      <c r="O48" s="14">
        <v>3745.35</v>
      </c>
      <c r="P48" s="14">
        <v>21580.35</v>
      </c>
      <c r="R48" s="7" t="str">
        <f t="shared" si="3"/>
        <v>0001-00002460</v>
      </c>
      <c r="S48" s="8" t="str">
        <f t="shared" si="4"/>
        <v>Honorarios Febrero - Pilar Mep</v>
      </c>
      <c r="T48" s="7" t="str">
        <f t="shared" si="5"/>
        <v>30714994669_001_00001_00002460_LOGISTICA DEL CONURBANO S.A.pdf</v>
      </c>
      <c r="U48" s="10" t="e">
        <f>VLOOKUP(H48,Mails!$A$2:$D$33,2,FALSE)</f>
        <v>#N/A</v>
      </c>
      <c r="V48" s="7" t="str">
        <f>IF(IFERROR(VLOOKUP($H48,Mails!$A:$C,3,0),"")=0,"",IFERROR(VLOOKUP($H48,Mails!$A:$C,3,0),""))</f>
        <v/>
      </c>
    </row>
    <row r="49" spans="1:22">
      <c r="A49" s="5" t="s">
        <v>31</v>
      </c>
      <c r="B49" s="5" t="s">
        <v>24</v>
      </c>
      <c r="C49" s="13">
        <v>1</v>
      </c>
      <c r="D49" s="13">
        <v>2461</v>
      </c>
      <c r="F49" s="13">
        <v>73098831133768</v>
      </c>
      <c r="G49" s="5" t="s">
        <v>25</v>
      </c>
      <c r="H49" s="13">
        <v>30716479923</v>
      </c>
      <c r="I49" s="5" t="s">
        <v>48</v>
      </c>
      <c r="J49" s="13">
        <v>1</v>
      </c>
      <c r="K49" s="5" t="s">
        <v>23</v>
      </c>
      <c r="L49" s="13">
        <v>12300</v>
      </c>
      <c r="M49" s="13">
        <v>0</v>
      </c>
      <c r="N49" s="13">
        <v>0</v>
      </c>
      <c r="O49" s="13">
        <v>2583</v>
      </c>
      <c r="P49" s="13">
        <v>14883</v>
      </c>
      <c r="R49" s="7" t="str">
        <f t="shared" si="3"/>
        <v>0001-00002461</v>
      </c>
      <c r="S49" s="8" t="str">
        <f t="shared" si="4"/>
        <v>Honorarios Febrero - Pilar Mep</v>
      </c>
      <c r="T49" s="7" t="str">
        <f t="shared" si="5"/>
        <v>30716479923_001_00001_00002461_ARHAT LOGISTICA SAS.pdf</v>
      </c>
      <c r="U49" s="10" t="e">
        <f>VLOOKUP(H49,Mails!$A$2:$D$33,2,FALSE)</f>
        <v>#N/A</v>
      </c>
      <c r="V49" s="7" t="str">
        <f>IF(IFERROR(VLOOKUP($H49,Mails!$A:$C,3,0),"")=0,"",IFERROR(VLOOKUP($H49,Mails!$A:$C,3,0),""))</f>
        <v/>
      </c>
    </row>
    <row r="50" spans="1:22">
      <c r="A50" s="5" t="s">
        <v>31</v>
      </c>
      <c r="B50" s="5" t="s">
        <v>24</v>
      </c>
      <c r="C50" s="13">
        <v>1</v>
      </c>
      <c r="D50" s="13">
        <v>2462</v>
      </c>
      <c r="F50" s="13">
        <v>73098831187526</v>
      </c>
      <c r="G50" s="5" t="s">
        <v>25</v>
      </c>
      <c r="H50" s="13">
        <v>33710422899</v>
      </c>
      <c r="I50" s="5" t="s">
        <v>27</v>
      </c>
      <c r="J50" s="13">
        <v>1</v>
      </c>
      <c r="K50" s="5" t="s">
        <v>23</v>
      </c>
      <c r="L50" s="13">
        <v>120000</v>
      </c>
      <c r="M50" s="13">
        <v>0</v>
      </c>
      <c r="N50" s="13">
        <v>0</v>
      </c>
      <c r="O50" s="13">
        <v>25200</v>
      </c>
      <c r="P50" s="13">
        <v>145200</v>
      </c>
      <c r="R50" s="7" t="str">
        <f t="shared" si="3"/>
        <v>0001-00002462</v>
      </c>
      <c r="S50" s="8" t="str">
        <f t="shared" si="4"/>
        <v>Honorarios Febrero - Pilar Mep</v>
      </c>
      <c r="T50" s="7" t="str">
        <f t="shared" si="5"/>
        <v>33710422899_001_00001_00002462_BAI - LOGISTICA SOCIEDAD ANONIMA.pdf</v>
      </c>
      <c r="U50" s="10" t="str">
        <f>VLOOKUP(H50,Mails!$A$2:$D$33,2,FALSE)</f>
        <v>rvallejo@pilarmep.com.ar</v>
      </c>
      <c r="V50" s="7" t="str">
        <f>IF(IFERROR(VLOOKUP($H50,Mails!$A:$C,3,0),"")=0,"",IFERROR(VLOOKUP($H50,Mails!$A:$C,3,0),""))</f>
        <v/>
      </c>
    </row>
    <row r="51" spans="1:22">
      <c r="A51" s="5" t="s">
        <v>31</v>
      </c>
      <c r="B51" s="5" t="s">
        <v>24</v>
      </c>
      <c r="C51" s="13">
        <v>1</v>
      </c>
      <c r="D51" s="13">
        <v>2463</v>
      </c>
      <c r="F51" s="13">
        <v>73098831732078</v>
      </c>
      <c r="G51" s="5" t="s">
        <v>25</v>
      </c>
      <c r="H51" s="13">
        <v>30710422946</v>
      </c>
      <c r="I51" s="5" t="s">
        <v>26</v>
      </c>
      <c r="J51" s="13">
        <v>1</v>
      </c>
      <c r="K51" s="5" t="s">
        <v>23</v>
      </c>
      <c r="L51" s="13">
        <v>150000</v>
      </c>
      <c r="M51" s="13">
        <v>0</v>
      </c>
      <c r="N51" s="13">
        <v>0</v>
      </c>
      <c r="O51" s="13">
        <v>31500</v>
      </c>
      <c r="P51" s="13">
        <v>181500</v>
      </c>
      <c r="R51" s="7" t="str">
        <f t="shared" si="3"/>
        <v>0001-00002463</v>
      </c>
      <c r="S51" s="8" t="str">
        <f t="shared" si="4"/>
        <v>Honorarios Febrero - Pilar Mep</v>
      </c>
      <c r="T51" s="7" t="str">
        <f t="shared" si="5"/>
        <v>30710422946_001_00001_00002463_CONURBANO DISTRIBUCION SOCIEDAD ANONIMA.pdf</v>
      </c>
      <c r="U51" s="10" t="str">
        <f>VLOOKUP(H51,Mails!$A$2:$D$33,2,FALSE)</f>
        <v>lorenzogian97@gmail.com</v>
      </c>
      <c r="V51" s="7" t="str">
        <f>IF(IFERROR(VLOOKUP($H51,Mails!$A:$C,3,0),"")=0,"",IFERROR(VLOOKUP($H51,Mails!$A:$C,3,0),""))</f>
        <v/>
      </c>
    </row>
    <row r="52" spans="1:22">
      <c r="A52" s="5" t="s">
        <v>31</v>
      </c>
      <c r="B52" s="5" t="s">
        <v>24</v>
      </c>
      <c r="C52" s="13">
        <v>1</v>
      </c>
      <c r="D52" s="13">
        <v>2464</v>
      </c>
      <c r="F52" s="13">
        <v>73098831791017</v>
      </c>
      <c r="G52" s="5" t="s">
        <v>25</v>
      </c>
      <c r="H52" s="13">
        <v>20261198240</v>
      </c>
      <c r="I52" s="5" t="s">
        <v>68</v>
      </c>
      <c r="J52" s="13">
        <v>1</v>
      </c>
      <c r="K52" s="5" t="s">
        <v>23</v>
      </c>
      <c r="L52" s="13">
        <v>4000</v>
      </c>
      <c r="M52" s="13">
        <v>0</v>
      </c>
      <c r="N52" s="13">
        <v>0</v>
      </c>
      <c r="O52" s="13">
        <v>840</v>
      </c>
      <c r="P52" s="13">
        <v>4840</v>
      </c>
      <c r="R52" s="7" t="str">
        <f t="shared" si="3"/>
        <v>0001-00002464</v>
      </c>
      <c r="S52" s="8" t="str">
        <f t="shared" si="4"/>
        <v>Honorarios Febrero - Pilar Mep</v>
      </c>
      <c r="T52" s="7" t="str">
        <f t="shared" si="5"/>
        <v>20261198240_001_00001_00002464_CUENCA ABENTE GONZALO.pdf</v>
      </c>
      <c r="U52" s="10" t="e">
        <f>VLOOKUP(H52,Mails!$A$2:$D$33,2,FALSE)</f>
        <v>#N/A</v>
      </c>
      <c r="V52" s="7" t="str">
        <f>IF(IFERROR(VLOOKUP($H52,Mails!$A:$C,3,0),"")=0,"",IFERROR(VLOOKUP($H52,Mails!$A:$C,3,0),""))</f>
        <v/>
      </c>
    </row>
    <row r="53" spans="1:22">
      <c r="A53" s="5" t="s">
        <v>31</v>
      </c>
      <c r="B53" s="5" t="s">
        <v>24</v>
      </c>
      <c r="C53" s="13">
        <v>1</v>
      </c>
      <c r="D53" s="13">
        <v>2465</v>
      </c>
      <c r="F53" s="13">
        <v>73098831848613</v>
      </c>
      <c r="G53" s="5" t="s">
        <v>25</v>
      </c>
      <c r="H53" s="13">
        <v>27297311854</v>
      </c>
      <c r="I53" s="5" t="s">
        <v>69</v>
      </c>
      <c r="J53" s="13">
        <v>1</v>
      </c>
      <c r="K53" s="5" t="s">
        <v>23</v>
      </c>
      <c r="L53" s="13">
        <v>4000</v>
      </c>
      <c r="M53" s="13">
        <v>0</v>
      </c>
      <c r="N53" s="13">
        <v>0</v>
      </c>
      <c r="O53" s="13">
        <v>840</v>
      </c>
      <c r="P53" s="13">
        <v>4840</v>
      </c>
      <c r="R53" s="7" t="str">
        <f t="shared" si="3"/>
        <v>0001-00002465</v>
      </c>
      <c r="S53" s="8" t="str">
        <f t="shared" si="4"/>
        <v>Honorarios Febrero - Pilar Mep</v>
      </c>
      <c r="T53" s="7" t="str">
        <f t="shared" si="5"/>
        <v>27297311854_001_00001_00002465_GRELLA ANA CAROLINA.pdf</v>
      </c>
      <c r="U53" s="10" t="e">
        <f>VLOOKUP(H53,Mails!$A$2:$D$33,2,FALSE)</f>
        <v>#N/A</v>
      </c>
      <c r="V53" s="7" t="str">
        <f>IF(IFERROR(VLOOKUP($H53,Mails!$A:$C,3,0),"")=0,"",IFERROR(VLOOKUP($H53,Mails!$A:$C,3,0),""))</f>
        <v/>
      </c>
    </row>
    <row r="54" spans="1:22">
      <c r="A54" s="5" t="s">
        <v>31</v>
      </c>
      <c r="B54" s="5" t="s">
        <v>24</v>
      </c>
      <c r="C54" s="13">
        <v>1</v>
      </c>
      <c r="D54" s="13">
        <v>2466</v>
      </c>
      <c r="F54" s="13">
        <v>73098831911559</v>
      </c>
      <c r="G54" s="5" t="s">
        <v>25</v>
      </c>
      <c r="H54" s="13">
        <v>23301950799</v>
      </c>
      <c r="I54" s="5" t="s">
        <v>70</v>
      </c>
      <c r="J54" s="13">
        <v>1</v>
      </c>
      <c r="K54" s="5" t="s">
        <v>23</v>
      </c>
      <c r="L54" s="13">
        <v>4000</v>
      </c>
      <c r="M54" s="13">
        <v>0</v>
      </c>
      <c r="N54" s="13">
        <v>0</v>
      </c>
      <c r="O54" s="13">
        <v>840</v>
      </c>
      <c r="P54" s="13">
        <v>4840</v>
      </c>
      <c r="R54" s="7" t="str">
        <f t="shared" si="3"/>
        <v>0001-00002466</v>
      </c>
      <c r="S54" s="8" t="str">
        <f t="shared" si="4"/>
        <v>Honorarios Febrero - Pilar Mep</v>
      </c>
      <c r="T54" s="7" t="str">
        <f t="shared" si="5"/>
        <v>23301950799_001_00001_00002466_ROTH JAVIER MAXIMILIANO.pdf</v>
      </c>
      <c r="U54" s="10" t="e">
        <f>VLOOKUP(H54,Mails!$A$2:$D$33,2,FALSE)</f>
        <v>#N/A</v>
      </c>
      <c r="V54" s="7" t="str">
        <f>IF(IFERROR(VLOOKUP($H54,Mails!$A:$C,3,0),"")=0,"",IFERROR(VLOOKUP($H54,Mails!$A:$C,3,0),""))</f>
        <v/>
      </c>
    </row>
    <row r="55" spans="1:22">
      <c r="A55" s="5" t="s">
        <v>31</v>
      </c>
      <c r="B55" s="5" t="s">
        <v>24</v>
      </c>
      <c r="C55" s="13">
        <v>1</v>
      </c>
      <c r="D55" s="13">
        <v>2467</v>
      </c>
      <c r="F55" s="13">
        <v>73098831967704</v>
      </c>
      <c r="G55" s="5" t="s">
        <v>25</v>
      </c>
      <c r="H55" s="13">
        <v>20313358748</v>
      </c>
      <c r="I55" s="5" t="s">
        <v>71</v>
      </c>
      <c r="J55" s="13">
        <v>1</v>
      </c>
      <c r="K55" s="5" t="s">
        <v>23</v>
      </c>
      <c r="L55" s="13">
        <v>4000</v>
      </c>
      <c r="M55" s="13">
        <v>0</v>
      </c>
      <c r="N55" s="13">
        <v>0</v>
      </c>
      <c r="O55" s="13">
        <v>840</v>
      </c>
      <c r="P55" s="13">
        <v>4840</v>
      </c>
      <c r="R55" s="7" t="str">
        <f t="shared" si="3"/>
        <v>0001-00002467</v>
      </c>
      <c r="S55" s="8" t="str">
        <f t="shared" si="4"/>
        <v>Honorarios Febrero - Pilar Mep</v>
      </c>
      <c r="T55" s="7" t="str">
        <f t="shared" si="5"/>
        <v>20313358748_001_00001_00002467_AGÜERO LUIS NELSON.pdf</v>
      </c>
      <c r="U55" s="10" t="e">
        <f>VLOOKUP(H55,Mails!$A$2:$D$33,2,FALSE)</f>
        <v>#N/A</v>
      </c>
      <c r="V55" s="7" t="str">
        <f>IF(IFERROR(VLOOKUP($H55,Mails!$A:$C,3,0),"")=0,"",IFERROR(VLOOKUP($H55,Mails!$A:$C,3,0),""))</f>
        <v/>
      </c>
    </row>
    <row r="56" spans="1:22">
      <c r="A56" s="5" t="s">
        <v>31</v>
      </c>
      <c r="B56" s="5" t="s">
        <v>24</v>
      </c>
      <c r="C56" s="13">
        <v>1</v>
      </c>
      <c r="D56" s="13">
        <v>2468</v>
      </c>
      <c r="F56" s="13">
        <v>73098832027161</v>
      </c>
      <c r="G56" s="5" t="s">
        <v>25</v>
      </c>
      <c r="H56" s="13">
        <v>20232343428</v>
      </c>
      <c r="I56" s="5" t="s">
        <v>72</v>
      </c>
      <c r="J56" s="13">
        <v>1</v>
      </c>
      <c r="K56" s="5" t="s">
        <v>23</v>
      </c>
      <c r="L56" s="13">
        <v>4000</v>
      </c>
      <c r="M56" s="13">
        <v>0</v>
      </c>
      <c r="N56" s="13">
        <v>0</v>
      </c>
      <c r="O56" s="13">
        <v>840</v>
      </c>
      <c r="P56" s="13">
        <v>4840</v>
      </c>
      <c r="R56" s="7" t="str">
        <f t="shared" si="3"/>
        <v>0001-00002468</v>
      </c>
      <c r="S56" s="8" t="str">
        <f t="shared" si="4"/>
        <v>Honorarios Febrero - Pilar Mep</v>
      </c>
      <c r="T56" s="7" t="str">
        <f t="shared" si="5"/>
        <v>20232343428_001_00001_00002468_PAEZ GABRIEL HERNAN.pdf</v>
      </c>
      <c r="U56" s="10" t="e">
        <f>VLOOKUP(H56,Mails!$A$2:$D$33,2,FALSE)</f>
        <v>#N/A</v>
      </c>
      <c r="V56" s="7" t="str">
        <f>IF(IFERROR(VLOOKUP($H56,Mails!$A:$C,3,0),"")=0,"",IFERROR(VLOOKUP($H56,Mails!$A:$C,3,0),""))</f>
        <v/>
      </c>
    </row>
    <row r="57" spans="1:22">
      <c r="A57" s="5" t="s">
        <v>31</v>
      </c>
      <c r="B57" s="5" t="s">
        <v>24</v>
      </c>
      <c r="C57" s="13">
        <v>1</v>
      </c>
      <c r="D57" s="13">
        <v>2469</v>
      </c>
      <c r="F57" s="13">
        <v>73098832077925</v>
      </c>
      <c r="G57" s="5" t="s">
        <v>25</v>
      </c>
      <c r="H57" s="13">
        <v>27390766756</v>
      </c>
      <c r="I57" s="5" t="s">
        <v>73</v>
      </c>
      <c r="J57" s="13">
        <v>1</v>
      </c>
      <c r="K57" s="5" t="s">
        <v>23</v>
      </c>
      <c r="L57" s="13">
        <v>4000</v>
      </c>
      <c r="M57" s="13">
        <v>0</v>
      </c>
      <c r="N57" s="13">
        <v>0</v>
      </c>
      <c r="O57" s="13">
        <v>840</v>
      </c>
      <c r="P57" s="13">
        <v>4840</v>
      </c>
      <c r="R57" s="7" t="str">
        <f t="shared" si="3"/>
        <v>0001-00002469</v>
      </c>
      <c r="S57" s="8" t="str">
        <f t="shared" si="4"/>
        <v>Honorarios Febrero - Pilar Mep</v>
      </c>
      <c r="T57" s="7" t="str">
        <f t="shared" si="5"/>
        <v>27390766756_001_00001_00002469_RETTORI LOURDES ANA.pdf</v>
      </c>
      <c r="U57" s="10" t="e">
        <f>VLOOKUP(H57,Mails!$A$2:$D$33,2,FALSE)</f>
        <v>#N/A</v>
      </c>
      <c r="V57" s="7" t="str">
        <f>IF(IFERROR(VLOOKUP($H57,Mails!$A:$C,3,0),"")=0,"",IFERROR(VLOOKUP($H57,Mails!$A:$C,3,0),""))</f>
        <v/>
      </c>
    </row>
    <row r="58" spans="1:22">
      <c r="A58" s="5" t="s">
        <v>31</v>
      </c>
      <c r="B58" s="5" t="s">
        <v>24</v>
      </c>
      <c r="C58" s="13">
        <v>1</v>
      </c>
      <c r="D58" s="13">
        <v>2470</v>
      </c>
      <c r="F58" s="13">
        <v>73098832127171</v>
      </c>
      <c r="G58" s="5" t="s">
        <v>25</v>
      </c>
      <c r="H58" s="13">
        <v>27396442340</v>
      </c>
      <c r="I58" s="5" t="s">
        <v>74</v>
      </c>
      <c r="J58" s="13">
        <v>1</v>
      </c>
      <c r="K58" s="5" t="s">
        <v>23</v>
      </c>
      <c r="L58" s="13">
        <v>5000</v>
      </c>
      <c r="M58" s="13">
        <v>0</v>
      </c>
      <c r="N58" s="13">
        <v>0</v>
      </c>
      <c r="O58" s="13">
        <v>1050</v>
      </c>
      <c r="P58" s="13">
        <v>6050</v>
      </c>
      <c r="R58" s="7" t="str">
        <f t="shared" si="3"/>
        <v>0001-00002470</v>
      </c>
      <c r="S58" s="8" t="str">
        <f t="shared" si="4"/>
        <v>Honorarios Febrero - Pilar Mep</v>
      </c>
      <c r="T58" s="7" t="str">
        <f t="shared" si="5"/>
        <v>27396442340_001_00001_00002470_DI PASQUALE LUCIA.pdf</v>
      </c>
      <c r="U58" s="10" t="e">
        <f>VLOOKUP(H58,Mails!$A$2:$D$33,2,FALSE)</f>
        <v>#N/A</v>
      </c>
      <c r="V58" s="7" t="str">
        <f>IF(IFERROR(VLOOKUP($H58,Mails!$A:$C,3,0),"")=0,"",IFERROR(VLOOKUP($H58,Mails!$A:$C,3,0),""))</f>
        <v/>
      </c>
    </row>
    <row r="59" spans="1:22">
      <c r="A59" s="5" t="s">
        <v>31</v>
      </c>
      <c r="B59" s="5" t="s">
        <v>24</v>
      </c>
      <c r="C59" s="13">
        <v>1</v>
      </c>
      <c r="D59" s="13">
        <v>2471</v>
      </c>
      <c r="F59" s="13">
        <v>73098832179979</v>
      </c>
      <c r="G59" s="5" t="s">
        <v>25</v>
      </c>
      <c r="H59" s="13">
        <v>30710553900</v>
      </c>
      <c r="I59" s="5" t="s">
        <v>53</v>
      </c>
      <c r="J59" s="13">
        <v>1</v>
      </c>
      <c r="K59" s="5" t="s">
        <v>23</v>
      </c>
      <c r="L59" s="13">
        <v>8000</v>
      </c>
      <c r="M59" s="13">
        <v>0</v>
      </c>
      <c r="N59" s="13">
        <v>0</v>
      </c>
      <c r="O59" s="13">
        <v>1680</v>
      </c>
      <c r="P59" s="13">
        <v>9680</v>
      </c>
      <c r="R59" s="7" t="str">
        <f t="shared" si="3"/>
        <v>0001-00002471</v>
      </c>
      <c r="S59" s="8" t="str">
        <f t="shared" si="4"/>
        <v>Honorarios Febrero - Pilar Mep</v>
      </c>
      <c r="T59" s="7" t="str">
        <f t="shared" si="5"/>
        <v>30710553900_001_00001_00002471_BARNELL S.A..pdf</v>
      </c>
      <c r="U59" s="10" t="e">
        <f>VLOOKUP(H59,Mails!$A$2:$D$33,2,FALSE)</f>
        <v>#N/A</v>
      </c>
      <c r="V59" s="7" t="str">
        <f>IF(IFERROR(VLOOKUP($H59,Mails!$A:$C,3,0),"")=0,"",IFERROR(VLOOKUP($H59,Mails!$A:$C,3,0),""))</f>
        <v/>
      </c>
    </row>
    <row r="60" spans="1:2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</sheetData>
  <autoFilter ref="A1:V59" xr:uid="{00000000-0009-0000-0000-000001000000}">
    <sortState xmlns:xlrd2="http://schemas.microsoft.com/office/spreadsheetml/2017/richdata2" ref="A2:V50">
      <sortCondition ref="H1:H63"/>
    </sortState>
  </autoFilter>
  <hyperlinks>
    <hyperlink ref="U2:U3" r:id="rId1" display="lorenzogian97@gmail.com" xr:uid="{00000000-0004-0000-0100-000000000000}"/>
    <hyperlink ref="U2" r:id="rId2" display="lorenzogian97@gmail.com" xr:uid="{00000000-0004-0000-0100-000007000000}"/>
    <hyperlink ref="U6" r:id="rId3" display="lorenzogian97@gmail.com" xr:uid="{00000000-0004-0000-0100-000014000000}"/>
    <hyperlink ref="U5" r:id="rId4" display="lorenzogian97@gmail.com" xr:uid="{00000000-0004-0000-0100-000016000000}"/>
    <hyperlink ref="U4" r:id="rId5" display="lorenzogian97@gmail.com" xr:uid="{00000000-0004-0000-0100-000017000000}"/>
    <hyperlink ref="U3" r:id="rId6" display="lorenzogian97@gmail.com" xr:uid="{00000000-0004-0000-0100-000018000000}"/>
    <hyperlink ref="U10" r:id="rId7" display="lorenzogian97@gmail.com" xr:uid="{00000000-0004-0000-0100-000019000000}"/>
    <hyperlink ref="U9" r:id="rId8" display="lorenzogian97@gmail.com" xr:uid="{00000000-0004-0000-0100-00001A000000}"/>
    <hyperlink ref="U7" r:id="rId9" display="lorenzogian97@gmail.com" xr:uid="{00000000-0004-0000-0100-00001B000000}"/>
    <hyperlink ref="U8" r:id="rId10" display="lorenzogian97@gmail.com" xr:uid="{00000000-0004-0000-0100-00001C000000}"/>
    <hyperlink ref="U11" r:id="rId11" display="lorenzogian97@gmail.com" xr:uid="{9330F6BF-0E7D-44CE-B985-F37A15EA9F42}"/>
    <hyperlink ref="U12" r:id="rId12" display="lorenzogian97@gmail.com" xr:uid="{AC4A2A86-5BD7-4F08-8BE1-0FD2A3C9A5B9}"/>
    <hyperlink ref="U13" r:id="rId13" display="lorenzogian97@gmail.com" xr:uid="{F3814A33-AC9D-4F77-94B3-50B375C8165B}"/>
    <hyperlink ref="U14" r:id="rId14" display="lorenzogian97@gmail.com" xr:uid="{0EC2208D-3779-4187-87B3-C3071B71BA8D}"/>
    <hyperlink ref="U15" r:id="rId15" display="lorenzogian97@gmail.com" xr:uid="{89741420-3CE9-4DC1-BBC3-2CC002F80A39}"/>
    <hyperlink ref="U16" r:id="rId16" display="lorenzogian97@gmail.com" xr:uid="{E7D4188A-8707-4E07-8402-EA2489817FAD}"/>
    <hyperlink ref="U17" r:id="rId17" display="lorenzogian97@gmail.com" xr:uid="{95132AFA-4986-4EC1-A5BD-DC82A57638ED}"/>
    <hyperlink ref="U18" r:id="rId18" display="lorenzogian97@gmail.com" xr:uid="{681FB460-E436-4526-9FD1-D07ECF81C1CC}"/>
    <hyperlink ref="U19" r:id="rId19" display="lorenzogian97@gmail.com" xr:uid="{868EC5B8-91DE-47F9-91D8-5216FC7371D2}"/>
    <hyperlink ref="U20" r:id="rId20" display="lorenzogian97@gmail.com" xr:uid="{F8A89875-EA38-42FD-B75C-C2FBCADA9FC1}"/>
    <hyperlink ref="U21" r:id="rId21" display="lorenzogian97@gmail.com" xr:uid="{EE460EEF-A95A-450F-B0A7-32B26F3531A7}"/>
    <hyperlink ref="U22" r:id="rId22" display="lorenzogian97@gmail.com" xr:uid="{FF40447B-E213-45E7-80DE-E5B57B0F5152}"/>
    <hyperlink ref="U23" r:id="rId23" display="lorenzogian97@gmail.com" xr:uid="{1F1006EC-7E23-42F8-B83B-E3600E283893}"/>
    <hyperlink ref="U24" r:id="rId24" display="lorenzogian97@gmail.com" xr:uid="{45C97A13-BEC2-48F6-8C49-3C74AFC08AAC}"/>
    <hyperlink ref="U25" r:id="rId25" display="lorenzogian97@gmail.com" xr:uid="{525C8952-5933-4A0B-9290-558FE0C0C3D0}"/>
    <hyperlink ref="U26" r:id="rId26" display="lorenzogian97@gmail.com" xr:uid="{7F13110D-2422-47DD-8F9F-C41C53027402}"/>
    <hyperlink ref="U27" r:id="rId27" display="lorenzogian97@gmail.com" xr:uid="{EB19EB1C-DF64-4639-8E05-39994F6B9C0B}"/>
    <hyperlink ref="U28" r:id="rId28" display="lorenzogian97@gmail.com" xr:uid="{F29C3F89-59FC-4C3E-B907-5E1741E2E129}"/>
    <hyperlink ref="U29" r:id="rId29" display="lorenzogian97@gmail.com" xr:uid="{DB5ADEF1-0E83-4CE5-B6EF-352028C48721}"/>
    <hyperlink ref="U30" r:id="rId30" display="lorenzogian97@gmail.com" xr:uid="{D4AC5C55-03E4-4A09-98E7-D9D91D2D8D52}"/>
    <hyperlink ref="U31" r:id="rId31" display="lorenzogian97@gmail.com" xr:uid="{7DF61A94-31BE-4926-A3D2-D9953DF51195}"/>
    <hyperlink ref="U32" r:id="rId32" display="lorenzogian97@gmail.com" xr:uid="{22C5F9C2-3825-4011-80AD-DB2EF22F0DA1}"/>
    <hyperlink ref="U33" r:id="rId33" display="lorenzogian97@gmail.com" xr:uid="{889EC042-5615-40A0-AFAD-0C391D1B2474}"/>
    <hyperlink ref="U34" r:id="rId34" display="lorenzogian97@gmail.com" xr:uid="{C74FD003-D2A5-414D-9838-0101F311D2EF}"/>
    <hyperlink ref="U35" r:id="rId35" display="lorenzogian97@gmail.com" xr:uid="{4C10BCB0-8AE2-4B64-98C4-F2ACB4F7B0F6}"/>
    <hyperlink ref="U36" r:id="rId36" display="lorenzogian97@gmail.com" xr:uid="{F232985B-7B45-41C5-BFB8-196FA41C2630}"/>
    <hyperlink ref="U37" r:id="rId37" display="lorenzogian97@gmail.com" xr:uid="{4F227A41-5951-4FD9-86A7-F45EB9603566}"/>
    <hyperlink ref="U38" r:id="rId38" display="lorenzogian97@gmail.com" xr:uid="{FA372ADE-7FD7-4695-A8EB-06D573BB95AF}"/>
    <hyperlink ref="U39" r:id="rId39" display="lorenzogian97@gmail.com" xr:uid="{3A46978D-02EC-47CC-BCCF-343E69797BF5}"/>
    <hyperlink ref="U40" r:id="rId40" display="lorenzogian97@gmail.com" xr:uid="{1CBD5DB5-C825-426E-9760-34ED1A3DB37C}"/>
    <hyperlink ref="U41" r:id="rId41" display="lorenzogian97@gmail.com" xr:uid="{2B4C1060-5FFA-48FF-A7AE-E274C9EA12C0}"/>
    <hyperlink ref="U42" r:id="rId42" display="lorenzogian97@gmail.com" xr:uid="{DCD3A899-F42B-4079-8E19-6DFC48743545}"/>
    <hyperlink ref="U43" r:id="rId43" display="lorenzogian97@gmail.com" xr:uid="{7696C1CF-6188-4212-9F10-6AD8EA0D7C5F}"/>
    <hyperlink ref="U44" r:id="rId44" display="lorenzogian97@gmail.com" xr:uid="{249EA4A2-957D-449D-A457-AB497F23F887}"/>
    <hyperlink ref="U45" r:id="rId45" display="lorenzogian97@gmail.com" xr:uid="{DF565F65-84D6-42E7-AD05-A83C6726CA35}"/>
    <hyperlink ref="U46" r:id="rId46" display="lorenzogian97@gmail.com" xr:uid="{5421D8BA-2B42-4394-94CC-48E4743DC488}"/>
    <hyperlink ref="U47" r:id="rId47" display="lorenzogian97@gmail.com" xr:uid="{EE264D53-ADF3-4824-AE6B-C3F78796BC67}"/>
    <hyperlink ref="U48" r:id="rId48" display="lorenzogian97@gmail.com" xr:uid="{75DBE420-D700-48C6-A1C5-5D844AADB32F}"/>
    <hyperlink ref="U49" r:id="rId49" display="lorenzogian97@gmail.com" xr:uid="{6F406E37-B91B-42B0-A1AA-8DCC5FAF71D2}"/>
    <hyperlink ref="U50" r:id="rId50" display="lorenzogian97@gmail.com" xr:uid="{63F1BD88-B6FF-43A9-A889-D56CFE0A579B}"/>
    <hyperlink ref="U51" r:id="rId51" display="lorenzogian97@gmail.com" xr:uid="{BD409632-803F-433C-8195-D94C00B433B0}"/>
    <hyperlink ref="U52" r:id="rId52" display="lorenzogian97@gmail.com" xr:uid="{9CA92F13-86A9-45B5-B865-5DA39ED616BA}"/>
    <hyperlink ref="U53" r:id="rId53" display="lorenzogian97@gmail.com" xr:uid="{36AE9F02-8B95-4892-8018-AE03C05F55F8}"/>
    <hyperlink ref="U54" r:id="rId54" display="lorenzogian97@gmail.com" xr:uid="{9B8B3BD1-D2E1-4E44-AC77-6694E7B7969D}"/>
    <hyperlink ref="U55" r:id="rId55" display="lorenzogian97@gmail.com" xr:uid="{2DFD8A80-CBB9-4A80-9A0F-7B2EC5D166FA}"/>
    <hyperlink ref="U56" r:id="rId56" display="lorenzogian97@gmail.com" xr:uid="{09542746-C597-4627-8460-1BBA829FF2E3}"/>
    <hyperlink ref="U57" r:id="rId57" display="lorenzogian97@gmail.com" xr:uid="{6D8A07B7-15CC-41D0-B28D-E0F6D626EAEE}"/>
    <hyperlink ref="U58" r:id="rId58" display="lorenzogian97@gmail.com" xr:uid="{3BAA74FE-CC23-4874-B85D-228AB72C0F30}"/>
    <hyperlink ref="U59" r:id="rId59" display="lorenzogian97@gmail.com" xr:uid="{9892A08C-199D-45BF-AC38-E4CFE07F4D2E}"/>
  </hyperlinks>
  <pageMargins left="0.7" right="0.7" top="0.75" bottom="0.75" header="0.3" footer="0.3"/>
  <pageSetup paperSize="9" orientation="portrait" verticalDpi="300"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Mails</vt:lpstr>
      <vt:lpstr>Facturas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Gianfranco Lorenzo</cp:lastModifiedBy>
  <dcterms:created xsi:type="dcterms:W3CDTF">2021-07-05T11:47:26Z</dcterms:created>
  <dcterms:modified xsi:type="dcterms:W3CDTF">2023-04-03T15:06:35Z</dcterms:modified>
</cp:coreProperties>
</file>